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sh reddy pandem\Desktop\144_P_Prakash_Reddy_2017B3AA0663H_ICICIBANK\"/>
    </mc:Choice>
  </mc:AlternateContent>
  <xr:revisionPtr revIDLastSave="0" documentId="13_ncr:1_{DA0F1B5D-9B68-4BCB-A7AD-25FA8D4E8401}" xr6:coauthVersionLast="45" xr6:coauthVersionMax="45" xr10:uidLastSave="{00000000-0000-0000-0000-000000000000}"/>
  <bookViews>
    <workbookView xWindow="-108" yWindow="-108" windowWidth="23256" windowHeight="12576" activeTab="7" xr2:uid="{60EA2D1C-B8CD-414E-8270-B331DE9659AE}"/>
  </bookViews>
  <sheets>
    <sheet name="current month" sheetId="1" r:id="rId1"/>
    <sheet name="current" sheetId="4" r:id="rId2"/>
    <sheet name="next month" sheetId="2" r:id="rId3"/>
    <sheet name="next " sheetId="5" r:id="rId4"/>
    <sheet name="far month" sheetId="3" r:id="rId5"/>
    <sheet name="far" sheetId="6" r:id="rId6"/>
    <sheet name="equit_futures_compare" sheetId="7" r:id="rId7"/>
    <sheet name="contango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7" l="1"/>
  <c r="G29" i="7"/>
  <c r="G28" i="7"/>
  <c r="H249" i="2" l="1"/>
  <c r="AU4" i="3" l="1"/>
  <c r="AU5" i="3"/>
  <c r="AU6" i="3"/>
  <c r="AU7" i="3"/>
  <c r="AU8" i="3"/>
  <c r="AU9" i="3"/>
  <c r="AU10" i="3"/>
  <c r="AU11" i="3"/>
  <c r="AU12" i="3"/>
  <c r="AU3" i="3"/>
  <c r="C232" i="3" l="1"/>
  <c r="AU18" i="3"/>
  <c r="AT18" i="3"/>
  <c r="AS18" i="3"/>
  <c r="AU15" i="3"/>
  <c r="AJ19" i="3" s="1"/>
  <c r="AU16" i="3"/>
  <c r="AT16" i="3"/>
  <c r="AS16" i="3"/>
  <c r="AU17" i="3"/>
  <c r="AT15" i="3"/>
  <c r="AT17" i="3"/>
  <c r="AS17" i="3"/>
  <c r="AS15" i="3"/>
  <c r="AL15" i="3"/>
  <c r="AM15" i="3"/>
  <c r="AN15" i="3"/>
  <c r="AO15" i="3"/>
  <c r="AP15" i="3"/>
  <c r="AQ15" i="3"/>
  <c r="AL16" i="3"/>
  <c r="AM16" i="3"/>
  <c r="AN16" i="3"/>
  <c r="AO16" i="3"/>
  <c r="AP16" i="3"/>
  <c r="AQ16" i="3"/>
  <c r="AL17" i="3"/>
  <c r="AM17" i="3"/>
  <c r="AN17" i="3"/>
  <c r="AO17" i="3"/>
  <c r="AP17" i="3"/>
  <c r="AQ17" i="3"/>
  <c r="AL18" i="3"/>
  <c r="AM18" i="3"/>
  <c r="AN18" i="3"/>
  <c r="AO18" i="3"/>
  <c r="AP18" i="3"/>
  <c r="AQ18" i="3"/>
  <c r="AK18" i="3"/>
  <c r="AK17" i="3"/>
  <c r="AK15" i="3"/>
  <c r="AK16" i="3"/>
  <c r="T55" i="3"/>
  <c r="AD51" i="3"/>
  <c r="AE51" i="3"/>
  <c r="AD52" i="3"/>
  <c r="AE52" i="3"/>
  <c r="AD53" i="3"/>
  <c r="AE53" i="3"/>
  <c r="AD54" i="3"/>
  <c r="AE54" i="3"/>
  <c r="AC54" i="3"/>
  <c r="AC53" i="3"/>
  <c r="AC52" i="3"/>
  <c r="AC51" i="3"/>
  <c r="V51" i="3"/>
  <c r="W51" i="3"/>
  <c r="X51" i="3"/>
  <c r="Y51" i="3"/>
  <c r="Z51" i="3"/>
  <c r="AA51" i="3"/>
  <c r="V52" i="3"/>
  <c r="W52" i="3"/>
  <c r="X52" i="3"/>
  <c r="Y52" i="3"/>
  <c r="Z52" i="3"/>
  <c r="AA52" i="3"/>
  <c r="V53" i="3"/>
  <c r="W53" i="3"/>
  <c r="X53" i="3"/>
  <c r="Y53" i="3"/>
  <c r="Z53" i="3"/>
  <c r="AA53" i="3"/>
  <c r="V54" i="3"/>
  <c r="W54" i="3"/>
  <c r="X54" i="3"/>
  <c r="Y54" i="3"/>
  <c r="Z54" i="3"/>
  <c r="AA54" i="3"/>
  <c r="U54" i="3"/>
  <c r="U53" i="3"/>
  <c r="U52" i="3"/>
  <c r="U51" i="3"/>
  <c r="M228" i="3"/>
  <c r="N228" i="3"/>
  <c r="M229" i="3"/>
  <c r="N229" i="3"/>
  <c r="M230" i="3"/>
  <c r="N230" i="3"/>
  <c r="M231" i="3"/>
  <c r="N231" i="3"/>
  <c r="L231" i="3"/>
  <c r="L230" i="3"/>
  <c r="L229" i="3"/>
  <c r="L228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D231" i="3"/>
  <c r="D230" i="3"/>
  <c r="D229" i="3"/>
  <c r="D228" i="3"/>
  <c r="AS4" i="3"/>
  <c r="AS5" i="3"/>
  <c r="AS6" i="3"/>
  <c r="AS7" i="3"/>
  <c r="AS8" i="3"/>
  <c r="AS9" i="3"/>
  <c r="AS10" i="3"/>
  <c r="AS11" i="3"/>
  <c r="AS12" i="3"/>
  <c r="AS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3" i="3"/>
  <c r="L3" i="3"/>
  <c r="L220" i="3"/>
  <c r="L222" i="3"/>
  <c r="N226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1" i="3"/>
  <c r="L223" i="3"/>
  <c r="L224" i="3"/>
  <c r="L225" i="3"/>
  <c r="L226" i="3"/>
  <c r="AM20" i="2"/>
  <c r="AW16" i="2"/>
  <c r="AX16" i="2"/>
  <c r="AW17" i="2"/>
  <c r="AX17" i="2"/>
  <c r="AW18" i="2"/>
  <c r="AX18" i="2"/>
  <c r="AW19" i="2"/>
  <c r="AX19" i="2"/>
  <c r="AV19" i="2"/>
  <c r="AV18" i="2"/>
  <c r="AV17" i="2"/>
  <c r="AV16" i="2"/>
  <c r="AO16" i="2"/>
  <c r="AP16" i="2"/>
  <c r="AQ16" i="2"/>
  <c r="AR16" i="2"/>
  <c r="AS16" i="2"/>
  <c r="AT16" i="2"/>
  <c r="AO17" i="2"/>
  <c r="AP17" i="2"/>
  <c r="AQ17" i="2"/>
  <c r="AR17" i="2"/>
  <c r="AS17" i="2"/>
  <c r="AT17" i="2"/>
  <c r="AO18" i="2"/>
  <c r="AP18" i="2"/>
  <c r="AQ18" i="2"/>
  <c r="AR18" i="2"/>
  <c r="AS18" i="2"/>
  <c r="AT18" i="2"/>
  <c r="AO19" i="2"/>
  <c r="AP19" i="2"/>
  <c r="AQ19" i="2"/>
  <c r="AR19" i="2"/>
  <c r="AS19" i="2"/>
  <c r="AT19" i="2"/>
  <c r="AN17" i="2"/>
  <c r="AN16" i="2"/>
  <c r="AN19" i="2"/>
  <c r="AN18" i="2"/>
  <c r="D253" i="2"/>
  <c r="U59" i="2"/>
  <c r="AE55" i="2"/>
  <c r="AF55" i="2"/>
  <c r="AE56" i="2"/>
  <c r="AF56" i="2"/>
  <c r="AE57" i="2"/>
  <c r="AF57" i="2"/>
  <c r="AE58" i="2"/>
  <c r="AF58" i="2"/>
  <c r="AD58" i="2"/>
  <c r="AD57" i="2"/>
  <c r="AD56" i="2"/>
  <c r="AD55" i="2"/>
  <c r="W55" i="2"/>
  <c r="X55" i="2"/>
  <c r="Y55" i="2"/>
  <c r="Z55" i="2"/>
  <c r="AA55" i="2"/>
  <c r="AB55" i="2"/>
  <c r="W56" i="2"/>
  <c r="X56" i="2"/>
  <c r="Y56" i="2"/>
  <c r="Z56" i="2"/>
  <c r="AA56" i="2"/>
  <c r="AB56" i="2"/>
  <c r="W57" i="2"/>
  <c r="X57" i="2"/>
  <c r="Y57" i="2"/>
  <c r="Z57" i="2"/>
  <c r="AA57" i="2"/>
  <c r="AB57" i="2"/>
  <c r="W58" i="2"/>
  <c r="X58" i="2"/>
  <c r="Y58" i="2"/>
  <c r="Z58" i="2"/>
  <c r="AA58" i="2"/>
  <c r="AB58" i="2"/>
  <c r="V58" i="2"/>
  <c r="V57" i="2"/>
  <c r="V56" i="2"/>
  <c r="V55" i="2"/>
  <c r="AX4" i="2"/>
  <c r="AX5" i="2"/>
  <c r="AX6" i="2"/>
  <c r="AX7" i="2"/>
  <c r="AX8" i="2"/>
  <c r="AX9" i="2"/>
  <c r="AX10" i="2"/>
  <c r="AX11" i="2"/>
  <c r="AX12" i="2"/>
  <c r="AX13" i="2"/>
  <c r="AX3" i="2"/>
  <c r="AV4" i="2"/>
  <c r="AV5" i="2"/>
  <c r="AV6" i="2"/>
  <c r="AV7" i="2"/>
  <c r="AV8" i="2"/>
  <c r="AV9" i="2"/>
  <c r="AV10" i="2"/>
  <c r="AV11" i="2"/>
  <c r="AV12" i="2"/>
  <c r="AV13" i="2"/>
  <c r="AV3" i="2"/>
  <c r="AD53" i="2"/>
  <c r="AF53" i="2" s="1"/>
  <c r="AD52" i="2"/>
  <c r="AF52" i="2" s="1"/>
  <c r="AD51" i="2"/>
  <c r="AF51" i="2" s="1"/>
  <c r="AD50" i="2"/>
  <c r="AF50" i="2" s="1"/>
  <c r="AD49" i="2"/>
  <c r="AF49" i="2" s="1"/>
  <c r="AD48" i="2"/>
  <c r="AF48" i="2" s="1"/>
  <c r="AD47" i="2"/>
  <c r="AF47" i="2" s="1"/>
  <c r="AD46" i="2"/>
  <c r="AF46" i="2" s="1"/>
  <c r="AD45" i="2"/>
  <c r="AF45" i="2" s="1"/>
  <c r="AD44" i="2"/>
  <c r="AF44" i="2" s="1"/>
  <c r="AD43" i="2"/>
  <c r="AF43" i="2" s="1"/>
  <c r="AD42" i="2"/>
  <c r="AF42" i="2" s="1"/>
  <c r="AD41" i="2"/>
  <c r="AF41" i="2" s="1"/>
  <c r="AD40" i="2"/>
  <c r="AF40" i="2" s="1"/>
  <c r="AD39" i="2"/>
  <c r="AF39" i="2" s="1"/>
  <c r="AD38" i="2"/>
  <c r="AF38" i="2" s="1"/>
  <c r="AD37" i="2"/>
  <c r="AF37" i="2" s="1"/>
  <c r="AD36" i="2"/>
  <c r="AF36" i="2" s="1"/>
  <c r="AD35" i="2"/>
  <c r="AF35" i="2" s="1"/>
  <c r="AD34" i="2"/>
  <c r="AF34" i="2" s="1"/>
  <c r="AD33" i="2"/>
  <c r="AF33" i="2" s="1"/>
  <c r="AD32" i="2"/>
  <c r="AF32" i="2" s="1"/>
  <c r="AD31" i="2"/>
  <c r="AF31" i="2" s="1"/>
  <c r="AD30" i="2"/>
  <c r="AF30" i="2" s="1"/>
  <c r="AD29" i="2"/>
  <c r="AF29" i="2" s="1"/>
  <c r="AD28" i="2"/>
  <c r="AF28" i="2" s="1"/>
  <c r="AD27" i="2"/>
  <c r="AF27" i="2" s="1"/>
  <c r="AD26" i="2"/>
  <c r="AF26" i="2" s="1"/>
  <c r="AD25" i="2"/>
  <c r="AF25" i="2" s="1"/>
  <c r="AD24" i="2"/>
  <c r="AF24" i="2" s="1"/>
  <c r="AD23" i="2"/>
  <c r="AF23" i="2" s="1"/>
  <c r="AD22" i="2"/>
  <c r="AF22" i="2" s="1"/>
  <c r="AD21" i="2"/>
  <c r="AF21" i="2" s="1"/>
  <c r="AD20" i="2"/>
  <c r="AF20" i="2" s="1"/>
  <c r="AD19" i="2"/>
  <c r="AF19" i="2" s="1"/>
  <c r="AD18" i="2"/>
  <c r="AF18" i="2" s="1"/>
  <c r="AD17" i="2"/>
  <c r="AF17" i="2" s="1"/>
  <c r="AD16" i="2"/>
  <c r="AF16" i="2" s="1"/>
  <c r="AD15" i="2"/>
  <c r="AF15" i="2" s="1"/>
  <c r="AD14" i="2"/>
  <c r="AF14" i="2" s="1"/>
  <c r="AD13" i="2"/>
  <c r="AF13" i="2" s="1"/>
  <c r="AD12" i="2"/>
  <c r="AF12" i="2" s="1"/>
  <c r="AD11" i="2"/>
  <c r="AF11" i="2" s="1"/>
  <c r="AD10" i="2"/>
  <c r="AF10" i="2" s="1"/>
  <c r="AD9" i="2"/>
  <c r="AF9" i="2" s="1"/>
  <c r="AD8" i="2"/>
  <c r="AF8" i="2" s="1"/>
  <c r="AD7" i="2"/>
  <c r="AF7" i="2" s="1"/>
  <c r="AD6" i="2"/>
  <c r="AF6" i="2" s="1"/>
  <c r="AD5" i="2"/>
  <c r="AF5" i="2" s="1"/>
  <c r="AD4" i="2"/>
  <c r="AF4" i="2" s="1"/>
  <c r="AD3" i="2"/>
  <c r="AF3" i="2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3" i="5"/>
  <c r="M249" i="2"/>
  <c r="N249" i="2"/>
  <c r="M250" i="2"/>
  <c r="N250" i="2"/>
  <c r="M251" i="2"/>
  <c r="N251" i="2"/>
  <c r="M252" i="2"/>
  <c r="N252" i="2"/>
  <c r="L252" i="2"/>
  <c r="L251" i="2"/>
  <c r="L250" i="2"/>
  <c r="L24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3" i="2"/>
  <c r="D249" i="2"/>
  <c r="E249" i="2"/>
  <c r="F249" i="2"/>
  <c r="G249" i="2"/>
  <c r="I249" i="2"/>
  <c r="J249" i="2"/>
  <c r="D250" i="2"/>
  <c r="E250" i="2"/>
  <c r="F250" i="2"/>
  <c r="G250" i="2"/>
  <c r="H250" i="2"/>
  <c r="I250" i="2"/>
  <c r="J250" i="2"/>
  <c r="D251" i="2"/>
  <c r="E251" i="2"/>
  <c r="F251" i="2"/>
  <c r="G251" i="2"/>
  <c r="H251" i="2"/>
  <c r="I251" i="2"/>
  <c r="J251" i="2"/>
  <c r="D252" i="2"/>
  <c r="E252" i="2"/>
  <c r="F252" i="2"/>
  <c r="G252" i="2"/>
  <c r="H252" i="2"/>
  <c r="I252" i="2"/>
  <c r="J252" i="2"/>
  <c r="AL15" i="1"/>
  <c r="AL16" i="1"/>
  <c r="AL17" i="1"/>
  <c r="AL18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F18" i="1"/>
  <c r="AF17" i="1"/>
  <c r="AF16" i="1"/>
  <c r="AF15" i="1"/>
  <c r="AM6" i="1"/>
  <c r="AM7" i="1"/>
  <c r="AM10" i="1"/>
  <c r="AM11" i="1"/>
  <c r="AM3" i="1"/>
  <c r="AK4" i="1"/>
  <c r="AK18" i="1" s="1"/>
  <c r="AK5" i="1"/>
  <c r="AM5" i="1" s="1"/>
  <c r="AK6" i="1"/>
  <c r="AK7" i="1"/>
  <c r="AK8" i="1"/>
  <c r="AM8" i="1" s="1"/>
  <c r="AK9" i="1"/>
  <c r="AM9" i="1" s="1"/>
  <c r="AK10" i="1"/>
  <c r="AK11" i="1"/>
  <c r="AK12" i="1"/>
  <c r="AM12" i="1" s="1"/>
  <c r="AK13" i="1"/>
  <c r="AM13" i="1" s="1"/>
  <c r="AK3" i="1"/>
  <c r="AK17" i="1" s="1"/>
  <c r="S57" i="1"/>
  <c r="T57" i="1"/>
  <c r="U57" i="1"/>
  <c r="V57" i="1"/>
  <c r="X57" i="1"/>
  <c r="S58" i="1"/>
  <c r="T58" i="1"/>
  <c r="U58" i="1"/>
  <c r="V58" i="1"/>
  <c r="X58" i="1"/>
  <c r="S59" i="1"/>
  <c r="T59" i="1"/>
  <c r="U59" i="1"/>
  <c r="V59" i="1"/>
  <c r="X59" i="1"/>
  <c r="S60" i="1"/>
  <c r="T60" i="1"/>
  <c r="U60" i="1"/>
  <c r="V60" i="1"/>
  <c r="X60" i="1"/>
  <c r="R60" i="1"/>
  <c r="R59" i="1"/>
  <c r="R58" i="1"/>
  <c r="R57" i="1"/>
  <c r="Y6" i="1"/>
  <c r="Y7" i="1"/>
  <c r="Y10" i="1"/>
  <c r="Y11" i="1"/>
  <c r="Y14" i="1"/>
  <c r="Y15" i="1"/>
  <c r="Y18" i="1"/>
  <c r="Y19" i="1"/>
  <c r="Y22" i="1"/>
  <c r="Y23" i="1"/>
  <c r="Y26" i="1"/>
  <c r="Y27" i="1"/>
  <c r="Y30" i="1"/>
  <c r="Y31" i="1"/>
  <c r="Y34" i="1"/>
  <c r="Y35" i="1"/>
  <c r="Y38" i="1"/>
  <c r="Y39" i="1"/>
  <c r="Y42" i="1"/>
  <c r="Y43" i="1"/>
  <c r="Y46" i="1"/>
  <c r="Y47" i="1"/>
  <c r="Y50" i="1"/>
  <c r="Y51" i="1"/>
  <c r="W4" i="1"/>
  <c r="Y4" i="1" s="1"/>
  <c r="W5" i="1"/>
  <c r="Y5" i="1" s="1"/>
  <c r="W6" i="1"/>
  <c r="W7" i="1"/>
  <c r="W8" i="1"/>
  <c r="Y8" i="1" s="1"/>
  <c r="W9" i="1"/>
  <c r="Y9" i="1" s="1"/>
  <c r="W10" i="1"/>
  <c r="W11" i="1"/>
  <c r="W12" i="1"/>
  <c r="Y12" i="1" s="1"/>
  <c r="W13" i="1"/>
  <c r="Y13" i="1" s="1"/>
  <c r="W14" i="1"/>
  <c r="W15" i="1"/>
  <c r="W16" i="1"/>
  <c r="Y16" i="1" s="1"/>
  <c r="W17" i="1"/>
  <c r="Y17" i="1" s="1"/>
  <c r="W18" i="1"/>
  <c r="W19" i="1"/>
  <c r="W20" i="1"/>
  <c r="Y20" i="1" s="1"/>
  <c r="W21" i="1"/>
  <c r="Y21" i="1" s="1"/>
  <c r="W22" i="1"/>
  <c r="W23" i="1"/>
  <c r="W24" i="1"/>
  <c r="Y24" i="1" s="1"/>
  <c r="W25" i="1"/>
  <c r="Y25" i="1" s="1"/>
  <c r="W26" i="1"/>
  <c r="W27" i="1"/>
  <c r="W28" i="1"/>
  <c r="Y28" i="1" s="1"/>
  <c r="W29" i="1"/>
  <c r="Y29" i="1" s="1"/>
  <c r="W30" i="1"/>
  <c r="W31" i="1"/>
  <c r="W32" i="1"/>
  <c r="Y32" i="1" s="1"/>
  <c r="W33" i="1"/>
  <c r="Y33" i="1" s="1"/>
  <c r="W34" i="1"/>
  <c r="W35" i="1"/>
  <c r="W36" i="1"/>
  <c r="Y36" i="1" s="1"/>
  <c r="W37" i="1"/>
  <c r="Y37" i="1" s="1"/>
  <c r="W38" i="1"/>
  <c r="W39" i="1"/>
  <c r="W40" i="1"/>
  <c r="Y40" i="1" s="1"/>
  <c r="W41" i="1"/>
  <c r="Y41" i="1" s="1"/>
  <c r="W42" i="1"/>
  <c r="W43" i="1"/>
  <c r="W44" i="1"/>
  <c r="Y44" i="1" s="1"/>
  <c r="W45" i="1"/>
  <c r="Y45" i="1" s="1"/>
  <c r="W46" i="1"/>
  <c r="W47" i="1"/>
  <c r="W48" i="1"/>
  <c r="Y48" i="1" s="1"/>
  <c r="W49" i="1"/>
  <c r="Y49" i="1" s="1"/>
  <c r="W50" i="1"/>
  <c r="W51" i="1"/>
  <c r="W52" i="1"/>
  <c r="Y52" i="1" s="1"/>
  <c r="W3" i="1"/>
  <c r="W57" i="1" s="1"/>
  <c r="I3" i="1"/>
  <c r="K3" i="1" s="1"/>
  <c r="K6" i="1"/>
  <c r="K7" i="1"/>
  <c r="K10" i="1"/>
  <c r="K11" i="1"/>
  <c r="K14" i="1"/>
  <c r="K15" i="1"/>
  <c r="K18" i="1"/>
  <c r="K19" i="1"/>
  <c r="K22" i="1"/>
  <c r="K23" i="1"/>
  <c r="K26" i="1"/>
  <c r="K27" i="1"/>
  <c r="K30" i="1"/>
  <c r="K31" i="1"/>
  <c r="K34" i="1"/>
  <c r="K35" i="1"/>
  <c r="K38" i="1"/>
  <c r="K39" i="1"/>
  <c r="K42" i="1"/>
  <c r="K43" i="1"/>
  <c r="K46" i="1"/>
  <c r="K47" i="1"/>
  <c r="K50" i="1"/>
  <c r="K51" i="1"/>
  <c r="K54" i="1"/>
  <c r="K55" i="1"/>
  <c r="K58" i="1"/>
  <c r="K59" i="1"/>
  <c r="K62" i="1"/>
  <c r="K63" i="1"/>
  <c r="K66" i="1"/>
  <c r="K67" i="1"/>
  <c r="K70" i="1"/>
  <c r="K71" i="1"/>
  <c r="K74" i="1"/>
  <c r="K75" i="1"/>
  <c r="K78" i="1"/>
  <c r="K79" i="1"/>
  <c r="K82" i="1"/>
  <c r="K83" i="1"/>
  <c r="K86" i="1"/>
  <c r="K87" i="1"/>
  <c r="K90" i="1"/>
  <c r="K91" i="1"/>
  <c r="K94" i="1"/>
  <c r="K95" i="1"/>
  <c r="K98" i="1"/>
  <c r="K99" i="1"/>
  <c r="K102" i="1"/>
  <c r="K103" i="1"/>
  <c r="K106" i="1"/>
  <c r="K107" i="1"/>
  <c r="K110" i="1"/>
  <c r="K111" i="1"/>
  <c r="K114" i="1"/>
  <c r="K115" i="1"/>
  <c r="K118" i="1"/>
  <c r="K119" i="1"/>
  <c r="K122" i="1"/>
  <c r="K123" i="1"/>
  <c r="K126" i="1"/>
  <c r="K127" i="1"/>
  <c r="K130" i="1"/>
  <c r="K131" i="1"/>
  <c r="K134" i="1"/>
  <c r="K135" i="1"/>
  <c r="K138" i="1"/>
  <c r="K139" i="1"/>
  <c r="K142" i="1"/>
  <c r="K143" i="1"/>
  <c r="K146" i="1"/>
  <c r="K147" i="1"/>
  <c r="K150" i="1"/>
  <c r="K151" i="1"/>
  <c r="K154" i="1"/>
  <c r="K155" i="1"/>
  <c r="K158" i="1"/>
  <c r="K159" i="1"/>
  <c r="K162" i="1"/>
  <c r="K163" i="1"/>
  <c r="K166" i="1"/>
  <c r="K167" i="1"/>
  <c r="K170" i="1"/>
  <c r="K171" i="1"/>
  <c r="K174" i="1"/>
  <c r="K175" i="1"/>
  <c r="K178" i="1"/>
  <c r="K179" i="1"/>
  <c r="K182" i="1"/>
  <c r="K183" i="1"/>
  <c r="K186" i="1"/>
  <c r="K187" i="1"/>
  <c r="K190" i="1"/>
  <c r="K191" i="1"/>
  <c r="K194" i="1"/>
  <c r="K195" i="1"/>
  <c r="K198" i="1"/>
  <c r="K199" i="1"/>
  <c r="K202" i="1"/>
  <c r="K203" i="1"/>
  <c r="K206" i="1"/>
  <c r="K207" i="1"/>
  <c r="K210" i="1"/>
  <c r="K211" i="1"/>
  <c r="K214" i="1"/>
  <c r="K215" i="1"/>
  <c r="K218" i="1"/>
  <c r="K219" i="1"/>
  <c r="K222" i="1"/>
  <c r="K223" i="1"/>
  <c r="K226" i="1"/>
  <c r="K227" i="1"/>
  <c r="K230" i="1"/>
  <c r="K231" i="1"/>
  <c r="K234" i="1"/>
  <c r="K235" i="1"/>
  <c r="K238" i="1"/>
  <c r="K239" i="1"/>
  <c r="K242" i="1"/>
  <c r="K243" i="1"/>
  <c r="I4" i="1"/>
  <c r="K4" i="1" s="1"/>
  <c r="I5" i="1"/>
  <c r="K5" i="1" s="1"/>
  <c r="I6" i="1"/>
  <c r="I7" i="1"/>
  <c r="I8" i="1"/>
  <c r="K8" i="1" s="1"/>
  <c r="I9" i="1"/>
  <c r="K9" i="1" s="1"/>
  <c r="I10" i="1"/>
  <c r="I11" i="1"/>
  <c r="I12" i="1"/>
  <c r="K12" i="1" s="1"/>
  <c r="I13" i="1"/>
  <c r="K13" i="1" s="1"/>
  <c r="I14" i="1"/>
  <c r="I15" i="1"/>
  <c r="I16" i="1"/>
  <c r="K16" i="1" s="1"/>
  <c r="I17" i="1"/>
  <c r="K17" i="1" s="1"/>
  <c r="I18" i="1"/>
  <c r="I19" i="1"/>
  <c r="I20" i="1"/>
  <c r="K20" i="1" s="1"/>
  <c r="I21" i="1"/>
  <c r="K21" i="1" s="1"/>
  <c r="I22" i="1"/>
  <c r="I23" i="1"/>
  <c r="I24" i="1"/>
  <c r="K24" i="1" s="1"/>
  <c r="I25" i="1"/>
  <c r="K25" i="1" s="1"/>
  <c r="I26" i="1"/>
  <c r="I27" i="1"/>
  <c r="I28" i="1"/>
  <c r="K28" i="1" s="1"/>
  <c r="I29" i="1"/>
  <c r="K29" i="1" s="1"/>
  <c r="I30" i="1"/>
  <c r="I31" i="1"/>
  <c r="I32" i="1"/>
  <c r="K32" i="1" s="1"/>
  <c r="I33" i="1"/>
  <c r="K33" i="1" s="1"/>
  <c r="I34" i="1"/>
  <c r="I35" i="1"/>
  <c r="I36" i="1"/>
  <c r="K36" i="1" s="1"/>
  <c r="I37" i="1"/>
  <c r="K37" i="1" s="1"/>
  <c r="I38" i="1"/>
  <c r="I39" i="1"/>
  <c r="I40" i="1"/>
  <c r="K40" i="1" s="1"/>
  <c r="I41" i="1"/>
  <c r="K41" i="1" s="1"/>
  <c r="I42" i="1"/>
  <c r="I43" i="1"/>
  <c r="I44" i="1"/>
  <c r="K44" i="1" s="1"/>
  <c r="I45" i="1"/>
  <c r="K45" i="1" s="1"/>
  <c r="I46" i="1"/>
  <c r="I47" i="1"/>
  <c r="I48" i="1"/>
  <c r="K48" i="1" s="1"/>
  <c r="I49" i="1"/>
  <c r="K49" i="1" s="1"/>
  <c r="I50" i="1"/>
  <c r="I51" i="1"/>
  <c r="I52" i="1"/>
  <c r="K52" i="1" s="1"/>
  <c r="I53" i="1"/>
  <c r="K53" i="1" s="1"/>
  <c r="I54" i="1"/>
  <c r="I55" i="1"/>
  <c r="I56" i="1"/>
  <c r="K56" i="1" s="1"/>
  <c r="I57" i="1"/>
  <c r="K57" i="1" s="1"/>
  <c r="I58" i="1"/>
  <c r="I59" i="1"/>
  <c r="I60" i="1"/>
  <c r="K60" i="1" s="1"/>
  <c r="I61" i="1"/>
  <c r="K61" i="1" s="1"/>
  <c r="I62" i="1"/>
  <c r="I63" i="1"/>
  <c r="I64" i="1"/>
  <c r="K64" i="1" s="1"/>
  <c r="I65" i="1"/>
  <c r="K65" i="1" s="1"/>
  <c r="I66" i="1"/>
  <c r="I67" i="1"/>
  <c r="I68" i="1"/>
  <c r="K68" i="1" s="1"/>
  <c r="I69" i="1"/>
  <c r="K69" i="1" s="1"/>
  <c r="I70" i="1"/>
  <c r="I71" i="1"/>
  <c r="I72" i="1"/>
  <c r="K72" i="1" s="1"/>
  <c r="I73" i="1"/>
  <c r="K73" i="1" s="1"/>
  <c r="I74" i="1"/>
  <c r="I75" i="1"/>
  <c r="I76" i="1"/>
  <c r="K76" i="1" s="1"/>
  <c r="I77" i="1"/>
  <c r="K77" i="1" s="1"/>
  <c r="I78" i="1"/>
  <c r="I79" i="1"/>
  <c r="I80" i="1"/>
  <c r="K80" i="1" s="1"/>
  <c r="I81" i="1"/>
  <c r="K81" i="1" s="1"/>
  <c r="I82" i="1"/>
  <c r="I83" i="1"/>
  <c r="I84" i="1"/>
  <c r="K84" i="1" s="1"/>
  <c r="I85" i="1"/>
  <c r="K85" i="1" s="1"/>
  <c r="I86" i="1"/>
  <c r="I87" i="1"/>
  <c r="I88" i="1"/>
  <c r="K88" i="1" s="1"/>
  <c r="I89" i="1"/>
  <c r="K89" i="1" s="1"/>
  <c r="I90" i="1"/>
  <c r="I91" i="1"/>
  <c r="I92" i="1"/>
  <c r="K92" i="1" s="1"/>
  <c r="I93" i="1"/>
  <c r="K93" i="1" s="1"/>
  <c r="I94" i="1"/>
  <c r="I95" i="1"/>
  <c r="I96" i="1"/>
  <c r="K96" i="1" s="1"/>
  <c r="I97" i="1"/>
  <c r="K97" i="1" s="1"/>
  <c r="I98" i="1"/>
  <c r="I99" i="1"/>
  <c r="I100" i="1"/>
  <c r="K100" i="1" s="1"/>
  <c r="I101" i="1"/>
  <c r="K101" i="1" s="1"/>
  <c r="I102" i="1"/>
  <c r="I103" i="1"/>
  <c r="I104" i="1"/>
  <c r="K104" i="1" s="1"/>
  <c r="I105" i="1"/>
  <c r="K105" i="1" s="1"/>
  <c r="I106" i="1"/>
  <c r="I107" i="1"/>
  <c r="I108" i="1"/>
  <c r="K108" i="1" s="1"/>
  <c r="I109" i="1"/>
  <c r="K109" i="1" s="1"/>
  <c r="I110" i="1"/>
  <c r="I111" i="1"/>
  <c r="I112" i="1"/>
  <c r="K112" i="1" s="1"/>
  <c r="I113" i="1"/>
  <c r="K113" i="1" s="1"/>
  <c r="I114" i="1"/>
  <c r="I115" i="1"/>
  <c r="I116" i="1"/>
  <c r="K116" i="1" s="1"/>
  <c r="I117" i="1"/>
  <c r="K117" i="1" s="1"/>
  <c r="I118" i="1"/>
  <c r="I119" i="1"/>
  <c r="I120" i="1"/>
  <c r="K120" i="1" s="1"/>
  <c r="I121" i="1"/>
  <c r="K121" i="1" s="1"/>
  <c r="I122" i="1"/>
  <c r="I123" i="1"/>
  <c r="I124" i="1"/>
  <c r="K124" i="1" s="1"/>
  <c r="I125" i="1"/>
  <c r="K125" i="1" s="1"/>
  <c r="I126" i="1"/>
  <c r="I127" i="1"/>
  <c r="I128" i="1"/>
  <c r="K128" i="1" s="1"/>
  <c r="I129" i="1"/>
  <c r="K129" i="1" s="1"/>
  <c r="I130" i="1"/>
  <c r="I131" i="1"/>
  <c r="I132" i="1"/>
  <c r="K132" i="1" s="1"/>
  <c r="I133" i="1"/>
  <c r="K133" i="1" s="1"/>
  <c r="I134" i="1"/>
  <c r="I135" i="1"/>
  <c r="I136" i="1"/>
  <c r="K136" i="1" s="1"/>
  <c r="I137" i="1"/>
  <c r="K137" i="1" s="1"/>
  <c r="I138" i="1"/>
  <c r="I139" i="1"/>
  <c r="I140" i="1"/>
  <c r="K140" i="1" s="1"/>
  <c r="I141" i="1"/>
  <c r="K141" i="1" s="1"/>
  <c r="I142" i="1"/>
  <c r="I143" i="1"/>
  <c r="I144" i="1"/>
  <c r="K144" i="1" s="1"/>
  <c r="I145" i="1"/>
  <c r="K145" i="1" s="1"/>
  <c r="I146" i="1"/>
  <c r="I147" i="1"/>
  <c r="I148" i="1"/>
  <c r="K148" i="1" s="1"/>
  <c r="I149" i="1"/>
  <c r="K149" i="1" s="1"/>
  <c r="I150" i="1"/>
  <c r="I151" i="1"/>
  <c r="I152" i="1"/>
  <c r="K152" i="1" s="1"/>
  <c r="I153" i="1"/>
  <c r="K153" i="1" s="1"/>
  <c r="I154" i="1"/>
  <c r="I155" i="1"/>
  <c r="I156" i="1"/>
  <c r="K156" i="1" s="1"/>
  <c r="I157" i="1"/>
  <c r="K157" i="1" s="1"/>
  <c r="I158" i="1"/>
  <c r="I159" i="1"/>
  <c r="I160" i="1"/>
  <c r="K160" i="1" s="1"/>
  <c r="I161" i="1"/>
  <c r="K161" i="1" s="1"/>
  <c r="I162" i="1"/>
  <c r="I163" i="1"/>
  <c r="I164" i="1"/>
  <c r="K164" i="1" s="1"/>
  <c r="I165" i="1"/>
  <c r="K165" i="1" s="1"/>
  <c r="I166" i="1"/>
  <c r="I167" i="1"/>
  <c r="I168" i="1"/>
  <c r="K168" i="1" s="1"/>
  <c r="I169" i="1"/>
  <c r="K169" i="1" s="1"/>
  <c r="I170" i="1"/>
  <c r="I171" i="1"/>
  <c r="I172" i="1"/>
  <c r="K172" i="1" s="1"/>
  <c r="I173" i="1"/>
  <c r="K173" i="1" s="1"/>
  <c r="I174" i="1"/>
  <c r="I175" i="1"/>
  <c r="I176" i="1"/>
  <c r="K176" i="1" s="1"/>
  <c r="I177" i="1"/>
  <c r="K177" i="1" s="1"/>
  <c r="I178" i="1"/>
  <c r="I179" i="1"/>
  <c r="I180" i="1"/>
  <c r="K180" i="1" s="1"/>
  <c r="I181" i="1"/>
  <c r="K181" i="1" s="1"/>
  <c r="I182" i="1"/>
  <c r="I183" i="1"/>
  <c r="I184" i="1"/>
  <c r="K184" i="1" s="1"/>
  <c r="I185" i="1"/>
  <c r="K185" i="1" s="1"/>
  <c r="I186" i="1"/>
  <c r="I187" i="1"/>
  <c r="I188" i="1"/>
  <c r="K188" i="1" s="1"/>
  <c r="I189" i="1"/>
  <c r="K189" i="1" s="1"/>
  <c r="I190" i="1"/>
  <c r="I191" i="1"/>
  <c r="I192" i="1"/>
  <c r="K192" i="1" s="1"/>
  <c r="I193" i="1"/>
  <c r="K193" i="1" s="1"/>
  <c r="I194" i="1"/>
  <c r="I195" i="1"/>
  <c r="I196" i="1"/>
  <c r="K196" i="1" s="1"/>
  <c r="I197" i="1"/>
  <c r="K197" i="1" s="1"/>
  <c r="I198" i="1"/>
  <c r="I199" i="1"/>
  <c r="I200" i="1"/>
  <c r="K200" i="1" s="1"/>
  <c r="I201" i="1"/>
  <c r="K201" i="1" s="1"/>
  <c r="I202" i="1"/>
  <c r="I203" i="1"/>
  <c r="I204" i="1"/>
  <c r="K204" i="1" s="1"/>
  <c r="I205" i="1"/>
  <c r="K205" i="1" s="1"/>
  <c r="I206" i="1"/>
  <c r="I207" i="1"/>
  <c r="I208" i="1"/>
  <c r="K208" i="1" s="1"/>
  <c r="I209" i="1"/>
  <c r="K209" i="1" s="1"/>
  <c r="I210" i="1"/>
  <c r="I211" i="1"/>
  <c r="I212" i="1"/>
  <c r="K212" i="1" s="1"/>
  <c r="I213" i="1"/>
  <c r="K213" i="1" s="1"/>
  <c r="I214" i="1"/>
  <c r="I215" i="1"/>
  <c r="I216" i="1"/>
  <c r="K216" i="1" s="1"/>
  <c r="I217" i="1"/>
  <c r="K217" i="1" s="1"/>
  <c r="I218" i="1"/>
  <c r="I219" i="1"/>
  <c r="I220" i="1"/>
  <c r="K220" i="1" s="1"/>
  <c r="I221" i="1"/>
  <c r="K221" i="1" s="1"/>
  <c r="I222" i="1"/>
  <c r="I223" i="1"/>
  <c r="I224" i="1"/>
  <c r="K224" i="1" s="1"/>
  <c r="I225" i="1"/>
  <c r="K225" i="1" s="1"/>
  <c r="I226" i="1"/>
  <c r="I227" i="1"/>
  <c r="I228" i="1"/>
  <c r="K228" i="1" s="1"/>
  <c r="I229" i="1"/>
  <c r="K229" i="1" s="1"/>
  <c r="I230" i="1"/>
  <c r="I231" i="1"/>
  <c r="I232" i="1"/>
  <c r="K232" i="1" s="1"/>
  <c r="I233" i="1"/>
  <c r="K233" i="1" s="1"/>
  <c r="I234" i="1"/>
  <c r="I235" i="1"/>
  <c r="I236" i="1"/>
  <c r="K236" i="1" s="1"/>
  <c r="I237" i="1"/>
  <c r="K237" i="1" s="1"/>
  <c r="I238" i="1"/>
  <c r="I239" i="1"/>
  <c r="I240" i="1"/>
  <c r="K240" i="1" s="1"/>
  <c r="I241" i="1"/>
  <c r="K241" i="1" s="1"/>
  <c r="I242" i="1"/>
  <c r="I243" i="1"/>
  <c r="E247" i="1"/>
  <c r="F247" i="1"/>
  <c r="G247" i="1"/>
  <c r="H247" i="1"/>
  <c r="J247" i="1"/>
  <c r="E248" i="1"/>
  <c r="F248" i="1"/>
  <c r="G248" i="1"/>
  <c r="H248" i="1"/>
  <c r="J248" i="1"/>
  <c r="E249" i="1"/>
  <c r="F249" i="1"/>
  <c r="G249" i="1"/>
  <c r="H249" i="1"/>
  <c r="J249" i="1"/>
  <c r="D249" i="1"/>
  <c r="D248" i="1"/>
  <c r="D247" i="1"/>
  <c r="E246" i="1"/>
  <c r="F246" i="1"/>
  <c r="G246" i="1"/>
  <c r="H246" i="1"/>
  <c r="J246" i="1"/>
  <c r="D246" i="1"/>
  <c r="AM15" i="1" l="1"/>
  <c r="AD19" i="1" s="1"/>
  <c r="W59" i="1"/>
  <c r="AK16" i="1"/>
  <c r="Y3" i="1"/>
  <c r="W60" i="1"/>
  <c r="AM17" i="1"/>
  <c r="W58" i="1"/>
  <c r="AK15" i="1"/>
  <c r="I246" i="1"/>
  <c r="I249" i="1"/>
  <c r="AM4" i="1"/>
  <c r="I248" i="1"/>
  <c r="I247" i="1"/>
  <c r="Y59" i="1" l="1"/>
  <c r="Y60" i="1"/>
  <c r="Y58" i="1"/>
  <c r="Y57" i="1"/>
  <c r="Q61" i="1" s="1"/>
  <c r="AM18" i="1"/>
  <c r="AM16" i="1"/>
  <c r="K249" i="1"/>
  <c r="K247" i="1"/>
  <c r="K246" i="1"/>
  <c r="D250" i="1" s="1"/>
  <c r="K248" i="1"/>
</calcChain>
</file>

<file path=xl/sharedStrings.xml><?xml version="1.0" encoding="utf-8"?>
<sst xmlns="http://schemas.openxmlformats.org/spreadsheetml/2006/main" count="1519" uniqueCount="49">
  <si>
    <t>ICICIBANK</t>
  </si>
  <si>
    <t>Symbol</t>
  </si>
  <si>
    <t>Date</t>
  </si>
  <si>
    <t>Expiry</t>
  </si>
  <si>
    <t>Close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</si>
  <si>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</si>
  <si>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</si>
  <si>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</si>
  <si>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</si>
  <si>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</si>
  <si>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</si>
  <si>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-</t>
  </si>
  <si>
    <t>Returns</t>
  </si>
  <si>
    <t>rf</t>
  </si>
  <si>
    <t>adjusted</t>
  </si>
  <si>
    <t>AVERAGE</t>
  </si>
  <si>
    <t>MINIMUM</t>
  </si>
  <si>
    <t>MAXIMUM</t>
  </si>
  <si>
    <t>STANDARD DEVIATION</t>
  </si>
  <si>
    <t>SHARPE RATIO</t>
  </si>
  <si>
    <t>return</t>
  </si>
  <si>
    <t>Metric</t>
  </si>
  <si>
    <t>Daily</t>
  </si>
  <si>
    <t>Monthly</t>
  </si>
  <si>
    <t>Weekly</t>
  </si>
  <si>
    <t>Minimum</t>
  </si>
  <si>
    <t>Maximum</t>
  </si>
  <si>
    <t>Mean</t>
  </si>
  <si>
    <t>Standard Deviation</t>
  </si>
  <si>
    <t xml:space="preserve">Maximum </t>
  </si>
  <si>
    <t>un-adjusted</t>
  </si>
  <si>
    <t>Standard deviation</t>
  </si>
  <si>
    <t>unadjusted</t>
  </si>
  <si>
    <t>non -adjusted</t>
  </si>
  <si>
    <t>Underlying asset</t>
  </si>
  <si>
    <t>Futures</t>
  </si>
  <si>
    <t>Next</t>
  </si>
  <si>
    <t>Far</t>
  </si>
  <si>
    <t>Near</t>
  </si>
  <si>
    <t>open interest</t>
  </si>
  <si>
    <t>average open interest</t>
  </si>
  <si>
    <t>Near month</t>
  </si>
  <si>
    <t>Next month</t>
  </si>
  <si>
    <t>Far month</t>
  </si>
  <si>
    <t xml:space="preserve">Near month futures monthly prices </t>
  </si>
  <si>
    <t>Underlying stock monthly prices</t>
  </si>
  <si>
    <t>Risk adjusted</t>
  </si>
  <si>
    <t>Time period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</si>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</sst>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5" fontId="0" fillId="0" borderId="0" xfId="0" applyNumberFormat="1"/>
    <xf numFmtId="0" fontId="1" fillId="0" borderId="0" xfId="0" applyFont="1"/>
    <xf numFmtId="15" fontId="1" fillId="0" borderId="0" xfId="0" applyNumberFormat="1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3" fillId="0" borderId="0" xfId="0" applyFont="1"/>
    <xf numFmtId="0" fontId="3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0" fontId="3" fillId="0" borderId="6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 applyBorder="1"/>
    <xf numFmtId="10" fontId="0" fillId="0" borderId="0" xfId="0" applyNumberFormat="1" applyBorder="1"/>
    <xf numFmtId="0" fontId="0" fillId="0" borderId="0" xfId="0" applyFill="1" applyBorder="1"/>
    <xf numFmtId="0" fontId="0" fillId="0" borderId="17" xfId="0" applyBorder="1"/>
    <xf numFmtId="0" fontId="3" fillId="0" borderId="17" xfId="0" applyFont="1" applyBorder="1"/>
    <xf numFmtId="165" fontId="0" fillId="0" borderId="17" xfId="0" applyNumberFormat="1" applyBorder="1"/>
    <xf numFmtId="0" fontId="3" fillId="0" borderId="17" xfId="0" applyFont="1" applyFill="1" applyBorder="1"/>
    <xf numFmtId="166" fontId="0" fillId="2" borderId="17" xfId="0" applyNumberFormat="1" applyFill="1" applyBorder="1"/>
    <xf numFmtId="0" fontId="0" fillId="3" borderId="0" xfId="0" applyFill="1" applyBorder="1"/>
    <xf numFmtId="0" fontId="0" fillId="2" borderId="17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Sharpe ratio for Current</a:t>
            </a:r>
            <a:r>
              <a:rPr lang="en-IN" baseline="0"/>
              <a:t>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'current month'!$AF$25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'current month'!$AE$26:$AE$28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'current month'!$AF$26:$AF$28</c:f>
              <c:numCache>
                <c:formatCode>0.0000</c:formatCode>
                <c:ptCount val="3"/>
                <c:pt idx="0">
                  <c:v>-2.472280693953877E-2</c:v>
                </c:pt>
                <c:pt idx="1">
                  <c:v>-2.8709044826132065E-2</c:v>
                </c:pt>
                <c:pt idx="2">
                  <c:v>0.37432731584676049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A-4B72-BDAF-C7B4D357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73264"/>
        <c:axId val="561773904"/>
      </c:lineChart>
      <c:catAx>
        <c:axId val="5617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04"/>
        <c:crosses val="autoZero"/>
        <c:auto val="1"/>
        <c:lblAlgn val="ctr"/>
        <c:lblOffset val="100"/>
        <c:noMultiLvlLbl val="0"/>
      </c:catAx>
      <c:valAx>
        <c:axId val="56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Sharpe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Risk adjusted for far month daily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month'!$B$3:$B$226</c:f>
              <c:numCache>
                <c:formatCode>d\-mmm\-yy</c:formatCode>
                <c:ptCount val="224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43765</c:v>
                </c:pt>
                <c:pt idx="138">
                  <c:v>43767</c:v>
                </c:pt>
                <c:pt idx="139">
                  <c:v>43768</c:v>
                </c:pt>
                <c:pt idx="140">
                  <c:v>43769</c:v>
                </c:pt>
                <c:pt idx="141">
                  <c:v>43770</c:v>
                </c:pt>
                <c:pt idx="142">
                  <c:v>43773</c:v>
                </c:pt>
                <c:pt idx="143">
                  <c:v>43774</c:v>
                </c:pt>
                <c:pt idx="144">
                  <c:v>43775</c:v>
                </c:pt>
                <c:pt idx="145">
                  <c:v>43776</c:v>
                </c:pt>
                <c:pt idx="146">
                  <c:v>43777</c:v>
                </c:pt>
                <c:pt idx="147">
                  <c:v>43780</c:v>
                </c:pt>
                <c:pt idx="148">
                  <c:v>43782</c:v>
                </c:pt>
                <c:pt idx="149">
                  <c:v>43783</c:v>
                </c:pt>
                <c:pt idx="150">
                  <c:v>43784</c:v>
                </c:pt>
                <c:pt idx="151">
                  <c:v>43787</c:v>
                </c:pt>
                <c:pt idx="152">
                  <c:v>43788</c:v>
                </c:pt>
                <c:pt idx="153">
                  <c:v>43789</c:v>
                </c:pt>
                <c:pt idx="154">
                  <c:v>43790</c:v>
                </c:pt>
                <c:pt idx="155">
                  <c:v>43791</c:v>
                </c:pt>
                <c:pt idx="156">
                  <c:v>43794</c:v>
                </c:pt>
                <c:pt idx="157">
                  <c:v>43795</c:v>
                </c:pt>
                <c:pt idx="158">
                  <c:v>43796</c:v>
                </c:pt>
                <c:pt idx="159">
                  <c:v>43797</c:v>
                </c:pt>
                <c:pt idx="160">
                  <c:v>43798</c:v>
                </c:pt>
                <c:pt idx="161">
                  <c:v>43801</c:v>
                </c:pt>
                <c:pt idx="162">
                  <c:v>43802</c:v>
                </c:pt>
                <c:pt idx="163">
                  <c:v>43803</c:v>
                </c:pt>
                <c:pt idx="164">
                  <c:v>43804</c:v>
                </c:pt>
                <c:pt idx="165">
                  <c:v>43805</c:v>
                </c:pt>
                <c:pt idx="166">
                  <c:v>43808</c:v>
                </c:pt>
                <c:pt idx="167">
                  <c:v>43809</c:v>
                </c:pt>
                <c:pt idx="168">
                  <c:v>43810</c:v>
                </c:pt>
                <c:pt idx="169">
                  <c:v>43811</c:v>
                </c:pt>
                <c:pt idx="170">
                  <c:v>43812</c:v>
                </c:pt>
                <c:pt idx="171">
                  <c:v>43815</c:v>
                </c:pt>
                <c:pt idx="172">
                  <c:v>43816</c:v>
                </c:pt>
                <c:pt idx="173">
                  <c:v>43817</c:v>
                </c:pt>
                <c:pt idx="174">
                  <c:v>43818</c:v>
                </c:pt>
                <c:pt idx="175">
                  <c:v>43819</c:v>
                </c:pt>
                <c:pt idx="176">
                  <c:v>43822</c:v>
                </c:pt>
                <c:pt idx="177">
                  <c:v>43823</c:v>
                </c:pt>
                <c:pt idx="178">
                  <c:v>43825</c:v>
                </c:pt>
                <c:pt idx="179">
                  <c:v>43826</c:v>
                </c:pt>
                <c:pt idx="180">
                  <c:v>43829</c:v>
                </c:pt>
                <c:pt idx="181">
                  <c:v>43830</c:v>
                </c:pt>
                <c:pt idx="182">
                  <c:v>43831</c:v>
                </c:pt>
                <c:pt idx="183">
                  <c:v>43832</c:v>
                </c:pt>
                <c:pt idx="184">
                  <c:v>43833</c:v>
                </c:pt>
                <c:pt idx="185">
                  <c:v>43836</c:v>
                </c:pt>
                <c:pt idx="186">
                  <c:v>43837</c:v>
                </c:pt>
                <c:pt idx="187">
                  <c:v>43838</c:v>
                </c:pt>
                <c:pt idx="188">
                  <c:v>43839</c:v>
                </c:pt>
                <c:pt idx="189">
                  <c:v>43840</c:v>
                </c:pt>
                <c:pt idx="190">
                  <c:v>43843</c:v>
                </c:pt>
                <c:pt idx="191">
                  <c:v>43844</c:v>
                </c:pt>
                <c:pt idx="192">
                  <c:v>43845</c:v>
                </c:pt>
                <c:pt idx="193">
                  <c:v>43846</c:v>
                </c:pt>
                <c:pt idx="194">
                  <c:v>43847</c:v>
                </c:pt>
                <c:pt idx="195">
                  <c:v>43850</c:v>
                </c:pt>
                <c:pt idx="196">
                  <c:v>43851</c:v>
                </c:pt>
                <c:pt idx="197">
                  <c:v>43852</c:v>
                </c:pt>
                <c:pt idx="198">
                  <c:v>43853</c:v>
                </c:pt>
                <c:pt idx="199">
                  <c:v>43854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43864</c:v>
                </c:pt>
                <c:pt idx="207">
                  <c:v>43865</c:v>
                </c:pt>
                <c:pt idx="208">
                  <c:v>43866</c:v>
                </c:pt>
                <c:pt idx="209">
                  <c:v>43867</c:v>
                </c:pt>
                <c:pt idx="210">
                  <c:v>43868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43878</c:v>
                </c:pt>
                <c:pt idx="217">
                  <c:v>43879</c:v>
                </c:pt>
                <c:pt idx="218">
                  <c:v>43880</c:v>
                </c:pt>
                <c:pt idx="219">
                  <c:v>43881</c:v>
                </c:pt>
                <c:pt idx="220">
                  <c:v>43885</c:v>
                </c:pt>
                <c:pt idx="221">
                  <c:v>43886</c:v>
                </c:pt>
                <c:pt idx="222">
                  <c:v>43887</c:v>
                </c:pt>
                <c:pt idx="223">
                  <c:v>43888</c:v>
                </c:pt>
              </c:numCache>
            </c:numRef>
          </c:cat>
          <c:val>
            <c:numRef>
              <c:f>'far month'!$N$3:$N$226</c:f>
              <c:numCache>
                <c:formatCode>General</c:formatCode>
                <c:ptCount val="224"/>
                <c:pt idx="0">
                  <c:v>0.18153041326906585</c:v>
                </c:pt>
                <c:pt idx="1">
                  <c:v>-1.3044884838573159</c:v>
                </c:pt>
                <c:pt idx="2">
                  <c:v>-0.90743487567430192</c:v>
                </c:pt>
                <c:pt idx="3">
                  <c:v>0.67892455266697582</c:v>
                </c:pt>
                <c:pt idx="4">
                  <c:v>-1.4997709206210625</c:v>
                </c:pt>
                <c:pt idx="5">
                  <c:v>2.8274014537320351</c:v>
                </c:pt>
                <c:pt idx="6">
                  <c:v>-0.77358332582921741</c:v>
                </c:pt>
                <c:pt idx="7">
                  <c:v>-1.0920463856607101</c:v>
                </c:pt>
                <c:pt idx="8">
                  <c:v>1.1322828189165415</c:v>
                </c:pt>
                <c:pt idx="9">
                  <c:v>-1.0164134361856638</c:v>
                </c:pt>
                <c:pt idx="10">
                  <c:v>3.5779373149892431</c:v>
                </c:pt>
                <c:pt idx="11">
                  <c:v>-0.58970303397931867</c:v>
                </c:pt>
                <c:pt idx="12">
                  <c:v>-2.3811449638829769</c:v>
                </c:pt>
                <c:pt idx="13">
                  <c:v>0.22093690932357465</c:v>
                </c:pt>
                <c:pt idx="14">
                  <c:v>1.4216943513549958</c:v>
                </c:pt>
                <c:pt idx="15">
                  <c:v>-1.2881705552168747</c:v>
                </c:pt>
                <c:pt idx="16">
                  <c:v>3.5436577139687668</c:v>
                </c:pt>
                <c:pt idx="17">
                  <c:v>-1.7534246579999999E-2</c:v>
                </c:pt>
                <c:pt idx="18">
                  <c:v>-3.2513715555107283</c:v>
                </c:pt>
                <c:pt idx="19">
                  <c:v>1.6406280873132113</c:v>
                </c:pt>
                <c:pt idx="20">
                  <c:v>-0.61870439488916928</c:v>
                </c:pt>
                <c:pt idx="21">
                  <c:v>-3.2876613612116885</c:v>
                </c:pt>
                <c:pt idx="22">
                  <c:v>-1.140290797508281</c:v>
                </c:pt>
                <c:pt idx="23">
                  <c:v>-0.10798216050224815</c:v>
                </c:pt>
                <c:pt idx="24">
                  <c:v>0.93790727951669139</c:v>
                </c:pt>
                <c:pt idx="25">
                  <c:v>-2.7293622024374233</c:v>
                </c:pt>
                <c:pt idx="26">
                  <c:v>1.4287472111106627</c:v>
                </c:pt>
                <c:pt idx="27">
                  <c:v>-1.1191138996051218</c:v>
                </c:pt>
                <c:pt idx="28">
                  <c:v>1.6205758486969533</c:v>
                </c:pt>
                <c:pt idx="29">
                  <c:v>1.5297920125510416</c:v>
                </c:pt>
                <c:pt idx="30">
                  <c:v>4.3251276567637751</c:v>
                </c:pt>
                <c:pt idx="31">
                  <c:v>-1.3314486409692645</c:v>
                </c:pt>
                <c:pt idx="32">
                  <c:v>1.2033179061911561</c:v>
                </c:pt>
                <c:pt idx="33">
                  <c:v>0.88424414900656934</c:v>
                </c:pt>
                <c:pt idx="34">
                  <c:v>4.4136385136097358</c:v>
                </c:pt>
                <c:pt idx="35">
                  <c:v>1.0350368200172859</c:v>
                </c:pt>
                <c:pt idx="36">
                  <c:v>0.2232060154244975</c:v>
                </c:pt>
                <c:pt idx="37">
                  <c:v>-2.4822042943843963</c:v>
                </c:pt>
                <c:pt idx="38">
                  <c:v>0.25209066165738525</c:v>
                </c:pt>
                <c:pt idx="39">
                  <c:v>-0.79865532494712821</c:v>
                </c:pt>
                <c:pt idx="40">
                  <c:v>1.1360946175394042</c:v>
                </c:pt>
                <c:pt idx="41">
                  <c:v>-0.94686269512953491</c:v>
                </c:pt>
                <c:pt idx="42">
                  <c:v>-2.1287856453780281</c:v>
                </c:pt>
                <c:pt idx="43">
                  <c:v>1.4346201504571729</c:v>
                </c:pt>
                <c:pt idx="44">
                  <c:v>-0.19355798158238977</c:v>
                </c:pt>
                <c:pt idx="45">
                  <c:v>0.2559620927831488</c:v>
                </c:pt>
                <c:pt idx="46">
                  <c:v>0.12533706976807479</c:v>
                </c:pt>
                <c:pt idx="47">
                  <c:v>0.34922156375632146</c:v>
                </c:pt>
                <c:pt idx="48">
                  <c:v>-0.97972942630165938</c:v>
                </c:pt>
                <c:pt idx="49">
                  <c:v>-0.72812733388199291</c:v>
                </c:pt>
                <c:pt idx="50">
                  <c:v>2.2058386605822249</c:v>
                </c:pt>
                <c:pt idx="51">
                  <c:v>-0.58908108384663593</c:v>
                </c:pt>
                <c:pt idx="52">
                  <c:v>2.1348682551546885</c:v>
                </c:pt>
                <c:pt idx="53">
                  <c:v>-6.2386083827638356E-2</c:v>
                </c:pt>
                <c:pt idx="54">
                  <c:v>-0.30412084948238088</c:v>
                </c:pt>
                <c:pt idx="55">
                  <c:v>0.80343800346076699</c:v>
                </c:pt>
                <c:pt idx="56">
                  <c:v>1.1173773178835886</c:v>
                </c:pt>
                <c:pt idx="57">
                  <c:v>0.24403519668826346</c:v>
                </c:pt>
                <c:pt idx="58">
                  <c:v>0.16424353051946497</c:v>
                </c:pt>
                <c:pt idx="59">
                  <c:v>0.58113616778502308</c:v>
                </c:pt>
                <c:pt idx="60">
                  <c:v>-0.55426443897923505</c:v>
                </c:pt>
                <c:pt idx="61">
                  <c:v>-1.0304132741622536</c:v>
                </c:pt>
                <c:pt idx="62">
                  <c:v>0.8487274229928996</c:v>
                </c:pt>
                <c:pt idx="63">
                  <c:v>-1.61369863E-2</c:v>
                </c:pt>
                <c:pt idx="64">
                  <c:v>-3.0180281083944771</c:v>
                </c:pt>
                <c:pt idx="65">
                  <c:v>1.1705720911345951</c:v>
                </c:pt>
                <c:pt idx="66">
                  <c:v>-0.47603830008978726</c:v>
                </c:pt>
                <c:pt idx="67">
                  <c:v>-0.55894064665355958</c:v>
                </c:pt>
                <c:pt idx="68">
                  <c:v>0.10011662132304297</c:v>
                </c:pt>
                <c:pt idx="69">
                  <c:v>-1.2920472936470533</c:v>
                </c:pt>
                <c:pt idx="70">
                  <c:v>0.64204935370153027</c:v>
                </c:pt>
                <c:pt idx="71">
                  <c:v>0.26428703475561727</c:v>
                </c:pt>
                <c:pt idx="72">
                  <c:v>-1.2728923405718688</c:v>
                </c:pt>
                <c:pt idx="73">
                  <c:v>-2.4797401297863204</c:v>
                </c:pt>
                <c:pt idx="74">
                  <c:v>0.68526756953027057</c:v>
                </c:pt>
                <c:pt idx="75">
                  <c:v>5.6239343726383707E-2</c:v>
                </c:pt>
                <c:pt idx="76">
                  <c:v>-1.1673015621091138</c:v>
                </c:pt>
                <c:pt idx="77">
                  <c:v>0.44538306130282179</c:v>
                </c:pt>
                <c:pt idx="78">
                  <c:v>2.2188433650387003</c:v>
                </c:pt>
                <c:pt idx="79">
                  <c:v>2.6189346660772479</c:v>
                </c:pt>
                <c:pt idx="80">
                  <c:v>-0.82152780016390003</c:v>
                </c:pt>
                <c:pt idx="81">
                  <c:v>5.3931171415055004E-2</c:v>
                </c:pt>
                <c:pt idx="82">
                  <c:v>-1.7550406542602761</c:v>
                </c:pt>
                <c:pt idx="83">
                  <c:v>-1.5143582435052025</c:v>
                </c:pt>
                <c:pt idx="84">
                  <c:v>-2.207954817168182</c:v>
                </c:pt>
                <c:pt idx="85">
                  <c:v>1.5648767022642045</c:v>
                </c:pt>
                <c:pt idx="86">
                  <c:v>-1.520547945E-2</c:v>
                </c:pt>
                <c:pt idx="87">
                  <c:v>1.6131985409261504</c:v>
                </c:pt>
                <c:pt idx="88">
                  <c:v>1.1362127473484089</c:v>
                </c:pt>
                <c:pt idx="89">
                  <c:v>-2.713140438280258</c:v>
                </c:pt>
                <c:pt idx="90">
                  <c:v>1.4077015171886724</c:v>
                </c:pt>
                <c:pt idx="91">
                  <c:v>0.88845753294393115</c:v>
                </c:pt>
                <c:pt idx="92">
                  <c:v>0.63298730843207351</c:v>
                </c:pt>
                <c:pt idx="93">
                  <c:v>-1.4195902918201511</c:v>
                </c:pt>
                <c:pt idx="94">
                  <c:v>-1.0596899064700824</c:v>
                </c:pt>
                <c:pt idx="95">
                  <c:v>-3.338184648003419</c:v>
                </c:pt>
                <c:pt idx="96">
                  <c:v>-0.69737341942330355</c:v>
                </c:pt>
                <c:pt idx="97">
                  <c:v>3.4837290878929994</c:v>
                </c:pt>
                <c:pt idx="98">
                  <c:v>1.4459466608439737</c:v>
                </c:pt>
                <c:pt idx="99">
                  <c:v>-1.13339170519054</c:v>
                </c:pt>
                <c:pt idx="100">
                  <c:v>-1.7356402090253977</c:v>
                </c:pt>
                <c:pt idx="101">
                  <c:v>1.8095660149165282</c:v>
                </c:pt>
                <c:pt idx="102">
                  <c:v>-4.9451042453249308</c:v>
                </c:pt>
                <c:pt idx="103">
                  <c:v>1.8698226559314592</c:v>
                </c:pt>
                <c:pt idx="104">
                  <c:v>-2.2369619482522194</c:v>
                </c:pt>
                <c:pt idx="105">
                  <c:v>0.75992948231415725</c:v>
                </c:pt>
                <c:pt idx="106">
                  <c:v>0.77909325320117218</c:v>
                </c:pt>
                <c:pt idx="107">
                  <c:v>-0.11473972602999431</c:v>
                </c:pt>
                <c:pt idx="108">
                  <c:v>1.5995935661641112</c:v>
                </c:pt>
                <c:pt idx="109">
                  <c:v>2.4358343985534598</c:v>
                </c:pt>
                <c:pt idx="110">
                  <c:v>0.28587802950076924</c:v>
                </c:pt>
                <c:pt idx="111">
                  <c:v>-3.417838210071519</c:v>
                </c:pt>
                <c:pt idx="112">
                  <c:v>-2.6953353968221405E-2</c:v>
                </c:pt>
                <c:pt idx="113">
                  <c:v>-3.0666571263514419</c:v>
                </c:pt>
                <c:pt idx="114">
                  <c:v>7.6127602091041009</c:v>
                </c:pt>
                <c:pt idx="115">
                  <c:v>7.4051082696687374</c:v>
                </c:pt>
                <c:pt idx="116">
                  <c:v>-1.2877907024015431</c:v>
                </c:pt>
                <c:pt idx="117">
                  <c:v>-1.3042315328074146</c:v>
                </c:pt>
                <c:pt idx="118">
                  <c:v>3.7221158377556494</c:v>
                </c:pt>
                <c:pt idx="119">
                  <c:v>-0.1352642697206437</c:v>
                </c:pt>
                <c:pt idx="120">
                  <c:v>-3.5116702597701019</c:v>
                </c:pt>
                <c:pt idx="121">
                  <c:v>-2.1387963630130393</c:v>
                </c:pt>
                <c:pt idx="122">
                  <c:v>0.64717632693937932</c:v>
                </c:pt>
                <c:pt idx="123">
                  <c:v>-3.404186672854574</c:v>
                </c:pt>
                <c:pt idx="124">
                  <c:v>0.54673434401590471</c:v>
                </c:pt>
                <c:pt idx="125">
                  <c:v>4.5311257783345393</c:v>
                </c:pt>
                <c:pt idx="126">
                  <c:v>-2.6705933408680549</c:v>
                </c:pt>
                <c:pt idx="127">
                  <c:v>1.1869196054180122</c:v>
                </c:pt>
                <c:pt idx="128">
                  <c:v>-0.64792357307114545</c:v>
                </c:pt>
                <c:pt idx="129">
                  <c:v>1.2268126530040688</c:v>
                </c:pt>
                <c:pt idx="130">
                  <c:v>0.61609364653372278</c:v>
                </c:pt>
                <c:pt idx="131">
                  <c:v>1.3975790614441979</c:v>
                </c:pt>
                <c:pt idx="132">
                  <c:v>-0.78841550717610931</c:v>
                </c:pt>
                <c:pt idx="133">
                  <c:v>3.1534756089996376</c:v>
                </c:pt>
                <c:pt idx="134">
                  <c:v>0.611082191780005</c:v>
                </c:pt>
                <c:pt idx="135">
                  <c:v>0.14953430031220005</c:v>
                </c:pt>
                <c:pt idx="136">
                  <c:v>2.8580900604453761</c:v>
                </c:pt>
                <c:pt idx="137">
                  <c:v>6.0081867278030013E-2</c:v>
                </c:pt>
                <c:pt idx="138">
                  <c:v>1.4549883801210621</c:v>
                </c:pt>
                <c:pt idx="139">
                  <c:v>-1.0344563204600028</c:v>
                </c:pt>
                <c:pt idx="140">
                  <c:v>-1.7814849868567628</c:v>
                </c:pt>
                <c:pt idx="141">
                  <c:v>0.44677447147980659</c:v>
                </c:pt>
                <c:pt idx="142">
                  <c:v>1.7347790502517069</c:v>
                </c:pt>
                <c:pt idx="143">
                  <c:v>-0.48535804627839679</c:v>
                </c:pt>
                <c:pt idx="144">
                  <c:v>2.2182132359499813</c:v>
                </c:pt>
                <c:pt idx="145">
                  <c:v>-0.11690441996047374</c:v>
                </c:pt>
                <c:pt idx="146">
                  <c:v>1.3984533258006233</c:v>
                </c:pt>
                <c:pt idx="147">
                  <c:v>1.3991146203659486</c:v>
                </c:pt>
                <c:pt idx="148">
                  <c:v>-1.8683410925959261</c:v>
                </c:pt>
                <c:pt idx="149">
                  <c:v>2.2943792496030357</c:v>
                </c:pt>
                <c:pt idx="150">
                  <c:v>0.36546468537622384</c:v>
                </c:pt>
                <c:pt idx="151">
                  <c:v>-3.9177128546471658E-3</c:v>
                </c:pt>
                <c:pt idx="152">
                  <c:v>-0.97846126350111828</c:v>
                </c:pt>
                <c:pt idx="153">
                  <c:v>-0.30500211414937217</c:v>
                </c:pt>
                <c:pt idx="154">
                  <c:v>0.76161977679180726</c:v>
                </c:pt>
                <c:pt idx="155">
                  <c:v>-1.3808219179999999E-2</c:v>
                </c:pt>
                <c:pt idx="156">
                  <c:v>0.39593237883945925</c:v>
                </c:pt>
                <c:pt idx="157">
                  <c:v>1.528842116741274</c:v>
                </c:pt>
                <c:pt idx="158">
                  <c:v>-0.31758563087384978</c:v>
                </c:pt>
                <c:pt idx="159">
                  <c:v>2.1493477879154659</c:v>
                </c:pt>
                <c:pt idx="160">
                  <c:v>4.4257268504263765E-2</c:v>
                </c:pt>
                <c:pt idx="161">
                  <c:v>-0.38855158130561296</c:v>
                </c:pt>
                <c:pt idx="162">
                  <c:v>-0.34169646141384696</c:v>
                </c:pt>
                <c:pt idx="163">
                  <c:v>3.2113185843629495</c:v>
                </c:pt>
                <c:pt idx="164">
                  <c:v>-0.42658885344587577</c:v>
                </c:pt>
                <c:pt idx="165">
                  <c:v>-0.14573687892352091</c:v>
                </c:pt>
                <c:pt idx="166">
                  <c:v>0.58053140346150522</c:v>
                </c:pt>
                <c:pt idx="167">
                  <c:v>0.22072956671047547</c:v>
                </c:pt>
                <c:pt idx="168">
                  <c:v>0.94967020753041498</c:v>
                </c:pt>
                <c:pt idx="169">
                  <c:v>0.27346821488543754</c:v>
                </c:pt>
                <c:pt idx="170">
                  <c:v>0.50371099966081956</c:v>
                </c:pt>
                <c:pt idx="171">
                  <c:v>0.12411217311585217</c:v>
                </c:pt>
                <c:pt idx="172">
                  <c:v>0.63801390864092322</c:v>
                </c:pt>
                <c:pt idx="173">
                  <c:v>4.4880930342555726E-3</c:v>
                </c:pt>
                <c:pt idx="174">
                  <c:v>-0.46064389308113662</c:v>
                </c:pt>
                <c:pt idx="175">
                  <c:v>0.89306171723909711</c:v>
                </c:pt>
                <c:pt idx="176">
                  <c:v>-0.78535836293160499</c:v>
                </c:pt>
                <c:pt idx="177">
                  <c:v>0.12347098298797367</c:v>
                </c:pt>
                <c:pt idx="178">
                  <c:v>-0.47054129237423359</c:v>
                </c:pt>
                <c:pt idx="179">
                  <c:v>2.1246459879685045</c:v>
                </c:pt>
                <c:pt idx="180">
                  <c:v>-0.91238894558008432</c:v>
                </c:pt>
                <c:pt idx="181">
                  <c:v>-1.0655808186903939</c:v>
                </c:pt>
                <c:pt idx="182">
                  <c:v>-0.13274041893362362</c:v>
                </c:pt>
                <c:pt idx="183">
                  <c:v>0.64687922583560042</c:v>
                </c:pt>
                <c:pt idx="184">
                  <c:v>-0.49669159354927034</c:v>
                </c:pt>
                <c:pt idx="185">
                  <c:v>-2.3582630729170013</c:v>
                </c:pt>
                <c:pt idx="186">
                  <c:v>-0.82965889216445887</c:v>
                </c:pt>
                <c:pt idx="187">
                  <c:v>0.67640644104867087</c:v>
                </c:pt>
                <c:pt idx="188">
                  <c:v>3.6203084346445915</c:v>
                </c:pt>
                <c:pt idx="189">
                  <c:v>-0.91996102419643355</c:v>
                </c:pt>
                <c:pt idx="190">
                  <c:v>-0.2424931907698025</c:v>
                </c:pt>
                <c:pt idx="191">
                  <c:v>-0.23393410947630866</c:v>
                </c:pt>
                <c:pt idx="192">
                  <c:v>-0.44573493836407324</c:v>
                </c:pt>
                <c:pt idx="193">
                  <c:v>0.32735581054413704</c:v>
                </c:pt>
                <c:pt idx="194">
                  <c:v>-0.81385290061598281</c:v>
                </c:pt>
                <c:pt idx="195">
                  <c:v>0.20845557149541158</c:v>
                </c:pt>
                <c:pt idx="196">
                  <c:v>-0.55034177917516014</c:v>
                </c:pt>
                <c:pt idx="197">
                  <c:v>-1.7990776017969858</c:v>
                </c:pt>
                <c:pt idx="198">
                  <c:v>0.89471928960102876</c:v>
                </c:pt>
                <c:pt idx="199">
                  <c:v>1.1867778663031476</c:v>
                </c:pt>
                <c:pt idx="200">
                  <c:v>0.36605190952911909</c:v>
                </c:pt>
                <c:pt idx="201">
                  <c:v>-1.7131137976795225</c:v>
                </c:pt>
                <c:pt idx="202">
                  <c:v>-5.1603724174052693E-2</c:v>
                </c:pt>
                <c:pt idx="203">
                  <c:v>0.87871844107815811</c:v>
                </c:pt>
                <c:pt idx="204">
                  <c:v>-0.86161549925483516</c:v>
                </c:pt>
                <c:pt idx="205">
                  <c:v>-4.3822754010176324</c:v>
                </c:pt>
                <c:pt idx="206">
                  <c:v>2.5007073768067887</c:v>
                </c:pt>
                <c:pt idx="207">
                  <c:v>3.0139526717319645</c:v>
                </c:pt>
                <c:pt idx="208">
                  <c:v>1.4182368721466538</c:v>
                </c:pt>
                <c:pt idx="209">
                  <c:v>0.325207996604156</c:v>
                </c:pt>
                <c:pt idx="210">
                  <c:v>-0.92793577929861293</c:v>
                </c:pt>
                <c:pt idx="211">
                  <c:v>-0.48434953426172733</c:v>
                </c:pt>
                <c:pt idx="212">
                  <c:v>1.1998895173489463</c:v>
                </c:pt>
                <c:pt idx="213">
                  <c:v>1.881138562715555</c:v>
                </c:pt>
                <c:pt idx="214">
                  <c:v>-1.6851864269095875</c:v>
                </c:pt>
                <c:pt idx="215">
                  <c:v>0.52510818713449037</c:v>
                </c:pt>
                <c:pt idx="216">
                  <c:v>-0.4956868126874448</c:v>
                </c:pt>
                <c:pt idx="217">
                  <c:v>-0.18754337899516813</c:v>
                </c:pt>
                <c:pt idx="218">
                  <c:v>0.80028034382465207</c:v>
                </c:pt>
                <c:pt idx="219">
                  <c:v>0.2946395345935473</c:v>
                </c:pt>
                <c:pt idx="220">
                  <c:v>-3.0806261763560601</c:v>
                </c:pt>
                <c:pt idx="221">
                  <c:v>0.13543296748142877</c:v>
                </c:pt>
                <c:pt idx="222">
                  <c:v>-1.523590159351943</c:v>
                </c:pt>
                <c:pt idx="223">
                  <c:v>-1.5561639999127033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4A2-98CD-8F65F745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38640"/>
        <c:axId val="591138320"/>
      </c:lineChart>
      <c:dateAx>
        <c:axId val="5911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8320"/>
        <c:crosses val="autoZero"/>
        <c:auto val="1"/>
        <c:lblOffset val="100"/>
        <c:baseTimeUnit val="days"/>
      </c:dateAx>
      <c:valAx>
        <c:axId val="5911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risk</a:t>
                </a:r>
                <a:r>
                  <a:rPr lang="en-IN" b="1" baseline="0"/>
                  <a:t> adjusted returns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adjusted for far month weekly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month'!$S$3:$S$49</c:f>
              <c:numCache>
                <c:formatCode>d\-mmm\-yy</c:formatCode>
                <c:ptCount val="47"/>
                <c:pt idx="0">
                  <c:v>43567</c:v>
                </c:pt>
                <c:pt idx="1">
                  <c:v>43573</c:v>
                </c:pt>
                <c:pt idx="2">
                  <c:v>43581</c:v>
                </c:pt>
                <c:pt idx="3">
                  <c:v>43588</c:v>
                </c:pt>
                <c:pt idx="4">
                  <c:v>43595</c:v>
                </c:pt>
                <c:pt idx="5">
                  <c:v>43602</c:v>
                </c:pt>
                <c:pt idx="6">
                  <c:v>43609</c:v>
                </c:pt>
                <c:pt idx="7">
                  <c:v>43616</c:v>
                </c:pt>
                <c:pt idx="8">
                  <c:v>43623</c:v>
                </c:pt>
                <c:pt idx="9">
                  <c:v>43630</c:v>
                </c:pt>
                <c:pt idx="10">
                  <c:v>43637</c:v>
                </c:pt>
                <c:pt idx="11">
                  <c:v>43644</c:v>
                </c:pt>
                <c:pt idx="12">
                  <c:v>43651</c:v>
                </c:pt>
                <c:pt idx="13">
                  <c:v>43658</c:v>
                </c:pt>
                <c:pt idx="14">
                  <c:v>43665</c:v>
                </c:pt>
                <c:pt idx="15">
                  <c:v>43672</c:v>
                </c:pt>
                <c:pt idx="16">
                  <c:v>43679</c:v>
                </c:pt>
                <c:pt idx="17">
                  <c:v>43686</c:v>
                </c:pt>
                <c:pt idx="18">
                  <c:v>43693</c:v>
                </c:pt>
                <c:pt idx="19">
                  <c:v>43700</c:v>
                </c:pt>
                <c:pt idx="20">
                  <c:v>43707</c:v>
                </c:pt>
                <c:pt idx="21">
                  <c:v>43714</c:v>
                </c:pt>
                <c:pt idx="22">
                  <c:v>43721</c:v>
                </c:pt>
                <c:pt idx="23">
                  <c:v>43728</c:v>
                </c:pt>
                <c:pt idx="24">
                  <c:v>43735</c:v>
                </c:pt>
                <c:pt idx="25">
                  <c:v>43742</c:v>
                </c:pt>
                <c:pt idx="26">
                  <c:v>43749</c:v>
                </c:pt>
                <c:pt idx="27">
                  <c:v>43756</c:v>
                </c:pt>
                <c:pt idx="28">
                  <c:v>43765</c:v>
                </c:pt>
                <c:pt idx="29">
                  <c:v>43770</c:v>
                </c:pt>
                <c:pt idx="30">
                  <c:v>43777</c:v>
                </c:pt>
                <c:pt idx="31">
                  <c:v>43784</c:v>
                </c:pt>
                <c:pt idx="32">
                  <c:v>43791</c:v>
                </c:pt>
                <c:pt idx="33">
                  <c:v>43798</c:v>
                </c:pt>
                <c:pt idx="34">
                  <c:v>43805</c:v>
                </c:pt>
                <c:pt idx="35">
                  <c:v>43812</c:v>
                </c:pt>
                <c:pt idx="36">
                  <c:v>43819</c:v>
                </c:pt>
                <c:pt idx="37">
                  <c:v>43826</c:v>
                </c:pt>
                <c:pt idx="38">
                  <c:v>43833</c:v>
                </c:pt>
                <c:pt idx="39">
                  <c:v>43840</c:v>
                </c:pt>
                <c:pt idx="40">
                  <c:v>43847</c:v>
                </c:pt>
                <c:pt idx="41">
                  <c:v>43854</c:v>
                </c:pt>
                <c:pt idx="42">
                  <c:v>43862</c:v>
                </c:pt>
                <c:pt idx="43">
                  <c:v>43868</c:v>
                </c:pt>
                <c:pt idx="44">
                  <c:v>43875</c:v>
                </c:pt>
                <c:pt idx="45">
                  <c:v>43881</c:v>
                </c:pt>
                <c:pt idx="46">
                  <c:v>43888</c:v>
                </c:pt>
              </c:numCache>
            </c:numRef>
          </c:cat>
          <c:val>
            <c:numRef>
              <c:f>'far month'!$AE$3:$AE$49</c:f>
              <c:numCache>
                <c:formatCode>General</c:formatCode>
                <c:ptCount val="47"/>
                <c:pt idx="0">
                  <c:v>0.59844492489969237</c:v>
                </c:pt>
                <c:pt idx="1">
                  <c:v>1.9559035227774302</c:v>
                </c:pt>
                <c:pt idx="2">
                  <c:v>1.4889230343297191</c:v>
                </c:pt>
                <c:pt idx="3">
                  <c:v>-1.6465870312610038</c:v>
                </c:pt>
                <c:pt idx="4">
                  <c:v>-4.1265881959610748</c:v>
                </c:pt>
                <c:pt idx="5">
                  <c:v>0.72448045781647585</c:v>
                </c:pt>
                <c:pt idx="6">
                  <c:v>9.8102002268043496</c:v>
                </c:pt>
                <c:pt idx="7">
                  <c:v>-1.7277497822495322</c:v>
                </c:pt>
                <c:pt idx="8">
                  <c:v>-0.4984586511451638</c:v>
                </c:pt>
                <c:pt idx="9">
                  <c:v>-0.38277051353694158</c:v>
                </c:pt>
                <c:pt idx="10">
                  <c:v>3.0204172638525058</c:v>
                </c:pt>
                <c:pt idx="11">
                  <c:v>2.1018856166007205</c:v>
                </c:pt>
                <c:pt idx="12">
                  <c:v>-0.1176026007306626</c:v>
                </c:pt>
                <c:pt idx="13">
                  <c:v>-2.7358107174270265</c:v>
                </c:pt>
                <c:pt idx="14">
                  <c:v>-4.0412206719033463</c:v>
                </c:pt>
                <c:pt idx="15">
                  <c:v>2.2929890699044875</c:v>
                </c:pt>
                <c:pt idx="16">
                  <c:v>-1.4096193386284446</c:v>
                </c:pt>
                <c:pt idx="17">
                  <c:v>2.1179088924545568</c:v>
                </c:pt>
                <c:pt idx="18">
                  <c:v>-0.43735062964830396</c:v>
                </c:pt>
                <c:pt idx="19">
                  <c:v>-5.7287710224282851</c:v>
                </c:pt>
                <c:pt idx="20">
                  <c:v>3.8961840474190752</c:v>
                </c:pt>
                <c:pt idx="21">
                  <c:v>-4.5720548999495545</c:v>
                </c:pt>
                <c:pt idx="22">
                  <c:v>4.8108980792192195</c:v>
                </c:pt>
                <c:pt idx="23">
                  <c:v>1.0671554267607692</c:v>
                </c:pt>
                <c:pt idx="24">
                  <c:v>8.451289853890362</c:v>
                </c:pt>
                <c:pt idx="25">
                  <c:v>-8.1594997732377141</c:v>
                </c:pt>
                <c:pt idx="26">
                  <c:v>3.554198346488378</c:v>
                </c:pt>
                <c:pt idx="27">
                  <c:v>1.8528717746331973</c:v>
                </c:pt>
                <c:pt idx="28">
                  <c:v>7.0335661067371893</c:v>
                </c:pt>
                <c:pt idx="29">
                  <c:v>-0.90147597781890709</c:v>
                </c:pt>
                <c:pt idx="30">
                  <c:v>4.869332005192951</c:v>
                </c:pt>
                <c:pt idx="31">
                  <c:v>2.2022323907071701</c:v>
                </c:pt>
                <c:pt idx="32">
                  <c:v>-0.49118265975682296</c:v>
                </c:pt>
                <c:pt idx="33">
                  <c:v>3.8937854625097992</c:v>
                </c:pt>
                <c:pt idx="34">
                  <c:v>1.928845668422478</c:v>
                </c:pt>
                <c:pt idx="35">
                  <c:v>2.6088880847739579</c:v>
                </c:pt>
                <c:pt idx="36">
                  <c:v>1.2548347324098359</c:v>
                </c:pt>
                <c:pt idx="37">
                  <c:v>1.0120272579834444</c:v>
                </c:pt>
                <c:pt idx="38">
                  <c:v>-1.9006058268141772</c:v>
                </c:pt>
                <c:pt idx="39">
                  <c:v>0.14185629673884587</c:v>
                </c:pt>
                <c:pt idx="40">
                  <c:v>-1.3490402340892382</c:v>
                </c:pt>
                <c:pt idx="41">
                  <c:v>-3.2508283926287809E-2</c:v>
                </c:pt>
                <c:pt idx="42">
                  <c:v>-5.6499191288135737</c:v>
                </c:pt>
                <c:pt idx="43">
                  <c:v>6.498660548484553</c:v>
                </c:pt>
                <c:pt idx="44">
                  <c:v>1.4616063819976022</c:v>
                </c:pt>
                <c:pt idx="45">
                  <c:v>0.44961954087133116</c:v>
                </c:pt>
                <c:pt idx="46">
                  <c:v>-5.8760491633855674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6-4E98-8768-4AA196DD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56784"/>
        <c:axId val="602058064"/>
      </c:lineChart>
      <c:dateAx>
        <c:axId val="6020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8064"/>
        <c:crosses val="autoZero"/>
        <c:auto val="1"/>
        <c:lblOffset val="100"/>
        <c:baseTimeUnit val="days"/>
      </c:dateAx>
      <c:valAx>
        <c:axId val="602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Risk adjusted return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adjusted for far month monthly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'far month'!$AU$3:$AU$12</c:f>
              <c:numCache>
                <c:formatCode>General</c:formatCode>
                <c:ptCount val="10"/>
                <c:pt idx="0">
                  <c:v>-0.53874336223258312</c:v>
                </c:pt>
                <c:pt idx="1">
                  <c:v>7.2153448570312468</c:v>
                </c:pt>
                <c:pt idx="2">
                  <c:v>3.7394303918483667</c:v>
                </c:pt>
                <c:pt idx="3">
                  <c:v>-5.0586537730003771</c:v>
                </c:pt>
                <c:pt idx="4">
                  <c:v>-6.7066939981810503</c:v>
                </c:pt>
                <c:pt idx="5">
                  <c:v>8.9660005752475715</c:v>
                </c:pt>
                <c:pt idx="6">
                  <c:v>8.8418092367160028</c:v>
                </c:pt>
                <c:pt idx="7">
                  <c:v>10.435395694554128</c:v>
                </c:pt>
                <c:pt idx="8">
                  <c:v>5.2088953871057697</c:v>
                </c:pt>
                <c:pt idx="9">
                  <c:v>-6.6195319844159632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C-40A9-8EBF-DE8CB955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27984"/>
        <c:axId val="602028304"/>
      </c:lineChart>
      <c:catAx>
        <c:axId val="6020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8304"/>
        <c:crosses val="autoZero"/>
        <c:auto val="1"/>
        <c:lblAlgn val="ctr"/>
        <c:lblOffset val="100"/>
        <c:noMultiLvlLbl val="0"/>
      </c:catAx>
      <c:valAx>
        <c:axId val="602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Risk adjusted return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Risk adjusted for far month daily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month'!$B$3:$B$226</c:f>
              <c:numCache>
                <c:formatCode>d\-mmm\-yy</c:formatCode>
                <c:ptCount val="224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43765</c:v>
                </c:pt>
                <c:pt idx="138">
                  <c:v>43767</c:v>
                </c:pt>
                <c:pt idx="139">
                  <c:v>43768</c:v>
                </c:pt>
                <c:pt idx="140">
                  <c:v>43769</c:v>
                </c:pt>
                <c:pt idx="141">
                  <c:v>43770</c:v>
                </c:pt>
                <c:pt idx="142">
                  <c:v>43773</c:v>
                </c:pt>
                <c:pt idx="143">
                  <c:v>43774</c:v>
                </c:pt>
                <c:pt idx="144">
                  <c:v>43775</c:v>
                </c:pt>
                <c:pt idx="145">
                  <c:v>43776</c:v>
                </c:pt>
                <c:pt idx="146">
                  <c:v>43777</c:v>
                </c:pt>
                <c:pt idx="147">
                  <c:v>43780</c:v>
                </c:pt>
                <c:pt idx="148">
                  <c:v>43782</c:v>
                </c:pt>
                <c:pt idx="149">
                  <c:v>43783</c:v>
                </c:pt>
                <c:pt idx="150">
                  <c:v>43784</c:v>
                </c:pt>
                <c:pt idx="151">
                  <c:v>43787</c:v>
                </c:pt>
                <c:pt idx="152">
                  <c:v>43788</c:v>
                </c:pt>
                <c:pt idx="153">
                  <c:v>43789</c:v>
                </c:pt>
                <c:pt idx="154">
                  <c:v>43790</c:v>
                </c:pt>
                <c:pt idx="155">
                  <c:v>43791</c:v>
                </c:pt>
                <c:pt idx="156">
                  <c:v>43794</c:v>
                </c:pt>
                <c:pt idx="157">
                  <c:v>43795</c:v>
                </c:pt>
                <c:pt idx="158">
                  <c:v>43796</c:v>
                </c:pt>
                <c:pt idx="159">
                  <c:v>43797</c:v>
                </c:pt>
                <c:pt idx="160">
                  <c:v>43798</c:v>
                </c:pt>
                <c:pt idx="161">
                  <c:v>43801</c:v>
                </c:pt>
                <c:pt idx="162">
                  <c:v>43802</c:v>
                </c:pt>
                <c:pt idx="163">
                  <c:v>43803</c:v>
                </c:pt>
                <c:pt idx="164">
                  <c:v>43804</c:v>
                </c:pt>
                <c:pt idx="165">
                  <c:v>43805</c:v>
                </c:pt>
                <c:pt idx="166">
                  <c:v>43808</c:v>
                </c:pt>
                <c:pt idx="167">
                  <c:v>43809</c:v>
                </c:pt>
                <c:pt idx="168">
                  <c:v>43810</c:v>
                </c:pt>
                <c:pt idx="169">
                  <c:v>43811</c:v>
                </c:pt>
                <c:pt idx="170">
                  <c:v>43812</c:v>
                </c:pt>
                <c:pt idx="171">
                  <c:v>43815</c:v>
                </c:pt>
                <c:pt idx="172">
                  <c:v>43816</c:v>
                </c:pt>
                <c:pt idx="173">
                  <c:v>43817</c:v>
                </c:pt>
                <c:pt idx="174">
                  <c:v>43818</c:v>
                </c:pt>
                <c:pt idx="175">
                  <c:v>43819</c:v>
                </c:pt>
                <c:pt idx="176">
                  <c:v>43822</c:v>
                </c:pt>
                <c:pt idx="177">
                  <c:v>43823</c:v>
                </c:pt>
                <c:pt idx="178">
                  <c:v>43825</c:v>
                </c:pt>
                <c:pt idx="179">
                  <c:v>43826</c:v>
                </c:pt>
                <c:pt idx="180">
                  <c:v>43829</c:v>
                </c:pt>
                <c:pt idx="181">
                  <c:v>43830</c:v>
                </c:pt>
                <c:pt idx="182">
                  <c:v>43831</c:v>
                </c:pt>
                <c:pt idx="183">
                  <c:v>43832</c:v>
                </c:pt>
                <c:pt idx="184">
                  <c:v>43833</c:v>
                </c:pt>
                <c:pt idx="185">
                  <c:v>43836</c:v>
                </c:pt>
                <c:pt idx="186">
                  <c:v>43837</c:v>
                </c:pt>
                <c:pt idx="187">
                  <c:v>43838</c:v>
                </c:pt>
                <c:pt idx="188">
                  <c:v>43839</c:v>
                </c:pt>
                <c:pt idx="189">
                  <c:v>43840</c:v>
                </c:pt>
                <c:pt idx="190">
                  <c:v>43843</c:v>
                </c:pt>
                <c:pt idx="191">
                  <c:v>43844</c:v>
                </c:pt>
                <c:pt idx="192">
                  <c:v>43845</c:v>
                </c:pt>
                <c:pt idx="193">
                  <c:v>43846</c:v>
                </c:pt>
                <c:pt idx="194">
                  <c:v>43847</c:v>
                </c:pt>
                <c:pt idx="195">
                  <c:v>43850</c:v>
                </c:pt>
                <c:pt idx="196">
                  <c:v>43851</c:v>
                </c:pt>
                <c:pt idx="197">
                  <c:v>43852</c:v>
                </c:pt>
                <c:pt idx="198">
                  <c:v>43853</c:v>
                </c:pt>
                <c:pt idx="199">
                  <c:v>43854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43864</c:v>
                </c:pt>
                <c:pt idx="207">
                  <c:v>43865</c:v>
                </c:pt>
                <c:pt idx="208">
                  <c:v>43866</c:v>
                </c:pt>
                <c:pt idx="209">
                  <c:v>43867</c:v>
                </c:pt>
                <c:pt idx="210">
                  <c:v>43868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43878</c:v>
                </c:pt>
                <c:pt idx="217">
                  <c:v>43879</c:v>
                </c:pt>
                <c:pt idx="218">
                  <c:v>43880</c:v>
                </c:pt>
                <c:pt idx="219">
                  <c:v>43881</c:v>
                </c:pt>
                <c:pt idx="220">
                  <c:v>43885</c:v>
                </c:pt>
                <c:pt idx="221">
                  <c:v>43886</c:v>
                </c:pt>
                <c:pt idx="222">
                  <c:v>43887</c:v>
                </c:pt>
                <c:pt idx="223">
                  <c:v>43888</c:v>
                </c:pt>
              </c:numCache>
            </c:numRef>
          </c:cat>
          <c:val>
            <c:numRef>
              <c:f>'far month'!$N$3:$N$226</c:f>
              <c:numCache>
                <c:formatCode>General</c:formatCode>
                <c:ptCount val="224"/>
                <c:pt idx="0">
                  <c:v>0.18153041326906585</c:v>
                </c:pt>
                <c:pt idx="1">
                  <c:v>-1.3044884838573159</c:v>
                </c:pt>
                <c:pt idx="2">
                  <c:v>-0.90743487567430192</c:v>
                </c:pt>
                <c:pt idx="3">
                  <c:v>0.67892455266697582</c:v>
                </c:pt>
                <c:pt idx="4">
                  <c:v>-1.4997709206210625</c:v>
                </c:pt>
                <c:pt idx="5">
                  <c:v>2.8274014537320351</c:v>
                </c:pt>
                <c:pt idx="6">
                  <c:v>-0.77358332582921741</c:v>
                </c:pt>
                <c:pt idx="7">
                  <c:v>-1.0920463856607101</c:v>
                </c:pt>
                <c:pt idx="8">
                  <c:v>1.1322828189165415</c:v>
                </c:pt>
                <c:pt idx="9">
                  <c:v>-1.0164134361856638</c:v>
                </c:pt>
                <c:pt idx="10">
                  <c:v>3.5779373149892431</c:v>
                </c:pt>
                <c:pt idx="11">
                  <c:v>-0.58970303397931867</c:v>
                </c:pt>
                <c:pt idx="12">
                  <c:v>-2.3811449638829769</c:v>
                </c:pt>
                <c:pt idx="13">
                  <c:v>0.22093690932357465</c:v>
                </c:pt>
                <c:pt idx="14">
                  <c:v>1.4216943513549958</c:v>
                </c:pt>
                <c:pt idx="15">
                  <c:v>-1.2881705552168747</c:v>
                </c:pt>
                <c:pt idx="16">
                  <c:v>3.5436577139687668</c:v>
                </c:pt>
                <c:pt idx="17">
                  <c:v>-1.7534246579999999E-2</c:v>
                </c:pt>
                <c:pt idx="18">
                  <c:v>-3.2513715555107283</c:v>
                </c:pt>
                <c:pt idx="19">
                  <c:v>1.6406280873132113</c:v>
                </c:pt>
                <c:pt idx="20">
                  <c:v>-0.61870439488916928</c:v>
                </c:pt>
                <c:pt idx="21">
                  <c:v>-3.2876613612116885</c:v>
                </c:pt>
                <c:pt idx="22">
                  <c:v>-1.140290797508281</c:v>
                </c:pt>
                <c:pt idx="23">
                  <c:v>-0.10798216050224815</c:v>
                </c:pt>
                <c:pt idx="24">
                  <c:v>0.93790727951669139</c:v>
                </c:pt>
                <c:pt idx="25">
                  <c:v>-2.7293622024374233</c:v>
                </c:pt>
                <c:pt idx="26">
                  <c:v>1.4287472111106627</c:v>
                </c:pt>
                <c:pt idx="27">
                  <c:v>-1.1191138996051218</c:v>
                </c:pt>
                <c:pt idx="28">
                  <c:v>1.6205758486969533</c:v>
                </c:pt>
                <c:pt idx="29">
                  <c:v>1.5297920125510416</c:v>
                </c:pt>
                <c:pt idx="30">
                  <c:v>4.3251276567637751</c:v>
                </c:pt>
                <c:pt idx="31">
                  <c:v>-1.3314486409692645</c:v>
                </c:pt>
                <c:pt idx="32">
                  <c:v>1.2033179061911561</c:v>
                </c:pt>
                <c:pt idx="33">
                  <c:v>0.88424414900656934</c:v>
                </c:pt>
                <c:pt idx="34">
                  <c:v>4.4136385136097358</c:v>
                </c:pt>
                <c:pt idx="35">
                  <c:v>1.0350368200172859</c:v>
                </c:pt>
                <c:pt idx="36">
                  <c:v>0.2232060154244975</c:v>
                </c:pt>
                <c:pt idx="37">
                  <c:v>-2.4822042943843963</c:v>
                </c:pt>
                <c:pt idx="38">
                  <c:v>0.25209066165738525</c:v>
                </c:pt>
                <c:pt idx="39">
                  <c:v>-0.79865532494712821</c:v>
                </c:pt>
                <c:pt idx="40">
                  <c:v>1.1360946175394042</c:v>
                </c:pt>
                <c:pt idx="41">
                  <c:v>-0.94686269512953491</c:v>
                </c:pt>
                <c:pt idx="42">
                  <c:v>-2.1287856453780281</c:v>
                </c:pt>
                <c:pt idx="43">
                  <c:v>1.4346201504571729</c:v>
                </c:pt>
                <c:pt idx="44">
                  <c:v>-0.19355798158238977</c:v>
                </c:pt>
                <c:pt idx="45">
                  <c:v>0.2559620927831488</c:v>
                </c:pt>
                <c:pt idx="46">
                  <c:v>0.12533706976807479</c:v>
                </c:pt>
                <c:pt idx="47">
                  <c:v>0.34922156375632146</c:v>
                </c:pt>
                <c:pt idx="48">
                  <c:v>-0.97972942630165938</c:v>
                </c:pt>
                <c:pt idx="49">
                  <c:v>-0.72812733388199291</c:v>
                </c:pt>
                <c:pt idx="50">
                  <c:v>2.2058386605822249</c:v>
                </c:pt>
                <c:pt idx="51">
                  <c:v>-0.58908108384663593</c:v>
                </c:pt>
                <c:pt idx="52">
                  <c:v>2.1348682551546885</c:v>
                </c:pt>
                <c:pt idx="53">
                  <c:v>-6.2386083827638356E-2</c:v>
                </c:pt>
                <c:pt idx="54">
                  <c:v>-0.30412084948238088</c:v>
                </c:pt>
                <c:pt idx="55">
                  <c:v>0.80343800346076699</c:v>
                </c:pt>
                <c:pt idx="56">
                  <c:v>1.1173773178835886</c:v>
                </c:pt>
                <c:pt idx="57">
                  <c:v>0.24403519668826346</c:v>
                </c:pt>
                <c:pt idx="58">
                  <c:v>0.16424353051946497</c:v>
                </c:pt>
                <c:pt idx="59">
                  <c:v>0.58113616778502308</c:v>
                </c:pt>
                <c:pt idx="60">
                  <c:v>-0.55426443897923505</c:v>
                </c:pt>
                <c:pt idx="61">
                  <c:v>-1.0304132741622536</c:v>
                </c:pt>
                <c:pt idx="62">
                  <c:v>0.8487274229928996</c:v>
                </c:pt>
                <c:pt idx="63">
                  <c:v>-1.61369863E-2</c:v>
                </c:pt>
                <c:pt idx="64">
                  <c:v>-3.0180281083944771</c:v>
                </c:pt>
                <c:pt idx="65">
                  <c:v>1.1705720911345951</c:v>
                </c:pt>
                <c:pt idx="66">
                  <c:v>-0.47603830008978726</c:v>
                </c:pt>
                <c:pt idx="67">
                  <c:v>-0.55894064665355958</c:v>
                </c:pt>
                <c:pt idx="68">
                  <c:v>0.10011662132304297</c:v>
                </c:pt>
                <c:pt idx="69">
                  <c:v>-1.2920472936470533</c:v>
                </c:pt>
                <c:pt idx="70">
                  <c:v>0.64204935370153027</c:v>
                </c:pt>
                <c:pt idx="71">
                  <c:v>0.26428703475561727</c:v>
                </c:pt>
                <c:pt idx="72">
                  <c:v>-1.2728923405718688</c:v>
                </c:pt>
                <c:pt idx="73">
                  <c:v>-2.4797401297863204</c:v>
                </c:pt>
                <c:pt idx="74">
                  <c:v>0.68526756953027057</c:v>
                </c:pt>
                <c:pt idx="75">
                  <c:v>5.6239343726383707E-2</c:v>
                </c:pt>
                <c:pt idx="76">
                  <c:v>-1.1673015621091138</c:v>
                </c:pt>
                <c:pt idx="77">
                  <c:v>0.44538306130282179</c:v>
                </c:pt>
                <c:pt idx="78">
                  <c:v>2.2188433650387003</c:v>
                </c:pt>
                <c:pt idx="79">
                  <c:v>2.6189346660772479</c:v>
                </c:pt>
                <c:pt idx="80">
                  <c:v>-0.82152780016390003</c:v>
                </c:pt>
                <c:pt idx="81">
                  <c:v>5.3931171415055004E-2</c:v>
                </c:pt>
                <c:pt idx="82">
                  <c:v>-1.7550406542602761</c:v>
                </c:pt>
                <c:pt idx="83">
                  <c:v>-1.5143582435052025</c:v>
                </c:pt>
                <c:pt idx="84">
                  <c:v>-2.207954817168182</c:v>
                </c:pt>
                <c:pt idx="85">
                  <c:v>1.5648767022642045</c:v>
                </c:pt>
                <c:pt idx="86">
                  <c:v>-1.520547945E-2</c:v>
                </c:pt>
                <c:pt idx="87">
                  <c:v>1.6131985409261504</c:v>
                </c:pt>
                <c:pt idx="88">
                  <c:v>1.1362127473484089</c:v>
                </c:pt>
                <c:pt idx="89">
                  <c:v>-2.713140438280258</c:v>
                </c:pt>
                <c:pt idx="90">
                  <c:v>1.4077015171886724</c:v>
                </c:pt>
                <c:pt idx="91">
                  <c:v>0.88845753294393115</c:v>
                </c:pt>
                <c:pt idx="92">
                  <c:v>0.63298730843207351</c:v>
                </c:pt>
                <c:pt idx="93">
                  <c:v>-1.4195902918201511</c:v>
                </c:pt>
                <c:pt idx="94">
                  <c:v>-1.0596899064700824</c:v>
                </c:pt>
                <c:pt idx="95">
                  <c:v>-3.338184648003419</c:v>
                </c:pt>
                <c:pt idx="96">
                  <c:v>-0.69737341942330355</c:v>
                </c:pt>
                <c:pt idx="97">
                  <c:v>3.4837290878929994</c:v>
                </c:pt>
                <c:pt idx="98">
                  <c:v>1.4459466608439737</c:v>
                </c:pt>
                <c:pt idx="99">
                  <c:v>-1.13339170519054</c:v>
                </c:pt>
                <c:pt idx="100">
                  <c:v>-1.7356402090253977</c:v>
                </c:pt>
                <c:pt idx="101">
                  <c:v>1.8095660149165282</c:v>
                </c:pt>
                <c:pt idx="102">
                  <c:v>-4.9451042453249308</c:v>
                </c:pt>
                <c:pt idx="103">
                  <c:v>1.8698226559314592</c:v>
                </c:pt>
                <c:pt idx="104">
                  <c:v>-2.2369619482522194</c:v>
                </c:pt>
                <c:pt idx="105">
                  <c:v>0.75992948231415725</c:v>
                </c:pt>
                <c:pt idx="106">
                  <c:v>0.77909325320117218</c:v>
                </c:pt>
                <c:pt idx="107">
                  <c:v>-0.11473972602999431</c:v>
                </c:pt>
                <c:pt idx="108">
                  <c:v>1.5995935661641112</c:v>
                </c:pt>
                <c:pt idx="109">
                  <c:v>2.4358343985534598</c:v>
                </c:pt>
                <c:pt idx="110">
                  <c:v>0.28587802950076924</c:v>
                </c:pt>
                <c:pt idx="111">
                  <c:v>-3.417838210071519</c:v>
                </c:pt>
                <c:pt idx="112">
                  <c:v>-2.6953353968221405E-2</c:v>
                </c:pt>
                <c:pt idx="113">
                  <c:v>-3.0666571263514419</c:v>
                </c:pt>
                <c:pt idx="114">
                  <c:v>7.6127602091041009</c:v>
                </c:pt>
                <c:pt idx="115">
                  <c:v>7.4051082696687374</c:v>
                </c:pt>
                <c:pt idx="116">
                  <c:v>-1.2877907024015431</c:v>
                </c:pt>
                <c:pt idx="117">
                  <c:v>-1.3042315328074146</c:v>
                </c:pt>
                <c:pt idx="118">
                  <c:v>3.7221158377556494</c:v>
                </c:pt>
                <c:pt idx="119">
                  <c:v>-0.1352642697206437</c:v>
                </c:pt>
                <c:pt idx="120">
                  <c:v>-3.5116702597701019</c:v>
                </c:pt>
                <c:pt idx="121">
                  <c:v>-2.1387963630130393</c:v>
                </c:pt>
                <c:pt idx="122">
                  <c:v>0.64717632693937932</c:v>
                </c:pt>
                <c:pt idx="123">
                  <c:v>-3.404186672854574</c:v>
                </c:pt>
                <c:pt idx="124">
                  <c:v>0.54673434401590471</c:v>
                </c:pt>
                <c:pt idx="125">
                  <c:v>4.5311257783345393</c:v>
                </c:pt>
                <c:pt idx="126">
                  <c:v>-2.6705933408680549</c:v>
                </c:pt>
                <c:pt idx="127">
                  <c:v>1.1869196054180122</c:v>
                </c:pt>
                <c:pt idx="128">
                  <c:v>-0.64792357307114545</c:v>
                </c:pt>
                <c:pt idx="129">
                  <c:v>1.2268126530040688</c:v>
                </c:pt>
                <c:pt idx="130">
                  <c:v>0.61609364653372278</c:v>
                </c:pt>
                <c:pt idx="131">
                  <c:v>1.3975790614441979</c:v>
                </c:pt>
                <c:pt idx="132">
                  <c:v>-0.78841550717610931</c:v>
                </c:pt>
                <c:pt idx="133">
                  <c:v>3.1534756089996376</c:v>
                </c:pt>
                <c:pt idx="134">
                  <c:v>0.611082191780005</c:v>
                </c:pt>
                <c:pt idx="135">
                  <c:v>0.14953430031220005</c:v>
                </c:pt>
                <c:pt idx="136">
                  <c:v>2.8580900604453761</c:v>
                </c:pt>
                <c:pt idx="137">
                  <c:v>6.0081867278030013E-2</c:v>
                </c:pt>
                <c:pt idx="138">
                  <c:v>1.4549883801210621</c:v>
                </c:pt>
                <c:pt idx="139">
                  <c:v>-1.0344563204600028</c:v>
                </c:pt>
                <c:pt idx="140">
                  <c:v>-1.7814849868567628</c:v>
                </c:pt>
                <c:pt idx="141">
                  <c:v>0.44677447147980659</c:v>
                </c:pt>
                <c:pt idx="142">
                  <c:v>1.7347790502517069</c:v>
                </c:pt>
                <c:pt idx="143">
                  <c:v>-0.48535804627839679</c:v>
                </c:pt>
                <c:pt idx="144">
                  <c:v>2.2182132359499813</c:v>
                </c:pt>
                <c:pt idx="145">
                  <c:v>-0.11690441996047374</c:v>
                </c:pt>
                <c:pt idx="146">
                  <c:v>1.3984533258006233</c:v>
                </c:pt>
                <c:pt idx="147">
                  <c:v>1.3991146203659486</c:v>
                </c:pt>
                <c:pt idx="148">
                  <c:v>-1.8683410925959261</c:v>
                </c:pt>
                <c:pt idx="149">
                  <c:v>2.2943792496030357</c:v>
                </c:pt>
                <c:pt idx="150">
                  <c:v>0.36546468537622384</c:v>
                </c:pt>
                <c:pt idx="151">
                  <c:v>-3.9177128546471658E-3</c:v>
                </c:pt>
                <c:pt idx="152">
                  <c:v>-0.97846126350111828</c:v>
                </c:pt>
                <c:pt idx="153">
                  <c:v>-0.30500211414937217</c:v>
                </c:pt>
                <c:pt idx="154">
                  <c:v>0.76161977679180726</c:v>
                </c:pt>
                <c:pt idx="155">
                  <c:v>-1.3808219179999999E-2</c:v>
                </c:pt>
                <c:pt idx="156">
                  <c:v>0.39593237883945925</c:v>
                </c:pt>
                <c:pt idx="157">
                  <c:v>1.528842116741274</c:v>
                </c:pt>
                <c:pt idx="158">
                  <c:v>-0.31758563087384978</c:v>
                </c:pt>
                <c:pt idx="159">
                  <c:v>2.1493477879154659</c:v>
                </c:pt>
                <c:pt idx="160">
                  <c:v>4.4257268504263765E-2</c:v>
                </c:pt>
                <c:pt idx="161">
                  <c:v>-0.38855158130561296</c:v>
                </c:pt>
                <c:pt idx="162">
                  <c:v>-0.34169646141384696</c:v>
                </c:pt>
                <c:pt idx="163">
                  <c:v>3.2113185843629495</c:v>
                </c:pt>
                <c:pt idx="164">
                  <c:v>-0.42658885344587577</c:v>
                </c:pt>
                <c:pt idx="165">
                  <c:v>-0.14573687892352091</c:v>
                </c:pt>
                <c:pt idx="166">
                  <c:v>0.58053140346150522</c:v>
                </c:pt>
                <c:pt idx="167">
                  <c:v>0.22072956671047547</c:v>
                </c:pt>
                <c:pt idx="168">
                  <c:v>0.94967020753041498</c:v>
                </c:pt>
                <c:pt idx="169">
                  <c:v>0.27346821488543754</c:v>
                </c:pt>
                <c:pt idx="170">
                  <c:v>0.50371099966081956</c:v>
                </c:pt>
                <c:pt idx="171">
                  <c:v>0.12411217311585217</c:v>
                </c:pt>
                <c:pt idx="172">
                  <c:v>0.63801390864092322</c:v>
                </c:pt>
                <c:pt idx="173">
                  <c:v>4.4880930342555726E-3</c:v>
                </c:pt>
                <c:pt idx="174">
                  <c:v>-0.46064389308113662</c:v>
                </c:pt>
                <c:pt idx="175">
                  <c:v>0.89306171723909711</c:v>
                </c:pt>
                <c:pt idx="176">
                  <c:v>-0.78535836293160499</c:v>
                </c:pt>
                <c:pt idx="177">
                  <c:v>0.12347098298797367</c:v>
                </c:pt>
                <c:pt idx="178">
                  <c:v>-0.47054129237423359</c:v>
                </c:pt>
                <c:pt idx="179">
                  <c:v>2.1246459879685045</c:v>
                </c:pt>
                <c:pt idx="180">
                  <c:v>-0.91238894558008432</c:v>
                </c:pt>
                <c:pt idx="181">
                  <c:v>-1.0655808186903939</c:v>
                </c:pt>
                <c:pt idx="182">
                  <c:v>-0.13274041893362362</c:v>
                </c:pt>
                <c:pt idx="183">
                  <c:v>0.64687922583560042</c:v>
                </c:pt>
                <c:pt idx="184">
                  <c:v>-0.49669159354927034</c:v>
                </c:pt>
                <c:pt idx="185">
                  <c:v>-2.3582630729170013</c:v>
                </c:pt>
                <c:pt idx="186">
                  <c:v>-0.82965889216445887</c:v>
                </c:pt>
                <c:pt idx="187">
                  <c:v>0.67640644104867087</c:v>
                </c:pt>
                <c:pt idx="188">
                  <c:v>3.6203084346445915</c:v>
                </c:pt>
                <c:pt idx="189">
                  <c:v>-0.91996102419643355</c:v>
                </c:pt>
                <c:pt idx="190">
                  <c:v>-0.2424931907698025</c:v>
                </c:pt>
                <c:pt idx="191">
                  <c:v>-0.23393410947630866</c:v>
                </c:pt>
                <c:pt idx="192">
                  <c:v>-0.44573493836407324</c:v>
                </c:pt>
                <c:pt idx="193">
                  <c:v>0.32735581054413704</c:v>
                </c:pt>
                <c:pt idx="194">
                  <c:v>-0.81385290061598281</c:v>
                </c:pt>
                <c:pt idx="195">
                  <c:v>0.20845557149541158</c:v>
                </c:pt>
                <c:pt idx="196">
                  <c:v>-0.55034177917516014</c:v>
                </c:pt>
                <c:pt idx="197">
                  <c:v>-1.7990776017969858</c:v>
                </c:pt>
                <c:pt idx="198">
                  <c:v>0.89471928960102876</c:v>
                </c:pt>
                <c:pt idx="199">
                  <c:v>1.1867778663031476</c:v>
                </c:pt>
                <c:pt idx="200">
                  <c:v>0.36605190952911909</c:v>
                </c:pt>
                <c:pt idx="201">
                  <c:v>-1.7131137976795225</c:v>
                </c:pt>
                <c:pt idx="202">
                  <c:v>-5.1603724174052693E-2</c:v>
                </c:pt>
                <c:pt idx="203">
                  <c:v>0.87871844107815811</c:v>
                </c:pt>
                <c:pt idx="204">
                  <c:v>-0.86161549925483516</c:v>
                </c:pt>
                <c:pt idx="205">
                  <c:v>-4.3822754010176324</c:v>
                </c:pt>
                <c:pt idx="206">
                  <c:v>2.5007073768067887</c:v>
                </c:pt>
                <c:pt idx="207">
                  <c:v>3.0139526717319645</c:v>
                </c:pt>
                <c:pt idx="208">
                  <c:v>1.4182368721466538</c:v>
                </c:pt>
                <c:pt idx="209">
                  <c:v>0.325207996604156</c:v>
                </c:pt>
                <c:pt idx="210">
                  <c:v>-0.92793577929861293</c:v>
                </c:pt>
                <c:pt idx="211">
                  <c:v>-0.48434953426172733</c:v>
                </c:pt>
                <c:pt idx="212">
                  <c:v>1.1998895173489463</c:v>
                </c:pt>
                <c:pt idx="213">
                  <c:v>1.881138562715555</c:v>
                </c:pt>
                <c:pt idx="214">
                  <c:v>-1.6851864269095875</c:v>
                </c:pt>
                <c:pt idx="215">
                  <c:v>0.52510818713449037</c:v>
                </c:pt>
                <c:pt idx="216">
                  <c:v>-0.4956868126874448</c:v>
                </c:pt>
                <c:pt idx="217">
                  <c:v>-0.18754337899516813</c:v>
                </c:pt>
                <c:pt idx="218">
                  <c:v>0.80028034382465207</c:v>
                </c:pt>
                <c:pt idx="219">
                  <c:v>0.2946395345935473</c:v>
                </c:pt>
                <c:pt idx="220">
                  <c:v>-3.0806261763560601</c:v>
                </c:pt>
                <c:pt idx="221">
                  <c:v>0.13543296748142877</c:v>
                </c:pt>
                <c:pt idx="222">
                  <c:v>-1.523590159351943</c:v>
                </c:pt>
                <c:pt idx="223">
                  <c:v>-1.5561639999127033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F-4396-964B-7A57D531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38640"/>
        <c:axId val="591138320"/>
      </c:lineChart>
      <c:dateAx>
        <c:axId val="5911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8320"/>
        <c:crosses val="autoZero"/>
        <c:auto val="1"/>
        <c:lblOffset val="100"/>
        <c:baseTimeUnit val="days"/>
      </c:dateAx>
      <c:valAx>
        <c:axId val="5911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risk</a:t>
                </a:r>
                <a:r>
                  <a:rPr lang="en-IN" b="1" baseline="0"/>
                  <a:t> adjusted returns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adjusted for far month weekly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month'!$S$3:$S$49</c:f>
              <c:numCache>
                <c:formatCode>d\-mmm\-yy</c:formatCode>
                <c:ptCount val="47"/>
                <c:pt idx="0">
                  <c:v>43567</c:v>
                </c:pt>
                <c:pt idx="1">
                  <c:v>43573</c:v>
                </c:pt>
                <c:pt idx="2">
                  <c:v>43581</c:v>
                </c:pt>
                <c:pt idx="3">
                  <c:v>43588</c:v>
                </c:pt>
                <c:pt idx="4">
                  <c:v>43595</c:v>
                </c:pt>
                <c:pt idx="5">
                  <c:v>43602</c:v>
                </c:pt>
                <c:pt idx="6">
                  <c:v>43609</c:v>
                </c:pt>
                <c:pt idx="7">
                  <c:v>43616</c:v>
                </c:pt>
                <c:pt idx="8">
                  <c:v>43623</c:v>
                </c:pt>
                <c:pt idx="9">
                  <c:v>43630</c:v>
                </c:pt>
                <c:pt idx="10">
                  <c:v>43637</c:v>
                </c:pt>
                <c:pt idx="11">
                  <c:v>43644</c:v>
                </c:pt>
                <c:pt idx="12">
                  <c:v>43651</c:v>
                </c:pt>
                <c:pt idx="13">
                  <c:v>43658</c:v>
                </c:pt>
                <c:pt idx="14">
                  <c:v>43665</c:v>
                </c:pt>
                <c:pt idx="15">
                  <c:v>43672</c:v>
                </c:pt>
                <c:pt idx="16">
                  <c:v>43679</c:v>
                </c:pt>
                <c:pt idx="17">
                  <c:v>43686</c:v>
                </c:pt>
                <c:pt idx="18">
                  <c:v>43693</c:v>
                </c:pt>
                <c:pt idx="19">
                  <c:v>43700</c:v>
                </c:pt>
                <c:pt idx="20">
                  <c:v>43707</c:v>
                </c:pt>
                <c:pt idx="21">
                  <c:v>43714</c:v>
                </c:pt>
                <c:pt idx="22">
                  <c:v>43721</c:v>
                </c:pt>
                <c:pt idx="23">
                  <c:v>43728</c:v>
                </c:pt>
                <c:pt idx="24">
                  <c:v>43735</c:v>
                </c:pt>
                <c:pt idx="25">
                  <c:v>43742</c:v>
                </c:pt>
                <c:pt idx="26">
                  <c:v>43749</c:v>
                </c:pt>
                <c:pt idx="27">
                  <c:v>43756</c:v>
                </c:pt>
                <c:pt idx="28">
                  <c:v>43765</c:v>
                </c:pt>
                <c:pt idx="29">
                  <c:v>43770</c:v>
                </c:pt>
                <c:pt idx="30">
                  <c:v>43777</c:v>
                </c:pt>
                <c:pt idx="31">
                  <c:v>43784</c:v>
                </c:pt>
                <c:pt idx="32">
                  <c:v>43791</c:v>
                </c:pt>
                <c:pt idx="33">
                  <c:v>43798</c:v>
                </c:pt>
                <c:pt idx="34">
                  <c:v>43805</c:v>
                </c:pt>
                <c:pt idx="35">
                  <c:v>43812</c:v>
                </c:pt>
                <c:pt idx="36">
                  <c:v>43819</c:v>
                </c:pt>
                <c:pt idx="37">
                  <c:v>43826</c:v>
                </c:pt>
                <c:pt idx="38">
                  <c:v>43833</c:v>
                </c:pt>
                <c:pt idx="39">
                  <c:v>43840</c:v>
                </c:pt>
                <c:pt idx="40">
                  <c:v>43847</c:v>
                </c:pt>
                <c:pt idx="41">
                  <c:v>43854</c:v>
                </c:pt>
                <c:pt idx="42">
                  <c:v>43862</c:v>
                </c:pt>
                <c:pt idx="43">
                  <c:v>43868</c:v>
                </c:pt>
                <c:pt idx="44">
                  <c:v>43875</c:v>
                </c:pt>
                <c:pt idx="45">
                  <c:v>43881</c:v>
                </c:pt>
                <c:pt idx="46">
                  <c:v>43888</c:v>
                </c:pt>
              </c:numCache>
            </c:numRef>
          </c:cat>
          <c:val>
            <c:numRef>
              <c:f>'far month'!$AE$3:$AE$49</c:f>
              <c:numCache>
                <c:formatCode>General</c:formatCode>
                <c:ptCount val="47"/>
                <c:pt idx="0">
                  <c:v>0.59844492489969237</c:v>
                </c:pt>
                <c:pt idx="1">
                  <c:v>1.9559035227774302</c:v>
                </c:pt>
                <c:pt idx="2">
                  <c:v>1.4889230343297191</c:v>
                </c:pt>
                <c:pt idx="3">
                  <c:v>-1.6465870312610038</c:v>
                </c:pt>
                <c:pt idx="4">
                  <c:v>-4.1265881959610748</c:v>
                </c:pt>
                <c:pt idx="5">
                  <c:v>0.72448045781647585</c:v>
                </c:pt>
                <c:pt idx="6">
                  <c:v>9.8102002268043496</c:v>
                </c:pt>
                <c:pt idx="7">
                  <c:v>-1.7277497822495322</c:v>
                </c:pt>
                <c:pt idx="8">
                  <c:v>-0.4984586511451638</c:v>
                </c:pt>
                <c:pt idx="9">
                  <c:v>-0.38277051353694158</c:v>
                </c:pt>
                <c:pt idx="10">
                  <c:v>3.0204172638525058</c:v>
                </c:pt>
                <c:pt idx="11">
                  <c:v>2.1018856166007205</c:v>
                </c:pt>
                <c:pt idx="12">
                  <c:v>-0.1176026007306626</c:v>
                </c:pt>
                <c:pt idx="13">
                  <c:v>-2.7358107174270265</c:v>
                </c:pt>
                <c:pt idx="14">
                  <c:v>-4.0412206719033463</c:v>
                </c:pt>
                <c:pt idx="15">
                  <c:v>2.2929890699044875</c:v>
                </c:pt>
                <c:pt idx="16">
                  <c:v>-1.4096193386284446</c:v>
                </c:pt>
                <c:pt idx="17">
                  <c:v>2.1179088924545568</c:v>
                </c:pt>
                <c:pt idx="18">
                  <c:v>-0.43735062964830396</c:v>
                </c:pt>
                <c:pt idx="19">
                  <c:v>-5.7287710224282851</c:v>
                </c:pt>
                <c:pt idx="20">
                  <c:v>3.8961840474190752</c:v>
                </c:pt>
                <c:pt idx="21">
                  <c:v>-4.5720548999495545</c:v>
                </c:pt>
                <c:pt idx="22">
                  <c:v>4.8108980792192195</c:v>
                </c:pt>
                <c:pt idx="23">
                  <c:v>1.0671554267607692</c:v>
                </c:pt>
                <c:pt idx="24">
                  <c:v>8.451289853890362</c:v>
                </c:pt>
                <c:pt idx="25">
                  <c:v>-8.1594997732377141</c:v>
                </c:pt>
                <c:pt idx="26">
                  <c:v>3.554198346488378</c:v>
                </c:pt>
                <c:pt idx="27">
                  <c:v>1.8528717746331973</c:v>
                </c:pt>
                <c:pt idx="28">
                  <c:v>7.0335661067371893</c:v>
                </c:pt>
                <c:pt idx="29">
                  <c:v>-0.90147597781890709</c:v>
                </c:pt>
                <c:pt idx="30">
                  <c:v>4.869332005192951</c:v>
                </c:pt>
                <c:pt idx="31">
                  <c:v>2.2022323907071701</c:v>
                </c:pt>
                <c:pt idx="32">
                  <c:v>-0.49118265975682296</c:v>
                </c:pt>
                <c:pt idx="33">
                  <c:v>3.8937854625097992</c:v>
                </c:pt>
                <c:pt idx="34">
                  <c:v>1.928845668422478</c:v>
                </c:pt>
                <c:pt idx="35">
                  <c:v>2.6088880847739579</c:v>
                </c:pt>
                <c:pt idx="36">
                  <c:v>1.2548347324098359</c:v>
                </c:pt>
                <c:pt idx="37">
                  <c:v>1.0120272579834444</c:v>
                </c:pt>
                <c:pt idx="38">
                  <c:v>-1.9006058268141772</c:v>
                </c:pt>
                <c:pt idx="39">
                  <c:v>0.14185629673884587</c:v>
                </c:pt>
                <c:pt idx="40">
                  <c:v>-1.3490402340892382</c:v>
                </c:pt>
                <c:pt idx="41">
                  <c:v>-3.2508283926287809E-2</c:v>
                </c:pt>
                <c:pt idx="42">
                  <c:v>-5.6499191288135737</c:v>
                </c:pt>
                <c:pt idx="43">
                  <c:v>6.498660548484553</c:v>
                </c:pt>
                <c:pt idx="44">
                  <c:v>1.4616063819976022</c:v>
                </c:pt>
                <c:pt idx="45">
                  <c:v>0.44961954087133116</c:v>
                </c:pt>
                <c:pt idx="46">
                  <c:v>-5.8760491633855674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E-4A60-9D0A-C090202C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56784"/>
        <c:axId val="602058064"/>
      </c:lineChart>
      <c:dateAx>
        <c:axId val="6020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8064"/>
        <c:crosses val="autoZero"/>
        <c:auto val="1"/>
        <c:lblOffset val="100"/>
        <c:baseTimeUnit val="days"/>
      </c:dateAx>
      <c:valAx>
        <c:axId val="602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Risk adjusted return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Risk adjusted for far month monthly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'far month'!$AU$3:$AU$12</c:f>
              <c:numCache>
                <c:formatCode>General</c:formatCode>
                <c:ptCount val="10"/>
                <c:pt idx="0">
                  <c:v>-0.53874336223258312</c:v>
                </c:pt>
                <c:pt idx="1">
                  <c:v>7.2153448570312468</c:v>
                </c:pt>
                <c:pt idx="2">
                  <c:v>3.7394303918483667</c:v>
                </c:pt>
                <c:pt idx="3">
                  <c:v>-5.0586537730003771</c:v>
                </c:pt>
                <c:pt idx="4">
                  <c:v>-6.7066939981810503</c:v>
                </c:pt>
                <c:pt idx="5">
                  <c:v>8.9660005752475715</c:v>
                </c:pt>
                <c:pt idx="6">
                  <c:v>8.8418092367160028</c:v>
                </c:pt>
                <c:pt idx="7">
                  <c:v>10.435395694554128</c:v>
                </c:pt>
                <c:pt idx="8">
                  <c:v>5.2088953871057697</c:v>
                </c:pt>
                <c:pt idx="9">
                  <c:v>-6.6195319844159632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1-48F7-9B5B-A0262818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27984"/>
        <c:axId val="602028304"/>
      </c:lineChart>
      <c:catAx>
        <c:axId val="6020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8304"/>
        <c:crosses val="autoZero"/>
        <c:auto val="1"/>
        <c:lblAlgn val="ctr"/>
        <c:lblOffset val="100"/>
        <c:noMultiLvlLbl val="0"/>
      </c:catAx>
      <c:valAx>
        <c:axId val="602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Risk adjusted return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Spot vs Future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contango!$B$1</c:f>
              <c:strCache>
                <c:ptCount val="1"/>
                <c:pt idx="0">
                  <c:v>Near month futures monthly prices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contango!$A$2:$A$13</c:f>
              <c:numCache>
                <c:formatCode>d\-mmm\-yy</c:formatCode>
                <c:ptCount val="12"/>
                <c:pt idx="0">
                  <c:v>43585</c:v>
                </c:pt>
                <c:pt idx="1">
                  <c:v>43616</c:v>
                </c:pt>
                <c:pt idx="2">
                  <c:v>43644</c:v>
                </c:pt>
                <c:pt idx="3">
                  <c:v>43677</c:v>
                </c:pt>
                <c:pt idx="4">
                  <c:v>43707</c:v>
                </c:pt>
                <c:pt idx="5">
                  <c:v>43738</c:v>
                </c:pt>
                <c:pt idx="6">
                  <c:v>43769</c:v>
                </c:pt>
                <c:pt idx="7">
                  <c:v>43798</c:v>
                </c:pt>
                <c:pt idx="8">
                  <c:v>43830</c:v>
                </c:pt>
                <c:pt idx="9">
                  <c:v>43861</c:v>
                </c:pt>
                <c:pt idx="10">
                  <c:v>43889</c:v>
                </c:pt>
                <c:pt idx="11">
                  <c:v>43921</c:v>
                </c:pt>
              </c:numCache>
            </c:numRef>
          </c:cat>
          <c:val>
            <c:numRef>
              <c:f>contango!$B$2:$B$13</c:f>
              <c:numCache>
                <c:formatCode>General</c:formatCode>
                <c:ptCount val="12"/>
                <c:pt idx="0">
                  <c:v>400.3</c:v>
                </c:pt>
                <c:pt idx="1">
                  <c:v>397.85</c:v>
                </c:pt>
                <c:pt idx="2">
                  <c:v>424.95</c:v>
                </c:pt>
                <c:pt idx="3">
                  <c:v>440.4</c:v>
                </c:pt>
                <c:pt idx="4">
                  <c:v>419.1</c:v>
                </c:pt>
                <c:pt idx="5">
                  <c:v>393.1</c:v>
                </c:pt>
                <c:pt idx="6">
                  <c:v>427.55</c:v>
                </c:pt>
                <c:pt idx="7">
                  <c:v>464.2</c:v>
                </c:pt>
                <c:pt idx="8">
                  <c:v>510.55</c:v>
                </c:pt>
                <c:pt idx="9">
                  <c:v>540.45000000000005</c:v>
                </c:pt>
                <c:pt idx="10">
                  <c:v>506.1</c:v>
                </c:pt>
                <c:pt idx="11">
                  <c:v>506.8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6-4653-AAAD-1A35A5D64B9F}"/>
            </c:ext>
          </c:extLst>
        </c:ser>
        <c:ser>
          <c:idx val="1"/>
          <c:order val="1"/>
          <c:tx>
            <c:strRef>
              <c:f>contango!$C$1</c:f>
              <c:strCache>
                <c:ptCount val="1"/>
                <c:pt idx="0">
                  <c:v>Underlying stock monthly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contango!$A$2:$A$13</c:f>
              <c:numCache>
                <c:formatCode>d\-mmm\-yy</c:formatCode>
                <c:ptCount val="12"/>
                <c:pt idx="0">
                  <c:v>43585</c:v>
                </c:pt>
                <c:pt idx="1">
                  <c:v>43616</c:v>
                </c:pt>
                <c:pt idx="2">
                  <c:v>43644</c:v>
                </c:pt>
                <c:pt idx="3">
                  <c:v>43677</c:v>
                </c:pt>
                <c:pt idx="4">
                  <c:v>43707</c:v>
                </c:pt>
                <c:pt idx="5">
                  <c:v>43738</c:v>
                </c:pt>
                <c:pt idx="6">
                  <c:v>43769</c:v>
                </c:pt>
                <c:pt idx="7">
                  <c:v>43798</c:v>
                </c:pt>
                <c:pt idx="8">
                  <c:v>43830</c:v>
                </c:pt>
                <c:pt idx="9">
                  <c:v>43861</c:v>
                </c:pt>
                <c:pt idx="10">
                  <c:v>43889</c:v>
                </c:pt>
                <c:pt idx="11">
                  <c:v>43921</c:v>
                </c:pt>
              </c:numCache>
            </c:numRef>
          </c:cat>
          <c:val>
            <c:numRef>
              <c:f>contango!$C$2:$C$13</c:f>
              <c:numCache>
                <c:formatCode>General</c:formatCode>
                <c:ptCount val="12"/>
                <c:pt idx="0">
                  <c:v>407.5</c:v>
                </c:pt>
                <c:pt idx="1">
                  <c:v>423.7</c:v>
                </c:pt>
                <c:pt idx="2">
                  <c:v>437.1</c:v>
                </c:pt>
                <c:pt idx="3">
                  <c:v>424.6</c:v>
                </c:pt>
                <c:pt idx="4">
                  <c:v>409.65</c:v>
                </c:pt>
                <c:pt idx="5">
                  <c:v>433.7</c:v>
                </c:pt>
                <c:pt idx="6">
                  <c:v>463.05</c:v>
                </c:pt>
                <c:pt idx="7">
                  <c:v>512.6</c:v>
                </c:pt>
                <c:pt idx="8">
                  <c:v>538.9</c:v>
                </c:pt>
                <c:pt idx="9">
                  <c:v>525.65</c:v>
                </c:pt>
                <c:pt idx="10">
                  <c:v>497.25</c:v>
                </c:pt>
                <c:pt idx="11">
                  <c:v>323.75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6-4653-AAAD-1A35A5D6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82896"/>
        <c:axId val="599082576"/>
      </c:lineChart>
      <c:dateAx>
        <c:axId val="5990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2576"/>
        <c:crosses val="autoZero"/>
        <c:auto val="1"/>
        <c:lblOffset val="100"/>
        <c:baseTimeUnit val="months"/>
      </c:dateAx>
      <c:valAx>
        <c:axId val="5990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Near month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current!$AB$1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current!$Z$2:$Z$243</c:f>
              <c:numCache>
                <c:formatCode>d\-mmm\-yy</c:formatCode>
                <c:ptCount val="242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43767</c:v>
                </c:pt>
                <c:pt idx="138">
                  <c:v>43768</c:v>
                </c:pt>
                <c:pt idx="139">
                  <c:v>43769</c:v>
                </c:pt>
                <c:pt idx="140">
                  <c:v>43770</c:v>
                </c:pt>
                <c:pt idx="141">
                  <c:v>43773</c:v>
                </c:pt>
                <c:pt idx="142">
                  <c:v>43774</c:v>
                </c:pt>
                <c:pt idx="143">
                  <c:v>43775</c:v>
                </c:pt>
                <c:pt idx="144">
                  <c:v>43776</c:v>
                </c:pt>
                <c:pt idx="145">
                  <c:v>43777</c:v>
                </c:pt>
                <c:pt idx="146">
                  <c:v>43780</c:v>
                </c:pt>
                <c:pt idx="147">
                  <c:v>43782</c:v>
                </c:pt>
                <c:pt idx="148">
                  <c:v>43783</c:v>
                </c:pt>
                <c:pt idx="149">
                  <c:v>43784</c:v>
                </c:pt>
                <c:pt idx="150">
                  <c:v>43787</c:v>
                </c:pt>
                <c:pt idx="151">
                  <c:v>43788</c:v>
                </c:pt>
                <c:pt idx="152">
                  <c:v>43789</c:v>
                </c:pt>
                <c:pt idx="153">
                  <c:v>43790</c:v>
                </c:pt>
                <c:pt idx="154">
                  <c:v>43791</c:v>
                </c:pt>
                <c:pt idx="155">
                  <c:v>43794</c:v>
                </c:pt>
                <c:pt idx="156">
                  <c:v>43795</c:v>
                </c:pt>
                <c:pt idx="157">
                  <c:v>43796</c:v>
                </c:pt>
                <c:pt idx="158">
                  <c:v>43797</c:v>
                </c:pt>
                <c:pt idx="159">
                  <c:v>43801</c:v>
                </c:pt>
                <c:pt idx="160">
                  <c:v>43802</c:v>
                </c:pt>
                <c:pt idx="161">
                  <c:v>43803</c:v>
                </c:pt>
                <c:pt idx="162">
                  <c:v>43804</c:v>
                </c:pt>
                <c:pt idx="163">
                  <c:v>43805</c:v>
                </c:pt>
                <c:pt idx="164">
                  <c:v>43808</c:v>
                </c:pt>
                <c:pt idx="165">
                  <c:v>43809</c:v>
                </c:pt>
                <c:pt idx="166">
                  <c:v>43810</c:v>
                </c:pt>
                <c:pt idx="167">
                  <c:v>43811</c:v>
                </c:pt>
                <c:pt idx="168">
                  <c:v>43812</c:v>
                </c:pt>
                <c:pt idx="169">
                  <c:v>43815</c:v>
                </c:pt>
                <c:pt idx="170">
                  <c:v>43816</c:v>
                </c:pt>
                <c:pt idx="171">
                  <c:v>43817</c:v>
                </c:pt>
                <c:pt idx="172">
                  <c:v>43818</c:v>
                </c:pt>
                <c:pt idx="173">
                  <c:v>43819</c:v>
                </c:pt>
                <c:pt idx="174">
                  <c:v>43822</c:v>
                </c:pt>
                <c:pt idx="175">
                  <c:v>43823</c:v>
                </c:pt>
                <c:pt idx="176">
                  <c:v>43825</c:v>
                </c:pt>
                <c:pt idx="177">
                  <c:v>43826</c:v>
                </c:pt>
                <c:pt idx="178">
                  <c:v>43829</c:v>
                </c:pt>
                <c:pt idx="179">
                  <c:v>43830</c:v>
                </c:pt>
                <c:pt idx="180">
                  <c:v>43831</c:v>
                </c:pt>
                <c:pt idx="181">
                  <c:v>43832</c:v>
                </c:pt>
                <c:pt idx="182">
                  <c:v>43833</c:v>
                </c:pt>
                <c:pt idx="183">
                  <c:v>43836</c:v>
                </c:pt>
                <c:pt idx="184">
                  <c:v>43837</c:v>
                </c:pt>
                <c:pt idx="185">
                  <c:v>43838</c:v>
                </c:pt>
                <c:pt idx="186">
                  <c:v>43839</c:v>
                </c:pt>
                <c:pt idx="187">
                  <c:v>43840</c:v>
                </c:pt>
                <c:pt idx="188">
                  <c:v>43843</c:v>
                </c:pt>
                <c:pt idx="189">
                  <c:v>43844</c:v>
                </c:pt>
                <c:pt idx="190">
                  <c:v>43845</c:v>
                </c:pt>
                <c:pt idx="191">
                  <c:v>43846</c:v>
                </c:pt>
                <c:pt idx="192">
                  <c:v>43847</c:v>
                </c:pt>
                <c:pt idx="193">
                  <c:v>43850</c:v>
                </c:pt>
                <c:pt idx="194">
                  <c:v>43851</c:v>
                </c:pt>
                <c:pt idx="195">
                  <c:v>43852</c:v>
                </c:pt>
                <c:pt idx="196">
                  <c:v>43853</c:v>
                </c:pt>
                <c:pt idx="197">
                  <c:v>43854</c:v>
                </c:pt>
                <c:pt idx="198">
                  <c:v>43857</c:v>
                </c:pt>
                <c:pt idx="199">
                  <c:v>43858</c:v>
                </c:pt>
                <c:pt idx="200">
                  <c:v>43859</c:v>
                </c:pt>
                <c:pt idx="201">
                  <c:v>43860</c:v>
                </c:pt>
                <c:pt idx="202">
                  <c:v>43861</c:v>
                </c:pt>
                <c:pt idx="203">
                  <c:v>43862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43871</c:v>
                </c:pt>
                <c:pt idx="210">
                  <c:v>43872</c:v>
                </c:pt>
                <c:pt idx="211">
                  <c:v>43873</c:v>
                </c:pt>
                <c:pt idx="212">
                  <c:v>43874</c:v>
                </c:pt>
                <c:pt idx="213">
                  <c:v>43875</c:v>
                </c:pt>
                <c:pt idx="214">
                  <c:v>43878</c:v>
                </c:pt>
                <c:pt idx="215">
                  <c:v>43879</c:v>
                </c:pt>
                <c:pt idx="216">
                  <c:v>43880</c:v>
                </c:pt>
                <c:pt idx="217">
                  <c:v>43881</c:v>
                </c:pt>
                <c:pt idx="218">
                  <c:v>43885</c:v>
                </c:pt>
                <c:pt idx="219">
                  <c:v>43886</c:v>
                </c:pt>
                <c:pt idx="220">
                  <c:v>43887</c:v>
                </c:pt>
                <c:pt idx="221">
                  <c:v>43888</c:v>
                </c:pt>
                <c:pt idx="222">
                  <c:v>43889</c:v>
                </c:pt>
                <c:pt idx="223">
                  <c:v>43892</c:v>
                </c:pt>
                <c:pt idx="224">
                  <c:v>43893</c:v>
                </c:pt>
                <c:pt idx="225">
                  <c:v>43894</c:v>
                </c:pt>
                <c:pt idx="226">
                  <c:v>43895</c:v>
                </c:pt>
                <c:pt idx="227">
                  <c:v>43896</c:v>
                </c:pt>
                <c:pt idx="228">
                  <c:v>43899</c:v>
                </c:pt>
                <c:pt idx="229">
                  <c:v>43901</c:v>
                </c:pt>
                <c:pt idx="230">
                  <c:v>43902</c:v>
                </c:pt>
                <c:pt idx="231">
                  <c:v>43903</c:v>
                </c:pt>
                <c:pt idx="232">
                  <c:v>43906</c:v>
                </c:pt>
                <c:pt idx="233">
                  <c:v>43907</c:v>
                </c:pt>
                <c:pt idx="234">
                  <c:v>43908</c:v>
                </c:pt>
                <c:pt idx="235">
                  <c:v>43909</c:v>
                </c:pt>
                <c:pt idx="236">
                  <c:v>43910</c:v>
                </c:pt>
                <c:pt idx="237">
                  <c:v>43913</c:v>
                </c:pt>
                <c:pt idx="238">
                  <c:v>43914</c:v>
                </c:pt>
                <c:pt idx="239">
                  <c:v>43915</c:v>
                </c:pt>
                <c:pt idx="240">
                  <c:v>43916</c:v>
                </c:pt>
              </c:numCache>
            </c:numRef>
          </c:cat>
          <c:val>
            <c:numRef>
              <c:f>current!$AB$2:$AB$243</c:f>
              <c:numCache>
                <c:formatCode>General</c:formatCode>
                <c:ptCount val="242"/>
                <c:pt idx="0">
                  <c:v>-0.14183782710912021</c:v>
                </c:pt>
                <c:pt idx="1">
                  <c:v>-1.2301476491670551</c:v>
                </c:pt>
                <c:pt idx="2">
                  <c:v>-0.7766309173868029</c:v>
                </c:pt>
                <c:pt idx="3">
                  <c:v>0.45498528083153489</c:v>
                </c:pt>
                <c:pt idx="4">
                  <c:v>-1.2104855395618357</c:v>
                </c:pt>
                <c:pt idx="5">
                  <c:v>2.4887962738036142</c:v>
                </c:pt>
                <c:pt idx="6">
                  <c:v>-0.9823162619929614</c:v>
                </c:pt>
                <c:pt idx="7">
                  <c:v>-0.58693532165770768</c:v>
                </c:pt>
                <c:pt idx="8">
                  <c:v>0.73382626893262015</c:v>
                </c:pt>
                <c:pt idx="9">
                  <c:v>-0.51008524515250997</c:v>
                </c:pt>
                <c:pt idx="10">
                  <c:v>3.4746936290497934</c:v>
                </c:pt>
                <c:pt idx="11">
                  <c:v>-0.66767661147995072</c:v>
                </c:pt>
                <c:pt idx="12">
                  <c:v>-2.3762956176903023</c:v>
                </c:pt>
                <c:pt idx="13">
                  <c:v>0.19762930183074937</c:v>
                </c:pt>
                <c:pt idx="14">
                  <c:v>1.3204524092333949</c:v>
                </c:pt>
                <c:pt idx="15">
                  <c:v>-1.52454384022303</c:v>
                </c:pt>
                <c:pt idx="16">
                  <c:v>3.5611476777461442</c:v>
                </c:pt>
                <c:pt idx="17">
                  <c:v>6.882796520730268E-3</c:v>
                </c:pt>
                <c:pt idx="18">
                  <c:v>-2.8982885724365328</c:v>
                </c:pt>
                <c:pt idx="19">
                  <c:v>1.7794337061706613</c:v>
                </c:pt>
                <c:pt idx="20">
                  <c:v>-0.17819245729747452</c:v>
                </c:pt>
                <c:pt idx="21">
                  <c:v>-3.9746392061671783</c:v>
                </c:pt>
                <c:pt idx="22">
                  <c:v>-0.8674475679508169</c:v>
                </c:pt>
                <c:pt idx="23">
                  <c:v>-0.40723103030561769</c:v>
                </c:pt>
                <c:pt idx="24">
                  <c:v>0.76449536860940415</c:v>
                </c:pt>
                <c:pt idx="25">
                  <c:v>-2.190740693489837</c:v>
                </c:pt>
                <c:pt idx="26">
                  <c:v>1.0667463842535547</c:v>
                </c:pt>
                <c:pt idx="27">
                  <c:v>-1.0377815386545002</c:v>
                </c:pt>
                <c:pt idx="28">
                  <c:v>1.4494162794107677</c:v>
                </c:pt>
                <c:pt idx="29">
                  <c:v>1.688776222403811</c:v>
                </c:pt>
                <c:pt idx="30">
                  <c:v>4.5160528052457884</c:v>
                </c:pt>
                <c:pt idx="31">
                  <c:v>-1.7200656151461882</c:v>
                </c:pt>
                <c:pt idx="32">
                  <c:v>1.2288639560769745</c:v>
                </c:pt>
                <c:pt idx="33">
                  <c:v>1.1644784201048166</c:v>
                </c:pt>
                <c:pt idx="34">
                  <c:v>4.6665750091657499</c:v>
                </c:pt>
                <c:pt idx="35">
                  <c:v>0.84297883517865269</c:v>
                </c:pt>
                <c:pt idx="36">
                  <c:v>0.27101052295968697</c:v>
                </c:pt>
                <c:pt idx="37">
                  <c:v>-2.5905431103948402</c:v>
                </c:pt>
                <c:pt idx="38">
                  <c:v>0.5018268286378883</c:v>
                </c:pt>
                <c:pt idx="39">
                  <c:v>-0.8731725667414435</c:v>
                </c:pt>
                <c:pt idx="40">
                  <c:v>0.55140477823001677</c:v>
                </c:pt>
                <c:pt idx="41">
                  <c:v>-0.86378862622032082</c:v>
                </c:pt>
                <c:pt idx="42">
                  <c:v>-1.8435689458703459</c:v>
                </c:pt>
                <c:pt idx="43">
                  <c:v>1.2287947225584546</c:v>
                </c:pt>
                <c:pt idx="44">
                  <c:v>-0.42219565359605121</c:v>
                </c:pt>
                <c:pt idx="45">
                  <c:v>1.1224594673594255</c:v>
                </c:pt>
                <c:pt idx="46">
                  <c:v>-0.52601599607729976</c:v>
                </c:pt>
                <c:pt idx="47">
                  <c:v>0.35301004305097516</c:v>
                </c:pt>
                <c:pt idx="48">
                  <c:v>-0.66920255274175844</c:v>
                </c:pt>
                <c:pt idx="49">
                  <c:v>-0.68535752279013706</c:v>
                </c:pt>
                <c:pt idx="50">
                  <c:v>1.4269924042957745</c:v>
                </c:pt>
                <c:pt idx="51">
                  <c:v>-0.21786646353149033</c:v>
                </c:pt>
                <c:pt idx="52">
                  <c:v>2.5855483862567739</c:v>
                </c:pt>
                <c:pt idx="53">
                  <c:v>-0.20165452042104992</c:v>
                </c:pt>
                <c:pt idx="54">
                  <c:v>-0.21362673616629585</c:v>
                </c:pt>
                <c:pt idx="55">
                  <c:v>0.86694700956499993</c:v>
                </c:pt>
                <c:pt idx="56">
                  <c:v>1.1703891080185758</c:v>
                </c:pt>
                <c:pt idx="57">
                  <c:v>0.40498756173117961</c:v>
                </c:pt>
                <c:pt idx="58">
                  <c:v>-0.45855577698834921</c:v>
                </c:pt>
                <c:pt idx="59">
                  <c:v>0.30252304427871041</c:v>
                </c:pt>
                <c:pt idx="60">
                  <c:v>-0.41350301718238713</c:v>
                </c:pt>
                <c:pt idx="61">
                  <c:v>-0.20988594832525545</c:v>
                </c:pt>
                <c:pt idx="62">
                  <c:v>-0.30168288516054748</c:v>
                </c:pt>
                <c:pt idx="63">
                  <c:v>-5.0469914318849667E-2</c:v>
                </c:pt>
                <c:pt idx="64">
                  <c:v>-2.3647900003766811</c:v>
                </c:pt>
                <c:pt idx="65">
                  <c:v>0.6410182439458767</c:v>
                </c:pt>
                <c:pt idx="66">
                  <c:v>-4.2888352731316522E-3</c:v>
                </c:pt>
                <c:pt idx="67">
                  <c:v>-0.45889044289043762</c:v>
                </c:pt>
                <c:pt idx="68">
                  <c:v>-0.14466587337988546</c:v>
                </c:pt>
                <c:pt idx="69">
                  <c:v>-1.1292021844586142</c:v>
                </c:pt>
                <c:pt idx="70">
                  <c:v>0.69553892320583022</c:v>
                </c:pt>
                <c:pt idx="71">
                  <c:v>1.950251528518929E-2</c:v>
                </c:pt>
                <c:pt idx="72">
                  <c:v>-1.474775997820853</c:v>
                </c:pt>
                <c:pt idx="73">
                  <c:v>-2.0695395624616695</c:v>
                </c:pt>
                <c:pt idx="74">
                  <c:v>0.64256971806172924</c:v>
                </c:pt>
                <c:pt idx="75">
                  <c:v>9.3272398181034166E-2</c:v>
                </c:pt>
                <c:pt idx="76">
                  <c:v>-1.0440621592329031</c:v>
                </c:pt>
                <c:pt idx="77">
                  <c:v>-2.7949471963941944E-2</c:v>
                </c:pt>
                <c:pt idx="78">
                  <c:v>2.4292891449241387</c:v>
                </c:pt>
                <c:pt idx="79">
                  <c:v>2.8484549645274138</c:v>
                </c:pt>
                <c:pt idx="80">
                  <c:v>-0.95515462606871826</c:v>
                </c:pt>
                <c:pt idx="81">
                  <c:v>-3.5766980510026358E-3</c:v>
                </c:pt>
                <c:pt idx="82">
                  <c:v>-1.8655417535529766</c:v>
                </c:pt>
                <c:pt idx="83">
                  <c:v>-1.5542176483854944</c:v>
                </c:pt>
                <c:pt idx="84">
                  <c:v>-1.9414488679085538</c:v>
                </c:pt>
                <c:pt idx="85">
                  <c:v>1.5912786809779611</c:v>
                </c:pt>
                <c:pt idx="86">
                  <c:v>-0.67149149832098221</c:v>
                </c:pt>
                <c:pt idx="87">
                  <c:v>1.9923302426183302</c:v>
                </c:pt>
                <c:pt idx="88">
                  <c:v>0.94490950751337155</c:v>
                </c:pt>
                <c:pt idx="89">
                  <c:v>-2.2731274946192097</c:v>
                </c:pt>
                <c:pt idx="90">
                  <c:v>1.4685315281701459</c:v>
                </c:pt>
                <c:pt idx="91">
                  <c:v>0.70397575411402058</c:v>
                </c:pt>
                <c:pt idx="92">
                  <c:v>0.69892655930695291</c:v>
                </c:pt>
                <c:pt idx="93">
                  <c:v>-1.4440683151623441</c:v>
                </c:pt>
                <c:pt idx="94">
                  <c:v>-1.0455161240017428</c:v>
                </c:pt>
                <c:pt idx="95">
                  <c:v>-3.2234976107426188</c:v>
                </c:pt>
                <c:pt idx="96">
                  <c:v>-0.97809912914136798</c:v>
                </c:pt>
                <c:pt idx="97">
                  <c:v>3.7365990749920752</c:v>
                </c:pt>
                <c:pt idx="98">
                  <c:v>1.7017321312426856</c:v>
                </c:pt>
                <c:pt idx="99">
                  <c:v>-1.163861882393451</c:v>
                </c:pt>
                <c:pt idx="100">
                  <c:v>-2.0852904975394244</c:v>
                </c:pt>
                <c:pt idx="101">
                  <c:v>1.914043656761923</c:v>
                </c:pt>
                <c:pt idx="102">
                  <c:v>-4.648248316750073</c:v>
                </c:pt>
                <c:pt idx="103">
                  <c:v>1.6134269226346194</c:v>
                </c:pt>
                <c:pt idx="104">
                  <c:v>-2.2800713906081262</c:v>
                </c:pt>
                <c:pt idx="105">
                  <c:v>0.74101793329438692</c:v>
                </c:pt>
                <c:pt idx="106">
                  <c:v>0.95133523688810873</c:v>
                </c:pt>
                <c:pt idx="107">
                  <c:v>-0.228600725627328</c:v>
                </c:pt>
                <c:pt idx="108">
                  <c:v>1.7641281799156918</c:v>
                </c:pt>
                <c:pt idx="109">
                  <c:v>2.7122740676849522</c:v>
                </c:pt>
                <c:pt idx="110">
                  <c:v>-0.41271396837149715</c:v>
                </c:pt>
                <c:pt idx="111">
                  <c:v>-2.9219042340466133</c:v>
                </c:pt>
                <c:pt idx="112">
                  <c:v>-0.11444298789084967</c:v>
                </c:pt>
                <c:pt idx="113">
                  <c:v>-3.2245134377282945</c:v>
                </c:pt>
                <c:pt idx="114">
                  <c:v>7.6109571365444122</c:v>
                </c:pt>
                <c:pt idx="115">
                  <c:v>7.2265160512602353</c:v>
                </c:pt>
                <c:pt idx="116">
                  <c:v>-1.166303192263217</c:v>
                </c:pt>
                <c:pt idx="117">
                  <c:v>-1.5527436859571249</c:v>
                </c:pt>
                <c:pt idx="118">
                  <c:v>3.8104277635640935</c:v>
                </c:pt>
                <c:pt idx="119">
                  <c:v>4.0932291879784255E-2</c:v>
                </c:pt>
                <c:pt idx="120">
                  <c:v>-3.3425295389965672</c:v>
                </c:pt>
                <c:pt idx="121">
                  <c:v>-2.2102343291462838</c:v>
                </c:pt>
                <c:pt idx="122">
                  <c:v>0.44175824024426902</c:v>
                </c:pt>
                <c:pt idx="123">
                  <c:v>-3.2156161513068717</c:v>
                </c:pt>
                <c:pt idx="124">
                  <c:v>0.502891127604011</c:v>
                </c:pt>
                <c:pt idx="125">
                  <c:v>4.6999094362877774</c:v>
                </c:pt>
                <c:pt idx="126">
                  <c:v>-3.0419341363852643</c:v>
                </c:pt>
                <c:pt idx="127">
                  <c:v>1.1054412114579752</c:v>
                </c:pt>
                <c:pt idx="128">
                  <c:v>-0.13044076324131743</c:v>
                </c:pt>
                <c:pt idx="129">
                  <c:v>0.94268508492127123</c:v>
                </c:pt>
                <c:pt idx="130">
                  <c:v>0.77181860316395767</c:v>
                </c:pt>
                <c:pt idx="131">
                  <c:v>1.2931218615813238</c:v>
                </c:pt>
                <c:pt idx="132">
                  <c:v>-0.69295809794303498</c:v>
                </c:pt>
                <c:pt idx="133">
                  <c:v>2.9030738876887177</c:v>
                </c:pt>
                <c:pt idx="134">
                  <c:v>0.81640826528507471</c:v>
                </c:pt>
                <c:pt idx="135">
                  <c:v>0.13978269613468841</c:v>
                </c:pt>
                <c:pt idx="136">
                  <c:v>3.0449847123828322</c:v>
                </c:pt>
                <c:pt idx="137">
                  <c:v>1.496830078694263</c:v>
                </c:pt>
                <c:pt idx="138">
                  <c:v>-1.2609262237892842</c:v>
                </c:pt>
                <c:pt idx="139">
                  <c:v>-1.7330059269144646</c:v>
                </c:pt>
                <c:pt idx="140">
                  <c:v>0.23454509039971225</c:v>
                </c:pt>
                <c:pt idx="141">
                  <c:v>1.5803048402613495</c:v>
                </c:pt>
                <c:pt idx="142">
                  <c:v>-0.38499499227346135</c:v>
                </c:pt>
                <c:pt idx="143">
                  <c:v>2.4975220130003501</c:v>
                </c:pt>
                <c:pt idx="144">
                  <c:v>-0.28382334128259645</c:v>
                </c:pt>
                <c:pt idx="145">
                  <c:v>1.6931981702839372</c:v>
                </c:pt>
                <c:pt idx="146">
                  <c:v>1.4496514679306765</c:v>
                </c:pt>
                <c:pt idx="147">
                  <c:v>-1.9303721539486158</c:v>
                </c:pt>
                <c:pt idx="148">
                  <c:v>2.3719864309743488</c:v>
                </c:pt>
                <c:pt idx="149">
                  <c:v>0.36781637561434238</c:v>
                </c:pt>
                <c:pt idx="150">
                  <c:v>-0.36401834525372756</c:v>
                </c:pt>
                <c:pt idx="151">
                  <c:v>-0.79701938495777436</c:v>
                </c:pt>
                <c:pt idx="152">
                  <c:v>-9.4771684414401203E-2</c:v>
                </c:pt>
                <c:pt idx="153">
                  <c:v>0.70535216704198334</c:v>
                </c:pt>
                <c:pt idx="154">
                  <c:v>-3.6971092914820803E-3</c:v>
                </c:pt>
                <c:pt idx="155">
                  <c:v>0.27785039635804915</c:v>
                </c:pt>
                <c:pt idx="156">
                  <c:v>1.5706666538479568</c:v>
                </c:pt>
                <c:pt idx="157">
                  <c:v>-0.16152524755420233</c:v>
                </c:pt>
                <c:pt idx="158">
                  <c:v>2.6157584643235694</c:v>
                </c:pt>
                <c:pt idx="159">
                  <c:v>-1.6700334345261354</c:v>
                </c:pt>
                <c:pt idx="160">
                  <c:v>0.19179754844024194</c:v>
                </c:pt>
                <c:pt idx="161">
                  <c:v>3.5143935651782656</c:v>
                </c:pt>
                <c:pt idx="162">
                  <c:v>-0.3253620961891307</c:v>
                </c:pt>
                <c:pt idx="163">
                  <c:v>-0.30736882523867964</c:v>
                </c:pt>
                <c:pt idx="164">
                  <c:v>0.29019647236528301</c:v>
                </c:pt>
                <c:pt idx="165">
                  <c:v>0.44994381758681357</c:v>
                </c:pt>
                <c:pt idx="166">
                  <c:v>0.86272335480871842</c:v>
                </c:pt>
                <c:pt idx="167">
                  <c:v>0.35063039296370196</c:v>
                </c:pt>
                <c:pt idx="168">
                  <c:v>0.38651707419091963</c:v>
                </c:pt>
                <c:pt idx="169">
                  <c:v>0.14384551095192247</c:v>
                </c:pt>
                <c:pt idx="170">
                  <c:v>0.43986627539799833</c:v>
                </c:pt>
                <c:pt idx="171">
                  <c:v>2.3054742760917991E-2</c:v>
                </c:pt>
                <c:pt idx="172">
                  <c:v>-0.41912398175199439</c:v>
                </c:pt>
                <c:pt idx="173">
                  <c:v>0.96672941689275127</c:v>
                </c:pt>
                <c:pt idx="174">
                  <c:v>-0.70991537391100468</c:v>
                </c:pt>
                <c:pt idx="175">
                  <c:v>-6.9098872494441271E-2</c:v>
                </c:pt>
                <c:pt idx="176">
                  <c:v>-0.56751438450986469</c:v>
                </c:pt>
                <c:pt idx="177">
                  <c:v>2.5940530146521228</c:v>
                </c:pt>
                <c:pt idx="178">
                  <c:v>-0.90924960846895264</c:v>
                </c:pt>
                <c:pt idx="179">
                  <c:v>-0.93540159852775651</c:v>
                </c:pt>
                <c:pt idx="180">
                  <c:v>-0.44661154238295947</c:v>
                </c:pt>
                <c:pt idx="181">
                  <c:v>0.67097083734126939</c:v>
                </c:pt>
                <c:pt idx="182">
                  <c:v>-0.49153545494481565</c:v>
                </c:pt>
                <c:pt idx="183">
                  <c:v>-2.4142704590957211</c:v>
                </c:pt>
                <c:pt idx="184">
                  <c:v>-0.48682776476869394</c:v>
                </c:pt>
                <c:pt idx="185">
                  <c:v>0.36635638052010788</c:v>
                </c:pt>
                <c:pt idx="186">
                  <c:v>3.6505901008232713</c:v>
                </c:pt>
                <c:pt idx="187">
                  <c:v>-0.92729925275649272</c:v>
                </c:pt>
                <c:pt idx="188">
                  <c:v>-0.29973956439163502</c:v>
                </c:pt>
                <c:pt idx="189">
                  <c:v>-0.21741096017051206</c:v>
                </c:pt>
                <c:pt idx="190">
                  <c:v>-0.31966968472212104</c:v>
                </c:pt>
                <c:pt idx="191">
                  <c:v>0.19042296970823688</c:v>
                </c:pt>
                <c:pt idx="192">
                  <c:v>-0.90418031787326969</c:v>
                </c:pt>
                <c:pt idx="193">
                  <c:v>0.36025149700598802</c:v>
                </c:pt>
                <c:pt idx="194">
                  <c:v>-0.65720413104102193</c:v>
                </c:pt>
                <c:pt idx="195">
                  <c:v>-1.5432515271036158</c:v>
                </c:pt>
                <c:pt idx="196">
                  <c:v>0.81491459238222963</c:v>
                </c:pt>
                <c:pt idx="197">
                  <c:v>1.0443010488519366</c:v>
                </c:pt>
                <c:pt idx="198">
                  <c:v>0.50963656042062078</c:v>
                </c:pt>
                <c:pt idx="199">
                  <c:v>-1.8185107011389705</c:v>
                </c:pt>
                <c:pt idx="200">
                  <c:v>-0.10877867441066824</c:v>
                </c:pt>
                <c:pt idx="201">
                  <c:v>0.90563800912030212</c:v>
                </c:pt>
                <c:pt idx="202">
                  <c:v>-0.84075685832395541</c:v>
                </c:pt>
                <c:pt idx="203">
                  <c:v>-4.1254332328040277</c:v>
                </c:pt>
                <c:pt idx="204">
                  <c:v>2.1495492363033866</c:v>
                </c:pt>
                <c:pt idx="205">
                  <c:v>3.080368701259649</c:v>
                </c:pt>
                <c:pt idx="206">
                  <c:v>1.271057686896168</c:v>
                </c:pt>
                <c:pt idx="207">
                  <c:v>0.48612000700282731</c:v>
                </c:pt>
                <c:pt idx="208">
                  <c:v>-0.96307900570060523</c:v>
                </c:pt>
                <c:pt idx="209">
                  <c:v>-0.26521355411207836</c:v>
                </c:pt>
                <c:pt idx="210">
                  <c:v>1.0305812348442496</c:v>
                </c:pt>
                <c:pt idx="211">
                  <c:v>1.8043496400221355</c:v>
                </c:pt>
                <c:pt idx="212">
                  <c:v>-1.7545767581522893</c:v>
                </c:pt>
                <c:pt idx="213">
                  <c:v>0.71493171664472654</c:v>
                </c:pt>
                <c:pt idx="214">
                  <c:v>-0.48103632809460484</c:v>
                </c:pt>
                <c:pt idx="215">
                  <c:v>-0.38197727945987031</c:v>
                </c:pt>
                <c:pt idx="216">
                  <c:v>0.92822620769234099</c:v>
                </c:pt>
                <c:pt idx="217">
                  <c:v>6.8459300817092186E-2</c:v>
                </c:pt>
                <c:pt idx="218">
                  <c:v>-3.1223745344244147</c:v>
                </c:pt>
                <c:pt idx="219">
                  <c:v>0.25971872697615039</c:v>
                </c:pt>
                <c:pt idx="220">
                  <c:v>-1.5947967016039484</c:v>
                </c:pt>
                <c:pt idx="221">
                  <c:v>-1.4672116221593294</c:v>
                </c:pt>
                <c:pt idx="222">
                  <c:v>-3.7008421833279947</c:v>
                </c:pt>
                <c:pt idx="223">
                  <c:v>2.0916157704668716</c:v>
                </c:pt>
                <c:pt idx="224">
                  <c:v>1.7130398849617687</c:v>
                </c:pt>
                <c:pt idx="225">
                  <c:v>-0.94463355666178217</c:v>
                </c:pt>
                <c:pt idx="226">
                  <c:v>-1.1392200564573987</c:v>
                </c:pt>
                <c:pt idx="227">
                  <c:v>-3.5281391563813918</c:v>
                </c:pt>
                <c:pt idx="228">
                  <c:v>-5.7804298937987211</c:v>
                </c:pt>
                <c:pt idx="229">
                  <c:v>1.3369513827665573</c:v>
                </c:pt>
                <c:pt idx="230">
                  <c:v>-8.930977599715046</c:v>
                </c:pt>
                <c:pt idx="231">
                  <c:v>5.1773648276318998</c:v>
                </c:pt>
                <c:pt idx="232">
                  <c:v>-10.566246390993962</c:v>
                </c:pt>
                <c:pt idx="233">
                  <c:v>-8.024657891482665</c:v>
                </c:pt>
                <c:pt idx="234">
                  <c:v>-3.2840232337131554</c:v>
                </c:pt>
                <c:pt idx="235">
                  <c:v>-4.9173159602456078</c:v>
                </c:pt>
                <c:pt idx="236">
                  <c:v>2.4161540116546916</c:v>
                </c:pt>
                <c:pt idx="237">
                  <c:v>-18.254803445563141</c:v>
                </c:pt>
                <c:pt idx="238">
                  <c:v>3.4561277763235543</c:v>
                </c:pt>
                <c:pt idx="239">
                  <c:v>8.0251548825965564</c:v>
                </c:pt>
                <c:pt idx="240">
                  <c:v>4.5467607227881306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6-4A60-9D87-21E6405C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63280"/>
        <c:axId val="496563600"/>
      </c:lineChart>
      <c:dateAx>
        <c:axId val="4965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3600"/>
        <c:crosses val="autoZero"/>
        <c:auto val="1"/>
        <c:lblOffset val="100"/>
        <c:baseTimeUnit val="days"/>
      </c:dateAx>
      <c:valAx>
        <c:axId val="496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Adjusted return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Near Month Weekly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current!$AE$1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current!$AD$2:$AD$242</c:f>
              <c:numCache>
                <c:formatCode>d\-mmm\-yy</c:formatCode>
                <c:ptCount val="241"/>
                <c:pt idx="0">
                  <c:v>43567</c:v>
                </c:pt>
                <c:pt idx="1">
                  <c:v>43573</c:v>
                </c:pt>
                <c:pt idx="2">
                  <c:v>43581</c:v>
                </c:pt>
                <c:pt idx="3">
                  <c:v>43588</c:v>
                </c:pt>
                <c:pt idx="4">
                  <c:v>43595</c:v>
                </c:pt>
                <c:pt idx="5">
                  <c:v>43602</c:v>
                </c:pt>
                <c:pt idx="6">
                  <c:v>43609</c:v>
                </c:pt>
                <c:pt idx="7">
                  <c:v>43616</c:v>
                </c:pt>
                <c:pt idx="8">
                  <c:v>43623</c:v>
                </c:pt>
                <c:pt idx="9">
                  <c:v>43630</c:v>
                </c:pt>
                <c:pt idx="10">
                  <c:v>43637</c:v>
                </c:pt>
                <c:pt idx="11">
                  <c:v>43644</c:v>
                </c:pt>
                <c:pt idx="12">
                  <c:v>43651</c:v>
                </c:pt>
                <c:pt idx="13">
                  <c:v>43658</c:v>
                </c:pt>
                <c:pt idx="14">
                  <c:v>43665</c:v>
                </c:pt>
                <c:pt idx="15">
                  <c:v>43672</c:v>
                </c:pt>
                <c:pt idx="16">
                  <c:v>43679</c:v>
                </c:pt>
                <c:pt idx="17">
                  <c:v>43686</c:v>
                </c:pt>
                <c:pt idx="18">
                  <c:v>43693</c:v>
                </c:pt>
                <c:pt idx="19">
                  <c:v>43700</c:v>
                </c:pt>
                <c:pt idx="20">
                  <c:v>43707</c:v>
                </c:pt>
                <c:pt idx="21">
                  <c:v>43714</c:v>
                </c:pt>
                <c:pt idx="22">
                  <c:v>43721</c:v>
                </c:pt>
                <c:pt idx="23">
                  <c:v>43728</c:v>
                </c:pt>
                <c:pt idx="24">
                  <c:v>43735</c:v>
                </c:pt>
                <c:pt idx="25">
                  <c:v>43742</c:v>
                </c:pt>
                <c:pt idx="26">
                  <c:v>43749</c:v>
                </c:pt>
                <c:pt idx="27">
                  <c:v>43756</c:v>
                </c:pt>
                <c:pt idx="28">
                  <c:v>43763</c:v>
                </c:pt>
                <c:pt idx="29">
                  <c:v>43770</c:v>
                </c:pt>
                <c:pt idx="30">
                  <c:v>43777</c:v>
                </c:pt>
                <c:pt idx="31">
                  <c:v>43784</c:v>
                </c:pt>
                <c:pt idx="32">
                  <c:v>43791</c:v>
                </c:pt>
                <c:pt idx="33">
                  <c:v>43797</c:v>
                </c:pt>
                <c:pt idx="34">
                  <c:v>43805</c:v>
                </c:pt>
                <c:pt idx="35">
                  <c:v>43812</c:v>
                </c:pt>
                <c:pt idx="36">
                  <c:v>43819</c:v>
                </c:pt>
                <c:pt idx="37">
                  <c:v>43826</c:v>
                </c:pt>
                <c:pt idx="38">
                  <c:v>43833</c:v>
                </c:pt>
                <c:pt idx="39">
                  <c:v>43840</c:v>
                </c:pt>
                <c:pt idx="40">
                  <c:v>43847</c:v>
                </c:pt>
                <c:pt idx="41">
                  <c:v>43854</c:v>
                </c:pt>
                <c:pt idx="42">
                  <c:v>43861</c:v>
                </c:pt>
                <c:pt idx="43">
                  <c:v>43868</c:v>
                </c:pt>
                <c:pt idx="44">
                  <c:v>43875</c:v>
                </c:pt>
                <c:pt idx="45">
                  <c:v>43881</c:v>
                </c:pt>
                <c:pt idx="46">
                  <c:v>43889</c:v>
                </c:pt>
                <c:pt idx="47">
                  <c:v>43896</c:v>
                </c:pt>
                <c:pt idx="48">
                  <c:v>43903</c:v>
                </c:pt>
                <c:pt idx="49">
                  <c:v>43910</c:v>
                </c:pt>
              </c:numCache>
            </c:numRef>
          </c:cat>
          <c:val>
            <c:numRef>
              <c:f>current!$AE$2:$AE$242</c:f>
              <c:numCache>
                <c:formatCode>General</c:formatCode>
                <c:ptCount val="241"/>
                <c:pt idx="0">
                  <c:v>0.46519074420642681</c:v>
                </c:pt>
                <c:pt idx="1">
                  <c:v>2.2949879838399871</c:v>
                </c:pt>
                <c:pt idx="2">
                  <c:v>1.1434169496228068</c:v>
                </c:pt>
                <c:pt idx="3">
                  <c:v>-1.1287014882689514</c:v>
                </c:pt>
                <c:pt idx="4">
                  <c:v>-4.5732267884322653</c:v>
                </c:pt>
                <c:pt idx="5">
                  <c:v>0.99152784643925396</c:v>
                </c:pt>
                <c:pt idx="6">
                  <c:v>10.176243340578226</c:v>
                </c:pt>
                <c:pt idx="7">
                  <c:v>-1.8064242993480986</c:v>
                </c:pt>
                <c:pt idx="8">
                  <c:v>-0.90368811666934123</c:v>
                </c:pt>
                <c:pt idx="9">
                  <c:v>-8.8016799466187901E-2</c:v>
                </c:pt>
                <c:pt idx="10">
                  <c:v>2.9704742639236672</c:v>
                </c:pt>
                <c:pt idx="11">
                  <c:v>1.8398197247560626</c:v>
                </c:pt>
                <c:pt idx="12">
                  <c:v>-0.60836471432583916</c:v>
                </c:pt>
                <c:pt idx="13">
                  <c:v>-2.2729939856610044</c:v>
                </c:pt>
                <c:pt idx="14">
                  <c:v>-3.860609532037075</c:v>
                </c:pt>
                <c:pt idx="15">
                  <c:v>2.1420485355341157</c:v>
                </c:pt>
                <c:pt idx="16">
                  <c:v>-1.530718605943707</c:v>
                </c:pt>
                <c:pt idx="17">
                  <c:v>1.9357920689695265</c:v>
                </c:pt>
                <c:pt idx="18">
                  <c:v>-0.11001113603875583</c:v>
                </c:pt>
                <c:pt idx="19">
                  <c:v>-5.8321500884886506</c:v>
                </c:pt>
                <c:pt idx="20">
                  <c:v>4.1156126801870698</c:v>
                </c:pt>
                <c:pt idx="21">
                  <c:v>-4.5754133184449657</c:v>
                </c:pt>
                <c:pt idx="22">
                  <c:v>5.3235303466094672</c:v>
                </c:pt>
                <c:pt idx="23">
                  <c:v>0.62462944941027954</c:v>
                </c:pt>
                <c:pt idx="24">
                  <c:v>8.4138624520235847</c:v>
                </c:pt>
                <c:pt idx="25">
                  <c:v>-8.0748118361980676</c:v>
                </c:pt>
                <c:pt idx="26">
                  <c:v>3.1971465333322406</c:v>
                </c:pt>
                <c:pt idx="27">
                  <c:v>2.2466275192103229</c:v>
                </c:pt>
                <c:pt idx="28">
                  <c:v>7.096410409460419</c:v>
                </c:pt>
                <c:pt idx="29">
                  <c:v>-1.247850772369574</c:v>
                </c:pt>
                <c:pt idx="30">
                  <c:v>5.2316933891272708</c:v>
                </c:pt>
                <c:pt idx="31">
                  <c:v>2.2684008282827386</c:v>
                </c:pt>
                <c:pt idx="32">
                  <c:v>-0.5040476011634355</c:v>
                </c:pt>
                <c:pt idx="33">
                  <c:v>4.3907437756978398</c:v>
                </c:pt>
                <c:pt idx="34">
                  <c:v>1.392336440361563</c:v>
                </c:pt>
                <c:pt idx="35">
                  <c:v>2.4175991761826672</c:v>
                </c:pt>
                <c:pt idx="36">
                  <c:v>1.2101686893897579</c:v>
                </c:pt>
                <c:pt idx="37">
                  <c:v>1.2594079486436136</c:v>
                </c:pt>
                <c:pt idx="38">
                  <c:v>-2.0488200939674486</c:v>
                </c:pt>
                <c:pt idx="39">
                  <c:v>0.14306647206205847</c:v>
                </c:pt>
                <c:pt idx="40">
                  <c:v>-1.4888988564270418</c:v>
                </c:pt>
                <c:pt idx="41">
                  <c:v>5.1494011976052162E-2</c:v>
                </c:pt>
                <c:pt idx="42">
                  <c:v>-1.3136727442730334</c:v>
                </c:pt>
                <c:pt idx="43">
                  <c:v>1.8143988642439455</c:v>
                </c:pt>
                <c:pt idx="44">
                  <c:v>1.558321469853188</c:v>
                </c:pt>
                <c:pt idx="45">
                  <c:v>0.16929332232558023</c:v>
                </c:pt>
                <c:pt idx="46">
                  <c:v>-9.2570334312701394</c:v>
                </c:pt>
                <c:pt idx="47">
                  <c:v>-1.8466713722503083</c:v>
                </c:pt>
                <c:pt idx="48">
                  <c:v>-8.5098156413193937</c:v>
                </c:pt>
                <c:pt idx="49">
                  <c:v>-22.487761824804405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C-4DAA-A02B-3F8F3D3B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77360"/>
        <c:axId val="496577680"/>
      </c:lineChart>
      <c:dateAx>
        <c:axId val="4965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7680"/>
        <c:crosses val="autoZero"/>
        <c:auto val="1"/>
        <c:lblOffset val="100"/>
        <c:baseTimeUnit val="days"/>
      </c:dateAx>
      <c:valAx>
        <c:axId val="4965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Adjusted return</a:t>
                </a:r>
                <a:r>
                  <a:rPr lang="en-IN" b="1" baseline="0"/>
                  <a:t> </a:t>
                </a:r>
                <a:r>
                  <a:rPr lang="en-IN" b="1"/>
                  <a:t>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 Month Monthly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current!$AI$1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current!$AH$2:$AH$242</c:f>
              <c:numCache>
                <c:formatCode>d\-mmm\-yy</c:formatCode>
                <c:ptCount val="241"/>
                <c:pt idx="0">
                  <c:v>43587</c:v>
                </c:pt>
                <c:pt idx="1">
                  <c:v>43619</c:v>
                </c:pt>
                <c:pt idx="2">
                  <c:v>43647</c:v>
                </c:pt>
                <c:pt idx="3">
                  <c:v>43678</c:v>
                </c:pt>
                <c:pt idx="4">
                  <c:v>43711</c:v>
                </c:pt>
                <c:pt idx="5">
                  <c:v>43739</c:v>
                </c:pt>
                <c:pt idx="6">
                  <c:v>43770</c:v>
                </c:pt>
                <c:pt idx="7">
                  <c:v>43801</c:v>
                </c:pt>
                <c:pt idx="8">
                  <c:v>43831</c:v>
                </c:pt>
                <c:pt idx="9">
                  <c:v>43862</c:v>
                </c:pt>
                <c:pt idx="10">
                  <c:v>43892</c:v>
                </c:pt>
              </c:numCache>
            </c:numRef>
          </c:cat>
          <c:val>
            <c:numRef>
              <c:f>current!$AI$2:$AI$242</c:f>
              <c:numCache>
                <c:formatCode>General</c:formatCode>
                <c:ptCount val="241"/>
                <c:pt idx="0">
                  <c:v>-0.62982179119085058</c:v>
                </c:pt>
                <c:pt idx="1">
                  <c:v>6.795037074274215</c:v>
                </c:pt>
                <c:pt idx="2">
                  <c:v>3.61933828798553</c:v>
                </c:pt>
                <c:pt idx="3">
                  <c:v>-4.8519369191146184</c:v>
                </c:pt>
                <c:pt idx="4">
                  <c:v>-6.2183453257632957</c:v>
                </c:pt>
                <c:pt idx="5">
                  <c:v>8.7494815847339176</c:v>
                </c:pt>
                <c:pt idx="6">
                  <c:v>8.5582886116019381</c:v>
                </c:pt>
                <c:pt idx="7">
                  <c:v>9.9714408409223747</c:v>
                </c:pt>
                <c:pt idx="8">
                  <c:v>5.8427581080301598</c:v>
                </c:pt>
                <c:pt idx="9">
                  <c:v>-6.3698419962056008</c:v>
                </c:pt>
                <c:pt idx="10">
                  <c:v>0.12455916178783004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6-40A2-B1AD-0F95A70A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42544"/>
        <c:axId val="483942864"/>
      </c:lineChart>
      <c:dateAx>
        <c:axId val="48394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2864"/>
        <c:crosses val="autoZero"/>
        <c:auto val="1"/>
        <c:lblOffset val="100"/>
        <c:baseTimeUnit val="months"/>
      </c:dateAx>
      <c:valAx>
        <c:axId val="4839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Adjusted</a:t>
                </a:r>
                <a:r>
                  <a:rPr lang="en-IN" baseline="0"/>
                  <a:t> return in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Sharpe ratio for Next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'next month'!$Z$61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'next month'!$Y$62:$Y$64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'next month'!$Z$62:$Z$64</c:f>
              <c:numCache>
                <c:formatCode>General</c:formatCode>
                <c:ptCount val="3"/>
                <c:pt idx="0">
                  <c:v>-2.745579105445272E-2</c:v>
                </c:pt>
                <c:pt idx="1">
                  <c:v>-4.9472942069030253E-2</c:v>
                </c:pt>
                <c:pt idx="2">
                  <c:v>0.36674819857806179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1-4BDD-A7FE-B47090C3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66224"/>
        <c:axId val="561766544"/>
      </c:lineChart>
      <c:catAx>
        <c:axId val="561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6544"/>
        <c:crosses val="autoZero"/>
        <c:auto val="1"/>
        <c:lblAlgn val="ctr"/>
        <c:lblOffset val="100"/>
        <c:noMultiLvlLbl val="0"/>
      </c:catAx>
      <c:valAx>
        <c:axId val="5617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Sharpe</a:t>
                </a:r>
                <a:r>
                  <a:rPr lang="en-IN" b="1" baseline="0"/>
                  <a:t> ratio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Risk adjusted </a:t>
            </a:r>
            <a:r>
              <a:rPr lang="en-US"/>
              <a:t>Next month daily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month'!$N$1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'next month'!$B$2:$B$245</c:f>
              <c:numCache>
                <c:formatCode>d\-mmm\-yy</c:formatCode>
                <c:ptCount val="244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43573</c:v>
                </c:pt>
                <c:pt idx="13">
                  <c:v>43577</c:v>
                </c:pt>
                <c:pt idx="14">
                  <c:v>43578</c:v>
                </c:pt>
                <c:pt idx="15">
                  <c:v>43579</c:v>
                </c:pt>
                <c:pt idx="16">
                  <c:v>43580</c:v>
                </c:pt>
                <c:pt idx="17">
                  <c:v>43581</c:v>
                </c:pt>
                <c:pt idx="18">
                  <c:v>43585</c:v>
                </c:pt>
                <c:pt idx="19">
                  <c:v>43587</c:v>
                </c:pt>
                <c:pt idx="20">
                  <c:v>43588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  <c:pt idx="24">
                  <c:v>43594</c:v>
                </c:pt>
                <c:pt idx="25">
                  <c:v>43595</c:v>
                </c:pt>
                <c:pt idx="26">
                  <c:v>43598</c:v>
                </c:pt>
                <c:pt idx="27">
                  <c:v>43599</c:v>
                </c:pt>
                <c:pt idx="28">
                  <c:v>43600</c:v>
                </c:pt>
                <c:pt idx="29">
                  <c:v>43601</c:v>
                </c:pt>
                <c:pt idx="30">
                  <c:v>43602</c:v>
                </c:pt>
                <c:pt idx="31">
                  <c:v>43605</c:v>
                </c:pt>
                <c:pt idx="32">
                  <c:v>43606</c:v>
                </c:pt>
                <c:pt idx="33">
                  <c:v>43607</c:v>
                </c:pt>
                <c:pt idx="34">
                  <c:v>43608</c:v>
                </c:pt>
                <c:pt idx="35">
                  <c:v>43609</c:v>
                </c:pt>
                <c:pt idx="36">
                  <c:v>43612</c:v>
                </c:pt>
                <c:pt idx="37">
                  <c:v>43613</c:v>
                </c:pt>
                <c:pt idx="38">
                  <c:v>43614</c:v>
                </c:pt>
                <c:pt idx="39">
                  <c:v>43615</c:v>
                </c:pt>
                <c:pt idx="40">
                  <c:v>43616</c:v>
                </c:pt>
                <c:pt idx="41">
                  <c:v>43619</c:v>
                </c:pt>
                <c:pt idx="42">
                  <c:v>43620</c:v>
                </c:pt>
                <c:pt idx="43">
                  <c:v>43622</c:v>
                </c:pt>
                <c:pt idx="44">
                  <c:v>43623</c:v>
                </c:pt>
                <c:pt idx="45">
                  <c:v>43626</c:v>
                </c:pt>
                <c:pt idx="46">
                  <c:v>43627</c:v>
                </c:pt>
                <c:pt idx="47">
                  <c:v>43628</c:v>
                </c:pt>
                <c:pt idx="48">
                  <c:v>43629</c:v>
                </c:pt>
                <c:pt idx="49">
                  <c:v>43630</c:v>
                </c:pt>
                <c:pt idx="50">
                  <c:v>43633</c:v>
                </c:pt>
                <c:pt idx="51">
                  <c:v>43634</c:v>
                </c:pt>
                <c:pt idx="52">
                  <c:v>43635</c:v>
                </c:pt>
                <c:pt idx="53">
                  <c:v>43636</c:v>
                </c:pt>
                <c:pt idx="54">
                  <c:v>43637</c:v>
                </c:pt>
                <c:pt idx="55">
                  <c:v>43640</c:v>
                </c:pt>
                <c:pt idx="56">
                  <c:v>43641</c:v>
                </c:pt>
                <c:pt idx="57">
                  <c:v>43642</c:v>
                </c:pt>
                <c:pt idx="58">
                  <c:v>43643</c:v>
                </c:pt>
                <c:pt idx="59">
                  <c:v>43644</c:v>
                </c:pt>
                <c:pt idx="60">
                  <c:v>43647</c:v>
                </c:pt>
                <c:pt idx="61">
                  <c:v>43648</c:v>
                </c:pt>
                <c:pt idx="62">
                  <c:v>43649</c:v>
                </c:pt>
                <c:pt idx="63">
                  <c:v>43650</c:v>
                </c:pt>
                <c:pt idx="64">
                  <c:v>43651</c:v>
                </c:pt>
                <c:pt idx="65">
                  <c:v>43654</c:v>
                </c:pt>
                <c:pt idx="66">
                  <c:v>43655</c:v>
                </c:pt>
                <c:pt idx="67">
                  <c:v>43656</c:v>
                </c:pt>
                <c:pt idx="68">
                  <c:v>43657</c:v>
                </c:pt>
                <c:pt idx="69">
                  <c:v>43658</c:v>
                </c:pt>
                <c:pt idx="70">
                  <c:v>43661</c:v>
                </c:pt>
                <c:pt idx="71">
                  <c:v>43662</c:v>
                </c:pt>
                <c:pt idx="72">
                  <c:v>43663</c:v>
                </c:pt>
                <c:pt idx="73">
                  <c:v>43664</c:v>
                </c:pt>
                <c:pt idx="74">
                  <c:v>43665</c:v>
                </c:pt>
                <c:pt idx="75">
                  <c:v>43668</c:v>
                </c:pt>
                <c:pt idx="76">
                  <c:v>43669</c:v>
                </c:pt>
                <c:pt idx="77">
                  <c:v>43670</c:v>
                </c:pt>
                <c:pt idx="78">
                  <c:v>43671</c:v>
                </c:pt>
                <c:pt idx="79">
                  <c:v>43672</c:v>
                </c:pt>
                <c:pt idx="80">
                  <c:v>43675</c:v>
                </c:pt>
                <c:pt idx="81">
                  <c:v>43676</c:v>
                </c:pt>
                <c:pt idx="82">
                  <c:v>43677</c:v>
                </c:pt>
                <c:pt idx="83">
                  <c:v>43678</c:v>
                </c:pt>
                <c:pt idx="84">
                  <c:v>43679</c:v>
                </c:pt>
                <c:pt idx="85">
                  <c:v>43682</c:v>
                </c:pt>
                <c:pt idx="86">
                  <c:v>43683</c:v>
                </c:pt>
                <c:pt idx="87">
                  <c:v>43684</c:v>
                </c:pt>
                <c:pt idx="88">
                  <c:v>43685</c:v>
                </c:pt>
                <c:pt idx="89">
                  <c:v>43686</c:v>
                </c:pt>
                <c:pt idx="90">
                  <c:v>43690</c:v>
                </c:pt>
                <c:pt idx="91">
                  <c:v>43691</c:v>
                </c:pt>
                <c:pt idx="92">
                  <c:v>43693</c:v>
                </c:pt>
                <c:pt idx="93">
                  <c:v>43696</c:v>
                </c:pt>
                <c:pt idx="94">
                  <c:v>43697</c:v>
                </c:pt>
                <c:pt idx="95">
                  <c:v>43698</c:v>
                </c:pt>
                <c:pt idx="96">
                  <c:v>43699</c:v>
                </c:pt>
                <c:pt idx="97">
                  <c:v>43700</c:v>
                </c:pt>
                <c:pt idx="98">
                  <c:v>43703</c:v>
                </c:pt>
                <c:pt idx="99">
                  <c:v>43704</c:v>
                </c:pt>
                <c:pt idx="100">
                  <c:v>43705</c:v>
                </c:pt>
                <c:pt idx="101">
                  <c:v>43706</c:v>
                </c:pt>
                <c:pt idx="102">
                  <c:v>43707</c:v>
                </c:pt>
                <c:pt idx="103">
                  <c:v>43711</c:v>
                </c:pt>
                <c:pt idx="104">
                  <c:v>43712</c:v>
                </c:pt>
                <c:pt idx="105">
                  <c:v>43713</c:v>
                </c:pt>
                <c:pt idx="106">
                  <c:v>43714</c:v>
                </c:pt>
                <c:pt idx="107">
                  <c:v>43717</c:v>
                </c:pt>
                <c:pt idx="108">
                  <c:v>43719</c:v>
                </c:pt>
                <c:pt idx="109">
                  <c:v>43720</c:v>
                </c:pt>
                <c:pt idx="110">
                  <c:v>43721</c:v>
                </c:pt>
                <c:pt idx="111">
                  <c:v>43724</c:v>
                </c:pt>
                <c:pt idx="112">
                  <c:v>43725</c:v>
                </c:pt>
                <c:pt idx="113">
                  <c:v>43726</c:v>
                </c:pt>
                <c:pt idx="114">
                  <c:v>43727</c:v>
                </c:pt>
                <c:pt idx="115">
                  <c:v>43728</c:v>
                </c:pt>
                <c:pt idx="116">
                  <c:v>43731</c:v>
                </c:pt>
                <c:pt idx="117">
                  <c:v>43732</c:v>
                </c:pt>
                <c:pt idx="118">
                  <c:v>43733</c:v>
                </c:pt>
                <c:pt idx="119">
                  <c:v>43734</c:v>
                </c:pt>
                <c:pt idx="120">
                  <c:v>43735</c:v>
                </c:pt>
                <c:pt idx="121">
                  <c:v>43738</c:v>
                </c:pt>
                <c:pt idx="122">
                  <c:v>43739</c:v>
                </c:pt>
                <c:pt idx="123">
                  <c:v>43741</c:v>
                </c:pt>
                <c:pt idx="124">
                  <c:v>43742</c:v>
                </c:pt>
                <c:pt idx="125">
                  <c:v>43745</c:v>
                </c:pt>
                <c:pt idx="126">
                  <c:v>43747</c:v>
                </c:pt>
                <c:pt idx="127">
                  <c:v>43748</c:v>
                </c:pt>
                <c:pt idx="128">
                  <c:v>43749</c:v>
                </c:pt>
                <c:pt idx="129">
                  <c:v>43752</c:v>
                </c:pt>
                <c:pt idx="130">
                  <c:v>43753</c:v>
                </c:pt>
                <c:pt idx="131">
                  <c:v>43754</c:v>
                </c:pt>
                <c:pt idx="132">
                  <c:v>43755</c:v>
                </c:pt>
                <c:pt idx="133">
                  <c:v>43756</c:v>
                </c:pt>
                <c:pt idx="134">
                  <c:v>43760</c:v>
                </c:pt>
                <c:pt idx="135">
                  <c:v>43761</c:v>
                </c:pt>
                <c:pt idx="136">
                  <c:v>43762</c:v>
                </c:pt>
                <c:pt idx="137">
                  <c:v>43763</c:v>
                </c:pt>
                <c:pt idx="138">
                  <c:v>43766</c:v>
                </c:pt>
                <c:pt idx="139">
                  <c:v>43767</c:v>
                </c:pt>
                <c:pt idx="140">
                  <c:v>43768</c:v>
                </c:pt>
                <c:pt idx="141">
                  <c:v>43769</c:v>
                </c:pt>
                <c:pt idx="142">
                  <c:v>43770</c:v>
                </c:pt>
                <c:pt idx="143">
                  <c:v>43773</c:v>
                </c:pt>
                <c:pt idx="144">
                  <c:v>43774</c:v>
                </c:pt>
                <c:pt idx="145">
                  <c:v>43775</c:v>
                </c:pt>
                <c:pt idx="146">
                  <c:v>43776</c:v>
                </c:pt>
                <c:pt idx="147">
                  <c:v>43777</c:v>
                </c:pt>
                <c:pt idx="148">
                  <c:v>43780</c:v>
                </c:pt>
                <c:pt idx="149">
                  <c:v>43782</c:v>
                </c:pt>
                <c:pt idx="150">
                  <c:v>43783</c:v>
                </c:pt>
                <c:pt idx="151">
                  <c:v>43784</c:v>
                </c:pt>
                <c:pt idx="152">
                  <c:v>43787</c:v>
                </c:pt>
                <c:pt idx="153">
                  <c:v>43788</c:v>
                </c:pt>
                <c:pt idx="154">
                  <c:v>43789</c:v>
                </c:pt>
                <c:pt idx="155">
                  <c:v>43790</c:v>
                </c:pt>
                <c:pt idx="156">
                  <c:v>43791</c:v>
                </c:pt>
                <c:pt idx="157">
                  <c:v>43794</c:v>
                </c:pt>
                <c:pt idx="158">
                  <c:v>43795</c:v>
                </c:pt>
                <c:pt idx="159">
                  <c:v>43796</c:v>
                </c:pt>
                <c:pt idx="160">
                  <c:v>43797</c:v>
                </c:pt>
                <c:pt idx="161">
                  <c:v>43798</c:v>
                </c:pt>
                <c:pt idx="162">
                  <c:v>43801</c:v>
                </c:pt>
                <c:pt idx="163">
                  <c:v>43802</c:v>
                </c:pt>
                <c:pt idx="164">
                  <c:v>43803</c:v>
                </c:pt>
                <c:pt idx="165">
                  <c:v>43804</c:v>
                </c:pt>
                <c:pt idx="166">
                  <c:v>43805</c:v>
                </c:pt>
                <c:pt idx="167">
                  <c:v>43808</c:v>
                </c:pt>
                <c:pt idx="168">
                  <c:v>43809</c:v>
                </c:pt>
                <c:pt idx="169">
                  <c:v>43810</c:v>
                </c:pt>
                <c:pt idx="170">
                  <c:v>43811</c:v>
                </c:pt>
                <c:pt idx="171">
                  <c:v>43812</c:v>
                </c:pt>
                <c:pt idx="172">
                  <c:v>43815</c:v>
                </c:pt>
                <c:pt idx="173">
                  <c:v>43816</c:v>
                </c:pt>
                <c:pt idx="174">
                  <c:v>43817</c:v>
                </c:pt>
                <c:pt idx="175">
                  <c:v>43818</c:v>
                </c:pt>
                <c:pt idx="176">
                  <c:v>43819</c:v>
                </c:pt>
                <c:pt idx="177">
                  <c:v>43822</c:v>
                </c:pt>
                <c:pt idx="178">
                  <c:v>43823</c:v>
                </c:pt>
                <c:pt idx="179">
                  <c:v>43825</c:v>
                </c:pt>
                <c:pt idx="180">
                  <c:v>43826</c:v>
                </c:pt>
                <c:pt idx="181">
                  <c:v>43829</c:v>
                </c:pt>
                <c:pt idx="182">
                  <c:v>43830</c:v>
                </c:pt>
                <c:pt idx="183">
                  <c:v>43831</c:v>
                </c:pt>
                <c:pt idx="184">
                  <c:v>43832</c:v>
                </c:pt>
                <c:pt idx="185">
                  <c:v>43833</c:v>
                </c:pt>
                <c:pt idx="186">
                  <c:v>43836</c:v>
                </c:pt>
                <c:pt idx="187">
                  <c:v>43837</c:v>
                </c:pt>
                <c:pt idx="188">
                  <c:v>43838</c:v>
                </c:pt>
                <c:pt idx="189">
                  <c:v>43839</c:v>
                </c:pt>
                <c:pt idx="190">
                  <c:v>43840</c:v>
                </c:pt>
                <c:pt idx="191">
                  <c:v>43843</c:v>
                </c:pt>
                <c:pt idx="192">
                  <c:v>43844</c:v>
                </c:pt>
                <c:pt idx="193">
                  <c:v>43845</c:v>
                </c:pt>
                <c:pt idx="194">
                  <c:v>43846</c:v>
                </c:pt>
                <c:pt idx="195">
                  <c:v>43847</c:v>
                </c:pt>
                <c:pt idx="196">
                  <c:v>43850</c:v>
                </c:pt>
                <c:pt idx="197">
                  <c:v>43851</c:v>
                </c:pt>
                <c:pt idx="198">
                  <c:v>43852</c:v>
                </c:pt>
                <c:pt idx="199">
                  <c:v>43853</c:v>
                </c:pt>
                <c:pt idx="200">
                  <c:v>43854</c:v>
                </c:pt>
                <c:pt idx="201">
                  <c:v>43857</c:v>
                </c:pt>
                <c:pt idx="202">
                  <c:v>43858</c:v>
                </c:pt>
                <c:pt idx="203">
                  <c:v>43859</c:v>
                </c:pt>
                <c:pt idx="204">
                  <c:v>43860</c:v>
                </c:pt>
                <c:pt idx="205">
                  <c:v>43861</c:v>
                </c:pt>
                <c:pt idx="206">
                  <c:v>43862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43871</c:v>
                </c:pt>
                <c:pt idx="213">
                  <c:v>43872</c:v>
                </c:pt>
                <c:pt idx="214">
                  <c:v>43873</c:v>
                </c:pt>
                <c:pt idx="215">
                  <c:v>43874</c:v>
                </c:pt>
                <c:pt idx="216">
                  <c:v>43875</c:v>
                </c:pt>
                <c:pt idx="217">
                  <c:v>43878</c:v>
                </c:pt>
                <c:pt idx="218">
                  <c:v>43879</c:v>
                </c:pt>
                <c:pt idx="219">
                  <c:v>43880</c:v>
                </c:pt>
                <c:pt idx="220">
                  <c:v>43881</c:v>
                </c:pt>
                <c:pt idx="221">
                  <c:v>43885</c:v>
                </c:pt>
                <c:pt idx="222">
                  <c:v>43886</c:v>
                </c:pt>
                <c:pt idx="223">
                  <c:v>43887</c:v>
                </c:pt>
                <c:pt idx="224">
                  <c:v>43888</c:v>
                </c:pt>
                <c:pt idx="225">
                  <c:v>43889</c:v>
                </c:pt>
                <c:pt idx="226">
                  <c:v>43892</c:v>
                </c:pt>
                <c:pt idx="227">
                  <c:v>43893</c:v>
                </c:pt>
                <c:pt idx="228">
                  <c:v>43894</c:v>
                </c:pt>
                <c:pt idx="229">
                  <c:v>43895</c:v>
                </c:pt>
                <c:pt idx="230">
                  <c:v>43896</c:v>
                </c:pt>
                <c:pt idx="231">
                  <c:v>43899</c:v>
                </c:pt>
                <c:pt idx="232">
                  <c:v>43901</c:v>
                </c:pt>
                <c:pt idx="233">
                  <c:v>43902</c:v>
                </c:pt>
                <c:pt idx="234">
                  <c:v>43903</c:v>
                </c:pt>
                <c:pt idx="235">
                  <c:v>43906</c:v>
                </c:pt>
                <c:pt idx="236">
                  <c:v>43907</c:v>
                </c:pt>
                <c:pt idx="237">
                  <c:v>43908</c:v>
                </c:pt>
                <c:pt idx="238">
                  <c:v>43909</c:v>
                </c:pt>
                <c:pt idx="239">
                  <c:v>43910</c:v>
                </c:pt>
                <c:pt idx="240">
                  <c:v>43913</c:v>
                </c:pt>
                <c:pt idx="241">
                  <c:v>43914</c:v>
                </c:pt>
                <c:pt idx="242">
                  <c:v>43915</c:v>
                </c:pt>
                <c:pt idx="243">
                  <c:v>43916</c:v>
                </c:pt>
              </c:numCache>
            </c:numRef>
          </c:cat>
          <c:val>
            <c:numRef>
              <c:f>'next month'!$N$2:$N$245</c:f>
              <c:numCache>
                <c:formatCode>General</c:formatCode>
                <c:ptCount val="244"/>
                <c:pt idx="1">
                  <c:v>-0.15344180717264944</c:v>
                </c:pt>
                <c:pt idx="2">
                  <c:v>-1.247313247002227</c:v>
                </c:pt>
                <c:pt idx="3">
                  <c:v>-0.84743868018792523</c:v>
                </c:pt>
                <c:pt idx="4">
                  <c:v>0.68077873983739401</c:v>
                </c:pt>
                <c:pt idx="5">
                  <c:v>-1.3147058427584424</c:v>
                </c:pt>
                <c:pt idx="6">
                  <c:v>2.4721635582164185</c:v>
                </c:pt>
                <c:pt idx="7">
                  <c:v>-1.0009743378877554</c:v>
                </c:pt>
                <c:pt idx="8">
                  <c:v>-0.53303833893025443</c:v>
                </c:pt>
                <c:pt idx="9">
                  <c:v>0.84249232624124404</c:v>
                </c:pt>
                <c:pt idx="10">
                  <c:v>-0.60648160378610438</c:v>
                </c:pt>
                <c:pt idx="11">
                  <c:v>3.3369807044553244</c:v>
                </c:pt>
                <c:pt idx="12">
                  <c:v>-0.66402676881771938</c:v>
                </c:pt>
                <c:pt idx="13">
                  <c:v>-2.3138481997271945</c:v>
                </c:pt>
                <c:pt idx="14">
                  <c:v>0.24655447426997268</c:v>
                </c:pt>
                <c:pt idx="15">
                  <c:v>1.4367561121829131</c:v>
                </c:pt>
                <c:pt idx="16">
                  <c:v>-1.4137752294015464</c:v>
                </c:pt>
                <c:pt idx="17">
                  <c:v>2.8772299927852658</c:v>
                </c:pt>
                <c:pt idx="18">
                  <c:v>0.20168387545141572</c:v>
                </c:pt>
                <c:pt idx="19">
                  <c:v>-2.9829041661902611</c:v>
                </c:pt>
                <c:pt idx="20">
                  <c:v>1.7606083495567997</c:v>
                </c:pt>
                <c:pt idx="21">
                  <c:v>-0.22687790908672639</c:v>
                </c:pt>
                <c:pt idx="22">
                  <c:v>-3.6551558198097167</c:v>
                </c:pt>
                <c:pt idx="23">
                  <c:v>-1.05416696027436</c:v>
                </c:pt>
                <c:pt idx="24">
                  <c:v>-0.31505938907342573</c:v>
                </c:pt>
                <c:pt idx="25">
                  <c:v>0.66965855573366295</c:v>
                </c:pt>
                <c:pt idx="26">
                  <c:v>-2.1428644322617623</c:v>
                </c:pt>
                <c:pt idx="27">
                  <c:v>1.1142484068788094</c:v>
                </c:pt>
                <c:pt idx="28">
                  <c:v>-1.1235575975308001</c:v>
                </c:pt>
                <c:pt idx="29">
                  <c:v>1.5219942321605324</c:v>
                </c:pt>
                <c:pt idx="30">
                  <c:v>1.6542367944144598</c:v>
                </c:pt>
                <c:pt idx="31">
                  <c:v>4.52016578729764</c:v>
                </c:pt>
                <c:pt idx="32">
                  <c:v>-1.7363531781397175</c:v>
                </c:pt>
                <c:pt idx="33">
                  <c:v>1.2727652505847298</c:v>
                </c:pt>
                <c:pt idx="34">
                  <c:v>1.0728128916461392</c:v>
                </c:pt>
                <c:pt idx="35">
                  <c:v>4.6593971872512538</c:v>
                </c:pt>
                <c:pt idx="36">
                  <c:v>0.90893962455592592</c:v>
                </c:pt>
                <c:pt idx="37">
                  <c:v>0.36139927108247183</c:v>
                </c:pt>
                <c:pt idx="38">
                  <c:v>-2.6446842115969829</c:v>
                </c:pt>
                <c:pt idx="39">
                  <c:v>0.32321468259176589</c:v>
                </c:pt>
                <c:pt idx="40">
                  <c:v>-0.98730033189618194</c:v>
                </c:pt>
                <c:pt idx="41">
                  <c:v>0.58562090265929778</c:v>
                </c:pt>
                <c:pt idx="42">
                  <c:v>-0.86170055952521663</c:v>
                </c:pt>
                <c:pt idx="43">
                  <c:v>-1.8508633769187881</c:v>
                </c:pt>
                <c:pt idx="44">
                  <c:v>1.2137337943063555</c:v>
                </c:pt>
                <c:pt idx="45">
                  <c:v>-0.42127695056307057</c:v>
                </c:pt>
                <c:pt idx="46">
                  <c:v>1.2633950615499043</c:v>
                </c:pt>
                <c:pt idx="47">
                  <c:v>-0.59500519602855662</c:v>
                </c:pt>
                <c:pt idx="48">
                  <c:v>0.30440180153803365</c:v>
                </c:pt>
                <c:pt idx="49">
                  <c:v>-0.59653984863976051</c:v>
                </c:pt>
                <c:pt idx="50">
                  <c:v>-0.75474249935585624</c:v>
                </c:pt>
                <c:pt idx="51">
                  <c:v>1.4473236969082957</c:v>
                </c:pt>
                <c:pt idx="52">
                  <c:v>-0.25287404289812937</c:v>
                </c:pt>
                <c:pt idx="53">
                  <c:v>2.5794080055103898</c:v>
                </c:pt>
                <c:pt idx="54">
                  <c:v>-0.18964636770717191</c:v>
                </c:pt>
                <c:pt idx="55">
                  <c:v>-0.21303785869231634</c:v>
                </c:pt>
                <c:pt idx="56">
                  <c:v>0.85333728111747686</c:v>
                </c:pt>
                <c:pt idx="57">
                  <c:v>1.0067225425098996</c:v>
                </c:pt>
                <c:pt idx="58">
                  <c:v>0.35910110300260223</c:v>
                </c:pt>
                <c:pt idx="59">
                  <c:v>6.2890328656854289E-2</c:v>
                </c:pt>
                <c:pt idx="60">
                  <c:v>0.28946147687382484</c:v>
                </c:pt>
                <c:pt idx="61">
                  <c:v>-0.4228787388873656</c:v>
                </c:pt>
                <c:pt idx="62">
                  <c:v>-0.18641607860656312</c:v>
                </c:pt>
                <c:pt idx="63">
                  <c:v>-0.3571377642751658</c:v>
                </c:pt>
                <c:pt idx="64">
                  <c:v>-4.7396760652128177E-3</c:v>
                </c:pt>
                <c:pt idx="65">
                  <c:v>-2.4434600163904223</c:v>
                </c:pt>
                <c:pt idx="66">
                  <c:v>0.62620889371166544</c:v>
                </c:pt>
                <c:pt idx="67">
                  <c:v>6.5125179440901917E-2</c:v>
                </c:pt>
                <c:pt idx="68">
                  <c:v>-0.50304038427297915</c:v>
                </c:pt>
                <c:pt idx="69">
                  <c:v>-0.16750723878878909</c:v>
                </c:pt>
                <c:pt idx="70">
                  <c:v>-1.1245926555908647</c:v>
                </c:pt>
                <c:pt idx="71">
                  <c:v>0.71564975218315385</c:v>
                </c:pt>
                <c:pt idx="72">
                  <c:v>-3.9320589029358657E-2</c:v>
                </c:pt>
                <c:pt idx="73">
                  <c:v>-1.4334744182053272</c:v>
                </c:pt>
                <c:pt idx="74">
                  <c:v>-2.0720400065812168</c:v>
                </c:pt>
                <c:pt idx="75">
                  <c:v>0.5424442080044688</c:v>
                </c:pt>
                <c:pt idx="76">
                  <c:v>9.2836122323299214E-2</c:v>
                </c:pt>
                <c:pt idx="77">
                  <c:v>-0.9923000817478147</c:v>
                </c:pt>
                <c:pt idx="78">
                  <c:v>0.15471468358124876</c:v>
                </c:pt>
                <c:pt idx="79">
                  <c:v>2.3177693542237296</c:v>
                </c:pt>
                <c:pt idx="80">
                  <c:v>2.7039615397105434</c:v>
                </c:pt>
                <c:pt idx="81">
                  <c:v>-0.89444032963147446</c:v>
                </c:pt>
                <c:pt idx="82">
                  <c:v>3.0959482539352736E-2</c:v>
                </c:pt>
                <c:pt idx="83">
                  <c:v>-1.8809609708076995</c:v>
                </c:pt>
                <c:pt idx="84">
                  <c:v>-1.5718534570399039</c:v>
                </c:pt>
                <c:pt idx="85">
                  <c:v>-1.8738442727264975</c:v>
                </c:pt>
                <c:pt idx="86">
                  <c:v>1.5340096759672832</c:v>
                </c:pt>
                <c:pt idx="87">
                  <c:v>-0.57224108129062834</c:v>
                </c:pt>
                <c:pt idx="88">
                  <c:v>1.8360731171877704</c:v>
                </c:pt>
                <c:pt idx="89">
                  <c:v>1.0253228513575521</c:v>
                </c:pt>
                <c:pt idx="90">
                  <c:v>-2.2631313567507787</c:v>
                </c:pt>
                <c:pt idx="91">
                  <c:v>1.4497000164166072</c:v>
                </c:pt>
                <c:pt idx="92">
                  <c:v>0.62922395348166504</c:v>
                </c:pt>
                <c:pt idx="93">
                  <c:v>0.75552104808471787</c:v>
                </c:pt>
                <c:pt idx="94">
                  <c:v>-1.4618201081910267</c:v>
                </c:pt>
                <c:pt idx="95">
                  <c:v>-1.0653015235604266</c:v>
                </c:pt>
                <c:pt idx="96">
                  <c:v>-3.2838481087973852</c:v>
                </c:pt>
                <c:pt idx="97">
                  <c:v>-0.98751177938874479</c:v>
                </c:pt>
                <c:pt idx="98">
                  <c:v>3.6747527191112512</c:v>
                </c:pt>
                <c:pt idx="99">
                  <c:v>1.7461143005434516</c:v>
                </c:pt>
                <c:pt idx="100">
                  <c:v>-1.196401954005615</c:v>
                </c:pt>
                <c:pt idx="101">
                  <c:v>-1.7781069419645921</c:v>
                </c:pt>
                <c:pt idx="102">
                  <c:v>1.90302626889853</c:v>
                </c:pt>
                <c:pt idx="103">
                  <c:v>-4.7916888808118605</c:v>
                </c:pt>
                <c:pt idx="104">
                  <c:v>1.6319984520911908</c:v>
                </c:pt>
                <c:pt idx="105">
                  <c:v>-2.258009915461705</c:v>
                </c:pt>
                <c:pt idx="106">
                  <c:v>0.76308911443974281</c:v>
                </c:pt>
                <c:pt idx="107">
                  <c:v>0.87085796227118906</c:v>
                </c:pt>
                <c:pt idx="108">
                  <c:v>-0.22790587023063266</c:v>
                </c:pt>
                <c:pt idx="109">
                  <c:v>1.9206390398861513</c:v>
                </c:pt>
                <c:pt idx="110">
                  <c:v>2.5988094890668356</c:v>
                </c:pt>
                <c:pt idx="111">
                  <c:v>-0.43507366716873136</c:v>
                </c:pt>
                <c:pt idx="112">
                  <c:v>-2.9703271938257898</c:v>
                </c:pt>
                <c:pt idx="113">
                  <c:v>-3.9411197323367952E-2</c:v>
                </c:pt>
                <c:pt idx="114">
                  <c:v>-3.2600092732378565</c:v>
                </c:pt>
                <c:pt idx="115">
                  <c:v>7.5422939545355208</c:v>
                </c:pt>
                <c:pt idx="116">
                  <c:v>7.525099818799224</c:v>
                </c:pt>
                <c:pt idx="117">
                  <c:v>-1.2703774733655504</c:v>
                </c:pt>
                <c:pt idx="118">
                  <c:v>-1.3988934244432494</c:v>
                </c:pt>
                <c:pt idx="119">
                  <c:v>3.8076335819617939</c:v>
                </c:pt>
                <c:pt idx="120">
                  <c:v>-0.22363607321168999</c:v>
                </c:pt>
                <c:pt idx="121">
                  <c:v>-3.3846741898534387</c:v>
                </c:pt>
                <c:pt idx="122">
                  <c:v>-2.100228320915575</c:v>
                </c:pt>
                <c:pt idx="123">
                  <c:v>0.35809926922950669</c:v>
                </c:pt>
                <c:pt idx="124">
                  <c:v>-3.1571139053054216</c:v>
                </c:pt>
                <c:pt idx="125">
                  <c:v>0.50065496247501362</c:v>
                </c:pt>
                <c:pt idx="126">
                  <c:v>4.7265884455065574</c:v>
                </c:pt>
                <c:pt idx="127">
                  <c:v>-3.1303342696300942</c:v>
                </c:pt>
                <c:pt idx="128">
                  <c:v>1.253507855931284</c:v>
                </c:pt>
                <c:pt idx="129">
                  <c:v>-0.29233334656429705</c:v>
                </c:pt>
                <c:pt idx="130">
                  <c:v>1.0204680463494746</c:v>
                </c:pt>
                <c:pt idx="131">
                  <c:v>0.74540110572384588</c:v>
                </c:pt>
                <c:pt idx="132">
                  <c:v>1.2649129750638601</c:v>
                </c:pt>
                <c:pt idx="133">
                  <c:v>-0.63398545196295375</c:v>
                </c:pt>
                <c:pt idx="134">
                  <c:v>2.8221296668966307</c:v>
                </c:pt>
                <c:pt idx="135">
                  <c:v>0.8575659204065833</c:v>
                </c:pt>
                <c:pt idx="136">
                  <c:v>8.4507388630391228E-2</c:v>
                </c:pt>
                <c:pt idx="137">
                  <c:v>3.0997605994887776</c:v>
                </c:pt>
                <c:pt idx="138">
                  <c:v>-0.11989985688919687</c:v>
                </c:pt>
                <c:pt idx="139">
                  <c:v>1.6513620285817954</c:v>
                </c:pt>
                <c:pt idx="140">
                  <c:v>-1.2553588297941969</c:v>
                </c:pt>
                <c:pt idx="141">
                  <c:v>-1.7674528420407671</c:v>
                </c:pt>
                <c:pt idx="142">
                  <c:v>0.30877242598129029</c:v>
                </c:pt>
                <c:pt idx="143">
                  <c:v>1.497445800112607</c:v>
                </c:pt>
                <c:pt idx="144">
                  <c:v>-0.35168172778522072</c:v>
                </c:pt>
                <c:pt idx="145">
                  <c:v>2.4334575290203264</c:v>
                </c:pt>
                <c:pt idx="146">
                  <c:v>-0.30347313396973674</c:v>
                </c:pt>
                <c:pt idx="147">
                  <c:v>1.7388305842296967</c:v>
                </c:pt>
                <c:pt idx="148">
                  <c:v>1.4232445605497506</c:v>
                </c:pt>
                <c:pt idx="149">
                  <c:v>-1.9431508611207762</c:v>
                </c:pt>
                <c:pt idx="150">
                  <c:v>2.3631861666278735</c:v>
                </c:pt>
                <c:pt idx="151">
                  <c:v>0.3764218388398376</c:v>
                </c:pt>
                <c:pt idx="152">
                  <c:v>-0.39268865421441213</c:v>
                </c:pt>
                <c:pt idx="153">
                  <c:v>-0.83443741578145025</c:v>
                </c:pt>
                <c:pt idx="154">
                  <c:v>-7.4347014457976257E-2</c:v>
                </c:pt>
                <c:pt idx="155">
                  <c:v>0.70300147289471204</c:v>
                </c:pt>
                <c:pt idx="156">
                  <c:v>-6.3928507872862875E-2</c:v>
                </c:pt>
                <c:pt idx="157">
                  <c:v>0.39741163620857511</c:v>
                </c:pt>
                <c:pt idx="158">
                  <c:v>1.5244007902820673</c:v>
                </c:pt>
                <c:pt idx="159">
                  <c:v>-0.27934461096730334</c:v>
                </c:pt>
                <c:pt idx="160">
                  <c:v>2.1859758966845111</c:v>
                </c:pt>
                <c:pt idx="161">
                  <c:v>-0.46705984193612676</c:v>
                </c:pt>
                <c:pt idx="162">
                  <c:v>-0.70179743556913809</c:v>
                </c:pt>
                <c:pt idx="163">
                  <c:v>0.11342410124948793</c:v>
                </c:pt>
                <c:pt idx="164">
                  <c:v>3.593429566976611</c:v>
                </c:pt>
                <c:pt idx="165">
                  <c:v>-0.27723324022412482</c:v>
                </c:pt>
                <c:pt idx="166">
                  <c:v>-0.29688118677682418</c:v>
                </c:pt>
                <c:pt idx="167">
                  <c:v>0.26057914007819499</c:v>
                </c:pt>
                <c:pt idx="168">
                  <c:v>0.56185427076947891</c:v>
                </c:pt>
                <c:pt idx="169">
                  <c:v>0.82094774112069824</c:v>
                </c:pt>
                <c:pt idx="170">
                  <c:v>0.40487432640987719</c:v>
                </c:pt>
                <c:pt idx="171">
                  <c:v>0.31979609817888971</c:v>
                </c:pt>
                <c:pt idx="172">
                  <c:v>0.18014290141547964</c:v>
                </c:pt>
                <c:pt idx="173">
                  <c:v>0.50234821033805621</c:v>
                </c:pt>
                <c:pt idx="174">
                  <c:v>4.5851045899583248E-3</c:v>
                </c:pt>
                <c:pt idx="175">
                  <c:v>-0.40801430645539005</c:v>
                </c:pt>
                <c:pt idx="176">
                  <c:v>0.89740187481263611</c:v>
                </c:pt>
                <c:pt idx="177">
                  <c:v>-0.67044806165380189</c:v>
                </c:pt>
                <c:pt idx="178">
                  <c:v>4.133287721292591E-2</c:v>
                </c:pt>
                <c:pt idx="179">
                  <c:v>-0.44502521764954356</c:v>
                </c:pt>
                <c:pt idx="180">
                  <c:v>2.299397437011748</c:v>
                </c:pt>
                <c:pt idx="181">
                  <c:v>-0.90556683604008015</c:v>
                </c:pt>
                <c:pt idx="182">
                  <c:v>-0.89538597070231618</c:v>
                </c:pt>
                <c:pt idx="183">
                  <c:v>-0.37121775873409352</c:v>
                </c:pt>
                <c:pt idx="184">
                  <c:v>0.5752677567215333</c:v>
                </c:pt>
                <c:pt idx="185">
                  <c:v>-0.4619102339367015</c:v>
                </c:pt>
                <c:pt idx="186">
                  <c:v>-2.4305611679991506</c:v>
                </c:pt>
                <c:pt idx="187">
                  <c:v>-0.43752214111164328</c:v>
                </c:pt>
                <c:pt idx="188">
                  <c:v>0.26042199657303799</c:v>
                </c:pt>
                <c:pt idx="189">
                  <c:v>3.6737999583973231</c:v>
                </c:pt>
                <c:pt idx="190">
                  <c:v>-0.89613505249603465</c:v>
                </c:pt>
                <c:pt idx="191">
                  <c:v>-0.3075492161357406</c:v>
                </c:pt>
                <c:pt idx="192">
                  <c:v>-0.17964218396410994</c:v>
                </c:pt>
                <c:pt idx="193">
                  <c:v>-0.29982070416514767</c:v>
                </c:pt>
                <c:pt idx="194">
                  <c:v>0.10621970495232452</c:v>
                </c:pt>
                <c:pt idx="195">
                  <c:v>-0.89127398651768397</c:v>
                </c:pt>
                <c:pt idx="196">
                  <c:v>0.38662363351861317</c:v>
                </c:pt>
                <c:pt idx="197">
                  <c:v>-0.6728104296186449</c:v>
                </c:pt>
                <c:pt idx="198">
                  <c:v>-1.601922035780456</c:v>
                </c:pt>
                <c:pt idx="199">
                  <c:v>0.86866052984707887</c:v>
                </c:pt>
                <c:pt idx="200">
                  <c:v>1.0396825959481288</c:v>
                </c:pt>
                <c:pt idx="201">
                  <c:v>0.54455789096495788</c:v>
                </c:pt>
                <c:pt idx="202">
                  <c:v>-1.8472238699353327</c:v>
                </c:pt>
                <c:pt idx="203">
                  <c:v>-8.0046448471925449E-2</c:v>
                </c:pt>
                <c:pt idx="204">
                  <c:v>0.89202966226567548</c:v>
                </c:pt>
                <c:pt idx="205">
                  <c:v>-0.80898690609801716</c:v>
                </c:pt>
                <c:pt idx="206">
                  <c:v>-4.143321146154733</c:v>
                </c:pt>
                <c:pt idx="207">
                  <c:v>2.1100752677021419</c:v>
                </c:pt>
                <c:pt idx="208">
                  <c:v>3.0673125622445645</c:v>
                </c:pt>
                <c:pt idx="209">
                  <c:v>1.3685315273236762</c:v>
                </c:pt>
                <c:pt idx="210">
                  <c:v>0.41903258615472821</c:v>
                </c:pt>
                <c:pt idx="211">
                  <c:v>-1.0599263541530359</c:v>
                </c:pt>
                <c:pt idx="212">
                  <c:v>-0.14390747518869867</c:v>
                </c:pt>
                <c:pt idx="213">
                  <c:v>0.98859933160044133</c:v>
                </c:pt>
                <c:pt idx="214">
                  <c:v>1.7874979854952857</c:v>
                </c:pt>
                <c:pt idx="215">
                  <c:v>-1.7293659349852366</c:v>
                </c:pt>
                <c:pt idx="216">
                  <c:v>0.7024892296002041</c:v>
                </c:pt>
                <c:pt idx="217">
                  <c:v>-0.50652097774535665</c:v>
                </c:pt>
                <c:pt idx="218">
                  <c:v>-0.38980201649861679</c:v>
                </c:pt>
                <c:pt idx="219">
                  <c:v>0.91522092365267904</c:v>
                </c:pt>
                <c:pt idx="220">
                  <c:v>0.12281874601883319</c:v>
                </c:pt>
                <c:pt idx="221">
                  <c:v>-3.0908134878830729</c:v>
                </c:pt>
                <c:pt idx="222">
                  <c:v>0.27729881592335953</c:v>
                </c:pt>
                <c:pt idx="223">
                  <c:v>-1.5591236006959057</c:v>
                </c:pt>
                <c:pt idx="224">
                  <c:v>-1.5358704409028099</c:v>
                </c:pt>
                <c:pt idx="225">
                  <c:v>-3.6553743908530469</c:v>
                </c:pt>
                <c:pt idx="226">
                  <c:v>1.8806291043702141</c:v>
                </c:pt>
                <c:pt idx="227">
                  <c:v>1.9437801750559558</c:v>
                </c:pt>
                <c:pt idx="228">
                  <c:v>-1.0271497438443302</c:v>
                </c:pt>
                <c:pt idx="229">
                  <c:v>-1.1932056129824617</c:v>
                </c:pt>
                <c:pt idx="230">
                  <c:v>-3.3770620127128437</c:v>
                </c:pt>
                <c:pt idx="231">
                  <c:v>-5.8214894187666424</c:v>
                </c:pt>
                <c:pt idx="232">
                  <c:v>1.4061678868999981</c:v>
                </c:pt>
                <c:pt idx="233">
                  <c:v>-8.9565508403719942</c:v>
                </c:pt>
                <c:pt idx="234">
                  <c:v>4.9737223688604519</c:v>
                </c:pt>
                <c:pt idx="235">
                  <c:v>-10.519684828920361</c:v>
                </c:pt>
                <c:pt idx="236">
                  <c:v>-7.9560087355075284</c:v>
                </c:pt>
                <c:pt idx="237">
                  <c:v>-3.6490209874669781</c:v>
                </c:pt>
                <c:pt idx="238">
                  <c:v>-5.1520436628129005</c:v>
                </c:pt>
                <c:pt idx="239">
                  <c:v>2.9548699707685695</c:v>
                </c:pt>
                <c:pt idx="240">
                  <c:v>-18.37576381808222</c:v>
                </c:pt>
                <c:pt idx="241">
                  <c:v>3.7653170807206173</c:v>
                </c:pt>
                <c:pt idx="242">
                  <c:v>7.4036533253769488</c:v>
                </c:pt>
                <c:pt idx="243">
                  <c:v>3.6922418283334588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B-4D55-8617-738B2865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62704"/>
        <c:axId val="561763984"/>
      </c:lineChart>
      <c:dateAx>
        <c:axId val="5617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3984"/>
        <c:crosses val="autoZero"/>
        <c:auto val="1"/>
        <c:lblOffset val="100"/>
        <c:baseTimeUnit val="days"/>
      </c:dateAx>
      <c:valAx>
        <c:axId val="561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adjusted</a:t>
                </a:r>
                <a:r>
                  <a:rPr lang="en-IN" b="1" baseline="0"/>
                  <a:t> returns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Risk adjusted Next month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'next month'!$T$3:$T$53</c:f>
              <c:numCache>
                <c:formatCode>d\-mmm\-yy</c:formatCode>
                <c:ptCount val="51"/>
                <c:pt idx="0">
                  <c:v>43567</c:v>
                </c:pt>
                <c:pt idx="1">
                  <c:v>43573</c:v>
                </c:pt>
                <c:pt idx="2">
                  <c:v>43581</c:v>
                </c:pt>
                <c:pt idx="3">
                  <c:v>43588</c:v>
                </c:pt>
                <c:pt idx="4">
                  <c:v>43595</c:v>
                </c:pt>
                <c:pt idx="5">
                  <c:v>43602</c:v>
                </c:pt>
                <c:pt idx="6">
                  <c:v>43609</c:v>
                </c:pt>
                <c:pt idx="7">
                  <c:v>43616</c:v>
                </c:pt>
                <c:pt idx="8">
                  <c:v>43623</c:v>
                </c:pt>
                <c:pt idx="9">
                  <c:v>43630</c:v>
                </c:pt>
                <c:pt idx="10">
                  <c:v>43637</c:v>
                </c:pt>
                <c:pt idx="11">
                  <c:v>43644</c:v>
                </c:pt>
                <c:pt idx="12">
                  <c:v>43651</c:v>
                </c:pt>
                <c:pt idx="13">
                  <c:v>43658</c:v>
                </c:pt>
                <c:pt idx="14">
                  <c:v>43665</c:v>
                </c:pt>
                <c:pt idx="15">
                  <c:v>43672</c:v>
                </c:pt>
                <c:pt idx="16">
                  <c:v>43679</c:v>
                </c:pt>
                <c:pt idx="17">
                  <c:v>43686</c:v>
                </c:pt>
                <c:pt idx="18">
                  <c:v>43693</c:v>
                </c:pt>
                <c:pt idx="19">
                  <c:v>43700</c:v>
                </c:pt>
                <c:pt idx="20">
                  <c:v>43707</c:v>
                </c:pt>
                <c:pt idx="21">
                  <c:v>43714</c:v>
                </c:pt>
                <c:pt idx="22">
                  <c:v>43721</c:v>
                </c:pt>
                <c:pt idx="23">
                  <c:v>43728</c:v>
                </c:pt>
                <c:pt idx="24">
                  <c:v>43735</c:v>
                </c:pt>
                <c:pt idx="25">
                  <c:v>43742</c:v>
                </c:pt>
                <c:pt idx="26">
                  <c:v>43749</c:v>
                </c:pt>
                <c:pt idx="27">
                  <c:v>43756</c:v>
                </c:pt>
                <c:pt idx="28">
                  <c:v>43763</c:v>
                </c:pt>
                <c:pt idx="29">
                  <c:v>43770</c:v>
                </c:pt>
                <c:pt idx="30">
                  <c:v>43777</c:v>
                </c:pt>
                <c:pt idx="31">
                  <c:v>43784</c:v>
                </c:pt>
                <c:pt idx="32">
                  <c:v>43791</c:v>
                </c:pt>
                <c:pt idx="33">
                  <c:v>43798</c:v>
                </c:pt>
                <c:pt idx="34">
                  <c:v>43805</c:v>
                </c:pt>
                <c:pt idx="35">
                  <c:v>43812</c:v>
                </c:pt>
                <c:pt idx="36">
                  <c:v>43819</c:v>
                </c:pt>
                <c:pt idx="37">
                  <c:v>43826</c:v>
                </c:pt>
                <c:pt idx="38">
                  <c:v>43833</c:v>
                </c:pt>
                <c:pt idx="39">
                  <c:v>43840</c:v>
                </c:pt>
                <c:pt idx="40">
                  <c:v>43847</c:v>
                </c:pt>
                <c:pt idx="41">
                  <c:v>43854</c:v>
                </c:pt>
                <c:pt idx="42">
                  <c:v>43862</c:v>
                </c:pt>
                <c:pt idx="43">
                  <c:v>43868</c:v>
                </c:pt>
                <c:pt idx="44">
                  <c:v>43875</c:v>
                </c:pt>
                <c:pt idx="45">
                  <c:v>43881</c:v>
                </c:pt>
                <c:pt idx="46">
                  <c:v>43889</c:v>
                </c:pt>
                <c:pt idx="47">
                  <c:v>43896</c:v>
                </c:pt>
                <c:pt idx="48">
                  <c:v>43903</c:v>
                </c:pt>
                <c:pt idx="49">
                  <c:v>43910</c:v>
                </c:pt>
                <c:pt idx="50">
                  <c:v>43916</c:v>
                </c:pt>
              </c:numCache>
            </c:numRef>
          </c:cat>
          <c:val>
            <c:numRef>
              <c:f>'next month'!$AF$3:$AF$53</c:f>
              <c:numCache>
                <c:formatCode>General</c:formatCode>
                <c:ptCount val="51"/>
                <c:pt idx="0">
                  <c:v>0.4866810827072558</c:v>
                </c:pt>
                <c:pt idx="1">
                  <c:v>2.0636129626136568</c:v>
                </c:pt>
                <c:pt idx="2">
                  <c:v>0.81756621957353659</c:v>
                </c:pt>
                <c:pt idx="3">
                  <c:v>-1.0407439302132964</c:v>
                </c:pt>
                <c:pt idx="4">
                  <c:v>-4.4842640715658701</c:v>
                </c:pt>
                <c:pt idx="5">
                  <c:v>1.0387593600288207</c:v>
                </c:pt>
                <c:pt idx="6">
                  <c:v>10.102682983041188</c:v>
                </c:pt>
                <c:pt idx="7">
                  <c:v>-1.9959337899566694</c:v>
                </c:pt>
                <c:pt idx="8">
                  <c:v>-0.88999412199309214</c:v>
                </c:pt>
                <c:pt idx="9">
                  <c:v>7.4401429460685502E-3</c:v>
                </c:pt>
                <c:pt idx="10">
                  <c:v>2.8894435259856039</c:v>
                </c:pt>
                <c:pt idx="11">
                  <c:v>2.1476356237354142</c:v>
                </c:pt>
                <c:pt idx="12">
                  <c:v>-0.61649946930860389</c:v>
                </c:pt>
                <c:pt idx="13">
                  <c:v>-2.3636057448383498</c:v>
                </c:pt>
                <c:pt idx="14">
                  <c:v>-3.855119799471308</c:v>
                </c:pt>
                <c:pt idx="15">
                  <c:v>2.1687399920174757</c:v>
                </c:pt>
                <c:pt idx="16">
                  <c:v>-1.6069283831663868</c:v>
                </c:pt>
                <c:pt idx="17">
                  <c:v>1.9764613293905358</c:v>
                </c:pt>
                <c:pt idx="18">
                  <c:v>-0.19250748634742987</c:v>
                </c:pt>
                <c:pt idx="19">
                  <c:v>-5.8825317328882356</c:v>
                </c:pt>
                <c:pt idx="20">
                  <c:v>4.3800631644665788</c:v>
                </c:pt>
                <c:pt idx="21">
                  <c:v>-4.658724920274584</c:v>
                </c:pt>
                <c:pt idx="22">
                  <c:v>5.2858400180182583</c:v>
                </c:pt>
                <c:pt idx="23">
                  <c:v>0.52603013566551171</c:v>
                </c:pt>
                <c:pt idx="24">
                  <c:v>8.4808167486973502</c:v>
                </c:pt>
                <c:pt idx="25">
                  <c:v>-8.0319773097544456</c:v>
                </c:pt>
                <c:pt idx="26">
                  <c:v>3.2783779457327968</c:v>
                </c:pt>
                <c:pt idx="27">
                  <c:v>2.1652870138502394</c:v>
                </c:pt>
                <c:pt idx="28">
                  <c:v>7.0535259792225586</c:v>
                </c:pt>
                <c:pt idx="29">
                  <c:v>-1.1581184543993213</c:v>
                </c:pt>
                <c:pt idx="30">
                  <c:v>5.1414948391540634</c:v>
                </c:pt>
                <c:pt idx="31">
                  <c:v>2.2284905899573375</c:v>
                </c:pt>
                <c:pt idx="32">
                  <c:v>-0.61195396736064001</c:v>
                </c:pt>
                <c:pt idx="33">
                  <c:v>3.4365255624921702</c:v>
                </c:pt>
                <c:pt idx="34">
                  <c:v>2.4485977330510411</c:v>
                </c:pt>
                <c:pt idx="35">
                  <c:v>2.4462711755860025</c:v>
                </c:pt>
                <c:pt idx="36">
                  <c:v>1.2328716852367088</c:v>
                </c:pt>
                <c:pt idx="37">
                  <c:v>1.244911296244775</c:v>
                </c:pt>
                <c:pt idx="38">
                  <c:v>-1.9952687680646044</c:v>
                </c:pt>
                <c:pt idx="39">
                  <c:v>0.12400669195919131</c:v>
                </c:pt>
                <c:pt idx="40">
                  <c:v>-1.5098245388639033</c:v>
                </c:pt>
                <c:pt idx="41">
                  <c:v>5.1174984622269618E-2</c:v>
                </c:pt>
                <c:pt idx="42">
                  <c:v>-5.3393613002541915</c:v>
                </c:pt>
                <c:pt idx="43">
                  <c:v>6.0534051327098091</c:v>
                </c:pt>
                <c:pt idx="44">
                  <c:v>1.6362600123450606</c:v>
                </c:pt>
                <c:pt idx="45">
                  <c:v>0.1776181275698494</c:v>
                </c:pt>
                <c:pt idx="46">
                  <c:v>-9.1991704254252795</c:v>
                </c:pt>
                <c:pt idx="47">
                  <c:v>-1.8077857872544885</c:v>
                </c:pt>
                <c:pt idx="48">
                  <c:v>-8.6894952075032119</c:v>
                </c:pt>
                <c:pt idx="49">
                  <c:v>-22.467823869939703</c:v>
                </c:pt>
                <c:pt idx="50">
                  <c:v>-5.6350247080817013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F-42A9-87FC-B93CEE4D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34800"/>
        <c:axId val="591135760"/>
      </c:lineChart>
      <c:dateAx>
        <c:axId val="5911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5760"/>
        <c:crosses val="autoZero"/>
        <c:auto val="1"/>
        <c:lblOffset val="100"/>
        <c:baseTimeUnit val="days"/>
      </c:dateAx>
      <c:valAx>
        <c:axId val="591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adjusted</a:t>
                </a:r>
                <a:r>
                  <a:rPr lang="en-IN" b="1" baseline="0"/>
                  <a:t> return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Risk adjusted</a:t>
            </a:r>
            <a:r>
              <a:rPr lang="en-IN" baseline="0"/>
              <a:t> next month monthly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'next month'!$AL$3:$AL$13</c:f>
              <c:numCache>
                <c:formatCode>d\-mmm\-yy</c:formatCode>
                <c:ptCount val="11"/>
                <c:pt idx="0">
                  <c:v>43587</c:v>
                </c:pt>
                <c:pt idx="1">
                  <c:v>43619</c:v>
                </c:pt>
                <c:pt idx="2">
                  <c:v>43647</c:v>
                </c:pt>
                <c:pt idx="3">
                  <c:v>43678</c:v>
                </c:pt>
                <c:pt idx="4">
                  <c:v>43711</c:v>
                </c:pt>
                <c:pt idx="5">
                  <c:v>43739</c:v>
                </c:pt>
                <c:pt idx="6">
                  <c:v>43770</c:v>
                </c:pt>
                <c:pt idx="7">
                  <c:v>43801</c:v>
                </c:pt>
                <c:pt idx="8">
                  <c:v>43831</c:v>
                </c:pt>
                <c:pt idx="9">
                  <c:v>43862</c:v>
                </c:pt>
                <c:pt idx="10">
                  <c:v>43892</c:v>
                </c:pt>
              </c:numCache>
            </c:numRef>
          </c:cat>
          <c:val>
            <c:numRef>
              <c:f>'next month'!$AX$3:$AX$13</c:f>
              <c:numCache>
                <c:formatCode>General</c:formatCode>
                <c:ptCount val="11"/>
                <c:pt idx="0">
                  <c:v>-0.92371281497037905</c:v>
                </c:pt>
                <c:pt idx="1">
                  <c:v>6.6834872749376393</c:v>
                </c:pt>
                <c:pt idx="2">
                  <c:v>3.9155413209891079</c:v>
                </c:pt>
                <c:pt idx="3">
                  <c:v>-4.9618648391562461</c:v>
                </c:pt>
                <c:pt idx="4">
                  <c:v>-6.2284646174342715</c:v>
                </c:pt>
                <c:pt idx="5">
                  <c:v>8.8149702045202378</c:v>
                </c:pt>
                <c:pt idx="6">
                  <c:v>8.5882171562128509</c:v>
                </c:pt>
                <c:pt idx="7">
                  <c:v>9.7828763893219293</c:v>
                </c:pt>
                <c:pt idx="8">
                  <c:v>6.0679923082233609</c:v>
                </c:pt>
                <c:pt idx="9">
                  <c:v>-6.4370884580818668</c:v>
                </c:pt>
                <c:pt idx="10">
                  <c:v>-5.3253042756333691E-2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9-4BE4-BD67-16A13C1D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46960"/>
        <c:axId val="591147920"/>
      </c:lineChart>
      <c:dateAx>
        <c:axId val="5911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47920"/>
        <c:crosses val="autoZero"/>
        <c:auto val="1"/>
        <c:lblOffset val="100"/>
        <c:baseTimeUnit val="months"/>
      </c:dateAx>
      <c:valAx>
        <c:axId val="5911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returns</a:t>
                </a:r>
                <a:r>
                  <a:rPr lang="en-IN" b="1" baseline="0"/>
                  <a:t>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Sharpe ratio of Far</a:t>
            </a:r>
            <a:r>
              <a:rPr lang="en-IN" baseline="0"/>
              <a:t>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month'!$V$60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'far month'!$U$61:$U$63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'far month'!$V$61:$V$63</c:f>
              <c:numCache>
                <c:formatCode>General</c:formatCode>
                <c:ptCount val="3"/>
                <c:pt idx="0">
                  <c:v>6.4817095800092289E-2</c:v>
                </c:pt>
                <c:pt idx="1">
                  <c:v>0.1687513304949344</c:v>
                </c:pt>
                <c:pt idx="2">
                  <c:v>0.37740145277979997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7-40EC-9E5E-D09D61F8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47544"/>
        <c:axId val="568445304"/>
      </c:lineChart>
      <c:catAx>
        <c:axId val="56844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45304"/>
        <c:crosses val="autoZero"/>
        <c:auto val="1"/>
        <c:lblAlgn val="ctr"/>
        <c:lblOffset val="100"/>
        <c:noMultiLvlLbl val="0"/>
      </c:catAx>
      <c:valAx>
        <c:axId val="5684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Sharpe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4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281940</xdr:colOff>
      <xdr:row>18</xdr:row>
      <xdr:rowOff>163830</xdr:rowOff>
    </xdr:from>
    <xdr:to>
      <xdr:col>39</xdr:col>
      <xdr:colOff>0</xdr:colOff>
      <xdr:row>33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D3118-0777-4E7C-A3D7-53E8DFE79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13</xdr:row>
      <xdr:rowOff>140970</xdr:rowOff>
    </xdr:from>
    <xdr:to>
      <xdr:col>22</xdr:col>
      <xdr:colOff>1104900</xdr:colOff>
      <xdr:row>28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F7B3B-6220-4BB1-B4DA-831AE0ABF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396240</xdr:colOff>
      <xdr:row>31</xdr:row>
      <xdr:rowOff>11430</xdr:rowOff>
    </xdr:from>
    <xdr:to>
      <xdr:col>24</xdr:col>
      <xdr:colOff>175260</xdr:colOff>
      <xdr:row>46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4A8CD-CBB4-4824-92DF-B3E41A95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495300</xdr:colOff>
      <xdr:row>5</xdr:row>
      <xdr:rowOff>118110</xdr:rowOff>
    </xdr:from>
    <xdr:to>
      <xdr:col>43</xdr:col>
      <xdr:colOff>190500</xdr:colOff>
      <xdr:row>20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4A5AA-B7F8-47D2-8CAB-B1AC9257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411480</xdr:colOff>
      <xdr:row>58</xdr:row>
      <xdr:rowOff>34290</xdr:rowOff>
    </xdr:from>
    <xdr:to>
      <xdr:col>36</xdr:col>
      <xdr:colOff>106680</xdr:colOff>
      <xdr:row>72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5E943-9435-4273-8DF8-5028A2FF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77</xdr:row>
      <xdr:rowOff>95250</xdr:rowOff>
    </xdr:from>
    <xdr:to>
      <xdr:col>22</xdr:col>
      <xdr:colOff>381000</xdr:colOff>
      <xdr:row>91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43AD1-D091-436A-B49C-048C1307D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381000</xdr:colOff>
      <xdr:row>76</xdr:row>
      <xdr:rowOff>125730</xdr:rowOff>
    </xdr:from>
    <xdr:to>
      <xdr:col>30</xdr:col>
      <xdr:colOff>434340</xdr:colOff>
      <xdr:row>91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8C431-D4E2-4A13-A5CA-2DC8D16B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424194</xdr:colOff>
      <xdr:row>76</xdr:row>
      <xdr:rowOff>52973</xdr:rowOff>
    </xdr:from>
    <xdr:to>
      <xdr:col>38</xdr:col>
      <xdr:colOff>654832</xdr:colOff>
      <xdr:row>90</xdr:row>
      <xdr:rowOff>166253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56DBC-8384-4C9A-9B89-EAC2E97F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548640</xdr:colOff>
      <xdr:row>60</xdr:row>
      <xdr:rowOff>148590</xdr:rowOff>
    </xdr:from>
    <xdr:to>
      <xdr:col>31</xdr:col>
      <xdr:colOff>243840</xdr:colOff>
      <xdr:row>75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F5E84-25F1-4047-8119-F50EF3E41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217843</xdr:colOff>
      <xdr:row>81</xdr:row>
      <xdr:rowOff>64546</xdr:rowOff>
    </xdr:from>
    <xdr:to>
      <xdr:col>22</xdr:col>
      <xdr:colOff>522643</xdr:colOff>
      <xdr:row>95</xdr:row>
      <xdr:rowOff>166743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4E79F-38E1-44FB-8B62-E9060C43D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172193</xdr:colOff>
      <xdr:row>80</xdr:row>
      <xdr:rowOff>72242</xdr:rowOff>
    </xdr:from>
    <xdr:to>
      <xdr:col>30</xdr:col>
      <xdr:colOff>476993</xdr:colOff>
      <xdr:row>94</xdr:row>
      <xdr:rowOff>72242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56586-FE82-41E3-BF81-B71DEC58A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320040</xdr:colOff>
      <xdr:row>78</xdr:row>
      <xdr:rowOff>177339</xdr:rowOff>
    </xdr:from>
    <xdr:to>
      <xdr:col>38</xdr:col>
      <xdr:colOff>1386</xdr:colOff>
      <xdr:row>93</xdr:row>
      <xdr:rowOff>22168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FD748-1D70-4CD6-B157-E8A34B784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21</xdr:row>
      <xdr:rowOff>0</xdr:rowOff>
    </xdr:from>
    <xdr:to>
      <xdr:col>24</xdr:col>
      <xdr:colOff>38100</xdr:colOff>
      <xdr:row>35</xdr:row>
      <xdr:rowOff>102197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AA299-80AF-4706-9DA0-FBB1146FB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23</xdr:row>
      <xdr:rowOff>85403</xdr:rowOff>
    </xdr:from>
    <xdr:to>
      <xdr:col>32</xdr:col>
      <xdr:colOff>304800</xdr:colOff>
      <xdr:row>37</xdr:row>
      <xdr:rowOff>85403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A8BDF-630A-4D19-94A7-E86D6B6B8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147847</xdr:colOff>
      <xdr:row>22</xdr:row>
      <xdr:rowOff>0</xdr:rowOff>
    </xdr:from>
    <xdr:to>
      <xdr:col>40</xdr:col>
      <xdr:colOff>457843</xdr:colOff>
      <xdr:row>36</xdr:row>
      <xdr:rowOff>35329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1EF31-B66A-4598-8CDB-6DA0420D2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5</xdr:row>
      <xdr:rowOff>152400</xdr:rowOff>
    </xdr:from>
    <xdr:to>
      <xdr:col>11</xdr:col>
      <xdr:colOff>717176</xdr:colOff>
      <xdr:row>22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8B3A8-1801-4D4D-AFDC-9605992EB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49E5-53D8-47DF-8529-A572CA56F4EC}">
  <dimension ref="A1:AM250"/>
  <sheetViews>
    <sheetView topLeftCell="A25" zoomScale="40" zoomScaleNormal="40" workbookViewId="0">
      <selection activeCell="AE25" sqref="AE25:AF28"/>
    </sheetView>
  </sheetViews>
  <sheetFormatPr defaultRowHeight="14.4" x14ac:dyDescent="0.3"/>
  <cols>
    <col min="1" max="1" width="10.5546875" customWidth="1"/>
    <col min="2" max="2" width="16.5546875" bestFit="1" customWidth="1"/>
    <col min="3" max="3" width="13.44140625" customWidth="1"/>
    <col min="4" max="4" width="14.33203125" bestFit="1" customWidth="1"/>
    <col min="5" max="5" width="13.33203125" bestFit="1" customWidth="1"/>
    <col min="6" max="6" width="14.33203125" bestFit="1" customWidth="1"/>
    <col min="7" max="7" width="12" bestFit="1" customWidth="1"/>
    <col min="8" max="8" width="15.21875" bestFit="1" customWidth="1"/>
    <col min="15" max="15" width="17.33203125" bestFit="1" customWidth="1"/>
    <col min="16" max="17" width="10" bestFit="1" customWidth="1"/>
    <col min="18" max="18" width="8" bestFit="1" customWidth="1"/>
    <col min="19" max="19" width="10.109375" bestFit="1" customWidth="1"/>
    <col min="20" max="20" width="17.33203125" bestFit="1" customWidth="1"/>
    <col min="21" max="21" width="10.44140625" bestFit="1" customWidth="1"/>
    <col min="22" max="22" width="15.5546875" bestFit="1" customWidth="1"/>
    <col min="23" max="23" width="12.6640625" bestFit="1" customWidth="1"/>
    <col min="30" max="30" width="9.88671875" bestFit="1" customWidth="1"/>
    <col min="31" max="31" width="10.6640625" bestFit="1" customWidth="1"/>
    <col min="32" max="32" width="12.5546875" bestFit="1" customWidth="1"/>
    <col min="34" max="34" width="14.33203125" bestFit="1" customWidth="1"/>
    <col min="35" max="35" width="12" bestFit="1" customWidth="1"/>
  </cols>
  <sheetData>
    <row r="1" spans="1:3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10</v>
      </c>
      <c r="I1" t="s">
        <v>12</v>
      </c>
      <c r="J1" t="s">
        <v>13</v>
      </c>
      <c r="K1" t="s">
        <v>14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7</v>
      </c>
      <c r="U1" t="s">
        <v>8</v>
      </c>
      <c r="V1" t="s">
        <v>10</v>
      </c>
      <c r="W1" t="s">
        <v>12</v>
      </c>
      <c r="X1" t="s">
        <v>13</v>
      </c>
      <c r="Y1" t="s">
        <v>14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7</v>
      </c>
      <c r="AI1" t="s">
        <v>8</v>
      </c>
      <c r="AJ1" t="s">
        <v>10</v>
      </c>
      <c r="AK1" t="s">
        <v>12</v>
      </c>
      <c r="AL1" t="s">
        <v>13</v>
      </c>
      <c r="AM1" t="s">
        <v>14</v>
      </c>
    </row>
    <row r="2" spans="1:39" x14ac:dyDescent="0.3">
      <c r="A2" t="s">
        <v>0</v>
      </c>
      <c r="B2" s="1">
        <v>43556</v>
      </c>
      <c r="C2" s="1">
        <v>43580</v>
      </c>
      <c r="D2">
        <v>400.3</v>
      </c>
      <c r="E2">
        <v>400.3</v>
      </c>
      <c r="F2">
        <v>168951.88</v>
      </c>
      <c r="G2">
        <v>85494750</v>
      </c>
      <c r="H2">
        <v>398.25</v>
      </c>
      <c r="O2" t="s">
        <v>0</v>
      </c>
      <c r="P2" s="1">
        <v>43560</v>
      </c>
      <c r="Q2" s="1">
        <v>43580</v>
      </c>
      <c r="R2">
        <v>393.8</v>
      </c>
      <c r="S2">
        <v>393.8</v>
      </c>
      <c r="T2">
        <v>126890.74</v>
      </c>
      <c r="U2">
        <v>86292250</v>
      </c>
      <c r="V2">
        <v>390.55</v>
      </c>
      <c r="X2" s="5"/>
      <c r="AC2" t="s">
        <v>0</v>
      </c>
      <c r="AD2" s="1">
        <v>43556</v>
      </c>
      <c r="AE2" s="1">
        <v>43580</v>
      </c>
      <c r="AF2">
        <v>400.3</v>
      </c>
      <c r="AG2">
        <v>400.3</v>
      </c>
      <c r="AH2">
        <v>168951.88</v>
      </c>
      <c r="AI2">
        <v>85494750</v>
      </c>
      <c r="AJ2">
        <v>398.25</v>
      </c>
    </row>
    <row r="3" spans="1:39" x14ac:dyDescent="0.3">
      <c r="A3" t="s">
        <v>0</v>
      </c>
      <c r="B3" s="1">
        <v>43557</v>
      </c>
      <c r="C3" s="1">
        <v>43580</v>
      </c>
      <c r="D3">
        <v>399.8</v>
      </c>
      <c r="E3">
        <v>399.8</v>
      </c>
      <c r="F3">
        <v>128745.67</v>
      </c>
      <c r="G3">
        <v>85871500</v>
      </c>
      <c r="H3">
        <v>397.15</v>
      </c>
      <c r="I3">
        <f>(E3-E2)*100/E2</f>
        <v>-0.12490632025980514</v>
      </c>
      <c r="J3" s="5">
        <v>1.6931506849315069E-2</v>
      </c>
      <c r="K3">
        <f>(I3-J3)</f>
        <v>-0.14183782710912021</v>
      </c>
      <c r="O3" t="s">
        <v>0</v>
      </c>
      <c r="P3" s="1">
        <v>43567</v>
      </c>
      <c r="Q3" s="1">
        <v>43580</v>
      </c>
      <c r="R3">
        <v>395.7</v>
      </c>
      <c r="S3">
        <v>395.7</v>
      </c>
      <c r="T3">
        <v>114288.76</v>
      </c>
      <c r="U3">
        <v>86157500</v>
      </c>
      <c r="V3">
        <v>394.6</v>
      </c>
      <c r="W3">
        <f>((S3-S2)*100)/S2</f>
        <v>0.48247841543930353</v>
      </c>
      <c r="X3" s="5">
        <v>1.7287671232876712E-2</v>
      </c>
      <c r="Y3">
        <f>(W3-X3)</f>
        <v>0.46519074420642681</v>
      </c>
      <c r="AC3" t="s">
        <v>0</v>
      </c>
      <c r="AD3" s="1">
        <v>43587</v>
      </c>
      <c r="AE3" s="1">
        <v>43615</v>
      </c>
      <c r="AF3">
        <v>397.85</v>
      </c>
      <c r="AG3">
        <v>397.85</v>
      </c>
      <c r="AH3">
        <v>166528.18</v>
      </c>
      <c r="AI3">
        <v>94799375</v>
      </c>
      <c r="AJ3">
        <v>395.55</v>
      </c>
      <c r="AK3">
        <f>(AG3-AG2)*100/AG2</f>
        <v>-0.61204096927304241</v>
      </c>
      <c r="AL3" s="5">
        <v>1.7780821917808221E-2</v>
      </c>
      <c r="AM3">
        <f>(AK3-AL3)</f>
        <v>-0.62982179119085058</v>
      </c>
    </row>
    <row r="4" spans="1:39" x14ac:dyDescent="0.3">
      <c r="A4" t="s">
        <v>0</v>
      </c>
      <c r="B4" s="1">
        <v>43558</v>
      </c>
      <c r="C4" s="1">
        <v>43580</v>
      </c>
      <c r="D4">
        <v>394.95</v>
      </c>
      <c r="E4">
        <v>394.95</v>
      </c>
      <c r="F4">
        <v>135541.24</v>
      </c>
      <c r="G4">
        <v>85624000</v>
      </c>
      <c r="H4">
        <v>392.1</v>
      </c>
      <c r="I4">
        <f t="shared" ref="I4:I67" si="0">(E4-E3)*100/E3</f>
        <v>-1.2131065532766441</v>
      </c>
      <c r="J4" s="5">
        <v>1.7041095890410959E-2</v>
      </c>
      <c r="K4">
        <f t="shared" ref="K4:K67" si="1">(I4-J4)</f>
        <v>-1.2301476491670551</v>
      </c>
      <c r="O4" t="s">
        <v>0</v>
      </c>
      <c r="P4" s="1">
        <v>43573</v>
      </c>
      <c r="Q4" s="1">
        <v>43580</v>
      </c>
      <c r="R4">
        <v>404.85</v>
      </c>
      <c r="S4">
        <v>404.85</v>
      </c>
      <c r="T4">
        <v>191928.4</v>
      </c>
      <c r="U4">
        <v>77728750</v>
      </c>
      <c r="V4">
        <v>404.4</v>
      </c>
      <c r="W4">
        <f t="shared" ref="W4:W52" si="2">((S4-S3)*100)/S3</f>
        <v>2.3123578468536858</v>
      </c>
      <c r="X4" s="5">
        <v>1.7369863013698628E-2</v>
      </c>
      <c r="Y4">
        <f t="shared" ref="Y4:Y52" si="3">(W4-X4)</f>
        <v>2.2949879838399871</v>
      </c>
      <c r="AC4" t="s">
        <v>0</v>
      </c>
      <c r="AD4" s="1">
        <v>43619</v>
      </c>
      <c r="AE4" s="1">
        <v>43643</v>
      </c>
      <c r="AF4">
        <v>424.95</v>
      </c>
      <c r="AG4">
        <v>424.95</v>
      </c>
      <c r="AH4">
        <v>97203.79</v>
      </c>
      <c r="AI4">
        <v>91997125</v>
      </c>
      <c r="AJ4">
        <v>422.9</v>
      </c>
      <c r="AK4">
        <f t="shared" ref="AK4:AK13" si="4">(AG4-AG3)*100/AG3</f>
        <v>6.8116124167399681</v>
      </c>
      <c r="AL4" s="5">
        <v>1.6575342465753425E-2</v>
      </c>
      <c r="AM4">
        <f t="shared" ref="AM4:AM13" si="5">(AK4-AL4)</f>
        <v>6.795037074274215</v>
      </c>
    </row>
    <row r="5" spans="1:39" x14ac:dyDescent="0.3">
      <c r="A5" t="s">
        <v>0</v>
      </c>
      <c r="B5" s="1">
        <v>43559</v>
      </c>
      <c r="C5" s="1">
        <v>43580</v>
      </c>
      <c r="D5">
        <v>391.95</v>
      </c>
      <c r="E5">
        <v>391.95</v>
      </c>
      <c r="F5">
        <v>135990.23000000001</v>
      </c>
      <c r="G5">
        <v>86864250</v>
      </c>
      <c r="H5">
        <v>388.75</v>
      </c>
      <c r="I5">
        <f t="shared" si="0"/>
        <v>-0.75958982149639198</v>
      </c>
      <c r="J5" s="5">
        <v>1.7041095890410959E-2</v>
      </c>
      <c r="K5">
        <f t="shared" si="1"/>
        <v>-0.7766309173868029</v>
      </c>
      <c r="O5" t="s">
        <v>0</v>
      </c>
      <c r="P5" s="1">
        <v>43581</v>
      </c>
      <c r="Q5" s="1">
        <v>43615</v>
      </c>
      <c r="R5">
        <v>409.55</v>
      </c>
      <c r="S5">
        <v>409.55</v>
      </c>
      <c r="T5">
        <v>162767.01</v>
      </c>
      <c r="U5">
        <v>95085375</v>
      </c>
      <c r="V5">
        <v>407.2</v>
      </c>
      <c r="W5">
        <f t="shared" si="2"/>
        <v>1.1609237989378753</v>
      </c>
      <c r="X5" s="5">
        <v>1.7506849315068494E-2</v>
      </c>
      <c r="Y5">
        <f t="shared" si="3"/>
        <v>1.1434169496228068</v>
      </c>
      <c r="AC5" t="s">
        <v>0</v>
      </c>
      <c r="AD5" s="1">
        <v>43647</v>
      </c>
      <c r="AE5" s="1">
        <v>43671</v>
      </c>
      <c r="AF5">
        <v>440.4</v>
      </c>
      <c r="AG5">
        <v>440.4</v>
      </c>
      <c r="AH5">
        <v>64033.14</v>
      </c>
      <c r="AI5">
        <v>90895750</v>
      </c>
      <c r="AJ5">
        <v>439</v>
      </c>
      <c r="AK5">
        <f t="shared" si="4"/>
        <v>3.6357218496293657</v>
      </c>
      <c r="AL5" s="5">
        <v>1.6383561643835618E-2</v>
      </c>
      <c r="AM5">
        <f t="shared" si="5"/>
        <v>3.61933828798553</v>
      </c>
    </row>
    <row r="6" spans="1:39" x14ac:dyDescent="0.3">
      <c r="A6" t="s">
        <v>0</v>
      </c>
      <c r="B6" s="1">
        <v>43560</v>
      </c>
      <c r="C6" s="1">
        <v>43580</v>
      </c>
      <c r="D6">
        <v>393.8</v>
      </c>
      <c r="E6">
        <v>393.8</v>
      </c>
      <c r="F6">
        <v>126890.74</v>
      </c>
      <c r="G6">
        <v>86292250</v>
      </c>
      <c r="H6">
        <v>390.55</v>
      </c>
      <c r="I6">
        <f t="shared" si="0"/>
        <v>0.47199897946167185</v>
      </c>
      <c r="J6" s="5">
        <v>1.7013698630136985E-2</v>
      </c>
      <c r="K6">
        <f t="shared" si="1"/>
        <v>0.45498528083153489</v>
      </c>
      <c r="O6" t="s">
        <v>0</v>
      </c>
      <c r="P6" s="1">
        <v>43588</v>
      </c>
      <c r="Q6" s="1">
        <v>43615</v>
      </c>
      <c r="R6">
        <v>405</v>
      </c>
      <c r="S6">
        <v>405</v>
      </c>
      <c r="T6">
        <v>176639.26</v>
      </c>
      <c r="U6">
        <v>99259875</v>
      </c>
      <c r="V6">
        <v>401.8</v>
      </c>
      <c r="W6">
        <f t="shared" si="2"/>
        <v>-1.1109754608716911</v>
      </c>
      <c r="X6" s="5">
        <v>1.7726027397260272E-2</v>
      </c>
      <c r="Y6">
        <f t="shared" si="3"/>
        <v>-1.1287014882689514</v>
      </c>
      <c r="AC6" t="s">
        <v>0</v>
      </c>
      <c r="AD6" s="1">
        <v>43678</v>
      </c>
      <c r="AE6" s="1">
        <v>43706</v>
      </c>
      <c r="AF6">
        <v>419.1</v>
      </c>
      <c r="AG6">
        <v>419.1</v>
      </c>
      <c r="AH6">
        <v>156445.28</v>
      </c>
      <c r="AI6">
        <v>79135375</v>
      </c>
      <c r="AJ6">
        <v>417.05</v>
      </c>
      <c r="AK6">
        <f t="shared" si="4"/>
        <v>-4.8365122615803715</v>
      </c>
      <c r="AL6" s="5">
        <v>1.5424657534246575E-2</v>
      </c>
      <c r="AM6">
        <f t="shared" si="5"/>
        <v>-4.8519369191146184</v>
      </c>
    </row>
    <row r="7" spans="1:39" x14ac:dyDescent="0.3">
      <c r="A7" t="s">
        <v>0</v>
      </c>
      <c r="B7" s="1">
        <v>43563</v>
      </c>
      <c r="C7" s="1">
        <v>43580</v>
      </c>
      <c r="D7">
        <v>389.1</v>
      </c>
      <c r="E7">
        <v>389.1</v>
      </c>
      <c r="F7">
        <v>109047.59</v>
      </c>
      <c r="G7">
        <v>86253750</v>
      </c>
      <c r="H7">
        <v>387.1</v>
      </c>
      <c r="I7">
        <f t="shared" si="0"/>
        <v>-1.1934992381919727</v>
      </c>
      <c r="J7" s="5">
        <v>1.6986301369863014E-2</v>
      </c>
      <c r="K7">
        <f t="shared" si="1"/>
        <v>-1.2104855395618357</v>
      </c>
      <c r="O7" t="s">
        <v>0</v>
      </c>
      <c r="P7" s="1">
        <v>43595</v>
      </c>
      <c r="Q7" s="1">
        <v>43615</v>
      </c>
      <c r="R7">
        <v>386.55</v>
      </c>
      <c r="S7">
        <v>386.55</v>
      </c>
      <c r="T7">
        <v>118213.72</v>
      </c>
      <c r="U7">
        <v>92130500</v>
      </c>
      <c r="V7">
        <v>385.1</v>
      </c>
      <c r="W7">
        <f t="shared" si="2"/>
        <v>-4.5555555555555527</v>
      </c>
      <c r="X7" s="5">
        <v>1.767123287671233E-2</v>
      </c>
      <c r="Y7">
        <f t="shared" si="3"/>
        <v>-4.5732267884322653</v>
      </c>
      <c r="AC7" t="s">
        <v>0</v>
      </c>
      <c r="AD7" s="1">
        <v>43711</v>
      </c>
      <c r="AE7" s="1">
        <v>43734</v>
      </c>
      <c r="AF7">
        <v>393.1</v>
      </c>
      <c r="AG7">
        <v>393.1</v>
      </c>
      <c r="AH7">
        <v>156049.13</v>
      </c>
      <c r="AI7">
        <v>79092750</v>
      </c>
      <c r="AJ7">
        <v>392.15</v>
      </c>
      <c r="AK7">
        <f t="shared" si="4"/>
        <v>-6.2037699832975424</v>
      </c>
      <c r="AL7" s="5">
        <v>1.4575342465753425E-2</v>
      </c>
      <c r="AM7">
        <f t="shared" si="5"/>
        <v>-6.2183453257632957</v>
      </c>
    </row>
    <row r="8" spans="1:39" x14ac:dyDescent="0.3">
      <c r="A8" t="s">
        <v>0</v>
      </c>
      <c r="B8" s="1">
        <v>43564</v>
      </c>
      <c r="C8" s="1">
        <v>43580</v>
      </c>
      <c r="D8">
        <v>398.85</v>
      </c>
      <c r="E8">
        <v>398.85</v>
      </c>
      <c r="F8">
        <v>166684.25</v>
      </c>
      <c r="G8">
        <v>86355500</v>
      </c>
      <c r="H8">
        <v>397.15</v>
      </c>
      <c r="I8">
        <f t="shared" si="0"/>
        <v>2.5057825751734772</v>
      </c>
      <c r="J8" s="5">
        <v>1.6986301369863014E-2</v>
      </c>
      <c r="K8">
        <f t="shared" si="1"/>
        <v>2.4887962738036142</v>
      </c>
      <c r="O8" t="s">
        <v>0</v>
      </c>
      <c r="P8" s="1">
        <v>43602</v>
      </c>
      <c r="Q8" s="1">
        <v>43615</v>
      </c>
      <c r="R8">
        <v>390.45</v>
      </c>
      <c r="S8">
        <v>390.45</v>
      </c>
      <c r="T8">
        <v>130565.08</v>
      </c>
      <c r="U8">
        <v>85097375</v>
      </c>
      <c r="V8">
        <v>389.7</v>
      </c>
      <c r="W8">
        <f t="shared" si="2"/>
        <v>1.0089251067132265</v>
      </c>
      <c r="X8" s="5">
        <v>1.7397260273972603E-2</v>
      </c>
      <c r="Y8">
        <f t="shared" si="3"/>
        <v>0.99152784643925396</v>
      </c>
      <c r="AC8" t="s">
        <v>0</v>
      </c>
      <c r="AD8" s="1">
        <v>43739</v>
      </c>
      <c r="AE8" s="1">
        <v>43769</v>
      </c>
      <c r="AF8">
        <v>427.55</v>
      </c>
      <c r="AG8">
        <v>427.55</v>
      </c>
      <c r="AH8">
        <v>251161.82</v>
      </c>
      <c r="AI8">
        <v>85317375</v>
      </c>
      <c r="AJ8">
        <v>424.6</v>
      </c>
      <c r="AK8">
        <f t="shared" si="4"/>
        <v>8.7636733655558352</v>
      </c>
      <c r="AL8" s="5">
        <v>1.4191780821917807E-2</v>
      </c>
      <c r="AM8">
        <f t="shared" si="5"/>
        <v>8.7494815847339176</v>
      </c>
    </row>
    <row r="9" spans="1:39" x14ac:dyDescent="0.3">
      <c r="A9" t="s">
        <v>0</v>
      </c>
      <c r="B9" s="1">
        <v>43565</v>
      </c>
      <c r="C9" s="1">
        <v>43580</v>
      </c>
      <c r="D9">
        <v>395</v>
      </c>
      <c r="E9">
        <v>395</v>
      </c>
      <c r="F9">
        <v>181136.59</v>
      </c>
      <c r="G9">
        <v>87480250</v>
      </c>
      <c r="H9">
        <v>394.2</v>
      </c>
      <c r="I9">
        <f t="shared" si="0"/>
        <v>-0.96527516610255049</v>
      </c>
      <c r="J9" s="5">
        <v>1.7041095890410959E-2</v>
      </c>
      <c r="K9">
        <f t="shared" si="1"/>
        <v>-0.9823162619929614</v>
      </c>
      <c r="O9" t="s">
        <v>0</v>
      </c>
      <c r="P9" s="1">
        <v>43609</v>
      </c>
      <c r="Q9" s="1">
        <v>43615</v>
      </c>
      <c r="R9">
        <v>430.25</v>
      </c>
      <c r="S9">
        <v>430.25</v>
      </c>
      <c r="T9">
        <v>273592.83</v>
      </c>
      <c r="U9">
        <v>80157000</v>
      </c>
      <c r="V9">
        <v>431.75</v>
      </c>
      <c r="W9">
        <f t="shared" si="2"/>
        <v>10.193366628249459</v>
      </c>
      <c r="X9" s="5">
        <v>1.7123287671232876E-2</v>
      </c>
      <c r="Y9">
        <f t="shared" si="3"/>
        <v>10.176243340578226</v>
      </c>
      <c r="AC9" t="s">
        <v>0</v>
      </c>
      <c r="AD9" s="1">
        <v>43770</v>
      </c>
      <c r="AE9" s="1">
        <v>43797</v>
      </c>
      <c r="AF9">
        <v>464.2</v>
      </c>
      <c r="AG9">
        <v>464.2</v>
      </c>
      <c r="AH9">
        <v>117658.33</v>
      </c>
      <c r="AI9">
        <v>75066750</v>
      </c>
      <c r="AJ9">
        <v>462.25</v>
      </c>
      <c r="AK9">
        <f t="shared" si="4"/>
        <v>8.5720968307800209</v>
      </c>
      <c r="AL9" s="5">
        <v>1.3808219178082191E-2</v>
      </c>
      <c r="AM9">
        <f t="shared" si="5"/>
        <v>8.5582886116019381</v>
      </c>
    </row>
    <row r="10" spans="1:39" x14ac:dyDescent="0.3">
      <c r="A10" t="s">
        <v>0</v>
      </c>
      <c r="B10" s="1">
        <v>43566</v>
      </c>
      <c r="C10" s="1">
        <v>43580</v>
      </c>
      <c r="D10">
        <v>392.75</v>
      </c>
      <c r="E10">
        <v>392.75</v>
      </c>
      <c r="F10">
        <v>97537.56</v>
      </c>
      <c r="G10">
        <v>88011000</v>
      </c>
      <c r="H10">
        <v>390.05</v>
      </c>
      <c r="I10">
        <f t="shared" si="0"/>
        <v>-0.569620253164557</v>
      </c>
      <c r="J10" s="5">
        <v>1.7315068493150686E-2</v>
      </c>
      <c r="K10">
        <f t="shared" si="1"/>
        <v>-0.58693532165770768</v>
      </c>
      <c r="O10" t="s">
        <v>0</v>
      </c>
      <c r="P10" s="1">
        <v>43616</v>
      </c>
      <c r="Q10" s="1">
        <v>43643</v>
      </c>
      <c r="R10">
        <v>422.55</v>
      </c>
      <c r="S10">
        <v>422.55</v>
      </c>
      <c r="T10">
        <v>186700.29</v>
      </c>
      <c r="U10">
        <v>90334750</v>
      </c>
      <c r="V10">
        <v>423.7</v>
      </c>
      <c r="W10">
        <f t="shared" si="2"/>
        <v>-1.7896571760604274</v>
      </c>
      <c r="X10" s="5">
        <v>1.6767123287671232E-2</v>
      </c>
      <c r="Y10">
        <f t="shared" si="3"/>
        <v>-1.8064242993480986</v>
      </c>
      <c r="AC10" t="s">
        <v>0</v>
      </c>
      <c r="AD10" s="1">
        <v>43801</v>
      </c>
      <c r="AE10" s="1">
        <v>43825</v>
      </c>
      <c r="AF10">
        <v>510.55</v>
      </c>
      <c r="AG10">
        <v>510.55</v>
      </c>
      <c r="AH10">
        <v>101735.13</v>
      </c>
      <c r="AI10">
        <v>110937750</v>
      </c>
      <c r="AJ10">
        <v>510.9</v>
      </c>
      <c r="AK10">
        <f t="shared" si="4"/>
        <v>9.9849202929771685</v>
      </c>
      <c r="AL10" s="5">
        <v>1.3479452054794521E-2</v>
      </c>
      <c r="AM10">
        <f t="shared" si="5"/>
        <v>9.9714408409223747</v>
      </c>
    </row>
    <row r="11" spans="1:39" x14ac:dyDescent="0.3">
      <c r="A11" t="s">
        <v>0</v>
      </c>
      <c r="B11" s="1">
        <v>43567</v>
      </c>
      <c r="C11" s="1">
        <v>43580</v>
      </c>
      <c r="D11">
        <v>395.7</v>
      </c>
      <c r="E11">
        <v>395.7</v>
      </c>
      <c r="F11">
        <v>114288.76</v>
      </c>
      <c r="G11">
        <v>86157500</v>
      </c>
      <c r="H11">
        <v>394.6</v>
      </c>
      <c r="I11">
        <f t="shared" si="0"/>
        <v>0.75111394016549682</v>
      </c>
      <c r="J11" s="5">
        <v>1.7287671232876712E-2</v>
      </c>
      <c r="K11">
        <f t="shared" si="1"/>
        <v>0.73382626893262015</v>
      </c>
      <c r="O11" t="s">
        <v>0</v>
      </c>
      <c r="P11" s="1">
        <v>43623</v>
      </c>
      <c r="Q11" s="1">
        <v>43643</v>
      </c>
      <c r="R11">
        <v>418.8</v>
      </c>
      <c r="S11">
        <v>418.8</v>
      </c>
      <c r="T11">
        <v>137431.88</v>
      </c>
      <c r="U11">
        <v>92845500</v>
      </c>
      <c r="V11">
        <v>416.6</v>
      </c>
      <c r="W11">
        <f t="shared" si="2"/>
        <v>-0.88746893858714948</v>
      </c>
      <c r="X11" s="5">
        <v>1.6219178082191782E-2</v>
      </c>
      <c r="Y11">
        <f t="shared" si="3"/>
        <v>-0.90368811666934123</v>
      </c>
      <c r="AC11" t="s">
        <v>0</v>
      </c>
      <c r="AD11" s="1">
        <v>43831</v>
      </c>
      <c r="AE11" s="1">
        <v>43860</v>
      </c>
      <c r="AF11">
        <v>540.45000000000005</v>
      </c>
      <c r="AG11">
        <v>540.45000000000005</v>
      </c>
      <c r="AH11">
        <v>68703.09</v>
      </c>
      <c r="AI11">
        <v>104304750</v>
      </c>
      <c r="AJ11">
        <v>536.75</v>
      </c>
      <c r="AK11">
        <f t="shared" si="4"/>
        <v>5.8564293409068719</v>
      </c>
      <c r="AL11" s="5">
        <v>1.367123287671233E-2</v>
      </c>
      <c r="AM11">
        <f t="shared" si="5"/>
        <v>5.8427581080301598</v>
      </c>
    </row>
    <row r="12" spans="1:39" x14ac:dyDescent="0.3">
      <c r="A12" t="s">
        <v>0</v>
      </c>
      <c r="B12" s="1">
        <v>43570</v>
      </c>
      <c r="C12" s="1">
        <v>43580</v>
      </c>
      <c r="D12">
        <v>393.75</v>
      </c>
      <c r="E12">
        <v>393.75</v>
      </c>
      <c r="F12">
        <v>110181.73</v>
      </c>
      <c r="G12">
        <v>84125250</v>
      </c>
      <c r="H12">
        <v>392.75</v>
      </c>
      <c r="I12">
        <f t="shared" si="0"/>
        <v>-0.49279757391963325</v>
      </c>
      <c r="J12" s="5">
        <v>1.7287671232876712E-2</v>
      </c>
      <c r="K12">
        <f t="shared" si="1"/>
        <v>-0.51008524515250997</v>
      </c>
      <c r="O12" t="s">
        <v>0</v>
      </c>
      <c r="P12" s="1">
        <v>43630</v>
      </c>
      <c r="Q12" s="1">
        <v>43643</v>
      </c>
      <c r="R12">
        <v>418.5</v>
      </c>
      <c r="S12">
        <v>418.5</v>
      </c>
      <c r="T12">
        <v>86131.75</v>
      </c>
      <c r="U12">
        <v>86150625</v>
      </c>
      <c r="V12">
        <v>417.75</v>
      </c>
      <c r="W12">
        <f t="shared" si="2"/>
        <v>-7.1633237822352286E-2</v>
      </c>
      <c r="X12" s="5">
        <v>1.6383561643835618E-2</v>
      </c>
      <c r="Y12">
        <f t="shared" si="3"/>
        <v>-8.8016799466187901E-2</v>
      </c>
      <c r="AC12" t="s">
        <v>0</v>
      </c>
      <c r="AD12" s="1">
        <v>43862</v>
      </c>
      <c r="AE12" s="1">
        <v>43888</v>
      </c>
      <c r="AF12">
        <v>506.1</v>
      </c>
      <c r="AG12">
        <v>506.1</v>
      </c>
      <c r="AH12">
        <v>164585.29999999999</v>
      </c>
      <c r="AI12">
        <v>99165000</v>
      </c>
      <c r="AJ12">
        <v>504.6</v>
      </c>
      <c r="AK12">
        <f t="shared" si="4"/>
        <v>-6.3558145989453267</v>
      </c>
      <c r="AL12" s="5">
        <v>1.4027397260273973E-2</v>
      </c>
      <c r="AM12">
        <f t="shared" si="5"/>
        <v>-6.3698419962056008</v>
      </c>
    </row>
    <row r="13" spans="1:39" x14ac:dyDescent="0.3">
      <c r="A13" t="s">
        <v>0</v>
      </c>
      <c r="B13" s="1">
        <v>43571</v>
      </c>
      <c r="C13" s="1">
        <v>43580</v>
      </c>
      <c r="D13">
        <v>407.5</v>
      </c>
      <c r="E13">
        <v>407.5</v>
      </c>
      <c r="F13">
        <v>294292.87</v>
      </c>
      <c r="G13">
        <v>83094000</v>
      </c>
      <c r="H13">
        <v>407</v>
      </c>
      <c r="I13">
        <f t="shared" si="0"/>
        <v>3.4920634920634921</v>
      </c>
      <c r="J13" s="5">
        <v>1.7369863013698628E-2</v>
      </c>
      <c r="K13">
        <f t="shared" si="1"/>
        <v>3.4746936290497934</v>
      </c>
      <c r="O13" t="s">
        <v>0</v>
      </c>
      <c r="P13" s="1">
        <v>43637</v>
      </c>
      <c r="Q13" s="1">
        <v>43643</v>
      </c>
      <c r="R13">
        <v>431</v>
      </c>
      <c r="S13">
        <v>431</v>
      </c>
      <c r="T13">
        <v>143620.48000000001</v>
      </c>
      <c r="U13">
        <v>80415500</v>
      </c>
      <c r="V13">
        <v>430.8</v>
      </c>
      <c r="W13">
        <f t="shared" si="2"/>
        <v>2.9868578255675029</v>
      </c>
      <c r="X13" s="5">
        <v>1.6383561643835618E-2</v>
      </c>
      <c r="Y13">
        <f t="shared" si="3"/>
        <v>2.9704742639236672</v>
      </c>
      <c r="AC13" t="s">
        <v>0</v>
      </c>
      <c r="AD13" s="1">
        <v>43892</v>
      </c>
      <c r="AE13" s="1">
        <v>43916</v>
      </c>
      <c r="AF13">
        <v>506.8</v>
      </c>
      <c r="AG13">
        <v>506.8</v>
      </c>
      <c r="AH13">
        <v>260447.38</v>
      </c>
      <c r="AI13">
        <v>96710625</v>
      </c>
      <c r="AJ13">
        <v>506.1</v>
      </c>
      <c r="AK13">
        <f t="shared" si="4"/>
        <v>0.13831258644536429</v>
      </c>
      <c r="AL13" s="5">
        <v>1.3753424657534246E-2</v>
      </c>
      <c r="AM13">
        <f t="shared" si="5"/>
        <v>0.12455916178783004</v>
      </c>
    </row>
    <row r="14" spans="1:39" ht="15" thickBot="1" x14ac:dyDescent="0.35">
      <c r="A14" t="s">
        <v>0</v>
      </c>
      <c r="B14" s="1">
        <v>43573</v>
      </c>
      <c r="C14" s="1">
        <v>43580</v>
      </c>
      <c r="D14">
        <v>404.85</v>
      </c>
      <c r="E14">
        <v>404.85</v>
      </c>
      <c r="F14">
        <v>191928.4</v>
      </c>
      <c r="G14">
        <v>77728750</v>
      </c>
      <c r="H14">
        <v>404.4</v>
      </c>
      <c r="I14">
        <f t="shared" si="0"/>
        <v>-0.65030674846625214</v>
      </c>
      <c r="J14" s="5">
        <v>1.7369863013698628E-2</v>
      </c>
      <c r="K14">
        <f t="shared" si="1"/>
        <v>-0.66767661147995072</v>
      </c>
      <c r="O14" t="s">
        <v>0</v>
      </c>
      <c r="P14" s="1">
        <v>43644</v>
      </c>
      <c r="Q14" s="1">
        <v>43671</v>
      </c>
      <c r="R14">
        <v>439</v>
      </c>
      <c r="S14">
        <v>439</v>
      </c>
      <c r="T14">
        <v>110918.47</v>
      </c>
      <c r="U14">
        <v>91363250</v>
      </c>
      <c r="V14">
        <v>437.1</v>
      </c>
      <c r="W14">
        <f t="shared" si="2"/>
        <v>1.8561484918793503</v>
      </c>
      <c r="X14" s="5">
        <v>1.6328767123287673E-2</v>
      </c>
      <c r="Y14">
        <f t="shared" si="3"/>
        <v>1.8398197247560626</v>
      </c>
      <c r="AC14" t="s">
        <v>1</v>
      </c>
      <c r="AD14" t="s">
        <v>2</v>
      </c>
      <c r="AE14" t="s">
        <v>3</v>
      </c>
      <c r="AF14" t="s">
        <v>4</v>
      </c>
      <c r="AG14" t="s">
        <v>5</v>
      </c>
      <c r="AH14" t="s">
        <v>7</v>
      </c>
      <c r="AI14" t="s">
        <v>8</v>
      </c>
      <c r="AJ14" t="s">
        <v>10</v>
      </c>
      <c r="AK14" t="s">
        <v>12</v>
      </c>
      <c r="AL14" t="s">
        <v>13</v>
      </c>
      <c r="AM14" t="s">
        <v>14</v>
      </c>
    </row>
    <row r="15" spans="1:39" ht="15" thickBot="1" x14ac:dyDescent="0.35">
      <c r="A15" t="s">
        <v>0</v>
      </c>
      <c r="B15" s="1">
        <v>43577</v>
      </c>
      <c r="C15" s="1">
        <v>43580</v>
      </c>
      <c r="D15">
        <v>395.3</v>
      </c>
      <c r="E15">
        <v>395.3</v>
      </c>
      <c r="F15">
        <v>178039.13</v>
      </c>
      <c r="G15">
        <v>70666750</v>
      </c>
      <c r="H15">
        <v>394.5</v>
      </c>
      <c r="I15">
        <f t="shared" si="0"/>
        <v>-2.3588983574163298</v>
      </c>
      <c r="J15" s="5">
        <v>1.7397260273972603E-2</v>
      </c>
      <c r="K15">
        <f t="shared" si="1"/>
        <v>-2.3762956176903023</v>
      </c>
      <c r="O15" t="s">
        <v>0</v>
      </c>
      <c r="P15" s="1">
        <v>43651</v>
      </c>
      <c r="Q15" s="1">
        <v>43671</v>
      </c>
      <c r="R15">
        <v>436.4</v>
      </c>
      <c r="S15">
        <v>436.4</v>
      </c>
      <c r="T15">
        <v>99548.39</v>
      </c>
      <c r="U15">
        <v>90769250</v>
      </c>
      <c r="V15">
        <v>436.35</v>
      </c>
      <c r="W15">
        <f t="shared" si="2"/>
        <v>-0.59225512528474322</v>
      </c>
      <c r="X15" s="5">
        <v>1.6109589041095891E-2</v>
      </c>
      <c r="Y15">
        <f t="shared" si="3"/>
        <v>-0.60836471432583916</v>
      </c>
      <c r="AB15" s="36" t="s">
        <v>15</v>
      </c>
      <c r="AC15" s="37"/>
      <c r="AE15" s="1"/>
      <c r="AF15">
        <f>AVERAGE(AF2:AF13)</f>
        <v>452.61250000000001</v>
      </c>
      <c r="AG15">
        <f t="shared" ref="AG15:AJ15" si="6">AVERAGE(AG2:AG13)</f>
        <v>452.61250000000001</v>
      </c>
      <c r="AH15">
        <f t="shared" si="6"/>
        <v>147791.87083333335</v>
      </c>
      <c r="AI15">
        <f t="shared" si="6"/>
        <v>91076447.916666672</v>
      </c>
      <c r="AJ15">
        <f t="shared" si="6"/>
        <v>450.8416666666667</v>
      </c>
      <c r="AK15">
        <f>AVERAGE(AK3:AK13)</f>
        <v>2.3413298972671193</v>
      </c>
      <c r="AL15">
        <f t="shared" ref="AL15:AM15" si="7">AVERAGE(AL3:AL13)</f>
        <v>1.4879202988792029E-2</v>
      </c>
      <c r="AM15">
        <f t="shared" si="7"/>
        <v>2.3264506942783272</v>
      </c>
    </row>
    <row r="16" spans="1:39" ht="15" thickBot="1" x14ac:dyDescent="0.35">
      <c r="A16" t="s">
        <v>0</v>
      </c>
      <c r="B16" s="1">
        <v>43578</v>
      </c>
      <c r="C16" s="1">
        <v>43580</v>
      </c>
      <c r="D16">
        <v>396.15</v>
      </c>
      <c r="E16">
        <v>396.15</v>
      </c>
      <c r="F16">
        <v>243795.74</v>
      </c>
      <c r="G16">
        <v>52228000</v>
      </c>
      <c r="H16">
        <v>396.5</v>
      </c>
      <c r="I16">
        <f t="shared" si="0"/>
        <v>0.21502656210472196</v>
      </c>
      <c r="J16" s="5">
        <v>1.7397260273972603E-2</v>
      </c>
      <c r="K16">
        <f t="shared" si="1"/>
        <v>0.19762930183074937</v>
      </c>
      <c r="O16" t="s">
        <v>0</v>
      </c>
      <c r="P16" s="1">
        <v>43658</v>
      </c>
      <c r="Q16" s="1">
        <v>43671</v>
      </c>
      <c r="R16">
        <v>426.55</v>
      </c>
      <c r="S16">
        <v>426.55</v>
      </c>
      <c r="T16">
        <v>92842.98</v>
      </c>
      <c r="U16">
        <v>86116250</v>
      </c>
      <c r="V16">
        <v>427.05</v>
      </c>
      <c r="W16">
        <f t="shared" si="2"/>
        <v>-2.2571035747021004</v>
      </c>
      <c r="X16" s="5">
        <v>1.589041095890411E-2</v>
      </c>
      <c r="Y16">
        <f t="shared" si="3"/>
        <v>-2.2729939856610044</v>
      </c>
      <c r="AB16" s="36" t="s">
        <v>16</v>
      </c>
      <c r="AC16" s="37"/>
      <c r="AE16" s="1"/>
      <c r="AF16">
        <f>MIN(AF2:AF13)</f>
        <v>393.1</v>
      </c>
      <c r="AG16">
        <f t="shared" ref="AG16:AJ16" si="8">MIN(AG2:AG13)</f>
        <v>393.1</v>
      </c>
      <c r="AH16">
        <f t="shared" si="8"/>
        <v>64033.14</v>
      </c>
      <c r="AI16">
        <f t="shared" si="8"/>
        <v>75066750</v>
      </c>
      <c r="AJ16">
        <f t="shared" si="8"/>
        <v>392.15</v>
      </c>
      <c r="AK16">
        <f>MIN(AK3:AK13)</f>
        <v>-6.3558145989453267</v>
      </c>
      <c r="AL16">
        <f t="shared" ref="AL16:AM16" si="9">MIN(AL3:AL13)</f>
        <v>1.3479452054794521E-2</v>
      </c>
      <c r="AM16">
        <f t="shared" si="9"/>
        <v>-6.3698419962056008</v>
      </c>
    </row>
    <row r="17" spans="1:39" ht="15" thickBot="1" x14ac:dyDescent="0.35">
      <c r="A17" t="s">
        <v>0</v>
      </c>
      <c r="B17" s="1">
        <v>43579</v>
      </c>
      <c r="C17" s="1">
        <v>43580</v>
      </c>
      <c r="D17">
        <v>401.45</v>
      </c>
      <c r="E17">
        <v>401.45</v>
      </c>
      <c r="F17">
        <v>231055.99</v>
      </c>
      <c r="G17">
        <v>34982750</v>
      </c>
      <c r="H17">
        <v>401.1</v>
      </c>
      <c r="I17">
        <f t="shared" si="0"/>
        <v>1.3378770667676414</v>
      </c>
      <c r="J17" s="5">
        <v>1.7424657534246577E-2</v>
      </c>
      <c r="K17">
        <f t="shared" si="1"/>
        <v>1.3204524092333949</v>
      </c>
      <c r="O17" t="s">
        <v>0</v>
      </c>
      <c r="P17" s="1">
        <v>43665</v>
      </c>
      <c r="Q17" s="1">
        <v>43671</v>
      </c>
      <c r="R17">
        <v>410.15</v>
      </c>
      <c r="S17">
        <v>410.15</v>
      </c>
      <c r="T17">
        <v>118441.76</v>
      </c>
      <c r="U17">
        <v>74119375</v>
      </c>
      <c r="V17">
        <v>410.3</v>
      </c>
      <c r="W17">
        <f t="shared" si="2"/>
        <v>-3.8448013128589928</v>
      </c>
      <c r="X17" s="5">
        <v>1.580821917808219E-2</v>
      </c>
      <c r="Y17">
        <f t="shared" si="3"/>
        <v>-3.860609532037075</v>
      </c>
      <c r="AB17" s="36" t="s">
        <v>17</v>
      </c>
      <c r="AC17" s="37"/>
      <c r="AE17" s="1"/>
      <c r="AF17">
        <f>MAX(AF2:AF13)</f>
        <v>540.45000000000005</v>
      </c>
      <c r="AG17">
        <f t="shared" ref="AG17:AJ17" si="10">MAX(AG2:AG13)</f>
        <v>540.45000000000005</v>
      </c>
      <c r="AH17">
        <f t="shared" si="10"/>
        <v>260447.38</v>
      </c>
      <c r="AI17">
        <f t="shared" si="10"/>
        <v>110937750</v>
      </c>
      <c r="AJ17">
        <f t="shared" si="10"/>
        <v>536.75</v>
      </c>
      <c r="AK17">
        <f>MAX(AK3:AK13)</f>
        <v>9.9849202929771685</v>
      </c>
      <c r="AL17">
        <f t="shared" ref="AL17:AM17" si="11">MAX(AL3:AL13)</f>
        <v>1.7780821917808221E-2</v>
      </c>
      <c r="AM17">
        <f t="shared" si="11"/>
        <v>9.9714408409223747</v>
      </c>
    </row>
    <row r="18" spans="1:39" ht="15" thickBot="1" x14ac:dyDescent="0.35">
      <c r="A18" t="s">
        <v>0</v>
      </c>
      <c r="B18" s="1">
        <v>43580</v>
      </c>
      <c r="C18" s="1">
        <v>43580</v>
      </c>
      <c r="D18">
        <v>395.4</v>
      </c>
      <c r="E18">
        <v>395.4</v>
      </c>
      <c r="F18">
        <v>176745.43</v>
      </c>
      <c r="G18">
        <v>23881000</v>
      </c>
      <c r="H18">
        <v>395.4</v>
      </c>
      <c r="I18">
        <f t="shared" si="0"/>
        <v>-1.5070369909079615</v>
      </c>
      <c r="J18" s="5">
        <v>1.7506849315068494E-2</v>
      </c>
      <c r="K18">
        <f t="shared" si="1"/>
        <v>-1.52454384022303</v>
      </c>
      <c r="O18" t="s">
        <v>0</v>
      </c>
      <c r="P18" s="1">
        <v>43672</v>
      </c>
      <c r="Q18" s="1">
        <v>43706</v>
      </c>
      <c r="R18">
        <v>419</v>
      </c>
      <c r="S18">
        <v>419</v>
      </c>
      <c r="T18">
        <v>161811.24</v>
      </c>
      <c r="U18">
        <v>86275750</v>
      </c>
      <c r="V18">
        <v>415.75</v>
      </c>
      <c r="W18">
        <f t="shared" si="2"/>
        <v>2.1577471656711018</v>
      </c>
      <c r="X18" s="5">
        <v>1.5698630136986302E-2</v>
      </c>
      <c r="Y18">
        <f t="shared" si="3"/>
        <v>2.1420485355341157</v>
      </c>
      <c r="AB18" s="36" t="s">
        <v>18</v>
      </c>
      <c r="AC18" s="37"/>
      <c r="AF18">
        <f>_xlfn.STDEV.S(AF2:AF13)</f>
        <v>51.298139807670232</v>
      </c>
      <c r="AG18">
        <f t="shared" ref="AG18:AJ18" si="12">_xlfn.STDEV.S(AG2:AG13)</f>
        <v>51.298139807670232</v>
      </c>
      <c r="AH18">
        <f t="shared" si="12"/>
        <v>62855.864204634694</v>
      </c>
      <c r="AI18">
        <f t="shared" si="12"/>
        <v>10821692.628468532</v>
      </c>
      <c r="AJ18">
        <f t="shared" si="12"/>
        <v>51.41636117978048</v>
      </c>
      <c r="AK18">
        <f>_xlfn.STDEV.S(AK3:AK13)</f>
        <v>6.2150171675708359</v>
      </c>
      <c r="AL18">
        <f t="shared" ref="AL18:AM18" si="13">_xlfn.STDEV.S(AL3:AL13)</f>
        <v>1.4484553239101962E-3</v>
      </c>
      <c r="AM18">
        <f t="shared" si="13"/>
        <v>6.2152828738784569</v>
      </c>
    </row>
    <row r="19" spans="1:39" ht="15" thickBot="1" x14ac:dyDescent="0.35">
      <c r="A19" t="s">
        <v>0</v>
      </c>
      <c r="B19" s="1">
        <v>43581</v>
      </c>
      <c r="C19" s="1">
        <v>43615</v>
      </c>
      <c r="D19">
        <v>409.55</v>
      </c>
      <c r="E19">
        <v>409.55</v>
      </c>
      <c r="F19">
        <v>162767.01</v>
      </c>
      <c r="G19">
        <v>95085375</v>
      </c>
      <c r="H19">
        <v>407.2</v>
      </c>
      <c r="I19">
        <f t="shared" si="0"/>
        <v>3.5786545270612127</v>
      </c>
      <c r="J19" s="5">
        <v>1.7506849315068494E-2</v>
      </c>
      <c r="K19">
        <f t="shared" si="1"/>
        <v>3.5611476777461442</v>
      </c>
      <c r="O19" t="s">
        <v>0</v>
      </c>
      <c r="P19" s="1">
        <v>43679</v>
      </c>
      <c r="Q19" s="1">
        <v>43706</v>
      </c>
      <c r="R19">
        <v>412.65</v>
      </c>
      <c r="S19">
        <v>412.65</v>
      </c>
      <c r="T19">
        <v>220412.74</v>
      </c>
      <c r="U19">
        <v>84266875</v>
      </c>
      <c r="V19">
        <v>410.6</v>
      </c>
      <c r="W19">
        <f t="shared" si="2"/>
        <v>-1.5155131264916522</v>
      </c>
      <c r="X19" s="5">
        <v>1.5205479452054794E-2</v>
      </c>
      <c r="Y19">
        <f t="shared" si="3"/>
        <v>-1.530718605943707</v>
      </c>
      <c r="AB19" s="36" t="s">
        <v>19</v>
      </c>
      <c r="AC19" s="37"/>
      <c r="AD19">
        <f>AM15/AK18</f>
        <v>0.37432731584676049</v>
      </c>
    </row>
    <row r="20" spans="1:39" x14ac:dyDescent="0.3">
      <c r="A20" t="s">
        <v>0</v>
      </c>
      <c r="B20" s="1">
        <v>43585</v>
      </c>
      <c r="C20" s="1">
        <v>43615</v>
      </c>
      <c r="D20">
        <v>409.65</v>
      </c>
      <c r="E20">
        <v>409.65</v>
      </c>
      <c r="F20">
        <v>160146.38</v>
      </c>
      <c r="G20">
        <v>93593500</v>
      </c>
      <c r="H20">
        <v>407.5</v>
      </c>
      <c r="I20">
        <f t="shared" si="0"/>
        <v>2.4417043096072736E-2</v>
      </c>
      <c r="J20" s="5">
        <v>1.7534246575342468E-2</v>
      </c>
      <c r="K20">
        <f t="shared" si="1"/>
        <v>6.882796520730268E-3</v>
      </c>
      <c r="O20" t="s">
        <v>0</v>
      </c>
      <c r="P20" s="1">
        <v>43686</v>
      </c>
      <c r="Q20" s="1">
        <v>43706</v>
      </c>
      <c r="R20">
        <v>420.7</v>
      </c>
      <c r="S20">
        <v>420.7</v>
      </c>
      <c r="T20">
        <v>123214.14</v>
      </c>
      <c r="U20">
        <v>77427625</v>
      </c>
      <c r="V20">
        <v>420.15</v>
      </c>
      <c r="W20">
        <f t="shared" si="2"/>
        <v>1.9508057675996635</v>
      </c>
      <c r="X20" s="5">
        <v>1.5013698630136987E-2</v>
      </c>
      <c r="Y20">
        <f t="shared" si="3"/>
        <v>1.9357920689695265</v>
      </c>
    </row>
    <row r="21" spans="1:39" x14ac:dyDescent="0.3">
      <c r="A21" t="s">
        <v>0</v>
      </c>
      <c r="B21" s="1">
        <v>43587</v>
      </c>
      <c r="C21" s="1">
        <v>43615</v>
      </c>
      <c r="D21">
        <v>397.85</v>
      </c>
      <c r="E21">
        <v>397.85</v>
      </c>
      <c r="F21">
        <v>166528.18</v>
      </c>
      <c r="G21">
        <v>94799375</v>
      </c>
      <c r="H21">
        <v>395.55</v>
      </c>
      <c r="I21">
        <f t="shared" si="0"/>
        <v>-2.8805077505187247</v>
      </c>
      <c r="J21" s="5">
        <v>1.7780821917808221E-2</v>
      </c>
      <c r="K21">
        <f t="shared" si="1"/>
        <v>-2.8982885724365328</v>
      </c>
      <c r="O21" t="s">
        <v>0</v>
      </c>
      <c r="P21" s="1">
        <v>43693</v>
      </c>
      <c r="Q21" s="1">
        <v>43706</v>
      </c>
      <c r="R21">
        <v>420.3</v>
      </c>
      <c r="S21">
        <v>420.3</v>
      </c>
      <c r="T21">
        <v>97158.43</v>
      </c>
      <c r="U21">
        <v>77217250</v>
      </c>
      <c r="V21">
        <v>418.95</v>
      </c>
      <c r="W21">
        <f t="shared" si="2"/>
        <v>-9.5079629189440754E-2</v>
      </c>
      <c r="X21" s="5">
        <v>1.4931506849315069E-2</v>
      </c>
      <c r="Y21">
        <f t="shared" si="3"/>
        <v>-0.11001113603875583</v>
      </c>
    </row>
    <row r="22" spans="1:39" x14ac:dyDescent="0.3">
      <c r="A22" t="s">
        <v>0</v>
      </c>
      <c r="B22" s="1">
        <v>43588</v>
      </c>
      <c r="C22" s="1">
        <v>43615</v>
      </c>
      <c r="D22">
        <v>405</v>
      </c>
      <c r="E22">
        <v>405</v>
      </c>
      <c r="F22">
        <v>176639.26</v>
      </c>
      <c r="G22">
        <v>99259875</v>
      </c>
      <c r="H22">
        <v>401.8</v>
      </c>
      <c r="I22">
        <f t="shared" si="0"/>
        <v>1.7971597335679217</v>
      </c>
      <c r="J22" s="5">
        <v>1.7726027397260272E-2</v>
      </c>
      <c r="K22">
        <f t="shared" si="1"/>
        <v>1.7794337061706613</v>
      </c>
      <c r="O22" t="s">
        <v>0</v>
      </c>
      <c r="P22" s="1">
        <v>43700</v>
      </c>
      <c r="Q22" s="1">
        <v>43706</v>
      </c>
      <c r="R22">
        <v>395.85</v>
      </c>
      <c r="S22">
        <v>395.85</v>
      </c>
      <c r="T22">
        <v>243653.94</v>
      </c>
      <c r="U22">
        <v>74707875</v>
      </c>
      <c r="V22">
        <v>395.4</v>
      </c>
      <c r="W22">
        <f t="shared" si="2"/>
        <v>-5.8172733761598838</v>
      </c>
      <c r="X22" s="5">
        <v>1.4876712328767123E-2</v>
      </c>
      <c r="Y22">
        <f t="shared" si="3"/>
        <v>-5.8321500884886506</v>
      </c>
    </row>
    <row r="23" spans="1:39" x14ac:dyDescent="0.3">
      <c r="A23" t="s">
        <v>0</v>
      </c>
      <c r="B23" s="1">
        <v>43591</v>
      </c>
      <c r="C23" s="1">
        <v>43615</v>
      </c>
      <c r="D23">
        <v>404.35</v>
      </c>
      <c r="E23">
        <v>404.35</v>
      </c>
      <c r="F23">
        <v>226294.21</v>
      </c>
      <c r="G23">
        <v>102503500</v>
      </c>
      <c r="H23">
        <v>401.3</v>
      </c>
      <c r="I23">
        <f t="shared" si="0"/>
        <v>-0.16049382716048821</v>
      </c>
      <c r="J23" s="5">
        <v>1.7698630136986301E-2</v>
      </c>
      <c r="K23">
        <f t="shared" si="1"/>
        <v>-0.17819245729747452</v>
      </c>
      <c r="O23" t="s">
        <v>0</v>
      </c>
      <c r="P23" s="1">
        <v>43707</v>
      </c>
      <c r="Q23" s="1">
        <v>43734</v>
      </c>
      <c r="R23">
        <v>412.2</v>
      </c>
      <c r="S23">
        <v>412.2</v>
      </c>
      <c r="T23">
        <v>152527.53</v>
      </c>
      <c r="U23">
        <v>78056000</v>
      </c>
      <c r="V23">
        <v>409.65</v>
      </c>
      <c r="W23">
        <f t="shared" si="2"/>
        <v>4.1303524062144668</v>
      </c>
      <c r="X23" s="5">
        <v>1.473972602739726E-2</v>
      </c>
      <c r="Y23">
        <f t="shared" si="3"/>
        <v>4.1156126801870698</v>
      </c>
    </row>
    <row r="24" spans="1:39" x14ac:dyDescent="0.3">
      <c r="A24" t="s">
        <v>0</v>
      </c>
      <c r="B24" s="1">
        <v>43592</v>
      </c>
      <c r="C24" s="1">
        <v>43615</v>
      </c>
      <c r="D24">
        <v>388.35</v>
      </c>
      <c r="E24">
        <v>388.35</v>
      </c>
      <c r="F24">
        <v>351043.56</v>
      </c>
      <c r="G24">
        <v>95306750</v>
      </c>
      <c r="H24">
        <v>386.5</v>
      </c>
      <c r="I24">
        <f t="shared" si="0"/>
        <v>-3.9569679732904661</v>
      </c>
      <c r="J24" s="5">
        <v>1.767123287671233E-2</v>
      </c>
      <c r="K24">
        <f t="shared" si="1"/>
        <v>-3.9746392061671783</v>
      </c>
      <c r="O24" t="s">
        <v>0</v>
      </c>
      <c r="P24" s="1">
        <v>43714</v>
      </c>
      <c r="Q24" s="1">
        <v>43734</v>
      </c>
      <c r="R24">
        <v>393.4</v>
      </c>
      <c r="S24">
        <v>393.4</v>
      </c>
      <c r="T24">
        <v>110472.26</v>
      </c>
      <c r="U24">
        <v>83056875</v>
      </c>
      <c r="V24">
        <v>391.35</v>
      </c>
      <c r="W24">
        <f t="shared" si="2"/>
        <v>-4.5608927704997599</v>
      </c>
      <c r="X24" s="5">
        <v>1.452054794520548E-2</v>
      </c>
      <c r="Y24">
        <f t="shared" si="3"/>
        <v>-4.5754133184449657</v>
      </c>
    </row>
    <row r="25" spans="1:39" x14ac:dyDescent="0.3">
      <c r="A25" t="s">
        <v>0</v>
      </c>
      <c r="B25" s="1">
        <v>43593</v>
      </c>
      <c r="C25" s="1">
        <v>43615</v>
      </c>
      <c r="D25">
        <v>385.05</v>
      </c>
      <c r="E25">
        <v>385.05</v>
      </c>
      <c r="F25">
        <v>167375.16</v>
      </c>
      <c r="G25">
        <v>95438750</v>
      </c>
      <c r="H25">
        <v>382.2</v>
      </c>
      <c r="I25">
        <f t="shared" si="0"/>
        <v>-0.84974893781383065</v>
      </c>
      <c r="J25" s="5">
        <v>1.7698630136986301E-2</v>
      </c>
      <c r="K25">
        <f t="shared" si="1"/>
        <v>-0.8674475679508169</v>
      </c>
      <c r="O25" t="s">
        <v>0</v>
      </c>
      <c r="P25" s="1">
        <v>43721</v>
      </c>
      <c r="Q25" s="1">
        <v>43734</v>
      </c>
      <c r="R25">
        <v>414.4</v>
      </c>
      <c r="S25">
        <v>414.4</v>
      </c>
      <c r="T25">
        <v>161589.48000000001</v>
      </c>
      <c r="U25">
        <v>83881875</v>
      </c>
      <c r="V25">
        <v>413.4</v>
      </c>
      <c r="W25">
        <f t="shared" si="2"/>
        <v>5.3380782918149468</v>
      </c>
      <c r="X25" s="5">
        <v>1.4547945205479451E-2</v>
      </c>
      <c r="Y25">
        <f t="shared" si="3"/>
        <v>5.3235303466094672</v>
      </c>
      <c r="AE25" s="30" t="s">
        <v>47</v>
      </c>
      <c r="AF25" s="30" t="s">
        <v>48</v>
      </c>
    </row>
    <row r="26" spans="1:39" x14ac:dyDescent="0.3">
      <c r="A26" t="s">
        <v>0</v>
      </c>
      <c r="B26" s="1">
        <v>43594</v>
      </c>
      <c r="C26" s="1">
        <v>43615</v>
      </c>
      <c r="D26">
        <v>383.55</v>
      </c>
      <c r="E26">
        <v>383.55</v>
      </c>
      <c r="F26">
        <v>136803.74</v>
      </c>
      <c r="G26">
        <v>95211875</v>
      </c>
      <c r="H26">
        <v>381.4</v>
      </c>
      <c r="I26">
        <f t="shared" si="0"/>
        <v>-0.38955979742890534</v>
      </c>
      <c r="J26" s="5">
        <v>1.767123287671233E-2</v>
      </c>
      <c r="K26">
        <f t="shared" si="1"/>
        <v>-0.40723103030561769</v>
      </c>
      <c r="O26" t="s">
        <v>0</v>
      </c>
      <c r="P26" s="1">
        <v>43728</v>
      </c>
      <c r="Q26" s="1">
        <v>43734</v>
      </c>
      <c r="R26">
        <v>417.05</v>
      </c>
      <c r="S26">
        <v>417.05</v>
      </c>
      <c r="T26">
        <v>493985.41</v>
      </c>
      <c r="U26">
        <v>79668875</v>
      </c>
      <c r="V26">
        <v>417.5</v>
      </c>
      <c r="W26">
        <f t="shared" si="2"/>
        <v>0.63947876447877272</v>
      </c>
      <c r="X26" s="5">
        <v>1.484931506849315E-2</v>
      </c>
      <c r="Y26">
        <f t="shared" si="3"/>
        <v>0.62462944941027954</v>
      </c>
      <c r="AE26" s="30" t="s">
        <v>22</v>
      </c>
      <c r="AF26" s="33">
        <v>-2.472280693953877E-2</v>
      </c>
    </row>
    <row r="27" spans="1:39" x14ac:dyDescent="0.3">
      <c r="A27" t="s">
        <v>0</v>
      </c>
      <c r="B27" s="1">
        <v>43595</v>
      </c>
      <c r="C27" s="1">
        <v>43615</v>
      </c>
      <c r="D27">
        <v>386.55</v>
      </c>
      <c r="E27">
        <v>386.55</v>
      </c>
      <c r="F27">
        <v>118213.72</v>
      </c>
      <c r="G27">
        <v>92130500</v>
      </c>
      <c r="H27">
        <v>385.1</v>
      </c>
      <c r="I27">
        <f t="shared" si="0"/>
        <v>0.7821666014861165</v>
      </c>
      <c r="J27" s="5">
        <v>1.767123287671233E-2</v>
      </c>
      <c r="K27">
        <f t="shared" si="1"/>
        <v>0.76449536860940415</v>
      </c>
      <c r="O27" t="s">
        <v>0</v>
      </c>
      <c r="P27" s="1">
        <v>43735</v>
      </c>
      <c r="Q27" s="1">
        <v>43769</v>
      </c>
      <c r="R27">
        <v>452.2</v>
      </c>
      <c r="S27">
        <v>452.2</v>
      </c>
      <c r="T27">
        <v>134657.29999999999</v>
      </c>
      <c r="U27">
        <v>78366750</v>
      </c>
      <c r="V27">
        <v>449.2</v>
      </c>
      <c r="W27">
        <f t="shared" si="2"/>
        <v>8.4282460136674207</v>
      </c>
      <c r="X27" s="5">
        <v>1.4383561643835616E-2</v>
      </c>
      <c r="Y27">
        <f t="shared" si="3"/>
        <v>8.4138624520235847</v>
      </c>
      <c r="AE27" s="30" t="s">
        <v>24</v>
      </c>
      <c r="AF27" s="33">
        <v>-2.8709044826132065E-2</v>
      </c>
    </row>
    <row r="28" spans="1:39" x14ac:dyDescent="0.3">
      <c r="A28" t="s">
        <v>0</v>
      </c>
      <c r="B28" s="1">
        <v>43598</v>
      </c>
      <c r="C28" s="1">
        <v>43615</v>
      </c>
      <c r="D28">
        <v>378.15</v>
      </c>
      <c r="E28">
        <v>378.15</v>
      </c>
      <c r="F28">
        <v>91013.74</v>
      </c>
      <c r="G28">
        <v>91599750</v>
      </c>
      <c r="H28">
        <v>376.3</v>
      </c>
      <c r="I28">
        <f t="shared" si="0"/>
        <v>-2.1730694606131249</v>
      </c>
      <c r="J28" s="5">
        <v>1.767123287671233E-2</v>
      </c>
      <c r="K28">
        <f t="shared" si="1"/>
        <v>-2.190740693489837</v>
      </c>
      <c r="O28" t="s">
        <v>0</v>
      </c>
      <c r="P28" s="1">
        <v>43742</v>
      </c>
      <c r="Q28" s="1">
        <v>43769</v>
      </c>
      <c r="R28">
        <v>415.75</v>
      </c>
      <c r="S28">
        <v>415.75</v>
      </c>
      <c r="T28">
        <v>150789.13</v>
      </c>
      <c r="U28">
        <v>83078875</v>
      </c>
      <c r="V28">
        <v>413.9</v>
      </c>
      <c r="W28">
        <f t="shared" si="2"/>
        <v>-8.0605926581158762</v>
      </c>
      <c r="X28" s="5">
        <v>1.4219178082191782E-2</v>
      </c>
      <c r="Y28">
        <f t="shared" si="3"/>
        <v>-8.0748118361980676</v>
      </c>
      <c r="AE28" s="30" t="s">
        <v>23</v>
      </c>
      <c r="AF28" s="33">
        <v>0.37432731584676049</v>
      </c>
    </row>
    <row r="29" spans="1:39" x14ac:dyDescent="0.3">
      <c r="A29" t="s">
        <v>0</v>
      </c>
      <c r="B29" s="1">
        <v>43599</v>
      </c>
      <c r="C29" s="1">
        <v>43615</v>
      </c>
      <c r="D29">
        <v>382.25</v>
      </c>
      <c r="E29">
        <v>382.25</v>
      </c>
      <c r="F29">
        <v>135412.67000000001</v>
      </c>
      <c r="G29">
        <v>91928375</v>
      </c>
      <c r="H29">
        <v>380.4</v>
      </c>
      <c r="I29">
        <f t="shared" si="0"/>
        <v>1.0842258363083492</v>
      </c>
      <c r="J29" s="5">
        <v>1.7479452054794519E-2</v>
      </c>
      <c r="K29">
        <f t="shared" si="1"/>
        <v>1.0667463842535547</v>
      </c>
      <c r="O29" t="s">
        <v>0</v>
      </c>
      <c r="P29" s="1">
        <v>43749</v>
      </c>
      <c r="Q29" s="1">
        <v>43769</v>
      </c>
      <c r="R29">
        <v>429.1</v>
      </c>
      <c r="S29">
        <v>429.1</v>
      </c>
      <c r="T29">
        <v>153877.57999999999</v>
      </c>
      <c r="U29">
        <v>75468250</v>
      </c>
      <c r="V29">
        <v>428.55</v>
      </c>
      <c r="W29">
        <f t="shared" si="2"/>
        <v>3.2110643415514186</v>
      </c>
      <c r="X29" s="5">
        <v>1.3917808219178082E-2</v>
      </c>
      <c r="Y29">
        <f t="shared" si="3"/>
        <v>3.1971465333322406</v>
      </c>
    </row>
    <row r="30" spans="1:39" x14ac:dyDescent="0.3">
      <c r="A30" t="s">
        <v>0</v>
      </c>
      <c r="B30" s="1">
        <v>43600</v>
      </c>
      <c r="C30" s="1">
        <v>43615</v>
      </c>
      <c r="D30">
        <v>378.35</v>
      </c>
      <c r="E30">
        <v>378.35</v>
      </c>
      <c r="F30">
        <v>106169.12</v>
      </c>
      <c r="G30">
        <v>89648625</v>
      </c>
      <c r="H30">
        <v>377.05</v>
      </c>
      <c r="I30">
        <f t="shared" si="0"/>
        <v>-1.0202746893394317</v>
      </c>
      <c r="J30" s="5">
        <v>1.7506849315068494E-2</v>
      </c>
      <c r="K30">
        <f t="shared" si="1"/>
        <v>-1.0377815386545002</v>
      </c>
      <c r="O30" t="s">
        <v>0</v>
      </c>
      <c r="P30" s="1">
        <v>43756</v>
      </c>
      <c r="Q30" s="1">
        <v>43769</v>
      </c>
      <c r="R30">
        <v>438.8</v>
      </c>
      <c r="S30">
        <v>438.8</v>
      </c>
      <c r="T30">
        <v>128260.83</v>
      </c>
      <c r="U30">
        <v>73770125</v>
      </c>
      <c r="V30">
        <v>437.8</v>
      </c>
      <c r="W30">
        <f t="shared" si="2"/>
        <v>2.2605453274295009</v>
      </c>
      <c r="X30" s="5">
        <v>1.3917808219178082E-2</v>
      </c>
      <c r="Y30">
        <f t="shared" si="3"/>
        <v>2.2466275192103229</v>
      </c>
    </row>
    <row r="31" spans="1:39" x14ac:dyDescent="0.3">
      <c r="A31" t="s">
        <v>0</v>
      </c>
      <c r="B31" s="1">
        <v>43601</v>
      </c>
      <c r="C31" s="1">
        <v>43615</v>
      </c>
      <c r="D31">
        <v>383.9</v>
      </c>
      <c r="E31">
        <v>383.9</v>
      </c>
      <c r="F31">
        <v>90143.42</v>
      </c>
      <c r="G31">
        <v>87690625</v>
      </c>
      <c r="H31">
        <v>382.5</v>
      </c>
      <c r="I31">
        <f t="shared" si="0"/>
        <v>1.4668957314655622</v>
      </c>
      <c r="J31" s="5">
        <v>1.7479452054794519E-2</v>
      </c>
      <c r="K31">
        <f t="shared" si="1"/>
        <v>1.4494162794107677</v>
      </c>
      <c r="O31" t="s">
        <v>0</v>
      </c>
      <c r="P31" s="1">
        <v>43763</v>
      </c>
      <c r="Q31" s="1">
        <v>43769</v>
      </c>
      <c r="R31">
        <v>470</v>
      </c>
      <c r="S31">
        <v>470</v>
      </c>
      <c r="T31">
        <v>308555.75</v>
      </c>
      <c r="U31">
        <v>72162750</v>
      </c>
      <c r="V31">
        <v>469.1</v>
      </c>
      <c r="W31">
        <f t="shared" si="2"/>
        <v>7.1103008204193232</v>
      </c>
      <c r="X31" s="5">
        <v>1.3890410958904111E-2</v>
      </c>
      <c r="Y31">
        <f t="shared" si="3"/>
        <v>7.096410409460419</v>
      </c>
    </row>
    <row r="32" spans="1:39" x14ac:dyDescent="0.3">
      <c r="A32" t="s">
        <v>0</v>
      </c>
      <c r="B32" s="1">
        <v>43602</v>
      </c>
      <c r="C32" s="1">
        <v>43615</v>
      </c>
      <c r="D32">
        <v>390.45</v>
      </c>
      <c r="E32">
        <v>390.45</v>
      </c>
      <c r="F32">
        <v>130565.08</v>
      </c>
      <c r="G32">
        <v>85097375</v>
      </c>
      <c r="H32">
        <v>389.7</v>
      </c>
      <c r="I32">
        <f t="shared" si="0"/>
        <v>1.7061734826777837</v>
      </c>
      <c r="J32" s="5">
        <v>1.7397260273972603E-2</v>
      </c>
      <c r="K32">
        <f t="shared" si="1"/>
        <v>1.688776222403811</v>
      </c>
      <c r="O32" t="s">
        <v>0</v>
      </c>
      <c r="P32" s="1">
        <v>43770</v>
      </c>
      <c r="Q32" s="1">
        <v>43797</v>
      </c>
      <c r="R32">
        <v>464.2</v>
      </c>
      <c r="S32">
        <v>464.2</v>
      </c>
      <c r="T32">
        <v>117658.33</v>
      </c>
      <c r="U32">
        <v>75066750</v>
      </c>
      <c r="V32">
        <v>462.25</v>
      </c>
      <c r="W32">
        <f t="shared" si="2"/>
        <v>-1.2340425531914918</v>
      </c>
      <c r="X32" s="5">
        <v>1.3808219178082191E-2</v>
      </c>
      <c r="Y32">
        <f t="shared" si="3"/>
        <v>-1.247850772369574</v>
      </c>
    </row>
    <row r="33" spans="1:25" x14ac:dyDescent="0.3">
      <c r="A33" t="s">
        <v>0</v>
      </c>
      <c r="B33" s="1">
        <v>43605</v>
      </c>
      <c r="C33" s="1">
        <v>43615</v>
      </c>
      <c r="D33">
        <v>408.15</v>
      </c>
      <c r="E33">
        <v>408.15</v>
      </c>
      <c r="F33">
        <v>238248.53</v>
      </c>
      <c r="G33">
        <v>88996875</v>
      </c>
      <c r="H33">
        <v>407.7</v>
      </c>
      <c r="I33">
        <f t="shared" si="0"/>
        <v>4.5332308874375693</v>
      </c>
      <c r="J33" s="5">
        <v>1.7178082191780821E-2</v>
      </c>
      <c r="K33">
        <f t="shared" si="1"/>
        <v>4.5160528052457884</v>
      </c>
      <c r="O33" t="s">
        <v>0</v>
      </c>
      <c r="P33" s="1">
        <v>43777</v>
      </c>
      <c r="Q33" s="1">
        <v>43797</v>
      </c>
      <c r="R33">
        <v>488.55</v>
      </c>
      <c r="S33">
        <v>488.55</v>
      </c>
      <c r="T33">
        <v>366391.79</v>
      </c>
      <c r="U33">
        <v>77739750</v>
      </c>
      <c r="V33">
        <v>489.45</v>
      </c>
      <c r="W33">
        <f t="shared" si="2"/>
        <v>5.245583800086175</v>
      </c>
      <c r="X33" s="5">
        <v>1.3890410958904111E-2</v>
      </c>
      <c r="Y33">
        <f t="shared" si="3"/>
        <v>5.2316933891272708</v>
      </c>
    </row>
    <row r="34" spans="1:25" x14ac:dyDescent="0.3">
      <c r="A34" t="s">
        <v>0</v>
      </c>
      <c r="B34" s="1">
        <v>43606</v>
      </c>
      <c r="C34" s="1">
        <v>43615</v>
      </c>
      <c r="D34">
        <v>401.2</v>
      </c>
      <c r="E34">
        <v>401.2</v>
      </c>
      <c r="F34">
        <v>135251.67000000001</v>
      </c>
      <c r="G34">
        <v>88878625</v>
      </c>
      <c r="H34">
        <v>400.15</v>
      </c>
      <c r="I34">
        <f t="shared" si="0"/>
        <v>-1.7028053411735855</v>
      </c>
      <c r="J34" s="5">
        <v>1.7260273972602738E-2</v>
      </c>
      <c r="K34">
        <f t="shared" si="1"/>
        <v>-1.7200656151461882</v>
      </c>
      <c r="O34" t="s">
        <v>0</v>
      </c>
      <c r="P34" s="1">
        <v>43784</v>
      </c>
      <c r="Q34" s="1">
        <v>43797</v>
      </c>
      <c r="R34">
        <v>499.7</v>
      </c>
      <c r="S34">
        <v>499.7</v>
      </c>
      <c r="T34">
        <v>285794.03000000003</v>
      </c>
      <c r="U34">
        <v>78117875</v>
      </c>
      <c r="V34">
        <v>499.85</v>
      </c>
      <c r="W34">
        <f t="shared" si="2"/>
        <v>2.2822638419813686</v>
      </c>
      <c r="X34" s="5">
        <v>1.3863013698630135E-2</v>
      </c>
      <c r="Y34">
        <f t="shared" si="3"/>
        <v>2.2684008282827386</v>
      </c>
    </row>
    <row r="35" spans="1:25" x14ac:dyDescent="0.3">
      <c r="A35" t="s">
        <v>0</v>
      </c>
      <c r="B35" s="1">
        <v>43607</v>
      </c>
      <c r="C35" s="1">
        <v>43615</v>
      </c>
      <c r="D35">
        <v>406.2</v>
      </c>
      <c r="E35">
        <v>406.2</v>
      </c>
      <c r="F35">
        <v>133745.35999999999</v>
      </c>
      <c r="G35">
        <v>86345875</v>
      </c>
      <c r="H35">
        <v>405.35</v>
      </c>
      <c r="I35">
        <f t="shared" si="0"/>
        <v>1.2462612163509472</v>
      </c>
      <c r="J35" s="5">
        <v>1.7397260273972603E-2</v>
      </c>
      <c r="K35">
        <f t="shared" si="1"/>
        <v>1.2288639560769745</v>
      </c>
      <c r="O35" t="s">
        <v>0</v>
      </c>
      <c r="P35" s="1">
        <v>43791</v>
      </c>
      <c r="Q35" s="1">
        <v>43797</v>
      </c>
      <c r="R35">
        <v>497.25</v>
      </c>
      <c r="S35">
        <v>497.25</v>
      </c>
      <c r="T35">
        <v>159025.9</v>
      </c>
      <c r="U35">
        <v>67654125</v>
      </c>
      <c r="V35">
        <v>496.8</v>
      </c>
      <c r="W35">
        <f t="shared" si="2"/>
        <v>-0.49029417650590129</v>
      </c>
      <c r="X35" s="5">
        <v>1.3753424657534246E-2</v>
      </c>
      <c r="Y35">
        <f t="shared" si="3"/>
        <v>-0.5040476011634355</v>
      </c>
    </row>
    <row r="36" spans="1:25" x14ac:dyDescent="0.3">
      <c r="A36" t="s">
        <v>0</v>
      </c>
      <c r="B36" s="1">
        <v>43608</v>
      </c>
      <c r="C36" s="1">
        <v>43615</v>
      </c>
      <c r="D36">
        <v>411</v>
      </c>
      <c r="E36">
        <v>411</v>
      </c>
      <c r="F36">
        <v>348318.35</v>
      </c>
      <c r="G36">
        <v>89134375</v>
      </c>
      <c r="H36">
        <v>410.85</v>
      </c>
      <c r="I36">
        <f t="shared" si="0"/>
        <v>1.1816838995568715</v>
      </c>
      <c r="J36" s="5">
        <v>1.7205479452054796E-2</v>
      </c>
      <c r="K36">
        <f t="shared" si="1"/>
        <v>1.1644784201048166</v>
      </c>
      <c r="O36" t="s">
        <v>0</v>
      </c>
      <c r="P36" s="1">
        <v>43797</v>
      </c>
      <c r="Q36" s="1">
        <v>43797</v>
      </c>
      <c r="R36">
        <v>520</v>
      </c>
      <c r="S36">
        <v>519.15</v>
      </c>
      <c r="T36">
        <v>250101.78</v>
      </c>
      <c r="U36">
        <v>4449500</v>
      </c>
      <c r="V36">
        <v>519.15</v>
      </c>
      <c r="W36">
        <f t="shared" si="2"/>
        <v>4.4042232277526345</v>
      </c>
      <c r="X36" s="5">
        <v>1.3479452054794521E-2</v>
      </c>
      <c r="Y36">
        <f t="shared" si="3"/>
        <v>4.3907437756978398</v>
      </c>
    </row>
    <row r="37" spans="1:25" x14ac:dyDescent="0.3">
      <c r="A37" t="s">
        <v>0</v>
      </c>
      <c r="B37" s="1">
        <v>43609</v>
      </c>
      <c r="C37" s="1">
        <v>43615</v>
      </c>
      <c r="D37">
        <v>430.25</v>
      </c>
      <c r="E37">
        <v>430.25</v>
      </c>
      <c r="F37">
        <v>273592.83</v>
      </c>
      <c r="G37">
        <v>80157000</v>
      </c>
      <c r="H37">
        <v>431.75</v>
      </c>
      <c r="I37">
        <f t="shared" si="0"/>
        <v>4.6836982968369831</v>
      </c>
      <c r="J37" s="5">
        <v>1.7123287671232876E-2</v>
      </c>
      <c r="K37">
        <f t="shared" si="1"/>
        <v>4.6665750091657499</v>
      </c>
      <c r="O37" t="s">
        <v>0</v>
      </c>
      <c r="P37" s="1">
        <v>43805</v>
      </c>
      <c r="Q37" s="1">
        <v>43825</v>
      </c>
      <c r="R37">
        <v>526.45000000000005</v>
      </c>
      <c r="S37">
        <v>526.45000000000005</v>
      </c>
      <c r="T37">
        <v>194031.25</v>
      </c>
      <c r="U37">
        <v>108256500</v>
      </c>
      <c r="V37">
        <v>524.79999999999995</v>
      </c>
      <c r="W37">
        <f t="shared" si="2"/>
        <v>1.4061446595396452</v>
      </c>
      <c r="X37" s="5">
        <v>1.3808219178082191E-2</v>
      </c>
      <c r="Y37">
        <f t="shared" si="3"/>
        <v>1.392336440361563</v>
      </c>
    </row>
    <row r="38" spans="1:25" x14ac:dyDescent="0.3">
      <c r="A38" t="s">
        <v>0</v>
      </c>
      <c r="B38" s="1">
        <v>43612</v>
      </c>
      <c r="C38" s="1">
        <v>43615</v>
      </c>
      <c r="D38">
        <v>433.95</v>
      </c>
      <c r="E38">
        <v>433.95</v>
      </c>
      <c r="F38">
        <v>237833.83</v>
      </c>
      <c r="G38">
        <v>64066750</v>
      </c>
      <c r="H38">
        <v>435.5</v>
      </c>
      <c r="I38">
        <f t="shared" si="0"/>
        <v>0.8599651365485157</v>
      </c>
      <c r="J38" s="5">
        <v>1.6986301369863014E-2</v>
      </c>
      <c r="K38">
        <f t="shared" si="1"/>
        <v>0.84297883517865269</v>
      </c>
      <c r="O38" t="s">
        <v>0</v>
      </c>
      <c r="P38" s="1">
        <v>43812</v>
      </c>
      <c r="Q38" s="1">
        <v>43825</v>
      </c>
      <c r="R38">
        <v>539.25</v>
      </c>
      <c r="S38">
        <v>539.25</v>
      </c>
      <c r="T38">
        <v>181527.36</v>
      </c>
      <c r="U38">
        <v>104832750</v>
      </c>
      <c r="V38">
        <v>537.04999999999995</v>
      </c>
      <c r="W38">
        <f t="shared" si="2"/>
        <v>2.4313799981004753</v>
      </c>
      <c r="X38" s="5">
        <v>1.378082191780822E-2</v>
      </c>
      <c r="Y38">
        <f t="shared" si="3"/>
        <v>2.4175991761826672</v>
      </c>
    </row>
    <row r="39" spans="1:25" x14ac:dyDescent="0.3">
      <c r="A39" t="s">
        <v>0</v>
      </c>
      <c r="B39" s="1">
        <v>43613</v>
      </c>
      <c r="C39" s="1">
        <v>43615</v>
      </c>
      <c r="D39">
        <v>435.2</v>
      </c>
      <c r="E39">
        <v>435.2</v>
      </c>
      <c r="F39">
        <v>220282.6</v>
      </c>
      <c r="G39">
        <v>47647875</v>
      </c>
      <c r="H39">
        <v>434.3</v>
      </c>
      <c r="I39">
        <f t="shared" si="0"/>
        <v>0.28805161885009795</v>
      </c>
      <c r="J39" s="5">
        <v>1.7041095890410959E-2</v>
      </c>
      <c r="K39">
        <f t="shared" si="1"/>
        <v>0.27101052295968697</v>
      </c>
      <c r="O39" t="s">
        <v>0</v>
      </c>
      <c r="P39" s="1">
        <v>43819</v>
      </c>
      <c r="Q39" s="1">
        <v>43825</v>
      </c>
      <c r="R39">
        <v>545.85</v>
      </c>
      <c r="S39">
        <v>545.85</v>
      </c>
      <c r="T39">
        <v>309484.34000000003</v>
      </c>
      <c r="U39">
        <v>71825875</v>
      </c>
      <c r="V39">
        <v>546.1</v>
      </c>
      <c r="W39">
        <f t="shared" si="2"/>
        <v>1.223922114047292</v>
      </c>
      <c r="X39" s="5">
        <v>1.3753424657534246E-2</v>
      </c>
      <c r="Y39">
        <f t="shared" si="3"/>
        <v>1.2101686893897579</v>
      </c>
    </row>
    <row r="40" spans="1:25" x14ac:dyDescent="0.3">
      <c r="A40" t="s">
        <v>0</v>
      </c>
      <c r="B40" s="1">
        <v>43614</v>
      </c>
      <c r="C40" s="1">
        <v>43615</v>
      </c>
      <c r="D40">
        <v>424</v>
      </c>
      <c r="E40">
        <v>424</v>
      </c>
      <c r="F40">
        <v>222826.21</v>
      </c>
      <c r="G40">
        <v>20130000</v>
      </c>
      <c r="H40">
        <v>423.3</v>
      </c>
      <c r="I40">
        <f t="shared" si="0"/>
        <v>-2.5735294117647034</v>
      </c>
      <c r="J40" s="5">
        <v>1.7013698630136985E-2</v>
      </c>
      <c r="K40">
        <f t="shared" si="1"/>
        <v>-2.5905431103948402</v>
      </c>
      <c r="O40" t="s">
        <v>0</v>
      </c>
      <c r="P40" s="1">
        <v>43826</v>
      </c>
      <c r="Q40" s="1">
        <v>43860</v>
      </c>
      <c r="R40">
        <v>552.79999999999995</v>
      </c>
      <c r="S40">
        <v>552.79999999999995</v>
      </c>
      <c r="T40">
        <v>135525.69</v>
      </c>
      <c r="U40">
        <v>104135625</v>
      </c>
      <c r="V40">
        <v>549.4</v>
      </c>
      <c r="W40">
        <f t="shared" si="2"/>
        <v>1.2732435650819698</v>
      </c>
      <c r="X40" s="5">
        <v>1.3835616438356164E-2</v>
      </c>
      <c r="Y40">
        <f t="shared" si="3"/>
        <v>1.2594079486436136</v>
      </c>
    </row>
    <row r="41" spans="1:25" x14ac:dyDescent="0.3">
      <c r="A41" t="s">
        <v>0</v>
      </c>
      <c r="B41" s="1">
        <v>43615</v>
      </c>
      <c r="C41" s="1">
        <v>43615</v>
      </c>
      <c r="D41">
        <v>425.65</v>
      </c>
      <c r="E41">
        <v>426.2</v>
      </c>
      <c r="F41">
        <v>133745.87</v>
      </c>
      <c r="G41">
        <v>11782375</v>
      </c>
      <c r="H41">
        <v>426.2</v>
      </c>
      <c r="I41">
        <f t="shared" si="0"/>
        <v>0.51886792452829922</v>
      </c>
      <c r="J41" s="5">
        <v>1.7041095890410959E-2</v>
      </c>
      <c r="K41">
        <f t="shared" si="1"/>
        <v>0.5018268286378883</v>
      </c>
      <c r="O41" t="s">
        <v>0</v>
      </c>
      <c r="P41" s="1">
        <v>43833</v>
      </c>
      <c r="Q41" s="1">
        <v>43860</v>
      </c>
      <c r="R41">
        <v>541.54999999999995</v>
      </c>
      <c r="S41">
        <v>541.54999999999995</v>
      </c>
      <c r="T41">
        <v>108849.13</v>
      </c>
      <c r="U41">
        <v>102291750</v>
      </c>
      <c r="V41">
        <v>538.85</v>
      </c>
      <c r="W41">
        <f t="shared" si="2"/>
        <v>-2.0350940665701884</v>
      </c>
      <c r="X41" s="5">
        <v>1.3726027397260273E-2</v>
      </c>
      <c r="Y41">
        <f t="shared" si="3"/>
        <v>-2.0488200939674486</v>
      </c>
    </row>
    <row r="42" spans="1:25" x14ac:dyDescent="0.3">
      <c r="A42" t="s">
        <v>0</v>
      </c>
      <c r="B42" s="1">
        <v>43616</v>
      </c>
      <c r="C42" s="1">
        <v>43643</v>
      </c>
      <c r="D42">
        <v>422.55</v>
      </c>
      <c r="E42">
        <v>422.55</v>
      </c>
      <c r="F42">
        <v>186700.29</v>
      </c>
      <c r="G42">
        <v>90334750</v>
      </c>
      <c r="H42">
        <v>423.7</v>
      </c>
      <c r="I42">
        <f t="shared" si="0"/>
        <v>-0.85640544345377223</v>
      </c>
      <c r="J42" s="5">
        <v>1.6767123287671232E-2</v>
      </c>
      <c r="K42">
        <f t="shared" si="1"/>
        <v>-0.8731725667414435</v>
      </c>
      <c r="O42" t="s">
        <v>0</v>
      </c>
      <c r="P42" s="1">
        <v>43840</v>
      </c>
      <c r="Q42" s="1">
        <v>43860</v>
      </c>
      <c r="R42">
        <v>542.4</v>
      </c>
      <c r="S42">
        <v>542.4</v>
      </c>
      <c r="T42">
        <v>121417.19</v>
      </c>
      <c r="U42">
        <v>106295750</v>
      </c>
      <c r="V42">
        <v>540.25</v>
      </c>
      <c r="W42">
        <f t="shared" si="2"/>
        <v>0.15695688302096258</v>
      </c>
      <c r="X42" s="5">
        <v>1.3890410958904111E-2</v>
      </c>
      <c r="Y42">
        <f t="shared" si="3"/>
        <v>0.14306647206205847</v>
      </c>
    </row>
    <row r="43" spans="1:25" x14ac:dyDescent="0.3">
      <c r="A43" t="s">
        <v>0</v>
      </c>
      <c r="B43" s="1">
        <v>43619</v>
      </c>
      <c r="C43" s="1">
        <v>43643</v>
      </c>
      <c r="D43">
        <v>424.95</v>
      </c>
      <c r="E43">
        <v>424.95</v>
      </c>
      <c r="F43">
        <v>97203.79</v>
      </c>
      <c r="G43">
        <v>91997125</v>
      </c>
      <c r="H43">
        <v>422.9</v>
      </c>
      <c r="I43">
        <f t="shared" si="0"/>
        <v>0.5679801206957702</v>
      </c>
      <c r="J43" s="5">
        <v>1.6575342465753425E-2</v>
      </c>
      <c r="K43">
        <f t="shared" si="1"/>
        <v>0.55140477823001677</v>
      </c>
      <c r="O43" t="s">
        <v>0</v>
      </c>
      <c r="P43" s="1">
        <v>43847</v>
      </c>
      <c r="Q43" s="1">
        <v>43860</v>
      </c>
      <c r="R43">
        <v>534.4</v>
      </c>
      <c r="S43">
        <v>534.4</v>
      </c>
      <c r="T43">
        <v>137387.25</v>
      </c>
      <c r="U43">
        <v>103481125</v>
      </c>
      <c r="V43">
        <v>532.04999999999995</v>
      </c>
      <c r="W43">
        <f t="shared" si="2"/>
        <v>-1.4749262536873158</v>
      </c>
      <c r="X43" s="5">
        <v>1.3972602739726026E-2</v>
      </c>
      <c r="Y43">
        <f t="shared" si="3"/>
        <v>-1.4888988564270418</v>
      </c>
    </row>
    <row r="44" spans="1:25" x14ac:dyDescent="0.3">
      <c r="A44" t="s">
        <v>0</v>
      </c>
      <c r="B44" s="1">
        <v>43620</v>
      </c>
      <c r="C44" s="1">
        <v>43643</v>
      </c>
      <c r="D44">
        <v>421.35</v>
      </c>
      <c r="E44">
        <v>421.35</v>
      </c>
      <c r="F44">
        <v>112561.13</v>
      </c>
      <c r="G44">
        <v>93271750</v>
      </c>
      <c r="H44">
        <v>419.1</v>
      </c>
      <c r="I44">
        <f t="shared" si="0"/>
        <v>-0.84715848923401949</v>
      </c>
      <c r="J44" s="5">
        <v>1.6630136986301371E-2</v>
      </c>
      <c r="K44">
        <f t="shared" si="1"/>
        <v>-0.86378862622032082</v>
      </c>
      <c r="O44" t="s">
        <v>0</v>
      </c>
      <c r="P44" s="1">
        <v>43854</v>
      </c>
      <c r="Q44" s="1">
        <v>43860</v>
      </c>
      <c r="R44">
        <v>534.75</v>
      </c>
      <c r="S44">
        <v>534.75</v>
      </c>
      <c r="T44">
        <v>183096.67</v>
      </c>
      <c r="U44">
        <v>101688125</v>
      </c>
      <c r="V44">
        <v>533.85</v>
      </c>
      <c r="W44">
        <f t="shared" si="2"/>
        <v>6.5494011976052161E-2</v>
      </c>
      <c r="X44" s="5">
        <v>1.4E-2</v>
      </c>
      <c r="Y44">
        <f t="shared" si="3"/>
        <v>5.1494011976052162E-2</v>
      </c>
    </row>
    <row r="45" spans="1:25" x14ac:dyDescent="0.3">
      <c r="A45" t="s">
        <v>0</v>
      </c>
      <c r="B45" s="1">
        <v>43622</v>
      </c>
      <c r="C45" s="1">
        <v>43643</v>
      </c>
      <c r="D45">
        <v>413.65</v>
      </c>
      <c r="E45">
        <v>413.65</v>
      </c>
      <c r="F45">
        <v>126145.25</v>
      </c>
      <c r="G45">
        <v>93579750</v>
      </c>
      <c r="H45">
        <v>411.55</v>
      </c>
      <c r="I45">
        <f t="shared" si="0"/>
        <v>-1.8274593568292501</v>
      </c>
      <c r="J45" s="5">
        <v>1.6109589041095891E-2</v>
      </c>
      <c r="K45">
        <f t="shared" si="1"/>
        <v>-1.8435689458703459</v>
      </c>
      <c r="O45" t="s">
        <v>0</v>
      </c>
      <c r="P45" s="1">
        <v>43861</v>
      </c>
      <c r="Q45" s="1">
        <v>43888</v>
      </c>
      <c r="R45">
        <v>527.79999999999995</v>
      </c>
      <c r="S45">
        <v>527.79999999999995</v>
      </c>
      <c r="T45">
        <v>175635.37</v>
      </c>
      <c r="U45">
        <v>100714625</v>
      </c>
      <c r="V45">
        <v>525.65</v>
      </c>
      <c r="W45">
        <f t="shared" si="2"/>
        <v>-1.2996727442730334</v>
      </c>
      <c r="X45" s="5">
        <v>1.4E-2</v>
      </c>
      <c r="Y45">
        <f t="shared" si="3"/>
        <v>-1.3136727442730334</v>
      </c>
    </row>
    <row r="46" spans="1:25" x14ac:dyDescent="0.3">
      <c r="A46" t="s">
        <v>0</v>
      </c>
      <c r="B46" s="1">
        <v>43623</v>
      </c>
      <c r="C46" s="1">
        <v>43643</v>
      </c>
      <c r="D46">
        <v>418.8</v>
      </c>
      <c r="E46">
        <v>418.8</v>
      </c>
      <c r="F46">
        <v>137431.88</v>
      </c>
      <c r="G46">
        <v>92845500</v>
      </c>
      <c r="H46">
        <v>416.6</v>
      </c>
      <c r="I46">
        <f t="shared" si="0"/>
        <v>1.2450139006406464</v>
      </c>
      <c r="J46" s="5">
        <v>1.6219178082191782E-2</v>
      </c>
      <c r="K46">
        <f t="shared" si="1"/>
        <v>1.2287947225584546</v>
      </c>
      <c r="O46" t="s">
        <v>0</v>
      </c>
      <c r="P46" s="1">
        <v>43868</v>
      </c>
      <c r="Q46" s="1">
        <v>43888</v>
      </c>
      <c r="R46">
        <v>537.45000000000005</v>
      </c>
      <c r="S46">
        <v>537.45000000000005</v>
      </c>
      <c r="T46">
        <v>92284.81</v>
      </c>
      <c r="U46">
        <v>101589125</v>
      </c>
      <c r="V46">
        <v>536.45000000000005</v>
      </c>
      <c r="W46">
        <f t="shared" si="2"/>
        <v>1.8283440697233975</v>
      </c>
      <c r="X46" s="5">
        <v>1.3945205479452055E-2</v>
      </c>
      <c r="Y46">
        <f t="shared" si="3"/>
        <v>1.8143988642439455</v>
      </c>
    </row>
    <row r="47" spans="1:25" x14ac:dyDescent="0.3">
      <c r="A47" t="s">
        <v>0</v>
      </c>
      <c r="B47" s="1">
        <v>43626</v>
      </c>
      <c r="C47" s="1">
        <v>43643</v>
      </c>
      <c r="D47">
        <v>417.1</v>
      </c>
      <c r="E47">
        <v>417.1</v>
      </c>
      <c r="F47">
        <v>112168.71</v>
      </c>
      <c r="G47">
        <v>89760000</v>
      </c>
      <c r="H47">
        <v>416.1</v>
      </c>
      <c r="I47">
        <f t="shared" si="0"/>
        <v>-0.4059216809933115</v>
      </c>
      <c r="J47" s="5">
        <v>1.6273972602739727E-2</v>
      </c>
      <c r="K47">
        <f t="shared" si="1"/>
        <v>-0.42219565359605121</v>
      </c>
      <c r="O47" t="s">
        <v>0</v>
      </c>
      <c r="P47" s="1">
        <v>43875</v>
      </c>
      <c r="Q47" s="1">
        <v>43888</v>
      </c>
      <c r="R47">
        <v>545.9</v>
      </c>
      <c r="S47">
        <v>545.9</v>
      </c>
      <c r="T47">
        <v>171757.04</v>
      </c>
      <c r="U47">
        <v>99739750</v>
      </c>
      <c r="V47">
        <v>545.79999999999995</v>
      </c>
      <c r="W47">
        <f t="shared" si="2"/>
        <v>1.572239278072366</v>
      </c>
      <c r="X47" s="5">
        <v>1.3917808219178082E-2</v>
      </c>
      <c r="Y47">
        <f t="shared" si="3"/>
        <v>1.558321469853188</v>
      </c>
    </row>
    <row r="48" spans="1:25" x14ac:dyDescent="0.3">
      <c r="A48" t="s">
        <v>0</v>
      </c>
      <c r="B48" s="1">
        <v>43627</v>
      </c>
      <c r="C48" s="1">
        <v>43643</v>
      </c>
      <c r="D48">
        <v>421.85</v>
      </c>
      <c r="E48">
        <v>421.85</v>
      </c>
      <c r="F48">
        <v>101347.11</v>
      </c>
      <c r="G48">
        <v>90417250</v>
      </c>
      <c r="H48">
        <v>421.35</v>
      </c>
      <c r="I48">
        <f t="shared" si="0"/>
        <v>1.1388156317429872</v>
      </c>
      <c r="J48" s="5">
        <v>1.6356164383561644E-2</v>
      </c>
      <c r="K48">
        <f t="shared" si="1"/>
        <v>1.1224594673594255</v>
      </c>
      <c r="O48" t="s">
        <v>0</v>
      </c>
      <c r="P48" s="1">
        <v>43881</v>
      </c>
      <c r="Q48" s="1">
        <v>43888</v>
      </c>
      <c r="R48">
        <v>546.9</v>
      </c>
      <c r="S48">
        <v>546.9</v>
      </c>
      <c r="T48">
        <v>140505.14000000001</v>
      </c>
      <c r="U48">
        <v>87652125</v>
      </c>
      <c r="V48">
        <v>547</v>
      </c>
      <c r="W48">
        <f t="shared" si="2"/>
        <v>0.18318373328448434</v>
      </c>
      <c r="X48" s="5">
        <v>1.3890410958904111E-2</v>
      </c>
      <c r="Y48">
        <f t="shared" si="3"/>
        <v>0.16929332232558023</v>
      </c>
    </row>
    <row r="49" spans="1:25" x14ac:dyDescent="0.3">
      <c r="A49" t="s">
        <v>0</v>
      </c>
      <c r="B49" s="1">
        <v>43628</v>
      </c>
      <c r="C49" s="1">
        <v>43643</v>
      </c>
      <c r="D49">
        <v>419.7</v>
      </c>
      <c r="E49">
        <v>419.7</v>
      </c>
      <c r="F49">
        <v>70531.88</v>
      </c>
      <c r="G49">
        <v>89551000</v>
      </c>
      <c r="H49">
        <v>418</v>
      </c>
      <c r="I49">
        <f t="shared" si="0"/>
        <v>-0.50965983169373807</v>
      </c>
      <c r="J49" s="5">
        <v>1.6356164383561644E-2</v>
      </c>
      <c r="K49">
        <f t="shared" si="1"/>
        <v>-0.52601599607729976</v>
      </c>
      <c r="O49" t="s">
        <v>0</v>
      </c>
      <c r="P49" s="1">
        <v>43889</v>
      </c>
      <c r="Q49" s="1">
        <v>43916</v>
      </c>
      <c r="R49">
        <v>496.35</v>
      </c>
      <c r="S49">
        <v>496.35</v>
      </c>
      <c r="T49">
        <v>248182.09</v>
      </c>
      <c r="U49">
        <v>101926000</v>
      </c>
      <c r="V49">
        <v>497.25</v>
      </c>
      <c r="W49">
        <f t="shared" si="2"/>
        <v>-9.2430060340098663</v>
      </c>
      <c r="X49" s="5">
        <v>1.4027397260273973E-2</v>
      </c>
      <c r="Y49">
        <f t="shared" si="3"/>
        <v>-9.2570334312701394</v>
      </c>
    </row>
    <row r="50" spans="1:25" x14ac:dyDescent="0.3">
      <c r="A50" t="s">
        <v>0</v>
      </c>
      <c r="B50" s="1">
        <v>43629</v>
      </c>
      <c r="C50" s="1">
        <v>43643</v>
      </c>
      <c r="D50">
        <v>421.25</v>
      </c>
      <c r="E50">
        <v>421.25</v>
      </c>
      <c r="F50">
        <v>101152.85</v>
      </c>
      <c r="G50">
        <v>87081500</v>
      </c>
      <c r="H50">
        <v>419.6</v>
      </c>
      <c r="I50">
        <f t="shared" si="0"/>
        <v>0.36931141291398889</v>
      </c>
      <c r="J50" s="5">
        <v>1.6301369863013698E-2</v>
      </c>
      <c r="K50">
        <f t="shared" si="1"/>
        <v>0.35301004305097516</v>
      </c>
      <c r="O50" t="s">
        <v>0</v>
      </c>
      <c r="P50" s="1">
        <v>43896</v>
      </c>
      <c r="Q50" s="1">
        <v>43916</v>
      </c>
      <c r="R50">
        <v>487.25</v>
      </c>
      <c r="S50">
        <v>487.25</v>
      </c>
      <c r="T50">
        <v>228852.83</v>
      </c>
      <c r="U50">
        <v>97037875</v>
      </c>
      <c r="V50">
        <v>486.35</v>
      </c>
      <c r="W50">
        <f t="shared" si="2"/>
        <v>-1.8333837010174316</v>
      </c>
      <c r="X50" s="5">
        <v>1.3287671232876712E-2</v>
      </c>
      <c r="Y50">
        <f t="shared" si="3"/>
        <v>-1.8466713722503083</v>
      </c>
    </row>
    <row r="51" spans="1:25" x14ac:dyDescent="0.3">
      <c r="A51" t="s">
        <v>0</v>
      </c>
      <c r="B51" s="1">
        <v>43630</v>
      </c>
      <c r="C51" s="1">
        <v>43643</v>
      </c>
      <c r="D51">
        <v>418.5</v>
      </c>
      <c r="E51">
        <v>418.5</v>
      </c>
      <c r="F51">
        <v>86131.75</v>
      </c>
      <c r="G51">
        <v>86150625</v>
      </c>
      <c r="H51">
        <v>417.75</v>
      </c>
      <c r="I51">
        <f t="shared" si="0"/>
        <v>-0.65281899109792285</v>
      </c>
      <c r="J51" s="5">
        <v>1.6383561643835618E-2</v>
      </c>
      <c r="K51">
        <f t="shared" si="1"/>
        <v>-0.66920255274175844</v>
      </c>
      <c r="O51" t="s">
        <v>0</v>
      </c>
      <c r="P51" s="1">
        <v>43903</v>
      </c>
      <c r="Q51" s="1">
        <v>43916</v>
      </c>
      <c r="R51">
        <v>445.85</v>
      </c>
      <c r="S51">
        <v>445.85</v>
      </c>
      <c r="T51">
        <v>379749.44</v>
      </c>
      <c r="U51">
        <v>82834125</v>
      </c>
      <c r="V51">
        <v>447.2</v>
      </c>
      <c r="W51">
        <f t="shared" si="2"/>
        <v>-8.4966649563878871</v>
      </c>
      <c r="X51" s="5">
        <v>1.3150684931506848E-2</v>
      </c>
      <c r="Y51">
        <f t="shared" si="3"/>
        <v>-8.5098156413193937</v>
      </c>
    </row>
    <row r="52" spans="1:25" x14ac:dyDescent="0.3">
      <c r="A52" t="s">
        <v>0</v>
      </c>
      <c r="B52" s="1">
        <v>43633</v>
      </c>
      <c r="C52" s="1">
        <v>43643</v>
      </c>
      <c r="D52">
        <v>415.7</v>
      </c>
      <c r="E52">
        <v>415.7</v>
      </c>
      <c r="F52">
        <v>94904.74</v>
      </c>
      <c r="G52">
        <v>83983625</v>
      </c>
      <c r="H52">
        <v>414.2</v>
      </c>
      <c r="I52">
        <f t="shared" si="0"/>
        <v>-0.66905615292712339</v>
      </c>
      <c r="J52" s="5">
        <v>1.6301369863013698E-2</v>
      </c>
      <c r="K52">
        <f t="shared" si="1"/>
        <v>-0.68535752279013706</v>
      </c>
      <c r="O52" t="s">
        <v>0</v>
      </c>
      <c r="P52" s="1">
        <v>43910</v>
      </c>
      <c r="Q52" s="1">
        <v>43916</v>
      </c>
      <c r="R52">
        <v>345.65</v>
      </c>
      <c r="S52">
        <v>345.65</v>
      </c>
      <c r="T52">
        <v>351227.73</v>
      </c>
      <c r="U52">
        <v>73280625</v>
      </c>
      <c r="V52">
        <v>345.7</v>
      </c>
      <c r="W52">
        <f t="shared" si="2"/>
        <v>-22.473926208366048</v>
      </c>
      <c r="X52" s="5">
        <v>1.3835616438356164E-2</v>
      </c>
      <c r="Y52">
        <f t="shared" si="3"/>
        <v>-22.487761824804405</v>
      </c>
    </row>
    <row r="53" spans="1:25" x14ac:dyDescent="0.3">
      <c r="A53" t="s">
        <v>0</v>
      </c>
      <c r="B53" s="1">
        <v>43634</v>
      </c>
      <c r="C53" s="1">
        <v>43643</v>
      </c>
      <c r="D53">
        <v>421.7</v>
      </c>
      <c r="E53">
        <v>421.7</v>
      </c>
      <c r="F53">
        <v>162477.54999999999</v>
      </c>
      <c r="G53">
        <v>84830625</v>
      </c>
      <c r="H53">
        <v>422.15</v>
      </c>
      <c r="I53">
        <f t="shared" si="0"/>
        <v>1.4433485686793361</v>
      </c>
      <c r="J53" s="5">
        <v>1.6356164383561644E-2</v>
      </c>
      <c r="K53">
        <f t="shared" si="1"/>
        <v>1.4269924042957745</v>
      </c>
    </row>
    <row r="54" spans="1:25" x14ac:dyDescent="0.3">
      <c r="A54" t="s">
        <v>0</v>
      </c>
      <c r="B54" s="1">
        <v>43635</v>
      </c>
      <c r="C54" s="1">
        <v>43643</v>
      </c>
      <c r="D54">
        <v>420.85</v>
      </c>
      <c r="E54">
        <v>420.85</v>
      </c>
      <c r="F54">
        <v>129072.77</v>
      </c>
      <c r="G54">
        <v>85332500</v>
      </c>
      <c r="H54">
        <v>419.8</v>
      </c>
      <c r="I54">
        <f t="shared" si="0"/>
        <v>-0.20156509366847664</v>
      </c>
      <c r="J54" s="5">
        <v>1.6301369863013698E-2</v>
      </c>
      <c r="K54">
        <f t="shared" si="1"/>
        <v>-0.21786646353149033</v>
      </c>
    </row>
    <row r="55" spans="1:25" x14ac:dyDescent="0.3">
      <c r="A55" t="s">
        <v>0</v>
      </c>
      <c r="B55" s="1">
        <v>43636</v>
      </c>
      <c r="C55" s="1">
        <v>43643</v>
      </c>
      <c r="D55">
        <v>431.8</v>
      </c>
      <c r="E55">
        <v>431.8</v>
      </c>
      <c r="F55">
        <v>184173.57</v>
      </c>
      <c r="G55">
        <v>84650500</v>
      </c>
      <c r="H55">
        <v>433.4</v>
      </c>
      <c r="I55">
        <f t="shared" si="0"/>
        <v>2.6018771533800615</v>
      </c>
      <c r="J55" s="5">
        <v>1.6328767123287673E-2</v>
      </c>
      <c r="K55">
        <f t="shared" si="1"/>
        <v>2.5855483862567739</v>
      </c>
    </row>
    <row r="56" spans="1:25" ht="15" thickBot="1" x14ac:dyDescent="0.35">
      <c r="A56" t="s">
        <v>0</v>
      </c>
      <c r="B56" s="1">
        <v>43637</v>
      </c>
      <c r="C56" s="1">
        <v>43643</v>
      </c>
      <c r="D56">
        <v>431</v>
      </c>
      <c r="E56">
        <v>431</v>
      </c>
      <c r="F56">
        <v>143620.48000000001</v>
      </c>
      <c r="G56">
        <v>80415500</v>
      </c>
      <c r="H56">
        <v>430.8</v>
      </c>
      <c r="I56">
        <f t="shared" si="0"/>
        <v>-0.18527095877721431</v>
      </c>
      <c r="J56" s="5">
        <v>1.6383561643835618E-2</v>
      </c>
      <c r="K56">
        <f t="shared" si="1"/>
        <v>-0.20165452042104992</v>
      </c>
      <c r="O56" t="s">
        <v>1</v>
      </c>
      <c r="P56" t="s">
        <v>2</v>
      </c>
      <c r="Q56" t="s">
        <v>3</v>
      </c>
      <c r="R56" t="s">
        <v>4</v>
      </c>
      <c r="S56" t="s">
        <v>5</v>
      </c>
      <c r="T56" t="s">
        <v>7</v>
      </c>
      <c r="U56" t="s">
        <v>8</v>
      </c>
      <c r="V56" t="s">
        <v>10</v>
      </c>
      <c r="W56" t="s">
        <v>12</v>
      </c>
      <c r="X56" t="s">
        <v>13</v>
      </c>
      <c r="Y56" t="s">
        <v>14</v>
      </c>
    </row>
    <row r="57" spans="1:25" ht="15" thickBot="1" x14ac:dyDescent="0.35">
      <c r="A57" t="s">
        <v>0</v>
      </c>
      <c r="B57" s="1">
        <v>43640</v>
      </c>
      <c r="C57" s="1">
        <v>43643</v>
      </c>
      <c r="D57">
        <v>430.15</v>
      </c>
      <c r="E57">
        <v>430.15</v>
      </c>
      <c r="F57">
        <v>153417.57</v>
      </c>
      <c r="G57">
        <v>61227375</v>
      </c>
      <c r="H57">
        <v>429.45</v>
      </c>
      <c r="I57">
        <f t="shared" si="0"/>
        <v>-0.19721577726218625</v>
      </c>
      <c r="J57" s="5">
        <v>1.6410958904109589E-2</v>
      </c>
      <c r="K57">
        <f t="shared" si="1"/>
        <v>-0.21362673616629585</v>
      </c>
      <c r="O57" s="36" t="s">
        <v>15</v>
      </c>
      <c r="P57" s="37"/>
      <c r="R57">
        <f>AVERAGE(R2:R52)</f>
        <v>455.89803921568631</v>
      </c>
      <c r="S57">
        <f t="shared" ref="S57:Y57" si="14">AVERAGE(S2:S52)</f>
        <v>455.8813725490196</v>
      </c>
      <c r="T57">
        <f t="shared" si="14"/>
        <v>181372.01411764708</v>
      </c>
      <c r="U57">
        <f t="shared" si="14"/>
        <v>85334090.686274514</v>
      </c>
      <c r="V57">
        <f t="shared" si="14"/>
        <v>454.84901960784305</v>
      </c>
      <c r="W57">
        <f t="shared" si="14"/>
        <v>-0.12878312882109888</v>
      </c>
      <c r="X57">
        <f t="shared" si="14"/>
        <v>1.4926027397260275E-2</v>
      </c>
      <c r="Y57">
        <f t="shared" si="14"/>
        <v>-0.14370915621835909</v>
      </c>
    </row>
    <row r="58" spans="1:25" ht="15" thickBot="1" x14ac:dyDescent="0.35">
      <c r="A58" t="s">
        <v>0</v>
      </c>
      <c r="B58" s="1">
        <v>43641</v>
      </c>
      <c r="C58" s="1">
        <v>43643</v>
      </c>
      <c r="D58">
        <v>433.95</v>
      </c>
      <c r="E58">
        <v>433.95</v>
      </c>
      <c r="F58">
        <v>213411.28</v>
      </c>
      <c r="G58">
        <v>38406500</v>
      </c>
      <c r="H58">
        <v>433.65</v>
      </c>
      <c r="I58">
        <f t="shared" si="0"/>
        <v>0.88341276298965743</v>
      </c>
      <c r="J58" s="5">
        <v>1.6465753424657534E-2</v>
      </c>
      <c r="K58">
        <f t="shared" si="1"/>
        <v>0.86694700956499993</v>
      </c>
      <c r="O58" s="36" t="s">
        <v>16</v>
      </c>
      <c r="P58" s="37"/>
      <c r="R58">
        <f>MIN(R2:R52)</f>
        <v>345.65</v>
      </c>
      <c r="S58">
        <f t="shared" ref="S58:Y58" si="15">MIN(S2:S52)</f>
        <v>345.65</v>
      </c>
      <c r="T58">
        <f t="shared" si="15"/>
        <v>86131.75</v>
      </c>
      <c r="U58">
        <f t="shared" si="15"/>
        <v>4449500</v>
      </c>
      <c r="V58">
        <f t="shared" si="15"/>
        <v>345.7</v>
      </c>
      <c r="W58">
        <f t="shared" si="15"/>
        <v>-22.473926208366048</v>
      </c>
      <c r="X58">
        <f t="shared" si="15"/>
        <v>1.3150684931506848E-2</v>
      </c>
      <c r="Y58">
        <f t="shared" si="15"/>
        <v>-22.487761824804405</v>
      </c>
    </row>
    <row r="59" spans="1:25" ht="15" thickBot="1" x14ac:dyDescent="0.35">
      <c r="A59" t="s">
        <v>0</v>
      </c>
      <c r="B59" s="1">
        <v>43642</v>
      </c>
      <c r="C59" s="1">
        <v>43643</v>
      </c>
      <c r="D59">
        <v>439.1</v>
      </c>
      <c r="E59">
        <v>439.1</v>
      </c>
      <c r="F59">
        <v>193342.19</v>
      </c>
      <c r="G59">
        <v>20033750</v>
      </c>
      <c r="H59">
        <v>438.65</v>
      </c>
      <c r="I59">
        <f t="shared" si="0"/>
        <v>1.1867726696624115</v>
      </c>
      <c r="J59" s="5">
        <v>1.6383561643835618E-2</v>
      </c>
      <c r="K59">
        <f t="shared" si="1"/>
        <v>1.1703891080185758</v>
      </c>
      <c r="O59" s="36" t="s">
        <v>17</v>
      </c>
      <c r="P59" s="37"/>
      <c r="R59">
        <f>MAX(R2:R52)</f>
        <v>552.79999999999995</v>
      </c>
      <c r="S59">
        <f t="shared" ref="S59:Y59" si="16">MAX(S2:S52)</f>
        <v>552.79999999999995</v>
      </c>
      <c r="T59">
        <f t="shared" si="16"/>
        <v>493985.41</v>
      </c>
      <c r="U59">
        <f t="shared" si="16"/>
        <v>108256500</v>
      </c>
      <c r="V59">
        <f t="shared" si="16"/>
        <v>549.4</v>
      </c>
      <c r="W59">
        <f t="shared" si="16"/>
        <v>10.193366628249459</v>
      </c>
      <c r="X59">
        <f t="shared" si="16"/>
        <v>1.7726027397260272E-2</v>
      </c>
      <c r="Y59">
        <f t="shared" si="16"/>
        <v>10.176243340578226</v>
      </c>
    </row>
    <row r="60" spans="1:25" ht="15" thickBot="1" x14ac:dyDescent="0.35">
      <c r="A60" t="s">
        <v>0</v>
      </c>
      <c r="B60" s="1">
        <v>43643</v>
      </c>
      <c r="C60" s="1">
        <v>43643</v>
      </c>
      <c r="D60">
        <v>441.15</v>
      </c>
      <c r="E60">
        <v>440.95</v>
      </c>
      <c r="F60">
        <v>142082.29</v>
      </c>
      <c r="G60">
        <v>9330750</v>
      </c>
      <c r="H60">
        <v>440.95</v>
      </c>
      <c r="I60">
        <f t="shared" si="0"/>
        <v>0.42131632885446729</v>
      </c>
      <c r="J60" s="5">
        <v>1.6328767123287673E-2</v>
      </c>
      <c r="K60">
        <f t="shared" si="1"/>
        <v>0.40498756173117961</v>
      </c>
      <c r="O60" s="36" t="s">
        <v>18</v>
      </c>
      <c r="P60" s="37"/>
      <c r="R60">
        <f>_xlfn.STDEV.S(R2:R52)</f>
        <v>57.005738273250444</v>
      </c>
      <c r="S60">
        <f t="shared" ref="S60:Y60" si="17">_xlfn.STDEV.S(S2:S52)</f>
        <v>56.986743160829242</v>
      </c>
      <c r="T60">
        <f t="shared" si="17"/>
        <v>86090.916018422256</v>
      </c>
      <c r="U60">
        <f t="shared" si="17"/>
        <v>15891390.116055716</v>
      </c>
      <c r="V60">
        <f t="shared" si="17"/>
        <v>56.968745369892368</v>
      </c>
      <c r="W60">
        <f t="shared" si="17"/>
        <v>5.0057101198835268</v>
      </c>
      <c r="X60">
        <f t="shared" si="17"/>
        <v>1.3695386812025057E-3</v>
      </c>
      <c r="Y60">
        <f t="shared" si="17"/>
        <v>5.00556000319507</v>
      </c>
    </row>
    <row r="61" spans="1:25" ht="15" thickBot="1" x14ac:dyDescent="0.35">
      <c r="A61" t="s">
        <v>0</v>
      </c>
      <c r="B61" s="1">
        <v>43644</v>
      </c>
      <c r="C61" s="1">
        <v>43671</v>
      </c>
      <c r="D61">
        <v>439</v>
      </c>
      <c r="E61">
        <v>439</v>
      </c>
      <c r="F61">
        <v>110918.47</v>
      </c>
      <c r="G61">
        <v>91363250</v>
      </c>
      <c r="H61">
        <v>437.1</v>
      </c>
      <c r="I61">
        <f t="shared" si="0"/>
        <v>-0.44222700986506153</v>
      </c>
      <c r="J61" s="5">
        <v>1.6328767123287673E-2</v>
      </c>
      <c r="K61">
        <f t="shared" si="1"/>
        <v>-0.45855577698834921</v>
      </c>
      <c r="O61" s="36" t="s">
        <v>19</v>
      </c>
      <c r="P61" s="37"/>
      <c r="Q61">
        <f>Y57/W60</f>
        <v>-2.8709044826132065E-2</v>
      </c>
    </row>
    <row r="62" spans="1:25" x14ac:dyDescent="0.3">
      <c r="A62" t="s">
        <v>0</v>
      </c>
      <c r="B62" s="1">
        <v>43647</v>
      </c>
      <c r="C62" s="1">
        <v>43671</v>
      </c>
      <c r="D62">
        <v>440.4</v>
      </c>
      <c r="E62">
        <v>440.4</v>
      </c>
      <c r="F62">
        <v>64033.14</v>
      </c>
      <c r="G62">
        <v>90895750</v>
      </c>
      <c r="H62">
        <v>439</v>
      </c>
      <c r="I62">
        <f t="shared" si="0"/>
        <v>0.31890660592254605</v>
      </c>
      <c r="J62" s="5">
        <v>1.6383561643835618E-2</v>
      </c>
      <c r="K62">
        <f t="shared" si="1"/>
        <v>0.30252304427871041</v>
      </c>
    </row>
    <row r="63" spans="1:25" x14ac:dyDescent="0.3">
      <c r="A63" t="s">
        <v>0</v>
      </c>
      <c r="B63" s="1">
        <v>43648</v>
      </c>
      <c r="C63" s="1">
        <v>43671</v>
      </c>
      <c r="D63">
        <v>438.65</v>
      </c>
      <c r="E63">
        <v>438.65</v>
      </c>
      <c r="F63">
        <v>74366.3</v>
      </c>
      <c r="G63">
        <v>90105125</v>
      </c>
      <c r="H63">
        <v>436.75</v>
      </c>
      <c r="I63">
        <f t="shared" si="0"/>
        <v>-0.3973660308810173</v>
      </c>
      <c r="J63" s="5">
        <v>1.6136986301369862E-2</v>
      </c>
      <c r="K63">
        <f t="shared" si="1"/>
        <v>-0.41350301718238713</v>
      </c>
    </row>
    <row r="64" spans="1:25" x14ac:dyDescent="0.3">
      <c r="A64" t="s">
        <v>0</v>
      </c>
      <c r="B64" s="1">
        <v>43649</v>
      </c>
      <c r="C64" s="1">
        <v>43671</v>
      </c>
      <c r="D64">
        <v>437.8</v>
      </c>
      <c r="E64">
        <v>437.8</v>
      </c>
      <c r="F64">
        <v>76700.350000000006</v>
      </c>
      <c r="G64">
        <v>90213750</v>
      </c>
      <c r="H64">
        <v>435.95</v>
      </c>
      <c r="I64">
        <f t="shared" si="0"/>
        <v>-0.19377635928415957</v>
      </c>
      <c r="J64" s="5">
        <v>1.6109589041095891E-2</v>
      </c>
      <c r="K64">
        <f t="shared" si="1"/>
        <v>-0.20988594832525545</v>
      </c>
    </row>
    <row r="65" spans="1:23" x14ac:dyDescent="0.3">
      <c r="A65" t="s">
        <v>0</v>
      </c>
      <c r="B65" s="1">
        <v>43650</v>
      </c>
      <c r="C65" s="1">
        <v>43671</v>
      </c>
      <c r="D65">
        <v>436.55</v>
      </c>
      <c r="E65">
        <v>436.55</v>
      </c>
      <c r="F65">
        <v>90995.35</v>
      </c>
      <c r="G65">
        <v>89703625</v>
      </c>
      <c r="H65">
        <v>436.2</v>
      </c>
      <c r="I65">
        <f t="shared" si="0"/>
        <v>-0.28551850159890363</v>
      </c>
      <c r="J65" s="5">
        <v>1.6164383561643837E-2</v>
      </c>
      <c r="K65">
        <f t="shared" si="1"/>
        <v>-0.30168288516054748</v>
      </c>
    </row>
    <row r="66" spans="1:23" ht="15" thickBot="1" x14ac:dyDescent="0.35">
      <c r="A66" t="s">
        <v>0</v>
      </c>
      <c r="B66" s="1">
        <v>43651</v>
      </c>
      <c r="C66" s="1">
        <v>43671</v>
      </c>
      <c r="D66">
        <v>436.4</v>
      </c>
      <c r="E66">
        <v>436.4</v>
      </c>
      <c r="F66">
        <v>99548.39</v>
      </c>
      <c r="G66">
        <v>90769250</v>
      </c>
      <c r="H66">
        <v>436.35</v>
      </c>
      <c r="I66">
        <f t="shared" si="0"/>
        <v>-3.4360325277753775E-2</v>
      </c>
      <c r="J66" s="5">
        <v>1.6109589041095891E-2</v>
      </c>
      <c r="K66">
        <f t="shared" si="1"/>
        <v>-5.0469914318849667E-2</v>
      </c>
      <c r="O66" t="s">
        <v>30</v>
      </c>
      <c r="T66" t="s">
        <v>14</v>
      </c>
    </row>
    <row r="67" spans="1:23" x14ac:dyDescent="0.3">
      <c r="A67" t="s">
        <v>0</v>
      </c>
      <c r="B67" s="1">
        <v>43654</v>
      </c>
      <c r="C67" s="1">
        <v>43671</v>
      </c>
      <c r="D67">
        <v>426.15</v>
      </c>
      <c r="E67">
        <v>426.15</v>
      </c>
      <c r="F67">
        <v>106972.05</v>
      </c>
      <c r="G67">
        <v>88833250</v>
      </c>
      <c r="H67">
        <v>425.9</v>
      </c>
      <c r="I67">
        <f t="shared" si="0"/>
        <v>-2.3487626031164073</v>
      </c>
      <c r="J67" s="5">
        <v>1.6027397260273971E-2</v>
      </c>
      <c r="K67">
        <f t="shared" si="1"/>
        <v>-2.3647900003766811</v>
      </c>
      <c r="O67" s="14" t="s">
        <v>21</v>
      </c>
      <c r="P67" s="15" t="s">
        <v>22</v>
      </c>
      <c r="Q67" s="15" t="s">
        <v>24</v>
      </c>
      <c r="R67" s="16" t="s">
        <v>23</v>
      </c>
      <c r="T67" s="14" t="s">
        <v>21</v>
      </c>
      <c r="U67" s="15" t="s">
        <v>22</v>
      </c>
      <c r="V67" s="15" t="s">
        <v>24</v>
      </c>
      <c r="W67" s="16" t="s">
        <v>23</v>
      </c>
    </row>
    <row r="68" spans="1:23" x14ac:dyDescent="0.3">
      <c r="A68" t="s">
        <v>0</v>
      </c>
      <c r="B68" s="1">
        <v>43655</v>
      </c>
      <c r="C68" s="1">
        <v>43671</v>
      </c>
      <c r="D68">
        <v>428.95</v>
      </c>
      <c r="E68">
        <v>428.95</v>
      </c>
      <c r="F68">
        <v>79809.100000000006</v>
      </c>
      <c r="G68">
        <v>88411125</v>
      </c>
      <c r="H68">
        <v>428.5</v>
      </c>
      <c r="I68">
        <f t="shared" ref="I68:I131" si="18">(E68-E67)*100/E67</f>
        <v>0.65704564120615072</v>
      </c>
      <c r="J68" s="5">
        <v>1.6027397260273971E-2</v>
      </c>
      <c r="K68">
        <f t="shared" ref="K68:K131" si="19">(I68-J68)</f>
        <v>0.6410182439458767</v>
      </c>
      <c r="O68" s="8" t="s">
        <v>25</v>
      </c>
      <c r="P68" s="9">
        <v>-18.24099522638506</v>
      </c>
      <c r="Q68" s="9">
        <v>-22.473926208366048</v>
      </c>
      <c r="R68" s="10">
        <v>-6.3558145989453267</v>
      </c>
      <c r="T68" s="8" t="s">
        <v>25</v>
      </c>
      <c r="U68" s="17">
        <v>-18.254803445563141</v>
      </c>
      <c r="V68" s="17">
        <v>-22.487761824804405</v>
      </c>
      <c r="W68" s="19">
        <v>-6.3698419962056008</v>
      </c>
    </row>
    <row r="69" spans="1:23" x14ac:dyDescent="0.3">
      <c r="A69" t="s">
        <v>0</v>
      </c>
      <c r="B69" s="1">
        <v>43656</v>
      </c>
      <c r="C69" s="1">
        <v>43671</v>
      </c>
      <c r="D69">
        <v>429</v>
      </c>
      <c r="E69">
        <v>429</v>
      </c>
      <c r="F69">
        <v>100377.33</v>
      </c>
      <c r="G69">
        <v>87329000</v>
      </c>
      <c r="H69">
        <v>430.9</v>
      </c>
      <c r="I69">
        <f t="shared" si="18"/>
        <v>1.1656370206320403E-2</v>
      </c>
      <c r="J69" s="5">
        <v>1.5945205479452055E-2</v>
      </c>
      <c r="K69">
        <f t="shared" si="19"/>
        <v>-4.2888352731316522E-3</v>
      </c>
      <c r="O69" s="8" t="s">
        <v>29</v>
      </c>
      <c r="P69" s="9">
        <v>8.0369357045143648</v>
      </c>
      <c r="Q69" s="9">
        <v>10.193366628249459</v>
      </c>
      <c r="R69" s="10">
        <v>9.9849202929771685</v>
      </c>
      <c r="T69" s="8" t="s">
        <v>29</v>
      </c>
      <c r="U69" s="18">
        <v>8.0251548825965564</v>
      </c>
      <c r="V69" s="9">
        <v>10.176243340578226</v>
      </c>
      <c r="W69" s="20">
        <v>9.9714408409223747</v>
      </c>
    </row>
    <row r="70" spans="1:23" x14ac:dyDescent="0.3">
      <c r="A70" t="s">
        <v>0</v>
      </c>
      <c r="B70" s="1">
        <v>43657</v>
      </c>
      <c r="C70" s="1">
        <v>43671</v>
      </c>
      <c r="D70">
        <v>427.1</v>
      </c>
      <c r="E70">
        <v>427.1</v>
      </c>
      <c r="F70">
        <v>86371.25</v>
      </c>
      <c r="G70">
        <v>86366500</v>
      </c>
      <c r="H70">
        <v>426.55</v>
      </c>
      <c r="I70">
        <f t="shared" si="18"/>
        <v>-0.44289044289043761</v>
      </c>
      <c r="J70" s="5">
        <v>1.6E-2</v>
      </c>
      <c r="K70">
        <f t="shared" si="19"/>
        <v>-0.45889044289043762</v>
      </c>
      <c r="O70" s="8" t="s">
        <v>27</v>
      </c>
      <c r="P70" s="9">
        <v>-4.7176781304324393E-2</v>
      </c>
      <c r="Q70" s="9">
        <v>-0.12878312882109888</v>
      </c>
      <c r="R70" s="10">
        <v>2.3413298972671193</v>
      </c>
      <c r="T70" s="8" t="s">
        <v>27</v>
      </c>
      <c r="U70" s="18">
        <v>-6.2104422979990762E-2</v>
      </c>
      <c r="V70" s="9">
        <v>-0.14370915621835909</v>
      </c>
      <c r="W70" s="20">
        <v>2.3264506942783272</v>
      </c>
    </row>
    <row r="71" spans="1:23" ht="15" thickBot="1" x14ac:dyDescent="0.35">
      <c r="A71" t="s">
        <v>0</v>
      </c>
      <c r="B71" s="1">
        <v>43658</v>
      </c>
      <c r="C71" s="1">
        <v>43671</v>
      </c>
      <c r="D71">
        <v>426.55</v>
      </c>
      <c r="E71">
        <v>426.55</v>
      </c>
      <c r="F71">
        <v>92842.98</v>
      </c>
      <c r="G71">
        <v>86116250</v>
      </c>
      <c r="H71">
        <v>427.05</v>
      </c>
      <c r="I71">
        <f t="shared" si="18"/>
        <v>-0.12877546242098134</v>
      </c>
      <c r="J71" s="5">
        <v>1.589041095890411E-2</v>
      </c>
      <c r="K71">
        <f t="shared" si="19"/>
        <v>-0.14466587337988546</v>
      </c>
      <c r="O71" s="11" t="s">
        <v>28</v>
      </c>
      <c r="P71" s="12">
        <v>2.5120296061798792</v>
      </c>
      <c r="Q71" s="12">
        <v>5.0057101198835268</v>
      </c>
      <c r="R71" s="13">
        <v>6.2150171675708359</v>
      </c>
      <c r="T71" s="11" t="s">
        <v>28</v>
      </c>
      <c r="U71" s="21">
        <v>2.5119889001473852</v>
      </c>
      <c r="V71" s="12">
        <v>5.00556000319507</v>
      </c>
      <c r="W71" s="22">
        <v>6.2152828738784569</v>
      </c>
    </row>
    <row r="72" spans="1:23" x14ac:dyDescent="0.3">
      <c r="A72" t="s">
        <v>0</v>
      </c>
      <c r="B72" s="1">
        <v>43661</v>
      </c>
      <c r="C72" s="1">
        <v>43671</v>
      </c>
      <c r="D72">
        <v>421.8</v>
      </c>
      <c r="E72">
        <v>421.8</v>
      </c>
      <c r="F72">
        <v>72984.63</v>
      </c>
      <c r="G72">
        <v>85454875</v>
      </c>
      <c r="H72">
        <v>422.3</v>
      </c>
      <c r="I72">
        <f t="shared" si="18"/>
        <v>-1.1135857461024499</v>
      </c>
      <c r="J72" s="5">
        <v>1.5616438356164384E-2</v>
      </c>
      <c r="K72">
        <f t="shared" si="19"/>
        <v>-1.1292021844586142</v>
      </c>
    </row>
    <row r="73" spans="1:23" x14ac:dyDescent="0.3">
      <c r="A73" t="s">
        <v>0</v>
      </c>
      <c r="B73" s="1">
        <v>43662</v>
      </c>
      <c r="C73" s="1">
        <v>43671</v>
      </c>
      <c r="D73">
        <v>424.8</v>
      </c>
      <c r="E73">
        <v>424.8</v>
      </c>
      <c r="F73">
        <v>104594.94</v>
      </c>
      <c r="G73">
        <v>83462500</v>
      </c>
      <c r="H73">
        <v>424.6</v>
      </c>
      <c r="I73">
        <f t="shared" si="18"/>
        <v>0.71123755334281646</v>
      </c>
      <c r="J73" s="5">
        <v>1.5698630136986302E-2</v>
      </c>
      <c r="K73">
        <f t="shared" si="19"/>
        <v>0.69553892320583022</v>
      </c>
    </row>
    <row r="74" spans="1:23" x14ac:dyDescent="0.3">
      <c r="A74" t="s">
        <v>0</v>
      </c>
      <c r="B74" s="1">
        <v>43663</v>
      </c>
      <c r="C74" s="1">
        <v>43671</v>
      </c>
      <c r="D74">
        <v>424.95</v>
      </c>
      <c r="E74">
        <v>424.95</v>
      </c>
      <c r="F74">
        <v>72990.84</v>
      </c>
      <c r="G74">
        <v>84119750</v>
      </c>
      <c r="H74">
        <v>424.7</v>
      </c>
      <c r="I74">
        <f t="shared" si="18"/>
        <v>3.531073446327148E-2</v>
      </c>
      <c r="J74" s="5">
        <v>1.580821917808219E-2</v>
      </c>
      <c r="K74">
        <f t="shared" si="19"/>
        <v>1.950251528518929E-2</v>
      </c>
    </row>
    <row r="75" spans="1:23" x14ac:dyDescent="0.3">
      <c r="A75" t="s">
        <v>0</v>
      </c>
      <c r="B75" s="1">
        <v>43664</v>
      </c>
      <c r="C75" s="1">
        <v>43671</v>
      </c>
      <c r="D75">
        <v>418.75</v>
      </c>
      <c r="E75">
        <v>418.75</v>
      </c>
      <c r="F75">
        <v>80387.149999999994</v>
      </c>
      <c r="G75">
        <v>81841375</v>
      </c>
      <c r="H75">
        <v>418.65</v>
      </c>
      <c r="I75">
        <f t="shared" si="18"/>
        <v>-1.4589951759030448</v>
      </c>
      <c r="J75" s="5">
        <v>1.5780821917808219E-2</v>
      </c>
      <c r="K75">
        <f t="shared" si="19"/>
        <v>-1.474775997820853</v>
      </c>
    </row>
    <row r="76" spans="1:23" x14ac:dyDescent="0.3">
      <c r="A76" t="s">
        <v>0</v>
      </c>
      <c r="B76" s="1">
        <v>43665</v>
      </c>
      <c r="C76" s="1">
        <v>43671</v>
      </c>
      <c r="D76">
        <v>410.15</v>
      </c>
      <c r="E76">
        <v>410.15</v>
      </c>
      <c r="F76">
        <v>118441.76</v>
      </c>
      <c r="G76">
        <v>74119375</v>
      </c>
      <c r="H76">
        <v>410.3</v>
      </c>
      <c r="I76">
        <f t="shared" si="18"/>
        <v>-2.0537313432835873</v>
      </c>
      <c r="J76" s="5">
        <v>1.580821917808219E-2</v>
      </c>
      <c r="K76">
        <f t="shared" si="19"/>
        <v>-2.0695395624616695</v>
      </c>
    </row>
    <row r="77" spans="1:23" x14ac:dyDescent="0.3">
      <c r="A77" t="s">
        <v>0</v>
      </c>
      <c r="B77" s="1">
        <v>43668</v>
      </c>
      <c r="C77" s="1">
        <v>43671</v>
      </c>
      <c r="D77">
        <v>412.85</v>
      </c>
      <c r="E77">
        <v>412.85</v>
      </c>
      <c r="F77">
        <v>166905.93</v>
      </c>
      <c r="G77">
        <v>61397875</v>
      </c>
      <c r="H77">
        <v>411.5</v>
      </c>
      <c r="I77">
        <f t="shared" si="18"/>
        <v>0.6582957454589895</v>
      </c>
      <c r="J77" s="5">
        <v>1.5726027397260273E-2</v>
      </c>
      <c r="K77">
        <f t="shared" si="19"/>
        <v>0.64256971806172924</v>
      </c>
    </row>
    <row r="78" spans="1:23" x14ac:dyDescent="0.3">
      <c r="A78" t="s">
        <v>0</v>
      </c>
      <c r="B78" s="1">
        <v>43669</v>
      </c>
      <c r="C78" s="1">
        <v>43671</v>
      </c>
      <c r="D78">
        <v>413.3</v>
      </c>
      <c r="E78">
        <v>413.3</v>
      </c>
      <c r="F78">
        <v>188117.9</v>
      </c>
      <c r="G78">
        <v>42450375</v>
      </c>
      <c r="H78">
        <v>411.95</v>
      </c>
      <c r="I78">
        <f t="shared" si="18"/>
        <v>0.10899842557829444</v>
      </c>
      <c r="J78" s="5">
        <v>1.5726027397260273E-2</v>
      </c>
      <c r="K78">
        <f t="shared" si="19"/>
        <v>9.3272398181034166E-2</v>
      </c>
    </row>
    <row r="79" spans="1:23" x14ac:dyDescent="0.3">
      <c r="A79" t="s">
        <v>0</v>
      </c>
      <c r="B79" s="1">
        <v>43670</v>
      </c>
      <c r="C79" s="1">
        <v>43671</v>
      </c>
      <c r="D79">
        <v>409.05</v>
      </c>
      <c r="E79">
        <v>409.05</v>
      </c>
      <c r="F79">
        <v>184639.38</v>
      </c>
      <c r="G79">
        <v>26592500</v>
      </c>
      <c r="H79">
        <v>408.5</v>
      </c>
      <c r="I79">
        <f t="shared" si="18"/>
        <v>-1.028308734575369</v>
      </c>
      <c r="J79" s="5">
        <v>1.5753424657534248E-2</v>
      </c>
      <c r="K79">
        <f t="shared" si="19"/>
        <v>-1.0440621592329031</v>
      </c>
    </row>
    <row r="80" spans="1:23" x14ac:dyDescent="0.3">
      <c r="A80" t="s">
        <v>0</v>
      </c>
      <c r="B80" s="1">
        <v>43671</v>
      </c>
      <c r="C80" s="1">
        <v>43671</v>
      </c>
      <c r="D80">
        <v>408.45</v>
      </c>
      <c r="E80">
        <v>409</v>
      </c>
      <c r="F80">
        <v>143042.65</v>
      </c>
      <c r="G80">
        <v>6725125</v>
      </c>
      <c r="H80">
        <v>409</v>
      </c>
      <c r="I80">
        <f t="shared" si="18"/>
        <v>-1.2223444566681669E-2</v>
      </c>
      <c r="J80" s="5">
        <v>1.5726027397260273E-2</v>
      </c>
      <c r="K80">
        <f t="shared" si="19"/>
        <v>-2.7949471963941944E-2</v>
      </c>
    </row>
    <row r="81" spans="1:11" x14ac:dyDescent="0.3">
      <c r="A81" t="s">
        <v>0</v>
      </c>
      <c r="B81" s="1">
        <v>43672</v>
      </c>
      <c r="C81" s="1">
        <v>43706</v>
      </c>
      <c r="D81">
        <v>419</v>
      </c>
      <c r="E81">
        <v>419</v>
      </c>
      <c r="F81">
        <v>161811.24</v>
      </c>
      <c r="G81">
        <v>86275750</v>
      </c>
      <c r="H81">
        <v>415.75</v>
      </c>
      <c r="I81">
        <f t="shared" si="18"/>
        <v>2.4449877750611249</v>
      </c>
      <c r="J81" s="5">
        <v>1.5698630136986302E-2</v>
      </c>
      <c r="K81">
        <f t="shared" si="19"/>
        <v>2.4292891449241387</v>
      </c>
    </row>
    <row r="82" spans="1:11" x14ac:dyDescent="0.3">
      <c r="A82" t="s">
        <v>0</v>
      </c>
      <c r="B82" s="1">
        <v>43675</v>
      </c>
      <c r="C82" s="1">
        <v>43706</v>
      </c>
      <c r="D82">
        <v>431</v>
      </c>
      <c r="E82">
        <v>431</v>
      </c>
      <c r="F82">
        <v>296121.25</v>
      </c>
      <c r="G82">
        <v>81562250</v>
      </c>
      <c r="H82">
        <v>429.35</v>
      </c>
      <c r="I82">
        <f t="shared" si="18"/>
        <v>2.8639618138424821</v>
      </c>
      <c r="J82" s="5">
        <v>1.5506849315068493E-2</v>
      </c>
      <c r="K82">
        <f t="shared" si="19"/>
        <v>2.8484549645274138</v>
      </c>
    </row>
    <row r="83" spans="1:11" x14ac:dyDescent="0.3">
      <c r="A83" t="s">
        <v>0</v>
      </c>
      <c r="B83" s="1">
        <v>43676</v>
      </c>
      <c r="C83" s="1">
        <v>43706</v>
      </c>
      <c r="D83">
        <v>426.95</v>
      </c>
      <c r="E83">
        <v>426.95</v>
      </c>
      <c r="F83">
        <v>238356.49</v>
      </c>
      <c r="G83">
        <v>76478875</v>
      </c>
      <c r="H83">
        <v>425.35</v>
      </c>
      <c r="I83">
        <f t="shared" si="18"/>
        <v>-0.93967517401392375</v>
      </c>
      <c r="J83" s="5">
        <v>1.5479452054794521E-2</v>
      </c>
      <c r="K83">
        <f t="shared" si="19"/>
        <v>-0.95515462606871826</v>
      </c>
    </row>
    <row r="84" spans="1:11" x14ac:dyDescent="0.3">
      <c r="A84" t="s">
        <v>0</v>
      </c>
      <c r="B84" s="1">
        <v>43677</v>
      </c>
      <c r="C84" s="1">
        <v>43706</v>
      </c>
      <c r="D84">
        <v>427</v>
      </c>
      <c r="E84">
        <v>427</v>
      </c>
      <c r="F84">
        <v>155483.99</v>
      </c>
      <c r="G84">
        <v>79668875</v>
      </c>
      <c r="H84">
        <v>424.6</v>
      </c>
      <c r="I84">
        <f t="shared" si="18"/>
        <v>1.1710973181874076E-2</v>
      </c>
      <c r="J84" s="5">
        <v>1.5287671232876712E-2</v>
      </c>
      <c r="K84">
        <f t="shared" si="19"/>
        <v>-3.5766980510026358E-3</v>
      </c>
    </row>
    <row r="85" spans="1:11" x14ac:dyDescent="0.3">
      <c r="A85" t="s">
        <v>0</v>
      </c>
      <c r="B85" s="1">
        <v>43678</v>
      </c>
      <c r="C85" s="1">
        <v>43706</v>
      </c>
      <c r="D85">
        <v>419.1</v>
      </c>
      <c r="E85">
        <v>419.1</v>
      </c>
      <c r="F85">
        <v>156445.28</v>
      </c>
      <c r="G85">
        <v>79135375</v>
      </c>
      <c r="H85">
        <v>417.05</v>
      </c>
      <c r="I85">
        <f t="shared" si="18"/>
        <v>-1.8501170960187301</v>
      </c>
      <c r="J85" s="5">
        <v>1.5424657534246575E-2</v>
      </c>
      <c r="K85">
        <f t="shared" si="19"/>
        <v>-1.8655417535529766</v>
      </c>
    </row>
    <row r="86" spans="1:11" x14ac:dyDescent="0.3">
      <c r="A86" t="s">
        <v>0</v>
      </c>
      <c r="B86" s="1">
        <v>43679</v>
      </c>
      <c r="C86" s="1">
        <v>43706</v>
      </c>
      <c r="D86">
        <v>412.65</v>
      </c>
      <c r="E86">
        <v>412.65</v>
      </c>
      <c r="F86">
        <v>220412.74</v>
      </c>
      <c r="G86">
        <v>84266875</v>
      </c>
      <c r="H86">
        <v>410.6</v>
      </c>
      <c r="I86">
        <f t="shared" si="18"/>
        <v>-1.5390121689334395</v>
      </c>
      <c r="J86" s="5">
        <v>1.5205479452054794E-2</v>
      </c>
      <c r="K86">
        <f t="shared" si="19"/>
        <v>-1.5542176483854944</v>
      </c>
    </row>
    <row r="87" spans="1:11" x14ac:dyDescent="0.3">
      <c r="A87" t="s">
        <v>0</v>
      </c>
      <c r="B87" s="1">
        <v>43682</v>
      </c>
      <c r="C87" s="1">
        <v>43706</v>
      </c>
      <c r="D87">
        <v>404.7</v>
      </c>
      <c r="E87">
        <v>404.7</v>
      </c>
      <c r="F87">
        <v>160879.14000000001</v>
      </c>
      <c r="G87">
        <v>86256500</v>
      </c>
      <c r="H87">
        <v>402.65</v>
      </c>
      <c r="I87">
        <f t="shared" si="18"/>
        <v>-1.9265721555797866</v>
      </c>
      <c r="J87" s="5">
        <v>1.4876712328767123E-2</v>
      </c>
      <c r="K87">
        <f t="shared" si="19"/>
        <v>-1.9414488679085538</v>
      </c>
    </row>
    <row r="88" spans="1:11" x14ac:dyDescent="0.3">
      <c r="A88" t="s">
        <v>0</v>
      </c>
      <c r="B88" s="1">
        <v>43683</v>
      </c>
      <c r="C88" s="1">
        <v>43706</v>
      </c>
      <c r="D88">
        <v>411.2</v>
      </c>
      <c r="E88">
        <v>411.2</v>
      </c>
      <c r="F88">
        <v>143165.9</v>
      </c>
      <c r="G88">
        <v>85435625</v>
      </c>
      <c r="H88">
        <v>410.25</v>
      </c>
      <c r="I88">
        <f t="shared" si="18"/>
        <v>1.6061279960464543</v>
      </c>
      <c r="J88" s="5">
        <v>1.484931506849315E-2</v>
      </c>
      <c r="K88">
        <f t="shared" si="19"/>
        <v>1.5912786809779611</v>
      </c>
    </row>
    <row r="89" spans="1:11" x14ac:dyDescent="0.3">
      <c r="A89" t="s">
        <v>0</v>
      </c>
      <c r="B89" s="1">
        <v>43684</v>
      </c>
      <c r="C89" s="1">
        <v>43706</v>
      </c>
      <c r="D89">
        <v>408.5</v>
      </c>
      <c r="E89">
        <v>408.5</v>
      </c>
      <c r="F89">
        <v>159626.62</v>
      </c>
      <c r="G89">
        <v>79975500</v>
      </c>
      <c r="H89">
        <v>408.4</v>
      </c>
      <c r="I89">
        <f t="shared" si="18"/>
        <v>-0.65661478599221512</v>
      </c>
      <c r="J89" s="5">
        <v>1.4876712328767123E-2</v>
      </c>
      <c r="K89">
        <f t="shared" si="19"/>
        <v>-0.67149149832098221</v>
      </c>
    </row>
    <row r="90" spans="1:11" x14ac:dyDescent="0.3">
      <c r="A90" t="s">
        <v>0</v>
      </c>
      <c r="B90" s="1">
        <v>43685</v>
      </c>
      <c r="C90" s="1">
        <v>43706</v>
      </c>
      <c r="D90">
        <v>416.7</v>
      </c>
      <c r="E90">
        <v>416.7</v>
      </c>
      <c r="F90">
        <v>127761.21</v>
      </c>
      <c r="G90">
        <v>82560500</v>
      </c>
      <c r="H90">
        <v>414.4</v>
      </c>
      <c r="I90">
        <f t="shared" si="18"/>
        <v>2.0073439412484673</v>
      </c>
      <c r="J90" s="5">
        <v>1.5013698630136987E-2</v>
      </c>
      <c r="K90">
        <f t="shared" si="19"/>
        <v>1.9923302426183302</v>
      </c>
    </row>
    <row r="91" spans="1:11" x14ac:dyDescent="0.3">
      <c r="A91" t="s">
        <v>0</v>
      </c>
      <c r="B91" s="1">
        <v>43686</v>
      </c>
      <c r="C91" s="1">
        <v>43706</v>
      </c>
      <c r="D91">
        <v>420.7</v>
      </c>
      <c r="E91">
        <v>420.7</v>
      </c>
      <c r="F91">
        <v>123214.14</v>
      </c>
      <c r="G91">
        <v>77427625</v>
      </c>
      <c r="H91">
        <v>420.15</v>
      </c>
      <c r="I91">
        <f t="shared" si="18"/>
        <v>0.95992320614350857</v>
      </c>
      <c r="J91" s="5">
        <v>1.5013698630136987E-2</v>
      </c>
      <c r="K91">
        <f t="shared" si="19"/>
        <v>0.94490950751337155</v>
      </c>
    </row>
    <row r="92" spans="1:11" x14ac:dyDescent="0.3">
      <c r="A92" t="s">
        <v>0</v>
      </c>
      <c r="B92" s="1">
        <v>43690</v>
      </c>
      <c r="C92" s="1">
        <v>43706</v>
      </c>
      <c r="D92">
        <v>411.2</v>
      </c>
      <c r="E92">
        <v>411.2</v>
      </c>
      <c r="F92">
        <v>117922.21</v>
      </c>
      <c r="G92">
        <v>76111750</v>
      </c>
      <c r="H92">
        <v>410.25</v>
      </c>
      <c r="I92">
        <f t="shared" si="18"/>
        <v>-2.2581411932493465</v>
      </c>
      <c r="J92" s="5">
        <v>1.4986301369863012E-2</v>
      </c>
      <c r="K92">
        <f t="shared" si="19"/>
        <v>-2.2731274946192097</v>
      </c>
    </row>
    <row r="93" spans="1:11" x14ac:dyDescent="0.3">
      <c r="A93" t="s">
        <v>0</v>
      </c>
      <c r="B93" s="1">
        <v>43691</v>
      </c>
      <c r="C93" s="1">
        <v>43706</v>
      </c>
      <c r="D93">
        <v>417.3</v>
      </c>
      <c r="E93">
        <v>417.3</v>
      </c>
      <c r="F93">
        <v>116118.48</v>
      </c>
      <c r="G93">
        <v>75718500</v>
      </c>
      <c r="H93">
        <v>417.3</v>
      </c>
      <c r="I93">
        <f t="shared" si="18"/>
        <v>1.4834630350194609</v>
      </c>
      <c r="J93" s="5">
        <v>1.4931506849315069E-2</v>
      </c>
      <c r="K93">
        <f t="shared" si="19"/>
        <v>1.4685315281701459</v>
      </c>
    </row>
    <row r="94" spans="1:11" x14ac:dyDescent="0.3">
      <c r="A94" t="s">
        <v>0</v>
      </c>
      <c r="B94" s="1">
        <v>43693</v>
      </c>
      <c r="C94" s="1">
        <v>43706</v>
      </c>
      <c r="D94">
        <v>420.3</v>
      </c>
      <c r="E94">
        <v>420.3</v>
      </c>
      <c r="F94">
        <v>97158.43</v>
      </c>
      <c r="G94">
        <v>77217250</v>
      </c>
      <c r="H94">
        <v>418.95</v>
      </c>
      <c r="I94">
        <f t="shared" si="18"/>
        <v>0.71890726096333568</v>
      </c>
      <c r="J94" s="5">
        <v>1.4931506849315069E-2</v>
      </c>
      <c r="K94">
        <f t="shared" si="19"/>
        <v>0.70397575411402058</v>
      </c>
    </row>
    <row r="95" spans="1:11" x14ac:dyDescent="0.3">
      <c r="A95" t="s">
        <v>0</v>
      </c>
      <c r="B95" s="1">
        <v>43696</v>
      </c>
      <c r="C95" s="1">
        <v>43706</v>
      </c>
      <c r="D95">
        <v>423.3</v>
      </c>
      <c r="E95">
        <v>423.3</v>
      </c>
      <c r="F95">
        <v>92734.88</v>
      </c>
      <c r="G95">
        <v>75801000</v>
      </c>
      <c r="H95">
        <v>423.4</v>
      </c>
      <c r="I95">
        <f t="shared" si="18"/>
        <v>0.7137758743754461</v>
      </c>
      <c r="J95" s="5">
        <v>1.484931506849315E-2</v>
      </c>
      <c r="K95">
        <f t="shared" si="19"/>
        <v>0.69892655930695291</v>
      </c>
    </row>
    <row r="96" spans="1:11" x14ac:dyDescent="0.3">
      <c r="A96" t="s">
        <v>0</v>
      </c>
      <c r="B96" s="1">
        <v>43697</v>
      </c>
      <c r="C96" s="1">
        <v>43706</v>
      </c>
      <c r="D96">
        <v>417.25</v>
      </c>
      <c r="E96">
        <v>417.25</v>
      </c>
      <c r="F96">
        <v>120909.43</v>
      </c>
      <c r="G96">
        <v>74398500</v>
      </c>
      <c r="H96">
        <v>416.9</v>
      </c>
      <c r="I96">
        <f t="shared" si="18"/>
        <v>-1.429246397354125</v>
      </c>
      <c r="J96" s="5">
        <v>1.4821917808219178E-2</v>
      </c>
      <c r="K96">
        <f t="shared" si="19"/>
        <v>-1.4440683151623441</v>
      </c>
    </row>
    <row r="97" spans="1:11" x14ac:dyDescent="0.3">
      <c r="A97" t="s">
        <v>0</v>
      </c>
      <c r="B97" s="1">
        <v>43698</v>
      </c>
      <c r="C97" s="1">
        <v>43706</v>
      </c>
      <c r="D97">
        <v>412.95</v>
      </c>
      <c r="E97">
        <v>412.95</v>
      </c>
      <c r="F97">
        <v>81107.67</v>
      </c>
      <c r="G97">
        <v>74553875</v>
      </c>
      <c r="H97">
        <v>412.05</v>
      </c>
      <c r="I97">
        <f t="shared" si="18"/>
        <v>-1.0305572198921538</v>
      </c>
      <c r="J97" s="5">
        <v>1.4958904109589041E-2</v>
      </c>
      <c r="K97">
        <f t="shared" si="19"/>
        <v>-1.0455161240017428</v>
      </c>
    </row>
    <row r="98" spans="1:11" x14ac:dyDescent="0.3">
      <c r="A98" t="s">
        <v>0</v>
      </c>
      <c r="B98" s="1">
        <v>43699</v>
      </c>
      <c r="C98" s="1">
        <v>43706</v>
      </c>
      <c r="D98">
        <v>399.7</v>
      </c>
      <c r="E98">
        <v>399.7</v>
      </c>
      <c r="F98">
        <v>119419.63</v>
      </c>
      <c r="G98">
        <v>73917250</v>
      </c>
      <c r="H98">
        <v>399.1</v>
      </c>
      <c r="I98">
        <f t="shared" si="18"/>
        <v>-3.2086208984138516</v>
      </c>
      <c r="J98" s="5">
        <v>1.4876712328767123E-2</v>
      </c>
      <c r="K98">
        <f t="shared" si="19"/>
        <v>-3.2234976107426188</v>
      </c>
    </row>
    <row r="99" spans="1:11" x14ac:dyDescent="0.3">
      <c r="A99" t="s">
        <v>0</v>
      </c>
      <c r="B99" s="1">
        <v>43700</v>
      </c>
      <c r="C99" s="1">
        <v>43706</v>
      </c>
      <c r="D99">
        <v>395.85</v>
      </c>
      <c r="E99">
        <v>395.85</v>
      </c>
      <c r="F99">
        <v>243653.94</v>
      </c>
      <c r="G99">
        <v>74707875</v>
      </c>
      <c r="H99">
        <v>395.4</v>
      </c>
      <c r="I99">
        <f t="shared" si="18"/>
        <v>-0.9632224168126009</v>
      </c>
      <c r="J99" s="5">
        <v>1.4876712328767123E-2</v>
      </c>
      <c r="K99">
        <f t="shared" si="19"/>
        <v>-0.97809912914136798</v>
      </c>
    </row>
    <row r="100" spans="1:11" x14ac:dyDescent="0.3">
      <c r="A100" t="s">
        <v>0</v>
      </c>
      <c r="B100" s="1">
        <v>43703</v>
      </c>
      <c r="C100" s="1">
        <v>43706</v>
      </c>
      <c r="D100">
        <v>410.7</v>
      </c>
      <c r="E100">
        <v>410.7</v>
      </c>
      <c r="F100">
        <v>231281.37</v>
      </c>
      <c r="G100">
        <v>62607875</v>
      </c>
      <c r="H100">
        <v>411.65</v>
      </c>
      <c r="I100">
        <f t="shared" si="18"/>
        <v>3.7514209928002944</v>
      </c>
      <c r="J100" s="5">
        <v>1.4821917808219178E-2</v>
      </c>
      <c r="K100">
        <f t="shared" si="19"/>
        <v>3.7365990749920752</v>
      </c>
    </row>
    <row r="101" spans="1:11" x14ac:dyDescent="0.3">
      <c r="A101" t="s">
        <v>0</v>
      </c>
      <c r="B101" s="1">
        <v>43704</v>
      </c>
      <c r="C101" s="1">
        <v>43706</v>
      </c>
      <c r="D101">
        <v>417.75</v>
      </c>
      <c r="E101">
        <v>417.75</v>
      </c>
      <c r="F101">
        <v>229122.72</v>
      </c>
      <c r="G101">
        <v>43384000</v>
      </c>
      <c r="H101" t="s">
        <v>11</v>
      </c>
      <c r="I101">
        <f t="shared" si="18"/>
        <v>1.7165814463111788</v>
      </c>
      <c r="J101" s="5">
        <v>1.484931506849315E-2</v>
      </c>
      <c r="K101">
        <f t="shared" si="19"/>
        <v>1.7017321312426856</v>
      </c>
    </row>
    <row r="102" spans="1:11" x14ac:dyDescent="0.3">
      <c r="A102" t="s">
        <v>0</v>
      </c>
      <c r="B102" s="1">
        <v>43705</v>
      </c>
      <c r="C102" s="1">
        <v>43706</v>
      </c>
      <c r="D102">
        <v>412.95</v>
      </c>
      <c r="E102">
        <v>412.95</v>
      </c>
      <c r="F102">
        <v>130634.47</v>
      </c>
      <c r="G102">
        <v>29635375</v>
      </c>
      <c r="H102">
        <v>412.95</v>
      </c>
      <c r="I102">
        <f t="shared" si="18"/>
        <v>-1.1490125673249578</v>
      </c>
      <c r="J102" s="5">
        <v>1.484931506849315E-2</v>
      </c>
      <c r="K102">
        <f t="shared" si="19"/>
        <v>-1.163861882393451</v>
      </c>
    </row>
    <row r="103" spans="1:11" x14ac:dyDescent="0.3">
      <c r="A103" t="s">
        <v>0</v>
      </c>
      <c r="B103" s="1">
        <v>43706</v>
      </c>
      <c r="C103" s="1">
        <v>43706</v>
      </c>
      <c r="D103">
        <v>403.65</v>
      </c>
      <c r="E103">
        <v>404.4</v>
      </c>
      <c r="F103">
        <v>159343.99</v>
      </c>
      <c r="G103">
        <v>21198375</v>
      </c>
      <c r="H103">
        <v>404.4</v>
      </c>
      <c r="I103">
        <f t="shared" si="18"/>
        <v>-2.0704685797312052</v>
      </c>
      <c r="J103" s="5">
        <v>1.4821917808219178E-2</v>
      </c>
      <c r="K103">
        <f t="shared" si="19"/>
        <v>-2.0852904975394244</v>
      </c>
    </row>
    <row r="104" spans="1:11" x14ac:dyDescent="0.3">
      <c r="A104" t="s">
        <v>0</v>
      </c>
      <c r="B104" s="1">
        <v>43707</v>
      </c>
      <c r="C104" s="1">
        <v>43734</v>
      </c>
      <c r="D104">
        <v>412.2</v>
      </c>
      <c r="E104">
        <v>412.2</v>
      </c>
      <c r="F104">
        <v>152527.53</v>
      </c>
      <c r="G104">
        <v>78056000</v>
      </c>
      <c r="H104">
        <v>409.65</v>
      </c>
      <c r="I104">
        <f t="shared" si="18"/>
        <v>1.9287833827893204</v>
      </c>
      <c r="J104" s="5">
        <v>1.473972602739726E-2</v>
      </c>
      <c r="K104">
        <f t="shared" si="19"/>
        <v>1.914043656761923</v>
      </c>
    </row>
    <row r="105" spans="1:11" x14ac:dyDescent="0.3">
      <c r="A105" t="s">
        <v>0</v>
      </c>
      <c r="B105" s="1">
        <v>43711</v>
      </c>
      <c r="C105" s="1">
        <v>43734</v>
      </c>
      <c r="D105">
        <v>393.1</v>
      </c>
      <c r="E105">
        <v>393.1</v>
      </c>
      <c r="F105">
        <v>156049.13</v>
      </c>
      <c r="G105">
        <v>79092750</v>
      </c>
      <c r="H105">
        <v>392.15</v>
      </c>
      <c r="I105">
        <f t="shared" si="18"/>
        <v>-4.6336729742843197</v>
      </c>
      <c r="J105" s="5">
        <v>1.4575342465753425E-2</v>
      </c>
      <c r="K105">
        <f t="shared" si="19"/>
        <v>-4.648248316750073</v>
      </c>
    </row>
    <row r="106" spans="1:11" x14ac:dyDescent="0.3">
      <c r="A106" t="s">
        <v>0</v>
      </c>
      <c r="B106" s="1">
        <v>43712</v>
      </c>
      <c r="C106" s="1">
        <v>43734</v>
      </c>
      <c r="D106">
        <v>399.5</v>
      </c>
      <c r="E106">
        <v>399.5</v>
      </c>
      <c r="F106">
        <v>124061.69</v>
      </c>
      <c r="G106">
        <v>79770625</v>
      </c>
      <c r="H106">
        <v>397.5</v>
      </c>
      <c r="I106">
        <f t="shared" si="18"/>
        <v>1.6280844568811947</v>
      </c>
      <c r="J106" s="5">
        <v>1.4657534246575342E-2</v>
      </c>
      <c r="K106">
        <f t="shared" si="19"/>
        <v>1.6134269226346194</v>
      </c>
    </row>
    <row r="107" spans="1:11" x14ac:dyDescent="0.3">
      <c r="A107" t="s">
        <v>0</v>
      </c>
      <c r="B107" s="1">
        <v>43713</v>
      </c>
      <c r="C107" s="1">
        <v>43734</v>
      </c>
      <c r="D107">
        <v>390.45</v>
      </c>
      <c r="E107">
        <v>390.45</v>
      </c>
      <c r="F107">
        <v>153766.01999999999</v>
      </c>
      <c r="G107">
        <v>79516250</v>
      </c>
      <c r="H107">
        <v>389</v>
      </c>
      <c r="I107">
        <f t="shared" si="18"/>
        <v>-2.2653316645807289</v>
      </c>
      <c r="J107" s="5">
        <v>1.473972602739726E-2</v>
      </c>
      <c r="K107">
        <f t="shared" si="19"/>
        <v>-2.2800713906081262</v>
      </c>
    </row>
    <row r="108" spans="1:11" x14ac:dyDescent="0.3">
      <c r="A108" t="s">
        <v>0</v>
      </c>
      <c r="B108" s="1">
        <v>43714</v>
      </c>
      <c r="C108" s="1">
        <v>43734</v>
      </c>
      <c r="D108">
        <v>393.4</v>
      </c>
      <c r="E108">
        <v>393.4</v>
      </c>
      <c r="F108">
        <v>110472.26</v>
      </c>
      <c r="G108">
        <v>83056875</v>
      </c>
      <c r="H108">
        <v>391.35</v>
      </c>
      <c r="I108">
        <f t="shared" si="18"/>
        <v>0.75553848123959244</v>
      </c>
      <c r="J108" s="5">
        <v>1.452054794520548E-2</v>
      </c>
      <c r="K108">
        <f t="shared" si="19"/>
        <v>0.74101793329438692</v>
      </c>
    </row>
    <row r="109" spans="1:11" x14ac:dyDescent="0.3">
      <c r="A109" t="s">
        <v>0</v>
      </c>
      <c r="B109" s="1">
        <v>43717</v>
      </c>
      <c r="C109" s="1">
        <v>43734</v>
      </c>
      <c r="D109">
        <v>397.2</v>
      </c>
      <c r="E109">
        <v>397.2</v>
      </c>
      <c r="F109">
        <v>123414.96</v>
      </c>
      <c r="G109">
        <v>85145500</v>
      </c>
      <c r="H109">
        <v>395.45</v>
      </c>
      <c r="I109">
        <f t="shared" si="18"/>
        <v>0.96593797661413616</v>
      </c>
      <c r="J109" s="5">
        <v>1.4602739726027398E-2</v>
      </c>
      <c r="K109">
        <f t="shared" si="19"/>
        <v>0.95133523688810873</v>
      </c>
    </row>
    <row r="110" spans="1:11" x14ac:dyDescent="0.3">
      <c r="A110" t="s">
        <v>0</v>
      </c>
      <c r="B110" s="1">
        <v>43719</v>
      </c>
      <c r="C110" s="1">
        <v>43734</v>
      </c>
      <c r="D110">
        <v>396.35</v>
      </c>
      <c r="E110">
        <v>396.35</v>
      </c>
      <c r="F110">
        <v>106976.91</v>
      </c>
      <c r="G110">
        <v>88292875</v>
      </c>
      <c r="H110">
        <v>394.6</v>
      </c>
      <c r="I110">
        <f t="shared" si="18"/>
        <v>-0.21399798590130059</v>
      </c>
      <c r="J110" s="5">
        <v>1.4602739726027398E-2</v>
      </c>
      <c r="K110">
        <f t="shared" si="19"/>
        <v>-0.228600725627328</v>
      </c>
    </row>
    <row r="111" spans="1:11" x14ac:dyDescent="0.3">
      <c r="A111" t="s">
        <v>0</v>
      </c>
      <c r="B111" s="1">
        <v>43720</v>
      </c>
      <c r="C111" s="1">
        <v>43734</v>
      </c>
      <c r="D111">
        <v>403.4</v>
      </c>
      <c r="E111">
        <v>403.4</v>
      </c>
      <c r="F111">
        <v>153284.76</v>
      </c>
      <c r="G111">
        <v>83149000</v>
      </c>
      <c r="H111">
        <v>402.7</v>
      </c>
      <c r="I111">
        <f t="shared" si="18"/>
        <v>1.7787309196417191</v>
      </c>
      <c r="J111" s="5">
        <v>1.4602739726027398E-2</v>
      </c>
      <c r="K111">
        <f t="shared" si="19"/>
        <v>1.7641281799156918</v>
      </c>
    </row>
    <row r="112" spans="1:11" x14ac:dyDescent="0.3">
      <c r="A112" t="s">
        <v>0</v>
      </c>
      <c r="B112" s="1">
        <v>43721</v>
      </c>
      <c r="C112" s="1">
        <v>43734</v>
      </c>
      <c r="D112">
        <v>414.4</v>
      </c>
      <c r="E112">
        <v>414.4</v>
      </c>
      <c r="F112">
        <v>161589.48000000001</v>
      </c>
      <c r="G112">
        <v>83881875</v>
      </c>
      <c r="H112">
        <v>413.4</v>
      </c>
      <c r="I112">
        <f t="shared" si="18"/>
        <v>2.7268220128904317</v>
      </c>
      <c r="J112" s="5">
        <v>1.4547945205479451E-2</v>
      </c>
      <c r="K112">
        <f t="shared" si="19"/>
        <v>2.7122740676849522</v>
      </c>
    </row>
    <row r="113" spans="1:11" x14ac:dyDescent="0.3">
      <c r="A113" t="s">
        <v>0</v>
      </c>
      <c r="B113" s="1">
        <v>43724</v>
      </c>
      <c r="C113" s="1">
        <v>43734</v>
      </c>
      <c r="D113">
        <v>412.75</v>
      </c>
      <c r="E113">
        <v>412.75</v>
      </c>
      <c r="F113">
        <v>139022.96</v>
      </c>
      <c r="G113">
        <v>80533750</v>
      </c>
      <c r="H113">
        <v>412.15</v>
      </c>
      <c r="I113">
        <f t="shared" si="18"/>
        <v>-0.39816602316601768</v>
      </c>
      <c r="J113" s="5">
        <v>1.4547945205479451E-2</v>
      </c>
      <c r="K113">
        <f t="shared" si="19"/>
        <v>-0.41271396837149715</v>
      </c>
    </row>
    <row r="114" spans="1:11" x14ac:dyDescent="0.3">
      <c r="A114" t="s">
        <v>0</v>
      </c>
      <c r="B114" s="1">
        <v>43725</v>
      </c>
      <c r="C114" s="1">
        <v>43734</v>
      </c>
      <c r="D114">
        <v>400.75</v>
      </c>
      <c r="E114">
        <v>400.75</v>
      </c>
      <c r="F114">
        <v>170739.39</v>
      </c>
      <c r="G114">
        <v>78072500</v>
      </c>
      <c r="H114">
        <v>400.65</v>
      </c>
      <c r="I114">
        <f t="shared" si="18"/>
        <v>-2.9073288915808599</v>
      </c>
      <c r="J114" s="5">
        <v>1.4575342465753425E-2</v>
      </c>
      <c r="K114">
        <f t="shared" si="19"/>
        <v>-2.9219042340466133</v>
      </c>
    </row>
    <row r="115" spans="1:11" x14ac:dyDescent="0.3">
      <c r="A115" t="s">
        <v>0</v>
      </c>
      <c r="B115" s="1">
        <v>43726</v>
      </c>
      <c r="C115" s="1">
        <v>43734</v>
      </c>
      <c r="D115">
        <v>400.35</v>
      </c>
      <c r="E115">
        <v>400.35</v>
      </c>
      <c r="F115">
        <v>139469.82</v>
      </c>
      <c r="G115">
        <v>78567500</v>
      </c>
      <c r="H115">
        <v>399.35</v>
      </c>
      <c r="I115">
        <f t="shared" si="18"/>
        <v>-9.9812850904548292E-2</v>
      </c>
      <c r="J115" s="5">
        <v>1.4630136986301369E-2</v>
      </c>
      <c r="K115">
        <f t="shared" si="19"/>
        <v>-0.11444298789084967</v>
      </c>
    </row>
    <row r="116" spans="1:11" x14ac:dyDescent="0.3">
      <c r="A116" t="s">
        <v>0</v>
      </c>
      <c r="B116" s="1">
        <v>43727</v>
      </c>
      <c r="C116" s="1">
        <v>43734</v>
      </c>
      <c r="D116">
        <v>387.5</v>
      </c>
      <c r="E116">
        <v>387.5</v>
      </c>
      <c r="F116">
        <v>179689.84</v>
      </c>
      <c r="G116">
        <v>84228375</v>
      </c>
      <c r="H116">
        <v>386.6</v>
      </c>
      <c r="I116">
        <f t="shared" si="18"/>
        <v>-3.2096915199200753</v>
      </c>
      <c r="J116" s="5">
        <v>1.4821917808219178E-2</v>
      </c>
      <c r="K116">
        <f t="shared" si="19"/>
        <v>-3.2245134377282945</v>
      </c>
    </row>
    <row r="117" spans="1:11" x14ac:dyDescent="0.3">
      <c r="A117" t="s">
        <v>0</v>
      </c>
      <c r="B117" s="1">
        <v>43728</v>
      </c>
      <c r="C117" s="1">
        <v>43734</v>
      </c>
      <c r="D117">
        <v>417.05</v>
      </c>
      <c r="E117">
        <v>417.05</v>
      </c>
      <c r="F117">
        <v>493985.41</v>
      </c>
      <c r="G117">
        <v>79668875</v>
      </c>
      <c r="H117">
        <v>417.5</v>
      </c>
      <c r="I117">
        <f t="shared" si="18"/>
        <v>7.6258064516129052</v>
      </c>
      <c r="J117" s="5">
        <v>1.484931506849315E-2</v>
      </c>
      <c r="K117">
        <f t="shared" si="19"/>
        <v>7.6109571365444122</v>
      </c>
    </row>
    <row r="118" spans="1:11" x14ac:dyDescent="0.3">
      <c r="A118" t="s">
        <v>0</v>
      </c>
      <c r="B118" s="1">
        <v>43731</v>
      </c>
      <c r="C118" s="1">
        <v>43734</v>
      </c>
      <c r="D118">
        <v>447.25</v>
      </c>
      <c r="E118">
        <v>447.25</v>
      </c>
      <c r="F118">
        <v>402315.79</v>
      </c>
      <c r="G118">
        <v>63859125</v>
      </c>
      <c r="H118">
        <v>446.3</v>
      </c>
      <c r="I118">
        <f t="shared" si="18"/>
        <v>7.2413379690684545</v>
      </c>
      <c r="J118" s="5">
        <v>1.4821917808219178E-2</v>
      </c>
      <c r="K118">
        <f t="shared" si="19"/>
        <v>7.2265160512602353</v>
      </c>
    </row>
    <row r="119" spans="1:11" x14ac:dyDescent="0.3">
      <c r="A119" t="s">
        <v>0</v>
      </c>
      <c r="B119" s="1">
        <v>43732</v>
      </c>
      <c r="C119" s="1">
        <v>43734</v>
      </c>
      <c r="D119">
        <v>442.1</v>
      </c>
      <c r="E119">
        <v>442.1</v>
      </c>
      <c r="F119">
        <v>283617.86</v>
      </c>
      <c r="G119">
        <v>46015750</v>
      </c>
      <c r="H119">
        <v>440.9</v>
      </c>
      <c r="I119">
        <f t="shared" si="18"/>
        <v>-1.1514812744549978</v>
      </c>
      <c r="J119" s="5">
        <v>1.4821917808219178E-2</v>
      </c>
      <c r="K119">
        <f t="shared" si="19"/>
        <v>-1.166303192263217</v>
      </c>
    </row>
    <row r="120" spans="1:11" x14ac:dyDescent="0.3">
      <c r="A120" t="s">
        <v>0</v>
      </c>
      <c r="B120" s="1">
        <v>43733</v>
      </c>
      <c r="C120" s="1">
        <v>43734</v>
      </c>
      <c r="D120">
        <v>435.3</v>
      </c>
      <c r="E120">
        <v>435.3</v>
      </c>
      <c r="F120">
        <v>217849.46</v>
      </c>
      <c r="G120">
        <v>29618875</v>
      </c>
      <c r="H120">
        <v>434.2</v>
      </c>
      <c r="I120">
        <f t="shared" si="18"/>
        <v>-1.5381135489708235</v>
      </c>
      <c r="J120" s="5">
        <v>1.4630136986301369E-2</v>
      </c>
      <c r="K120">
        <f t="shared" si="19"/>
        <v>-1.5527436859571249</v>
      </c>
    </row>
    <row r="121" spans="1:11" x14ac:dyDescent="0.3">
      <c r="A121" t="s">
        <v>0</v>
      </c>
      <c r="B121" s="1">
        <v>43734</v>
      </c>
      <c r="C121" s="1">
        <v>43734</v>
      </c>
      <c r="D121">
        <v>451.55</v>
      </c>
      <c r="E121">
        <v>451.95</v>
      </c>
      <c r="F121">
        <v>261178.34</v>
      </c>
      <c r="G121">
        <v>13934250</v>
      </c>
      <c r="H121">
        <v>451.95</v>
      </c>
      <c r="I121">
        <f t="shared" si="18"/>
        <v>3.8249483115092988</v>
      </c>
      <c r="J121" s="5">
        <v>1.452054794520548E-2</v>
      </c>
      <c r="K121">
        <f t="shared" si="19"/>
        <v>3.8104277635640935</v>
      </c>
    </row>
    <row r="122" spans="1:11" x14ac:dyDescent="0.3">
      <c r="A122" t="s">
        <v>0</v>
      </c>
      <c r="B122" s="1">
        <v>43735</v>
      </c>
      <c r="C122" s="1">
        <v>43769</v>
      </c>
      <c r="D122">
        <v>452.2</v>
      </c>
      <c r="E122">
        <v>452.2</v>
      </c>
      <c r="F122">
        <v>134657.29999999999</v>
      </c>
      <c r="G122">
        <v>78366750</v>
      </c>
      <c r="H122">
        <v>449.2</v>
      </c>
      <c r="I122">
        <f t="shared" si="18"/>
        <v>5.5315853523619868E-2</v>
      </c>
      <c r="J122" s="5">
        <v>1.4383561643835616E-2</v>
      </c>
      <c r="K122">
        <f t="shared" si="19"/>
        <v>4.0932291879784255E-2</v>
      </c>
    </row>
    <row r="123" spans="1:11" x14ac:dyDescent="0.3">
      <c r="A123" t="s">
        <v>0</v>
      </c>
      <c r="B123" s="1">
        <v>43738</v>
      </c>
      <c r="C123" s="1">
        <v>43769</v>
      </c>
      <c r="D123">
        <v>437.15</v>
      </c>
      <c r="E123">
        <v>437.15</v>
      </c>
      <c r="F123">
        <v>214556.24</v>
      </c>
      <c r="G123">
        <v>84874625</v>
      </c>
      <c r="H123">
        <v>433.7</v>
      </c>
      <c r="I123">
        <f t="shared" si="18"/>
        <v>-3.3281733746130056</v>
      </c>
      <c r="J123" s="5">
        <v>1.4356164383561644E-2</v>
      </c>
      <c r="K123">
        <f t="shared" si="19"/>
        <v>-3.3425295389965672</v>
      </c>
    </row>
    <row r="124" spans="1:11" x14ac:dyDescent="0.3">
      <c r="A124" t="s">
        <v>0</v>
      </c>
      <c r="B124" s="1">
        <v>43739</v>
      </c>
      <c r="C124" s="1">
        <v>43769</v>
      </c>
      <c r="D124">
        <v>427.55</v>
      </c>
      <c r="E124">
        <v>427.55</v>
      </c>
      <c r="F124">
        <v>251161.82</v>
      </c>
      <c r="G124">
        <v>85317375</v>
      </c>
      <c r="H124">
        <v>424.6</v>
      </c>
      <c r="I124">
        <f t="shared" si="18"/>
        <v>-2.1960425483243662</v>
      </c>
      <c r="J124" s="5">
        <v>1.4191780821917807E-2</v>
      </c>
      <c r="K124">
        <f t="shared" si="19"/>
        <v>-2.2102343291462838</v>
      </c>
    </row>
    <row r="125" spans="1:11" x14ac:dyDescent="0.3">
      <c r="A125" t="s">
        <v>0</v>
      </c>
      <c r="B125" s="1">
        <v>43741</v>
      </c>
      <c r="C125" s="1">
        <v>43769</v>
      </c>
      <c r="D125">
        <v>429.5</v>
      </c>
      <c r="E125">
        <v>429.5</v>
      </c>
      <c r="F125">
        <v>142086.21</v>
      </c>
      <c r="G125">
        <v>84242125</v>
      </c>
      <c r="H125">
        <v>427.3</v>
      </c>
      <c r="I125">
        <f t="shared" si="18"/>
        <v>0.4560870073675567</v>
      </c>
      <c r="J125" s="5">
        <v>1.4328767123287673E-2</v>
      </c>
      <c r="K125">
        <f t="shared" si="19"/>
        <v>0.44175824024426902</v>
      </c>
    </row>
    <row r="126" spans="1:11" x14ac:dyDescent="0.3">
      <c r="A126" t="s">
        <v>0</v>
      </c>
      <c r="B126" s="1">
        <v>43742</v>
      </c>
      <c r="C126" s="1">
        <v>43769</v>
      </c>
      <c r="D126">
        <v>415.75</v>
      </c>
      <c r="E126">
        <v>415.75</v>
      </c>
      <c r="F126">
        <v>150789.13</v>
      </c>
      <c r="G126">
        <v>83078875</v>
      </c>
      <c r="H126">
        <v>413.9</v>
      </c>
      <c r="I126">
        <f t="shared" si="18"/>
        <v>-3.2013969732246799</v>
      </c>
      <c r="J126" s="5">
        <v>1.4219178082191782E-2</v>
      </c>
      <c r="K126">
        <f t="shared" si="19"/>
        <v>-3.2156161513068717</v>
      </c>
    </row>
    <row r="127" spans="1:11" x14ac:dyDescent="0.3">
      <c r="A127" t="s">
        <v>0</v>
      </c>
      <c r="B127" s="1">
        <v>43745</v>
      </c>
      <c r="C127" s="1">
        <v>43769</v>
      </c>
      <c r="D127">
        <v>417.9</v>
      </c>
      <c r="E127">
        <v>417.9</v>
      </c>
      <c r="F127">
        <v>132028.24</v>
      </c>
      <c r="G127">
        <v>81892250</v>
      </c>
      <c r="H127">
        <v>416.1</v>
      </c>
      <c r="I127">
        <f t="shared" si="18"/>
        <v>0.51713770294647676</v>
      </c>
      <c r="J127" s="5">
        <v>1.4246575342465755E-2</v>
      </c>
      <c r="K127">
        <f t="shared" si="19"/>
        <v>0.502891127604011</v>
      </c>
    </row>
    <row r="128" spans="1:11" x14ac:dyDescent="0.3">
      <c r="A128" t="s">
        <v>0</v>
      </c>
      <c r="B128" s="1">
        <v>43747</v>
      </c>
      <c r="C128" s="1">
        <v>43769</v>
      </c>
      <c r="D128">
        <v>437.6</v>
      </c>
      <c r="E128">
        <v>437.6</v>
      </c>
      <c r="F128">
        <v>227386.33</v>
      </c>
      <c r="G128">
        <v>74413625</v>
      </c>
      <c r="H128">
        <v>436.7</v>
      </c>
      <c r="I128">
        <f t="shared" si="18"/>
        <v>4.7140464225891474</v>
      </c>
      <c r="J128" s="5">
        <v>1.4136986301369864E-2</v>
      </c>
      <c r="K128">
        <f t="shared" si="19"/>
        <v>4.6999094362877774</v>
      </c>
    </row>
    <row r="129" spans="1:11" x14ac:dyDescent="0.3">
      <c r="A129" t="s">
        <v>0</v>
      </c>
      <c r="B129" s="1">
        <v>43748</v>
      </c>
      <c r="C129" s="1">
        <v>43769</v>
      </c>
      <c r="D129">
        <v>424.35</v>
      </c>
      <c r="E129">
        <v>424.35</v>
      </c>
      <c r="F129">
        <v>132644.82999999999</v>
      </c>
      <c r="G129">
        <v>75075000</v>
      </c>
      <c r="H129">
        <v>423.7</v>
      </c>
      <c r="I129">
        <f t="shared" si="18"/>
        <v>-3.0278793418647165</v>
      </c>
      <c r="J129" s="5">
        <v>1.4054794520547946E-2</v>
      </c>
      <c r="K129">
        <f t="shared" si="19"/>
        <v>-3.0419341363852643</v>
      </c>
    </row>
    <row r="130" spans="1:11" x14ac:dyDescent="0.3">
      <c r="A130" t="s">
        <v>0</v>
      </c>
      <c r="B130" s="1">
        <v>43749</v>
      </c>
      <c r="C130" s="1">
        <v>43769</v>
      </c>
      <c r="D130">
        <v>429.1</v>
      </c>
      <c r="E130">
        <v>429.1</v>
      </c>
      <c r="F130">
        <v>153877.57999999999</v>
      </c>
      <c r="G130">
        <v>75468250</v>
      </c>
      <c r="H130">
        <v>428.55</v>
      </c>
      <c r="I130">
        <f t="shared" si="18"/>
        <v>1.1193590196771532</v>
      </c>
      <c r="J130" s="5">
        <v>1.3917808219178082E-2</v>
      </c>
      <c r="K130">
        <f t="shared" si="19"/>
        <v>1.1054412114579752</v>
      </c>
    </row>
    <row r="131" spans="1:11" x14ac:dyDescent="0.3">
      <c r="A131" t="s">
        <v>0</v>
      </c>
      <c r="B131" s="1">
        <v>43752</v>
      </c>
      <c r="C131" s="1">
        <v>43769</v>
      </c>
      <c r="D131">
        <v>428.6</v>
      </c>
      <c r="E131">
        <v>428.6</v>
      </c>
      <c r="F131">
        <v>139204.57999999999</v>
      </c>
      <c r="G131">
        <v>74042375</v>
      </c>
      <c r="H131">
        <v>428.85</v>
      </c>
      <c r="I131">
        <f t="shared" si="18"/>
        <v>-0.11652295502213936</v>
      </c>
      <c r="J131" s="5">
        <v>1.3917808219178082E-2</v>
      </c>
      <c r="K131">
        <f t="shared" si="19"/>
        <v>-0.13044076324131743</v>
      </c>
    </row>
    <row r="132" spans="1:11" x14ac:dyDescent="0.3">
      <c r="A132" t="s">
        <v>0</v>
      </c>
      <c r="B132" s="1">
        <v>43753</v>
      </c>
      <c r="C132" s="1">
        <v>43769</v>
      </c>
      <c r="D132">
        <v>432.7</v>
      </c>
      <c r="E132">
        <v>432.7</v>
      </c>
      <c r="F132">
        <v>94324.6</v>
      </c>
      <c r="G132">
        <v>74882500</v>
      </c>
      <c r="H132">
        <v>431.85</v>
      </c>
      <c r="I132">
        <f t="shared" ref="I132:I195" si="20">(E132-E131)*100/E131</f>
        <v>0.95660289314044933</v>
      </c>
      <c r="J132" s="5">
        <v>1.3917808219178082E-2</v>
      </c>
      <c r="K132">
        <f t="shared" ref="K132:K195" si="21">(I132-J132)</f>
        <v>0.94268508492127123</v>
      </c>
    </row>
    <row r="133" spans="1:11" x14ac:dyDescent="0.3">
      <c r="A133" t="s">
        <v>0</v>
      </c>
      <c r="B133" s="1">
        <v>43754</v>
      </c>
      <c r="C133" s="1">
        <v>43769</v>
      </c>
      <c r="D133">
        <v>436.1</v>
      </c>
      <c r="E133">
        <v>436.1</v>
      </c>
      <c r="F133">
        <v>143293.75</v>
      </c>
      <c r="G133">
        <v>73518500</v>
      </c>
      <c r="H133">
        <v>435.3</v>
      </c>
      <c r="I133">
        <f t="shared" si="20"/>
        <v>0.78576380864340978</v>
      </c>
      <c r="J133" s="5">
        <v>1.3945205479452055E-2</v>
      </c>
      <c r="K133">
        <f t="shared" si="21"/>
        <v>0.77181860316395767</v>
      </c>
    </row>
    <row r="134" spans="1:11" x14ac:dyDescent="0.3">
      <c r="A134" t="s">
        <v>0</v>
      </c>
      <c r="B134" s="1">
        <v>43755</v>
      </c>
      <c r="C134" s="1">
        <v>43769</v>
      </c>
      <c r="D134">
        <v>441.8</v>
      </c>
      <c r="E134">
        <v>441.8</v>
      </c>
      <c r="F134">
        <v>112383.42</v>
      </c>
      <c r="G134">
        <v>74072625</v>
      </c>
      <c r="H134">
        <v>440.6</v>
      </c>
      <c r="I134">
        <f t="shared" si="20"/>
        <v>1.3070396698005018</v>
      </c>
      <c r="J134" s="5">
        <v>1.3917808219178082E-2</v>
      </c>
      <c r="K134">
        <f t="shared" si="21"/>
        <v>1.2931218615813238</v>
      </c>
    </row>
    <row r="135" spans="1:11" x14ac:dyDescent="0.3">
      <c r="A135" t="s">
        <v>0</v>
      </c>
      <c r="B135" s="1">
        <v>43756</v>
      </c>
      <c r="C135" s="1">
        <v>43769</v>
      </c>
      <c r="D135">
        <v>438.8</v>
      </c>
      <c r="E135">
        <v>438.8</v>
      </c>
      <c r="F135">
        <v>128260.83</v>
      </c>
      <c r="G135">
        <v>73770125</v>
      </c>
      <c r="H135">
        <v>437.8</v>
      </c>
      <c r="I135">
        <f t="shared" si="20"/>
        <v>-0.67904028972385688</v>
      </c>
      <c r="J135" s="5">
        <v>1.3917808219178082E-2</v>
      </c>
      <c r="K135">
        <f t="shared" si="21"/>
        <v>-0.69295809794303498</v>
      </c>
    </row>
    <row r="136" spans="1:11" x14ac:dyDescent="0.3">
      <c r="A136" t="s">
        <v>0</v>
      </c>
      <c r="B136" s="1">
        <v>43760</v>
      </c>
      <c r="C136" s="1">
        <v>43769</v>
      </c>
      <c r="D136">
        <v>451.6</v>
      </c>
      <c r="E136">
        <v>451.6</v>
      </c>
      <c r="F136">
        <v>287777.56</v>
      </c>
      <c r="G136">
        <v>72787000</v>
      </c>
      <c r="H136">
        <v>451.15</v>
      </c>
      <c r="I136">
        <f t="shared" si="20"/>
        <v>2.9170464904284437</v>
      </c>
      <c r="J136" s="5">
        <v>1.3972602739726026E-2</v>
      </c>
      <c r="K136">
        <f t="shared" si="21"/>
        <v>2.9030738876887177</v>
      </c>
    </row>
    <row r="137" spans="1:11" x14ac:dyDescent="0.3">
      <c r="A137" t="s">
        <v>0</v>
      </c>
      <c r="B137" s="1">
        <v>43761</v>
      </c>
      <c r="C137" s="1">
        <v>43769</v>
      </c>
      <c r="D137">
        <v>455.35</v>
      </c>
      <c r="E137">
        <v>455.35</v>
      </c>
      <c r="F137">
        <v>144600.51999999999</v>
      </c>
      <c r="G137">
        <v>72210875</v>
      </c>
      <c r="H137">
        <v>455.1</v>
      </c>
      <c r="I137">
        <f t="shared" si="20"/>
        <v>0.83038086802480071</v>
      </c>
      <c r="J137" s="5">
        <v>1.3972602739726026E-2</v>
      </c>
      <c r="K137">
        <f t="shared" si="21"/>
        <v>0.81640826528507471</v>
      </c>
    </row>
    <row r="138" spans="1:11" x14ac:dyDescent="0.3">
      <c r="A138" t="s">
        <v>0</v>
      </c>
      <c r="B138" s="1">
        <v>43762</v>
      </c>
      <c r="C138" s="1">
        <v>43769</v>
      </c>
      <c r="D138">
        <v>456.05</v>
      </c>
      <c r="E138">
        <v>456.05</v>
      </c>
      <c r="F138">
        <v>134556.37</v>
      </c>
      <c r="G138">
        <v>71139750</v>
      </c>
      <c r="H138">
        <v>454.75</v>
      </c>
      <c r="I138">
        <f t="shared" si="20"/>
        <v>0.15372790161414046</v>
      </c>
      <c r="J138" s="5">
        <v>1.3945205479452055E-2</v>
      </c>
      <c r="K138">
        <f t="shared" si="21"/>
        <v>0.13978269613468841</v>
      </c>
    </row>
    <row r="139" spans="1:11" x14ac:dyDescent="0.3">
      <c r="A139" t="s">
        <v>0</v>
      </c>
      <c r="B139" s="1">
        <v>43763</v>
      </c>
      <c r="C139" s="1">
        <v>43769</v>
      </c>
      <c r="D139">
        <v>470</v>
      </c>
      <c r="E139">
        <v>470</v>
      </c>
      <c r="F139">
        <v>308555.75</v>
      </c>
      <c r="G139">
        <v>72162750</v>
      </c>
      <c r="H139">
        <v>469.1</v>
      </c>
      <c r="I139">
        <f t="shared" si="20"/>
        <v>3.0588751233417364</v>
      </c>
      <c r="J139" s="5">
        <v>1.3890410958904111E-2</v>
      </c>
      <c r="K139">
        <f t="shared" si="21"/>
        <v>3.0449847123828322</v>
      </c>
    </row>
    <row r="140" spans="1:11" x14ac:dyDescent="0.3">
      <c r="A140" t="s">
        <v>0</v>
      </c>
      <c r="B140" s="1">
        <v>43767</v>
      </c>
      <c r="C140" s="1">
        <v>43769</v>
      </c>
      <c r="D140">
        <v>477.1</v>
      </c>
      <c r="E140">
        <v>477.1</v>
      </c>
      <c r="F140">
        <v>312771.73</v>
      </c>
      <c r="G140">
        <v>42979750</v>
      </c>
      <c r="H140">
        <v>477.4</v>
      </c>
      <c r="I140">
        <f t="shared" si="20"/>
        <v>1.5106382978723452</v>
      </c>
      <c r="J140" s="5">
        <v>1.3808219178082191E-2</v>
      </c>
      <c r="K140">
        <f t="shared" si="21"/>
        <v>1.496830078694263</v>
      </c>
    </row>
    <row r="141" spans="1:11" x14ac:dyDescent="0.3">
      <c r="A141" t="s">
        <v>0</v>
      </c>
      <c r="B141" s="1">
        <v>43768</v>
      </c>
      <c r="C141" s="1">
        <v>43769</v>
      </c>
      <c r="D141">
        <v>471.15</v>
      </c>
      <c r="E141">
        <v>471.15</v>
      </c>
      <c r="F141">
        <v>226092.71</v>
      </c>
      <c r="G141">
        <v>17862625</v>
      </c>
      <c r="H141">
        <v>471.15</v>
      </c>
      <c r="I141">
        <f t="shared" si="20"/>
        <v>-1.247118004611202</v>
      </c>
      <c r="J141" s="5">
        <v>1.3808219178082191E-2</v>
      </c>
      <c r="K141">
        <f t="shared" si="21"/>
        <v>-1.2609262237892842</v>
      </c>
    </row>
    <row r="142" spans="1:11" x14ac:dyDescent="0.3">
      <c r="A142" t="s">
        <v>0</v>
      </c>
      <c r="B142" s="1">
        <v>43769</v>
      </c>
      <c r="C142" s="1">
        <v>43769</v>
      </c>
      <c r="D142">
        <v>463.15</v>
      </c>
      <c r="E142">
        <v>463.05</v>
      </c>
      <c r="F142">
        <v>154021.13</v>
      </c>
      <c r="G142">
        <v>1875500</v>
      </c>
      <c r="H142">
        <v>463.05</v>
      </c>
      <c r="I142">
        <f t="shared" si="20"/>
        <v>-1.7191977077363825</v>
      </c>
      <c r="J142" s="5">
        <v>1.3808219178082191E-2</v>
      </c>
      <c r="K142">
        <f t="shared" si="21"/>
        <v>-1.7330059269144646</v>
      </c>
    </row>
    <row r="143" spans="1:11" x14ac:dyDescent="0.3">
      <c r="A143" t="s">
        <v>0</v>
      </c>
      <c r="B143" s="1">
        <v>43770</v>
      </c>
      <c r="C143" s="1">
        <v>43797</v>
      </c>
      <c r="D143">
        <v>464.2</v>
      </c>
      <c r="E143">
        <v>464.2</v>
      </c>
      <c r="F143">
        <v>117658.33</v>
      </c>
      <c r="G143">
        <v>75066750</v>
      </c>
      <c r="H143">
        <v>462.25</v>
      </c>
      <c r="I143">
        <f t="shared" si="20"/>
        <v>0.24835330957779445</v>
      </c>
      <c r="J143" s="5">
        <v>1.3808219178082191E-2</v>
      </c>
      <c r="K143">
        <f t="shared" si="21"/>
        <v>0.23454509039971225</v>
      </c>
    </row>
    <row r="144" spans="1:11" x14ac:dyDescent="0.3">
      <c r="A144" t="s">
        <v>0</v>
      </c>
      <c r="B144" s="1">
        <v>43773</v>
      </c>
      <c r="C144" s="1">
        <v>43797</v>
      </c>
      <c r="D144">
        <v>471.6</v>
      </c>
      <c r="E144">
        <v>471.6</v>
      </c>
      <c r="F144">
        <v>134203.96</v>
      </c>
      <c r="G144">
        <v>73453875</v>
      </c>
      <c r="H144">
        <v>470.5</v>
      </c>
      <c r="I144">
        <f t="shared" si="20"/>
        <v>1.5941404566997057</v>
      </c>
      <c r="J144" s="5">
        <v>1.3835616438356164E-2</v>
      </c>
      <c r="K144">
        <f t="shared" si="21"/>
        <v>1.5803048402613495</v>
      </c>
    </row>
    <row r="145" spans="1:11" x14ac:dyDescent="0.3">
      <c r="A145" t="s">
        <v>0</v>
      </c>
      <c r="B145" s="1">
        <v>43774</v>
      </c>
      <c r="C145" s="1">
        <v>43797</v>
      </c>
      <c r="D145">
        <v>469.85</v>
      </c>
      <c r="E145">
        <v>469.85</v>
      </c>
      <c r="F145">
        <v>110384.18</v>
      </c>
      <c r="G145">
        <v>72796625</v>
      </c>
      <c r="H145">
        <v>468.35</v>
      </c>
      <c r="I145">
        <f t="shared" si="20"/>
        <v>-0.37107718405428325</v>
      </c>
      <c r="J145" s="5">
        <v>1.3917808219178082E-2</v>
      </c>
      <c r="K145">
        <f t="shared" si="21"/>
        <v>-0.38499499227346135</v>
      </c>
    </row>
    <row r="146" spans="1:11" x14ac:dyDescent="0.3">
      <c r="A146" t="s">
        <v>0</v>
      </c>
      <c r="B146" s="1">
        <v>43775</v>
      </c>
      <c r="C146" s="1">
        <v>43797</v>
      </c>
      <c r="D146">
        <v>481.65</v>
      </c>
      <c r="E146">
        <v>481.65</v>
      </c>
      <c r="F146">
        <v>238564.42</v>
      </c>
      <c r="G146">
        <v>75612625</v>
      </c>
      <c r="H146">
        <v>480.7</v>
      </c>
      <c r="I146">
        <f t="shared" si="20"/>
        <v>2.5114398212195281</v>
      </c>
      <c r="J146" s="5">
        <v>1.3917808219178082E-2</v>
      </c>
      <c r="K146">
        <f t="shared" si="21"/>
        <v>2.4975220130003501</v>
      </c>
    </row>
    <row r="147" spans="1:11" x14ac:dyDescent="0.3">
      <c r="A147" t="s">
        <v>0</v>
      </c>
      <c r="B147" s="1">
        <v>43776</v>
      </c>
      <c r="C147" s="1">
        <v>43797</v>
      </c>
      <c r="D147">
        <v>480.35</v>
      </c>
      <c r="E147">
        <v>480.35</v>
      </c>
      <c r="F147">
        <v>172587.08</v>
      </c>
      <c r="G147">
        <v>78791625</v>
      </c>
      <c r="H147">
        <v>478.55</v>
      </c>
      <c r="I147">
        <f t="shared" si="20"/>
        <v>-0.26990553306341836</v>
      </c>
      <c r="J147" s="5">
        <v>1.3917808219178082E-2</v>
      </c>
      <c r="K147">
        <f t="shared" si="21"/>
        <v>-0.28382334128259645</v>
      </c>
    </row>
    <row r="148" spans="1:11" x14ac:dyDescent="0.3">
      <c r="A148" t="s">
        <v>0</v>
      </c>
      <c r="B148" s="1">
        <v>43777</v>
      </c>
      <c r="C148" s="1">
        <v>43797</v>
      </c>
      <c r="D148">
        <v>488.55</v>
      </c>
      <c r="E148">
        <v>488.55</v>
      </c>
      <c r="F148">
        <v>366391.79</v>
      </c>
      <c r="G148">
        <v>77739750</v>
      </c>
      <c r="H148">
        <v>489.45</v>
      </c>
      <c r="I148">
        <f t="shared" si="20"/>
        <v>1.7070885812428414</v>
      </c>
      <c r="J148" s="5">
        <v>1.3890410958904111E-2</v>
      </c>
      <c r="K148">
        <f t="shared" si="21"/>
        <v>1.6931981702839372</v>
      </c>
    </row>
    <row r="149" spans="1:11" x14ac:dyDescent="0.3">
      <c r="A149" t="s">
        <v>0</v>
      </c>
      <c r="B149" s="1">
        <v>43780</v>
      </c>
      <c r="C149" s="1">
        <v>43797</v>
      </c>
      <c r="D149">
        <v>495.7</v>
      </c>
      <c r="E149">
        <v>495.7</v>
      </c>
      <c r="F149">
        <v>159232.70000000001</v>
      </c>
      <c r="G149">
        <v>79439250</v>
      </c>
      <c r="H149">
        <v>496.8</v>
      </c>
      <c r="I149">
        <f t="shared" si="20"/>
        <v>1.4635144816293066</v>
      </c>
      <c r="J149" s="5">
        <v>1.3863013698630135E-2</v>
      </c>
      <c r="K149">
        <f t="shared" si="21"/>
        <v>1.4496514679306765</v>
      </c>
    </row>
    <row r="150" spans="1:11" x14ac:dyDescent="0.3">
      <c r="A150" t="s">
        <v>0</v>
      </c>
      <c r="B150" s="1">
        <v>43782</v>
      </c>
      <c r="C150" s="1">
        <v>43797</v>
      </c>
      <c r="D150">
        <v>486.2</v>
      </c>
      <c r="E150">
        <v>486.2</v>
      </c>
      <c r="F150">
        <v>147747.85999999999</v>
      </c>
      <c r="G150">
        <v>76927125</v>
      </c>
      <c r="H150">
        <v>485.75</v>
      </c>
      <c r="I150">
        <f t="shared" si="20"/>
        <v>-1.9164817429897116</v>
      </c>
      <c r="J150" s="5">
        <v>1.3890410958904111E-2</v>
      </c>
      <c r="K150">
        <f t="shared" si="21"/>
        <v>-1.9303721539486158</v>
      </c>
    </row>
    <row r="151" spans="1:11" x14ac:dyDescent="0.3">
      <c r="A151" t="s">
        <v>0</v>
      </c>
      <c r="B151" s="1">
        <v>43783</v>
      </c>
      <c r="C151" s="1">
        <v>43797</v>
      </c>
      <c r="D151">
        <v>497.8</v>
      </c>
      <c r="E151">
        <v>497.8</v>
      </c>
      <c r="F151">
        <v>184790.06</v>
      </c>
      <c r="G151">
        <v>77013750</v>
      </c>
      <c r="H151">
        <v>498.65</v>
      </c>
      <c r="I151">
        <f t="shared" si="20"/>
        <v>2.3858494446729788</v>
      </c>
      <c r="J151" s="5">
        <v>1.3863013698630135E-2</v>
      </c>
      <c r="K151">
        <f t="shared" si="21"/>
        <v>2.3719864309743488</v>
      </c>
    </row>
    <row r="152" spans="1:11" x14ac:dyDescent="0.3">
      <c r="A152" t="s">
        <v>0</v>
      </c>
      <c r="B152" s="1">
        <v>43784</v>
      </c>
      <c r="C152" s="1">
        <v>43797</v>
      </c>
      <c r="D152">
        <v>499.7</v>
      </c>
      <c r="E152">
        <v>499.7</v>
      </c>
      <c r="F152">
        <v>285794.03000000003</v>
      </c>
      <c r="G152">
        <v>78117875</v>
      </c>
      <c r="H152">
        <v>499.85</v>
      </c>
      <c r="I152">
        <f t="shared" si="20"/>
        <v>0.38167938931297252</v>
      </c>
      <c r="J152" s="5">
        <v>1.3863013698630135E-2</v>
      </c>
      <c r="K152">
        <f t="shared" si="21"/>
        <v>0.36781637561434238</v>
      </c>
    </row>
    <row r="153" spans="1:11" x14ac:dyDescent="0.3">
      <c r="A153" t="s">
        <v>0</v>
      </c>
      <c r="B153" s="1">
        <v>43787</v>
      </c>
      <c r="C153" s="1">
        <v>43797</v>
      </c>
      <c r="D153">
        <v>497.95</v>
      </c>
      <c r="E153">
        <v>497.95</v>
      </c>
      <c r="F153">
        <v>137444.41</v>
      </c>
      <c r="G153">
        <v>79344375</v>
      </c>
      <c r="H153">
        <v>498.35</v>
      </c>
      <c r="I153">
        <f t="shared" si="20"/>
        <v>-0.35021012607564539</v>
      </c>
      <c r="J153" s="5">
        <v>1.3808219178082191E-2</v>
      </c>
      <c r="K153">
        <f t="shared" si="21"/>
        <v>-0.36401834525372756</v>
      </c>
    </row>
    <row r="154" spans="1:11" x14ac:dyDescent="0.3">
      <c r="A154" t="s">
        <v>0</v>
      </c>
      <c r="B154" s="1">
        <v>43788</v>
      </c>
      <c r="C154" s="1">
        <v>43797</v>
      </c>
      <c r="D154">
        <v>494.05</v>
      </c>
      <c r="E154">
        <v>494.05</v>
      </c>
      <c r="F154">
        <v>154454.04999999999</v>
      </c>
      <c r="G154">
        <v>78606000</v>
      </c>
      <c r="H154">
        <v>493.5</v>
      </c>
      <c r="I154">
        <f t="shared" si="20"/>
        <v>-0.78321116577969219</v>
      </c>
      <c r="J154" s="5">
        <v>1.3808219178082191E-2</v>
      </c>
      <c r="K154">
        <f t="shared" si="21"/>
        <v>-0.79701938495777436</v>
      </c>
    </row>
    <row r="155" spans="1:11" x14ac:dyDescent="0.3">
      <c r="A155" t="s">
        <v>0</v>
      </c>
      <c r="B155" s="1">
        <v>43789</v>
      </c>
      <c r="C155" s="1">
        <v>43797</v>
      </c>
      <c r="D155">
        <v>493.65</v>
      </c>
      <c r="E155">
        <v>493.65</v>
      </c>
      <c r="F155">
        <v>146946.62</v>
      </c>
      <c r="G155">
        <v>78278750</v>
      </c>
      <c r="H155">
        <v>495</v>
      </c>
      <c r="I155">
        <f t="shared" si="20"/>
        <v>-8.0963465236319018E-2</v>
      </c>
      <c r="J155" s="5">
        <v>1.3808219178082191E-2</v>
      </c>
      <c r="K155">
        <f t="shared" si="21"/>
        <v>-9.4771684414401203E-2</v>
      </c>
    </row>
    <row r="156" spans="1:11" x14ac:dyDescent="0.3">
      <c r="A156" t="s">
        <v>0</v>
      </c>
      <c r="B156" s="1">
        <v>43790</v>
      </c>
      <c r="C156" s="1">
        <v>43797</v>
      </c>
      <c r="D156">
        <v>497.2</v>
      </c>
      <c r="E156">
        <v>497.2</v>
      </c>
      <c r="F156">
        <v>177766.39</v>
      </c>
      <c r="G156">
        <v>74933375</v>
      </c>
      <c r="H156">
        <v>498.25</v>
      </c>
      <c r="I156">
        <f t="shared" si="20"/>
        <v>0.71913298895979161</v>
      </c>
      <c r="J156" s="5">
        <v>1.378082191780822E-2</v>
      </c>
      <c r="K156">
        <f t="shared" si="21"/>
        <v>0.70535216704198334</v>
      </c>
    </row>
    <row r="157" spans="1:11" x14ac:dyDescent="0.3">
      <c r="A157" t="s">
        <v>0</v>
      </c>
      <c r="B157" s="1">
        <v>43791</v>
      </c>
      <c r="C157" s="1">
        <v>43797</v>
      </c>
      <c r="D157">
        <v>497.25</v>
      </c>
      <c r="E157">
        <v>497.25</v>
      </c>
      <c r="F157">
        <v>159025.9</v>
      </c>
      <c r="G157">
        <v>67654125</v>
      </c>
      <c r="H157">
        <v>496.8</v>
      </c>
      <c r="I157">
        <f t="shared" si="20"/>
        <v>1.0056315366052166E-2</v>
      </c>
      <c r="J157" s="5">
        <v>1.3753424657534246E-2</v>
      </c>
      <c r="K157">
        <f t="shared" si="21"/>
        <v>-3.6971092914820803E-3</v>
      </c>
    </row>
    <row r="158" spans="1:11" x14ac:dyDescent="0.3">
      <c r="A158" t="s">
        <v>0</v>
      </c>
      <c r="B158" s="1">
        <v>43794</v>
      </c>
      <c r="C158" s="1">
        <v>43797</v>
      </c>
      <c r="D158">
        <v>498.7</v>
      </c>
      <c r="E158">
        <v>498.7</v>
      </c>
      <c r="F158">
        <v>208385.04</v>
      </c>
      <c r="G158">
        <v>59072750</v>
      </c>
      <c r="H158">
        <v>497.8</v>
      </c>
      <c r="I158">
        <f t="shared" si="20"/>
        <v>0.29160382101558341</v>
      </c>
      <c r="J158" s="5">
        <v>1.3753424657534246E-2</v>
      </c>
      <c r="K158">
        <f t="shared" si="21"/>
        <v>0.27785039635804915</v>
      </c>
    </row>
    <row r="159" spans="1:11" x14ac:dyDescent="0.3">
      <c r="A159" t="s">
        <v>0</v>
      </c>
      <c r="B159" s="1">
        <v>43795</v>
      </c>
      <c r="C159" s="1">
        <v>43797</v>
      </c>
      <c r="D159">
        <v>506.6</v>
      </c>
      <c r="E159">
        <v>506.6</v>
      </c>
      <c r="F159">
        <v>735373.42</v>
      </c>
      <c r="G159">
        <v>48152500</v>
      </c>
      <c r="H159">
        <v>510.7</v>
      </c>
      <c r="I159">
        <f t="shared" si="20"/>
        <v>1.5841187086424773</v>
      </c>
      <c r="J159" s="5">
        <v>1.3452054794520548E-2</v>
      </c>
      <c r="K159">
        <f t="shared" si="21"/>
        <v>1.5706666538479568</v>
      </c>
    </row>
    <row r="160" spans="1:11" x14ac:dyDescent="0.3">
      <c r="A160" t="s">
        <v>0</v>
      </c>
      <c r="B160" s="1">
        <v>43796</v>
      </c>
      <c r="C160" s="1">
        <v>43797</v>
      </c>
      <c r="D160">
        <v>505.85</v>
      </c>
      <c r="E160">
        <v>505.85</v>
      </c>
      <c r="F160">
        <v>257048.57</v>
      </c>
      <c r="G160">
        <v>30225250</v>
      </c>
      <c r="H160">
        <v>505.5</v>
      </c>
      <c r="I160">
        <f t="shared" si="20"/>
        <v>-0.1480457954994078</v>
      </c>
      <c r="J160" s="5">
        <v>1.3479452054794521E-2</v>
      </c>
      <c r="K160">
        <f t="shared" si="21"/>
        <v>-0.16152524755420233</v>
      </c>
    </row>
    <row r="161" spans="1:11" x14ac:dyDescent="0.3">
      <c r="A161" t="s">
        <v>0</v>
      </c>
      <c r="B161" s="1">
        <v>43797</v>
      </c>
      <c r="C161" s="1">
        <v>43797</v>
      </c>
      <c r="D161">
        <v>520</v>
      </c>
      <c r="E161">
        <v>519.15</v>
      </c>
      <c r="F161">
        <v>250101.78</v>
      </c>
      <c r="G161">
        <v>4449500</v>
      </c>
      <c r="H161">
        <v>519.15</v>
      </c>
      <c r="I161">
        <f t="shared" si="20"/>
        <v>2.6292379163783641</v>
      </c>
      <c r="J161" s="5">
        <v>1.3479452054794521E-2</v>
      </c>
      <c r="K161">
        <f t="shared" si="21"/>
        <v>2.6157584643235694</v>
      </c>
    </row>
    <row r="162" spans="1:11" x14ac:dyDescent="0.3">
      <c r="A162" t="s">
        <v>0</v>
      </c>
      <c r="B162" s="1">
        <v>43801</v>
      </c>
      <c r="C162" s="1">
        <v>43825</v>
      </c>
      <c r="D162">
        <v>510.55</v>
      </c>
      <c r="E162">
        <v>510.55</v>
      </c>
      <c r="F162">
        <v>101735.13</v>
      </c>
      <c r="G162">
        <v>110937750</v>
      </c>
      <c r="H162">
        <v>510.9</v>
      </c>
      <c r="I162">
        <f t="shared" si="20"/>
        <v>-1.6565539824713409</v>
      </c>
      <c r="J162" s="5">
        <v>1.3479452054794521E-2</v>
      </c>
      <c r="K162">
        <f t="shared" si="21"/>
        <v>-1.6700334345261354</v>
      </c>
    </row>
    <row r="163" spans="1:11" x14ac:dyDescent="0.3">
      <c r="A163" t="s">
        <v>0</v>
      </c>
      <c r="B163" s="1">
        <v>43802</v>
      </c>
      <c r="C163" s="1">
        <v>43825</v>
      </c>
      <c r="D163">
        <v>511.6</v>
      </c>
      <c r="E163">
        <v>511.6</v>
      </c>
      <c r="F163">
        <v>123342.55</v>
      </c>
      <c r="G163">
        <v>110866250</v>
      </c>
      <c r="H163">
        <v>509.35</v>
      </c>
      <c r="I163">
        <f t="shared" si="20"/>
        <v>0.20566056213887207</v>
      </c>
      <c r="J163" s="5">
        <v>1.3863013698630135E-2</v>
      </c>
      <c r="K163">
        <f t="shared" si="21"/>
        <v>0.19179754844024194</v>
      </c>
    </row>
    <row r="164" spans="1:11" x14ac:dyDescent="0.3">
      <c r="A164" t="s">
        <v>0</v>
      </c>
      <c r="B164" s="1">
        <v>43803</v>
      </c>
      <c r="C164" s="1">
        <v>43825</v>
      </c>
      <c r="D164">
        <v>529.65</v>
      </c>
      <c r="E164">
        <v>529.65</v>
      </c>
      <c r="F164">
        <v>307387.18</v>
      </c>
      <c r="G164">
        <v>114397250</v>
      </c>
      <c r="H164">
        <v>529.25</v>
      </c>
      <c r="I164">
        <f t="shared" si="20"/>
        <v>3.5281469898358</v>
      </c>
      <c r="J164" s="5">
        <v>1.3753424657534246E-2</v>
      </c>
      <c r="K164">
        <f t="shared" si="21"/>
        <v>3.5143935651782656</v>
      </c>
    </row>
    <row r="165" spans="1:11" x14ac:dyDescent="0.3">
      <c r="A165" t="s">
        <v>0</v>
      </c>
      <c r="B165" s="1">
        <v>43804</v>
      </c>
      <c r="C165" s="1">
        <v>43825</v>
      </c>
      <c r="D165">
        <v>528</v>
      </c>
      <c r="E165">
        <v>528</v>
      </c>
      <c r="F165">
        <v>265537.39</v>
      </c>
      <c r="G165">
        <v>113047000</v>
      </c>
      <c r="H165">
        <v>528.1</v>
      </c>
      <c r="I165">
        <f t="shared" si="20"/>
        <v>-0.31152647975077452</v>
      </c>
      <c r="J165" s="5">
        <v>1.3835616438356164E-2</v>
      </c>
      <c r="K165">
        <f t="shared" si="21"/>
        <v>-0.3253620961891307</v>
      </c>
    </row>
    <row r="166" spans="1:11" x14ac:dyDescent="0.3">
      <c r="A166" t="s">
        <v>0</v>
      </c>
      <c r="B166" s="1">
        <v>43805</v>
      </c>
      <c r="C166" s="1">
        <v>43825</v>
      </c>
      <c r="D166">
        <v>526.45000000000005</v>
      </c>
      <c r="E166">
        <v>526.45000000000005</v>
      </c>
      <c r="F166">
        <v>194031.25</v>
      </c>
      <c r="G166">
        <v>108256500</v>
      </c>
      <c r="H166">
        <v>524.79999999999995</v>
      </c>
      <c r="I166">
        <f t="shared" si="20"/>
        <v>-0.29356060606059747</v>
      </c>
      <c r="J166" s="5">
        <v>1.3808219178082191E-2</v>
      </c>
      <c r="K166">
        <f t="shared" si="21"/>
        <v>-0.30736882523867964</v>
      </c>
    </row>
    <row r="167" spans="1:11" x14ac:dyDescent="0.3">
      <c r="A167" t="s">
        <v>0</v>
      </c>
      <c r="B167" s="1">
        <v>43808</v>
      </c>
      <c r="C167" s="1">
        <v>43825</v>
      </c>
      <c r="D167">
        <v>528.04999999999995</v>
      </c>
      <c r="E167">
        <v>528.04999999999995</v>
      </c>
      <c r="F167">
        <v>114934.23</v>
      </c>
      <c r="G167">
        <v>107032750</v>
      </c>
      <c r="H167">
        <v>526.5</v>
      </c>
      <c r="I167">
        <f t="shared" si="20"/>
        <v>0.30392249976254326</v>
      </c>
      <c r="J167" s="5">
        <v>1.3726027397260273E-2</v>
      </c>
      <c r="K167">
        <f t="shared" si="21"/>
        <v>0.29019647236528301</v>
      </c>
    </row>
    <row r="168" spans="1:11" x14ac:dyDescent="0.3">
      <c r="A168" t="s">
        <v>0</v>
      </c>
      <c r="B168" s="1">
        <v>43809</v>
      </c>
      <c r="C168" s="1">
        <v>43825</v>
      </c>
      <c r="D168">
        <v>530.5</v>
      </c>
      <c r="E168">
        <v>530.5</v>
      </c>
      <c r="F168">
        <v>150023.19</v>
      </c>
      <c r="G168">
        <v>107504375</v>
      </c>
      <c r="H168">
        <v>528.70000000000005</v>
      </c>
      <c r="I168">
        <f t="shared" si="20"/>
        <v>0.46397121484708753</v>
      </c>
      <c r="J168" s="5">
        <v>1.4027397260273973E-2</v>
      </c>
      <c r="K168">
        <f t="shared" si="21"/>
        <v>0.44994381758681357</v>
      </c>
    </row>
    <row r="169" spans="1:11" x14ac:dyDescent="0.3">
      <c r="A169" t="s">
        <v>0</v>
      </c>
      <c r="B169" s="1">
        <v>43810</v>
      </c>
      <c r="C169" s="1">
        <v>43825</v>
      </c>
      <c r="D169">
        <v>535.15</v>
      </c>
      <c r="E169">
        <v>535.15</v>
      </c>
      <c r="F169">
        <v>155970.1</v>
      </c>
      <c r="G169">
        <v>105906625</v>
      </c>
      <c r="H169">
        <v>533.54999999999995</v>
      </c>
      <c r="I169">
        <f t="shared" si="20"/>
        <v>0.87653157398680059</v>
      </c>
      <c r="J169" s="5">
        <v>1.3808219178082191E-2</v>
      </c>
      <c r="K169">
        <f t="shared" si="21"/>
        <v>0.86272335480871842</v>
      </c>
    </row>
    <row r="170" spans="1:11" x14ac:dyDescent="0.3">
      <c r="A170" t="s">
        <v>0</v>
      </c>
      <c r="B170" s="1">
        <v>43811</v>
      </c>
      <c r="C170" s="1">
        <v>43825</v>
      </c>
      <c r="D170">
        <v>537.1</v>
      </c>
      <c r="E170">
        <v>537.1</v>
      </c>
      <c r="F170">
        <v>135231.04000000001</v>
      </c>
      <c r="G170">
        <v>105928625</v>
      </c>
      <c r="H170">
        <v>535.35</v>
      </c>
      <c r="I170">
        <f t="shared" si="20"/>
        <v>0.36438381762123623</v>
      </c>
      <c r="J170" s="5">
        <v>1.3753424657534246E-2</v>
      </c>
      <c r="K170">
        <f t="shared" si="21"/>
        <v>0.35063039296370196</v>
      </c>
    </row>
    <row r="171" spans="1:11" x14ac:dyDescent="0.3">
      <c r="A171" t="s">
        <v>0</v>
      </c>
      <c r="B171" s="1">
        <v>43812</v>
      </c>
      <c r="C171" s="1">
        <v>43825</v>
      </c>
      <c r="D171">
        <v>539.25</v>
      </c>
      <c r="E171">
        <v>539.25</v>
      </c>
      <c r="F171">
        <v>181527.36</v>
      </c>
      <c r="G171">
        <v>104832750</v>
      </c>
      <c r="H171">
        <v>537.04999999999995</v>
      </c>
      <c r="I171">
        <f t="shared" si="20"/>
        <v>0.40029789610872785</v>
      </c>
      <c r="J171" s="5">
        <v>1.378082191780822E-2</v>
      </c>
      <c r="K171">
        <f t="shared" si="21"/>
        <v>0.38651707419091963</v>
      </c>
    </row>
    <row r="172" spans="1:11" x14ac:dyDescent="0.3">
      <c r="A172" t="s">
        <v>0</v>
      </c>
      <c r="B172" s="1">
        <v>43815</v>
      </c>
      <c r="C172" s="1">
        <v>43825</v>
      </c>
      <c r="D172">
        <v>540.1</v>
      </c>
      <c r="E172">
        <v>540.1</v>
      </c>
      <c r="F172">
        <v>123897.05</v>
      </c>
      <c r="G172">
        <v>102004375</v>
      </c>
      <c r="H172">
        <v>539.25</v>
      </c>
      <c r="I172">
        <f t="shared" si="20"/>
        <v>0.15762633286973068</v>
      </c>
      <c r="J172" s="5">
        <v>1.378082191780822E-2</v>
      </c>
      <c r="K172">
        <f t="shared" si="21"/>
        <v>0.14384551095192247</v>
      </c>
    </row>
    <row r="173" spans="1:11" x14ac:dyDescent="0.3">
      <c r="A173" t="s">
        <v>0</v>
      </c>
      <c r="B173" s="1">
        <v>43816</v>
      </c>
      <c r="C173" s="1">
        <v>43825</v>
      </c>
      <c r="D173">
        <v>542.54999999999995</v>
      </c>
      <c r="E173">
        <v>542.54999999999995</v>
      </c>
      <c r="F173">
        <v>123991.09</v>
      </c>
      <c r="G173">
        <v>96892125</v>
      </c>
      <c r="H173">
        <v>541.15</v>
      </c>
      <c r="I173">
        <f t="shared" si="20"/>
        <v>0.45361970005553259</v>
      </c>
      <c r="J173" s="5">
        <v>1.3753424657534246E-2</v>
      </c>
      <c r="K173">
        <f t="shared" si="21"/>
        <v>0.43986627539799833</v>
      </c>
    </row>
    <row r="174" spans="1:11" x14ac:dyDescent="0.3">
      <c r="A174" t="s">
        <v>0</v>
      </c>
      <c r="B174" s="1">
        <v>43817</v>
      </c>
      <c r="C174" s="1">
        <v>43825</v>
      </c>
      <c r="D174">
        <v>542.75</v>
      </c>
      <c r="E174">
        <v>542.75</v>
      </c>
      <c r="F174">
        <v>118596.66</v>
      </c>
      <c r="G174">
        <v>93105375</v>
      </c>
      <c r="H174">
        <v>541.4</v>
      </c>
      <c r="I174">
        <f t="shared" si="20"/>
        <v>3.6862961939000183E-2</v>
      </c>
      <c r="J174" s="5">
        <v>1.3808219178082191E-2</v>
      </c>
      <c r="K174">
        <f t="shared" si="21"/>
        <v>2.3054742760917991E-2</v>
      </c>
    </row>
    <row r="175" spans="1:11" x14ac:dyDescent="0.3">
      <c r="A175" t="s">
        <v>0</v>
      </c>
      <c r="B175" s="1">
        <v>43818</v>
      </c>
      <c r="C175" s="1">
        <v>43825</v>
      </c>
      <c r="D175">
        <v>540.54999999999995</v>
      </c>
      <c r="E175">
        <v>540.54999999999995</v>
      </c>
      <c r="F175">
        <v>139167.53</v>
      </c>
      <c r="G175">
        <v>89145375</v>
      </c>
      <c r="H175">
        <v>540.20000000000005</v>
      </c>
      <c r="I175">
        <f t="shared" si="20"/>
        <v>-0.40534315983418617</v>
      </c>
      <c r="J175" s="5">
        <v>1.378082191780822E-2</v>
      </c>
      <c r="K175">
        <f t="shared" si="21"/>
        <v>-0.41912398175199439</v>
      </c>
    </row>
    <row r="176" spans="1:11" x14ac:dyDescent="0.3">
      <c r="A176" t="s">
        <v>0</v>
      </c>
      <c r="B176" s="1">
        <v>43819</v>
      </c>
      <c r="C176" s="1">
        <v>43825</v>
      </c>
      <c r="D176">
        <v>545.85</v>
      </c>
      <c r="E176">
        <v>545.85</v>
      </c>
      <c r="F176">
        <v>309484.34000000003</v>
      </c>
      <c r="G176">
        <v>71825875</v>
      </c>
      <c r="H176">
        <v>546.1</v>
      </c>
      <c r="I176">
        <f t="shared" si="20"/>
        <v>0.98048284155028553</v>
      </c>
      <c r="J176" s="5">
        <v>1.3753424657534246E-2</v>
      </c>
      <c r="K176">
        <f t="shared" si="21"/>
        <v>0.96672941689275127</v>
      </c>
    </row>
    <row r="177" spans="1:11" x14ac:dyDescent="0.3">
      <c r="A177" t="s">
        <v>0</v>
      </c>
      <c r="B177" s="1">
        <v>43822</v>
      </c>
      <c r="C177" s="1">
        <v>43825</v>
      </c>
      <c r="D177">
        <v>542.04999999999995</v>
      </c>
      <c r="E177">
        <v>542.04999999999995</v>
      </c>
      <c r="F177">
        <v>259109.24</v>
      </c>
      <c r="G177">
        <v>41652875</v>
      </c>
      <c r="H177">
        <v>541.29999999999995</v>
      </c>
      <c r="I177">
        <f t="shared" si="20"/>
        <v>-0.69616194925347041</v>
      </c>
      <c r="J177" s="5">
        <v>1.3753424657534246E-2</v>
      </c>
      <c r="K177">
        <f t="shared" si="21"/>
        <v>-0.70991537391100468</v>
      </c>
    </row>
    <row r="178" spans="1:11" x14ac:dyDescent="0.3">
      <c r="A178" t="s">
        <v>0</v>
      </c>
      <c r="B178" s="1">
        <v>43823</v>
      </c>
      <c r="C178" s="1">
        <v>43825</v>
      </c>
      <c r="D178">
        <v>541.75</v>
      </c>
      <c r="E178">
        <v>541.75</v>
      </c>
      <c r="F178">
        <v>196485.98</v>
      </c>
      <c r="G178">
        <v>14931125</v>
      </c>
      <c r="H178">
        <v>541.1</v>
      </c>
      <c r="I178">
        <f t="shared" si="20"/>
        <v>-5.5345447836907029E-2</v>
      </c>
      <c r="J178" s="5">
        <v>1.3753424657534246E-2</v>
      </c>
      <c r="K178">
        <f t="shared" si="21"/>
        <v>-6.9098872494441271E-2</v>
      </c>
    </row>
    <row r="179" spans="1:11" x14ac:dyDescent="0.3">
      <c r="A179" t="s">
        <v>0</v>
      </c>
      <c r="B179" s="1">
        <v>43825</v>
      </c>
      <c r="C179" s="1">
        <v>43825</v>
      </c>
      <c r="D179">
        <v>539.4</v>
      </c>
      <c r="E179">
        <v>538.75</v>
      </c>
      <c r="F179">
        <v>121648.37</v>
      </c>
      <c r="G179">
        <v>1427250</v>
      </c>
      <c r="H179">
        <v>538.75</v>
      </c>
      <c r="I179">
        <f t="shared" si="20"/>
        <v>-0.55376095985233043</v>
      </c>
      <c r="J179" s="5">
        <v>1.3753424657534246E-2</v>
      </c>
      <c r="K179">
        <f t="shared" si="21"/>
        <v>-0.56751438450986469</v>
      </c>
    </row>
    <row r="180" spans="1:11" x14ac:dyDescent="0.3">
      <c r="A180" t="s">
        <v>0</v>
      </c>
      <c r="B180" s="1">
        <v>43826</v>
      </c>
      <c r="C180" s="1">
        <v>43860</v>
      </c>
      <c r="D180">
        <v>552.79999999999995</v>
      </c>
      <c r="E180">
        <v>552.79999999999995</v>
      </c>
      <c r="F180">
        <v>135525.69</v>
      </c>
      <c r="G180">
        <v>104135625</v>
      </c>
      <c r="H180">
        <v>549.4</v>
      </c>
      <c r="I180">
        <f t="shared" si="20"/>
        <v>2.607888631090479</v>
      </c>
      <c r="J180" s="5">
        <v>1.3835616438356164E-2</v>
      </c>
      <c r="K180">
        <f t="shared" si="21"/>
        <v>2.5940530146521228</v>
      </c>
    </row>
    <row r="181" spans="1:11" x14ac:dyDescent="0.3">
      <c r="A181" t="s">
        <v>0</v>
      </c>
      <c r="B181" s="1">
        <v>43829</v>
      </c>
      <c r="C181" s="1">
        <v>43860</v>
      </c>
      <c r="D181">
        <v>547.85</v>
      </c>
      <c r="E181">
        <v>547.85</v>
      </c>
      <c r="F181">
        <v>112888.92</v>
      </c>
      <c r="G181">
        <v>104079250</v>
      </c>
      <c r="H181">
        <v>543.95000000000005</v>
      </c>
      <c r="I181">
        <f t="shared" si="20"/>
        <v>-0.89544138929087047</v>
      </c>
      <c r="J181" s="5">
        <v>1.3808219178082191E-2</v>
      </c>
      <c r="K181">
        <f t="shared" si="21"/>
        <v>-0.90924960846895264</v>
      </c>
    </row>
    <row r="182" spans="1:11" x14ac:dyDescent="0.3">
      <c r="A182" t="s">
        <v>0</v>
      </c>
      <c r="B182" s="1">
        <v>43830</v>
      </c>
      <c r="C182" s="1">
        <v>43860</v>
      </c>
      <c r="D182">
        <v>542.79999999999995</v>
      </c>
      <c r="E182">
        <v>542.79999999999995</v>
      </c>
      <c r="F182">
        <v>88828.65</v>
      </c>
      <c r="G182">
        <v>105263125</v>
      </c>
      <c r="H182">
        <v>538.9</v>
      </c>
      <c r="I182">
        <f t="shared" si="20"/>
        <v>-0.92178516017159218</v>
      </c>
      <c r="J182" s="5">
        <v>1.3616438356164383E-2</v>
      </c>
      <c r="K182">
        <f t="shared" si="21"/>
        <v>-0.93540159852775651</v>
      </c>
    </row>
    <row r="183" spans="1:11" x14ac:dyDescent="0.3">
      <c r="A183" t="s">
        <v>0</v>
      </c>
      <c r="B183" s="1">
        <v>43831</v>
      </c>
      <c r="C183" s="1">
        <v>43860</v>
      </c>
      <c r="D183">
        <v>540.45000000000005</v>
      </c>
      <c r="E183">
        <v>540.45000000000005</v>
      </c>
      <c r="F183">
        <v>68703.09</v>
      </c>
      <c r="G183">
        <v>104304750</v>
      </c>
      <c r="H183">
        <v>536.75</v>
      </c>
      <c r="I183">
        <f t="shared" si="20"/>
        <v>-0.43294030950624712</v>
      </c>
      <c r="J183" s="5">
        <v>1.367123287671233E-2</v>
      </c>
      <c r="K183">
        <f t="shared" si="21"/>
        <v>-0.44661154238295947</v>
      </c>
    </row>
    <row r="184" spans="1:11" x14ac:dyDescent="0.3">
      <c r="A184" t="s">
        <v>0</v>
      </c>
      <c r="B184" s="1">
        <v>43832</v>
      </c>
      <c r="C184" s="1">
        <v>43860</v>
      </c>
      <c r="D184">
        <v>544.15</v>
      </c>
      <c r="E184">
        <v>544.15</v>
      </c>
      <c r="F184">
        <v>91897.79</v>
      </c>
      <c r="G184">
        <v>104135625</v>
      </c>
      <c r="H184">
        <v>540.6</v>
      </c>
      <c r="I184">
        <f t="shared" si="20"/>
        <v>0.68461467295770773</v>
      </c>
      <c r="J184" s="5">
        <v>1.3643835616438357E-2</v>
      </c>
      <c r="K184">
        <f t="shared" si="21"/>
        <v>0.67097083734126939</v>
      </c>
    </row>
    <row r="185" spans="1:11" x14ac:dyDescent="0.3">
      <c r="A185" t="s">
        <v>0</v>
      </c>
      <c r="B185" s="1">
        <v>43833</v>
      </c>
      <c r="C185" s="1">
        <v>43860</v>
      </c>
      <c r="D185">
        <v>541.54999999999995</v>
      </c>
      <c r="E185">
        <v>541.54999999999995</v>
      </c>
      <c r="F185">
        <v>108849.13</v>
      </c>
      <c r="G185">
        <v>102291750</v>
      </c>
      <c r="H185">
        <v>538.85</v>
      </c>
      <c r="I185">
        <f t="shared" si="20"/>
        <v>-0.4778094275475554</v>
      </c>
      <c r="J185" s="5">
        <v>1.3726027397260273E-2</v>
      </c>
      <c r="K185">
        <f t="shared" si="21"/>
        <v>-0.49153545494481565</v>
      </c>
    </row>
    <row r="186" spans="1:11" x14ac:dyDescent="0.3">
      <c r="A186" t="s">
        <v>0</v>
      </c>
      <c r="B186" s="1">
        <v>43836</v>
      </c>
      <c r="C186" s="1">
        <v>43860</v>
      </c>
      <c r="D186">
        <v>528.54999999999995</v>
      </c>
      <c r="E186">
        <v>528.54999999999995</v>
      </c>
      <c r="F186">
        <v>133468.57</v>
      </c>
      <c r="G186">
        <v>101817375</v>
      </c>
      <c r="H186">
        <v>525.70000000000005</v>
      </c>
      <c r="I186">
        <f t="shared" si="20"/>
        <v>-2.4005170344381868</v>
      </c>
      <c r="J186" s="5">
        <v>1.3753424657534246E-2</v>
      </c>
      <c r="K186">
        <f t="shared" si="21"/>
        <v>-2.4142704590957211</v>
      </c>
    </row>
    <row r="187" spans="1:11" x14ac:dyDescent="0.3">
      <c r="A187" t="s">
        <v>0</v>
      </c>
      <c r="B187" s="1">
        <v>43837</v>
      </c>
      <c r="C187" s="1">
        <v>43860</v>
      </c>
      <c r="D187">
        <v>526.04999999999995</v>
      </c>
      <c r="E187">
        <v>526.04999999999995</v>
      </c>
      <c r="F187">
        <v>192625.91</v>
      </c>
      <c r="G187">
        <v>105003250</v>
      </c>
      <c r="H187">
        <v>522.9</v>
      </c>
      <c r="I187">
        <f t="shared" si="20"/>
        <v>-0.47299214833033776</v>
      </c>
      <c r="J187" s="5">
        <v>1.3835616438356164E-2</v>
      </c>
      <c r="K187">
        <f t="shared" si="21"/>
        <v>-0.48682776476869394</v>
      </c>
    </row>
    <row r="188" spans="1:11" x14ac:dyDescent="0.3">
      <c r="A188" t="s">
        <v>0</v>
      </c>
      <c r="B188" s="1">
        <v>43838</v>
      </c>
      <c r="C188" s="1">
        <v>43860</v>
      </c>
      <c r="D188">
        <v>528.04999999999995</v>
      </c>
      <c r="E188">
        <v>528.04999999999995</v>
      </c>
      <c r="F188">
        <v>171244.86</v>
      </c>
      <c r="G188">
        <v>106169250</v>
      </c>
      <c r="H188">
        <v>525.95000000000005</v>
      </c>
      <c r="I188">
        <f t="shared" si="20"/>
        <v>0.38019199695846406</v>
      </c>
      <c r="J188" s="5">
        <v>1.3835616438356164E-2</v>
      </c>
      <c r="K188">
        <f t="shared" si="21"/>
        <v>0.36635638052010788</v>
      </c>
    </row>
    <row r="189" spans="1:11" x14ac:dyDescent="0.3">
      <c r="A189" t="s">
        <v>0</v>
      </c>
      <c r="B189" s="1">
        <v>43839</v>
      </c>
      <c r="C189" s="1">
        <v>43860</v>
      </c>
      <c r="D189">
        <v>547.4</v>
      </c>
      <c r="E189">
        <v>547.4</v>
      </c>
      <c r="F189">
        <v>209679.02</v>
      </c>
      <c r="G189">
        <v>107038250</v>
      </c>
      <c r="H189">
        <v>546.29999999999995</v>
      </c>
      <c r="I189">
        <f t="shared" si="20"/>
        <v>3.6644257172616275</v>
      </c>
      <c r="J189" s="5">
        <v>1.3835616438356164E-2</v>
      </c>
      <c r="K189">
        <f t="shared" si="21"/>
        <v>3.6505901008232713</v>
      </c>
    </row>
    <row r="190" spans="1:11" x14ac:dyDescent="0.3">
      <c r="A190" t="s">
        <v>0</v>
      </c>
      <c r="B190" s="1">
        <v>43840</v>
      </c>
      <c r="C190" s="1">
        <v>43860</v>
      </c>
      <c r="D190">
        <v>542.4</v>
      </c>
      <c r="E190">
        <v>542.4</v>
      </c>
      <c r="F190">
        <v>121417.19</v>
      </c>
      <c r="G190">
        <v>106295750</v>
      </c>
      <c r="H190">
        <v>540.25</v>
      </c>
      <c r="I190">
        <f t="shared" si="20"/>
        <v>-0.91340884179758863</v>
      </c>
      <c r="J190" s="5">
        <v>1.3890410958904111E-2</v>
      </c>
      <c r="K190">
        <f t="shared" si="21"/>
        <v>-0.92729925275649272</v>
      </c>
    </row>
    <row r="191" spans="1:11" x14ac:dyDescent="0.3">
      <c r="A191" t="s">
        <v>0</v>
      </c>
      <c r="B191" s="1">
        <v>43843</v>
      </c>
      <c r="C191" s="1">
        <v>43860</v>
      </c>
      <c r="D191">
        <v>540.85</v>
      </c>
      <c r="E191">
        <v>540.85</v>
      </c>
      <c r="F191">
        <v>94900.38</v>
      </c>
      <c r="G191">
        <v>105125625</v>
      </c>
      <c r="H191">
        <v>538.6</v>
      </c>
      <c r="I191">
        <f t="shared" si="20"/>
        <v>-0.28576696165190901</v>
      </c>
      <c r="J191" s="5">
        <v>1.3972602739726026E-2</v>
      </c>
      <c r="K191">
        <f t="shared" si="21"/>
        <v>-0.29973956439163502</v>
      </c>
    </row>
    <row r="192" spans="1:11" x14ac:dyDescent="0.3">
      <c r="A192" t="s">
        <v>0</v>
      </c>
      <c r="B192" s="1">
        <v>43844</v>
      </c>
      <c r="C192" s="1">
        <v>43860</v>
      </c>
      <c r="D192">
        <v>539.75</v>
      </c>
      <c r="E192">
        <v>539.75</v>
      </c>
      <c r="F192">
        <v>103881.86</v>
      </c>
      <c r="G192">
        <v>104923500</v>
      </c>
      <c r="H192">
        <v>537.6</v>
      </c>
      <c r="I192">
        <f t="shared" si="20"/>
        <v>-0.2033835629102381</v>
      </c>
      <c r="J192" s="5">
        <v>1.4027397260273973E-2</v>
      </c>
      <c r="K192">
        <f t="shared" si="21"/>
        <v>-0.21741096017051206</v>
      </c>
    </row>
    <row r="193" spans="1:11" x14ac:dyDescent="0.3">
      <c r="A193" t="s">
        <v>0</v>
      </c>
      <c r="B193" s="1">
        <v>43845</v>
      </c>
      <c r="C193" s="1">
        <v>43860</v>
      </c>
      <c r="D193">
        <v>538.1</v>
      </c>
      <c r="E193">
        <v>538.1</v>
      </c>
      <c r="F193">
        <v>110149.2</v>
      </c>
      <c r="G193">
        <v>104827250</v>
      </c>
      <c r="H193">
        <v>535.6</v>
      </c>
      <c r="I193">
        <f t="shared" si="20"/>
        <v>-0.30569708198239504</v>
      </c>
      <c r="J193" s="5">
        <v>1.3972602739726026E-2</v>
      </c>
      <c r="K193">
        <f t="shared" si="21"/>
        <v>-0.31966968472212104</v>
      </c>
    </row>
    <row r="194" spans="1:11" x14ac:dyDescent="0.3">
      <c r="A194" t="s">
        <v>0</v>
      </c>
      <c r="B194" s="1">
        <v>43846</v>
      </c>
      <c r="C194" s="1">
        <v>43860</v>
      </c>
      <c r="D194">
        <v>539.20000000000005</v>
      </c>
      <c r="E194">
        <v>539.20000000000005</v>
      </c>
      <c r="F194">
        <v>95060.53</v>
      </c>
      <c r="G194">
        <v>104819000</v>
      </c>
      <c r="H194">
        <v>537.15</v>
      </c>
      <c r="I194">
        <f t="shared" si="20"/>
        <v>0.2044229697082369</v>
      </c>
      <c r="J194" s="5">
        <v>1.4E-2</v>
      </c>
      <c r="K194">
        <f t="shared" si="21"/>
        <v>0.19042296970823688</v>
      </c>
    </row>
    <row r="195" spans="1:11" x14ac:dyDescent="0.3">
      <c r="A195" t="s">
        <v>0</v>
      </c>
      <c r="B195" s="1">
        <v>43847</v>
      </c>
      <c r="C195" s="1">
        <v>43860</v>
      </c>
      <c r="D195">
        <v>534.4</v>
      </c>
      <c r="E195">
        <v>534.4</v>
      </c>
      <c r="F195">
        <v>137387.25</v>
      </c>
      <c r="G195">
        <v>103481125</v>
      </c>
      <c r="H195">
        <v>532.04999999999995</v>
      </c>
      <c r="I195">
        <f t="shared" si="20"/>
        <v>-0.89020771513354369</v>
      </c>
      <c r="J195" s="5">
        <v>1.3972602739726026E-2</v>
      </c>
      <c r="K195">
        <f t="shared" si="21"/>
        <v>-0.90418031787326969</v>
      </c>
    </row>
    <row r="196" spans="1:11" x14ac:dyDescent="0.3">
      <c r="A196" t="s">
        <v>0</v>
      </c>
      <c r="B196" s="1">
        <v>43850</v>
      </c>
      <c r="C196" s="1">
        <v>43860</v>
      </c>
      <c r="D196">
        <v>536.4</v>
      </c>
      <c r="E196">
        <v>536.4</v>
      </c>
      <c r="F196">
        <v>169792.36</v>
      </c>
      <c r="G196">
        <v>101810500</v>
      </c>
      <c r="H196">
        <v>534.85</v>
      </c>
      <c r="I196">
        <f t="shared" ref="I196:I243" si="22">(E196-E195)*100/E195</f>
        <v>0.37425149700598803</v>
      </c>
      <c r="J196" s="5">
        <v>1.4E-2</v>
      </c>
      <c r="K196">
        <f t="shared" ref="K196:K243" si="23">(I196-J196)</f>
        <v>0.36025149700598802</v>
      </c>
    </row>
    <row r="197" spans="1:11" x14ac:dyDescent="0.3">
      <c r="A197" t="s">
        <v>0</v>
      </c>
      <c r="B197" s="1">
        <v>43851</v>
      </c>
      <c r="C197" s="1">
        <v>43860</v>
      </c>
      <c r="D197">
        <v>532.95000000000005</v>
      </c>
      <c r="E197">
        <v>532.95000000000005</v>
      </c>
      <c r="F197">
        <v>103334.67</v>
      </c>
      <c r="G197">
        <v>101183500</v>
      </c>
      <c r="H197">
        <v>531.04999999999995</v>
      </c>
      <c r="I197">
        <f t="shared" si="22"/>
        <v>-0.64317673378074791</v>
      </c>
      <c r="J197" s="5">
        <v>1.4027397260273973E-2</v>
      </c>
      <c r="K197">
        <f t="shared" si="23"/>
        <v>-0.65720413104102193</v>
      </c>
    </row>
    <row r="198" spans="1:11" x14ac:dyDescent="0.3">
      <c r="A198" t="s">
        <v>0</v>
      </c>
      <c r="B198" s="1">
        <v>43852</v>
      </c>
      <c r="C198" s="1">
        <v>43860</v>
      </c>
      <c r="D198">
        <v>524.79999999999995</v>
      </c>
      <c r="E198">
        <v>524.79999999999995</v>
      </c>
      <c r="F198">
        <v>153681.88</v>
      </c>
      <c r="G198">
        <v>102645125</v>
      </c>
      <c r="H198">
        <v>522.85</v>
      </c>
      <c r="I198">
        <f t="shared" si="22"/>
        <v>-1.5292241298433418</v>
      </c>
      <c r="J198" s="5">
        <v>1.4027397260273973E-2</v>
      </c>
      <c r="K198">
        <f t="shared" si="23"/>
        <v>-1.5432515271036158</v>
      </c>
    </row>
    <row r="199" spans="1:11" x14ac:dyDescent="0.3">
      <c r="A199" t="s">
        <v>0</v>
      </c>
      <c r="B199" s="1">
        <v>43853</v>
      </c>
      <c r="C199" s="1">
        <v>43860</v>
      </c>
      <c r="D199">
        <v>529.15</v>
      </c>
      <c r="E199">
        <v>529.15</v>
      </c>
      <c r="F199">
        <v>212577.34</v>
      </c>
      <c r="G199">
        <v>100960750</v>
      </c>
      <c r="H199">
        <v>527.70000000000005</v>
      </c>
      <c r="I199">
        <f t="shared" si="22"/>
        <v>0.82888719512195563</v>
      </c>
      <c r="J199" s="5">
        <v>1.3972602739726026E-2</v>
      </c>
      <c r="K199">
        <f t="shared" si="23"/>
        <v>0.81491459238222963</v>
      </c>
    </row>
    <row r="200" spans="1:11" x14ac:dyDescent="0.3">
      <c r="A200" t="s">
        <v>0</v>
      </c>
      <c r="B200" s="1">
        <v>43854</v>
      </c>
      <c r="C200" s="1">
        <v>43860</v>
      </c>
      <c r="D200">
        <v>534.75</v>
      </c>
      <c r="E200">
        <v>534.75</v>
      </c>
      <c r="F200">
        <v>183096.67</v>
      </c>
      <c r="G200">
        <v>101688125</v>
      </c>
      <c r="H200">
        <v>533.85</v>
      </c>
      <c r="I200">
        <f t="shared" si="22"/>
        <v>1.0583010488519367</v>
      </c>
      <c r="J200" s="5">
        <v>1.4E-2</v>
      </c>
      <c r="K200">
        <f t="shared" si="23"/>
        <v>1.0443010488519366</v>
      </c>
    </row>
    <row r="201" spans="1:11" x14ac:dyDescent="0.3">
      <c r="A201" t="s">
        <v>0</v>
      </c>
      <c r="B201" s="1">
        <v>43857</v>
      </c>
      <c r="C201" s="1">
        <v>43860</v>
      </c>
      <c r="D201">
        <v>537.54999999999995</v>
      </c>
      <c r="E201">
        <v>537.54999999999995</v>
      </c>
      <c r="F201">
        <v>436511.59</v>
      </c>
      <c r="G201">
        <v>84704125</v>
      </c>
      <c r="H201">
        <v>537.25</v>
      </c>
      <c r="I201">
        <f t="shared" si="22"/>
        <v>0.52360916316034678</v>
      </c>
      <c r="J201" s="5">
        <v>1.3972602739726026E-2</v>
      </c>
      <c r="K201">
        <f t="shared" si="23"/>
        <v>0.50963656042062078</v>
      </c>
    </row>
    <row r="202" spans="1:11" x14ac:dyDescent="0.3">
      <c r="A202" t="s">
        <v>0</v>
      </c>
      <c r="B202" s="1">
        <v>43858</v>
      </c>
      <c r="C202" s="1">
        <v>43860</v>
      </c>
      <c r="D202">
        <v>527.85</v>
      </c>
      <c r="E202">
        <v>527.85</v>
      </c>
      <c r="F202">
        <v>323415.90000000002</v>
      </c>
      <c r="G202">
        <v>56782000</v>
      </c>
      <c r="H202">
        <v>528.20000000000005</v>
      </c>
      <c r="I202">
        <f t="shared" si="22"/>
        <v>-1.8044833038786965</v>
      </c>
      <c r="J202" s="5">
        <v>1.4027397260273973E-2</v>
      </c>
      <c r="K202">
        <f t="shared" si="23"/>
        <v>-1.8185107011389705</v>
      </c>
    </row>
    <row r="203" spans="1:11" x14ac:dyDescent="0.3">
      <c r="A203" t="s">
        <v>0</v>
      </c>
      <c r="B203" s="1">
        <v>43859</v>
      </c>
      <c r="C203" s="1">
        <v>43860</v>
      </c>
      <c r="D203">
        <v>527.35</v>
      </c>
      <c r="E203">
        <v>527.35</v>
      </c>
      <c r="F203">
        <v>275820.11</v>
      </c>
      <c r="G203">
        <v>27517875</v>
      </c>
      <c r="H203">
        <v>526.6</v>
      </c>
      <c r="I203">
        <f t="shared" si="22"/>
        <v>-9.4723879890120294E-2</v>
      </c>
      <c r="J203" s="5">
        <v>1.4054794520547946E-2</v>
      </c>
      <c r="K203">
        <f t="shared" si="23"/>
        <v>-0.10877867441066824</v>
      </c>
    </row>
    <row r="204" spans="1:11" x14ac:dyDescent="0.3">
      <c r="A204" t="s">
        <v>0</v>
      </c>
      <c r="B204" s="1">
        <v>43860</v>
      </c>
      <c r="C204" s="1">
        <v>43860</v>
      </c>
      <c r="D204">
        <v>531.9</v>
      </c>
      <c r="E204">
        <v>532.20000000000005</v>
      </c>
      <c r="F204">
        <v>166228.01999999999</v>
      </c>
      <c r="G204">
        <v>8302250</v>
      </c>
      <c r="H204">
        <v>532.20000000000005</v>
      </c>
      <c r="I204">
        <f t="shared" si="22"/>
        <v>0.91969280364085004</v>
      </c>
      <c r="J204" s="5">
        <v>1.4054794520547946E-2</v>
      </c>
      <c r="K204">
        <f t="shared" si="23"/>
        <v>0.90563800912030212</v>
      </c>
    </row>
    <row r="205" spans="1:11" x14ac:dyDescent="0.3">
      <c r="A205" t="s">
        <v>0</v>
      </c>
      <c r="B205" s="1">
        <v>43861</v>
      </c>
      <c r="C205" s="1">
        <v>43888</v>
      </c>
      <c r="D205">
        <v>527.79999999999995</v>
      </c>
      <c r="E205">
        <v>527.79999999999995</v>
      </c>
      <c r="F205">
        <v>175635.37</v>
      </c>
      <c r="G205">
        <v>100714625</v>
      </c>
      <c r="H205">
        <v>525.65</v>
      </c>
      <c r="I205">
        <f t="shared" si="22"/>
        <v>-0.8267568583239554</v>
      </c>
      <c r="J205" s="5">
        <v>1.4E-2</v>
      </c>
      <c r="K205">
        <f t="shared" si="23"/>
        <v>-0.84075685832395541</v>
      </c>
    </row>
    <row r="206" spans="1:11" x14ac:dyDescent="0.3">
      <c r="A206" t="s">
        <v>0</v>
      </c>
      <c r="B206" s="1">
        <v>43862</v>
      </c>
      <c r="C206" s="1">
        <v>43888</v>
      </c>
      <c r="D206">
        <v>506.1</v>
      </c>
      <c r="E206">
        <v>506.1</v>
      </c>
      <c r="F206">
        <v>164585.29999999999</v>
      </c>
      <c r="G206">
        <v>99165000</v>
      </c>
      <c r="H206">
        <v>504.6</v>
      </c>
      <c r="I206">
        <f t="shared" si="22"/>
        <v>-4.1114058355437537</v>
      </c>
      <c r="J206" s="5">
        <v>1.4027397260273973E-2</v>
      </c>
      <c r="K206">
        <f t="shared" si="23"/>
        <v>-4.1254332328040277</v>
      </c>
    </row>
    <row r="207" spans="1:11" x14ac:dyDescent="0.3">
      <c r="A207" t="s">
        <v>0</v>
      </c>
      <c r="B207" s="1">
        <v>43864</v>
      </c>
      <c r="C207" s="1">
        <v>43888</v>
      </c>
      <c r="D207">
        <v>517.04999999999995</v>
      </c>
      <c r="E207">
        <v>517.04999999999995</v>
      </c>
      <c r="F207">
        <v>174899.57</v>
      </c>
      <c r="G207">
        <v>97996250</v>
      </c>
      <c r="H207">
        <v>515.54999999999995</v>
      </c>
      <c r="I207">
        <f t="shared" si="22"/>
        <v>2.1636040308239344</v>
      </c>
      <c r="J207" s="5">
        <v>1.4054794520547946E-2</v>
      </c>
      <c r="K207">
        <f t="shared" si="23"/>
        <v>2.1495492363033866</v>
      </c>
    </row>
    <row r="208" spans="1:11" x14ac:dyDescent="0.3">
      <c r="A208" t="s">
        <v>0</v>
      </c>
      <c r="B208" s="1">
        <v>43865</v>
      </c>
      <c r="C208" s="1">
        <v>43888</v>
      </c>
      <c r="D208">
        <v>533.04999999999995</v>
      </c>
      <c r="E208">
        <v>533.04999999999995</v>
      </c>
      <c r="F208">
        <v>191144.33</v>
      </c>
      <c r="G208">
        <v>100469875</v>
      </c>
      <c r="H208">
        <v>530.79999999999995</v>
      </c>
      <c r="I208">
        <f t="shared" si="22"/>
        <v>3.0944782903007448</v>
      </c>
      <c r="J208" s="5">
        <v>1.4109589041095891E-2</v>
      </c>
      <c r="K208">
        <f t="shared" si="23"/>
        <v>3.080368701259649</v>
      </c>
    </row>
    <row r="209" spans="1:11" x14ac:dyDescent="0.3">
      <c r="A209" t="s">
        <v>0</v>
      </c>
      <c r="B209" s="1">
        <v>43866</v>
      </c>
      <c r="C209" s="1">
        <v>43888</v>
      </c>
      <c r="D209">
        <v>539.9</v>
      </c>
      <c r="E209">
        <v>539.9</v>
      </c>
      <c r="F209">
        <v>151731.18</v>
      </c>
      <c r="G209">
        <v>101205500</v>
      </c>
      <c r="H209">
        <v>539.1</v>
      </c>
      <c r="I209">
        <f t="shared" si="22"/>
        <v>1.2850576868961681</v>
      </c>
      <c r="J209" s="5">
        <v>1.4E-2</v>
      </c>
      <c r="K209">
        <f t="shared" si="23"/>
        <v>1.271057686896168</v>
      </c>
    </row>
    <row r="210" spans="1:11" x14ac:dyDescent="0.3">
      <c r="A210" t="s">
        <v>0</v>
      </c>
      <c r="B210" s="1">
        <v>43867</v>
      </c>
      <c r="C210" s="1">
        <v>43888</v>
      </c>
      <c r="D210">
        <v>542.6</v>
      </c>
      <c r="E210">
        <v>542.6</v>
      </c>
      <c r="F210">
        <v>168005.04</v>
      </c>
      <c r="G210">
        <v>100167375</v>
      </c>
      <c r="H210">
        <v>541.6</v>
      </c>
      <c r="I210">
        <f t="shared" si="22"/>
        <v>0.50009260974255332</v>
      </c>
      <c r="J210" s="5">
        <v>1.3972602739726026E-2</v>
      </c>
      <c r="K210">
        <f t="shared" si="23"/>
        <v>0.48612000700282731</v>
      </c>
    </row>
    <row r="211" spans="1:11" x14ac:dyDescent="0.3">
      <c r="A211" t="s">
        <v>0</v>
      </c>
      <c r="B211" s="1">
        <v>43868</v>
      </c>
      <c r="C211" s="1">
        <v>43888</v>
      </c>
      <c r="D211">
        <v>537.45000000000005</v>
      </c>
      <c r="E211">
        <v>537.45000000000005</v>
      </c>
      <c r="F211">
        <v>92284.81</v>
      </c>
      <c r="G211">
        <v>101589125</v>
      </c>
      <c r="H211">
        <v>536.45000000000005</v>
      </c>
      <c r="I211">
        <f t="shared" si="22"/>
        <v>-0.94913380022115312</v>
      </c>
      <c r="J211" s="5">
        <v>1.3945205479452055E-2</v>
      </c>
      <c r="K211">
        <f t="shared" si="23"/>
        <v>-0.96307900570060523</v>
      </c>
    </row>
    <row r="212" spans="1:11" x14ac:dyDescent="0.3">
      <c r="A212" t="s">
        <v>0</v>
      </c>
      <c r="B212" s="1">
        <v>43871</v>
      </c>
      <c r="C212" s="1">
        <v>43888</v>
      </c>
      <c r="D212">
        <v>536.1</v>
      </c>
      <c r="E212">
        <v>536.1</v>
      </c>
      <c r="F212">
        <v>122136.27</v>
      </c>
      <c r="G212">
        <v>101054250</v>
      </c>
      <c r="H212">
        <v>533.95000000000005</v>
      </c>
      <c r="I212">
        <f t="shared" si="22"/>
        <v>-0.2511861568518044</v>
      </c>
      <c r="J212" s="5">
        <v>1.4027397260273973E-2</v>
      </c>
      <c r="K212">
        <f t="shared" si="23"/>
        <v>-0.26521355411207836</v>
      </c>
    </row>
    <row r="213" spans="1:11" x14ac:dyDescent="0.3">
      <c r="A213" t="s">
        <v>0</v>
      </c>
      <c r="B213" s="1">
        <v>43872</v>
      </c>
      <c r="C213" s="1">
        <v>43888</v>
      </c>
      <c r="D213">
        <v>541.70000000000005</v>
      </c>
      <c r="E213">
        <v>541.70000000000005</v>
      </c>
      <c r="F213">
        <v>110676.46</v>
      </c>
      <c r="G213">
        <v>101937000</v>
      </c>
      <c r="H213">
        <v>539.75</v>
      </c>
      <c r="I213">
        <f t="shared" si="22"/>
        <v>1.0445812348442496</v>
      </c>
      <c r="J213" s="5">
        <v>1.4E-2</v>
      </c>
      <c r="K213">
        <f t="shared" si="23"/>
        <v>1.0305812348442496</v>
      </c>
    </row>
    <row r="214" spans="1:11" x14ac:dyDescent="0.3">
      <c r="A214" t="s">
        <v>0</v>
      </c>
      <c r="B214" s="1">
        <v>43873</v>
      </c>
      <c r="C214" s="1">
        <v>43888</v>
      </c>
      <c r="D214">
        <v>551.54999999999995</v>
      </c>
      <c r="E214">
        <v>551.54999999999995</v>
      </c>
      <c r="F214">
        <v>158549.14000000001</v>
      </c>
      <c r="G214">
        <v>103225375</v>
      </c>
      <c r="H214">
        <v>549.29999999999995</v>
      </c>
      <c r="I214">
        <f t="shared" si="22"/>
        <v>1.8183496400221355</v>
      </c>
      <c r="J214" s="5">
        <v>1.4E-2</v>
      </c>
      <c r="K214">
        <f t="shared" si="23"/>
        <v>1.8043496400221355</v>
      </c>
    </row>
    <row r="215" spans="1:11" x14ac:dyDescent="0.3">
      <c r="A215" t="s">
        <v>0</v>
      </c>
      <c r="B215" s="1">
        <v>43874</v>
      </c>
      <c r="C215" s="1">
        <v>43888</v>
      </c>
      <c r="D215">
        <v>541.95000000000005</v>
      </c>
      <c r="E215">
        <v>541.95000000000005</v>
      </c>
      <c r="F215">
        <v>110624.45</v>
      </c>
      <c r="G215">
        <v>102682250</v>
      </c>
      <c r="H215">
        <v>541</v>
      </c>
      <c r="I215">
        <f t="shared" si="22"/>
        <v>-1.7405493608920153</v>
      </c>
      <c r="J215" s="5">
        <v>1.4027397260273973E-2</v>
      </c>
      <c r="K215">
        <f t="shared" si="23"/>
        <v>-1.7545767581522893</v>
      </c>
    </row>
    <row r="216" spans="1:11" x14ac:dyDescent="0.3">
      <c r="A216" t="s">
        <v>0</v>
      </c>
      <c r="B216" s="1">
        <v>43875</v>
      </c>
      <c r="C216" s="1">
        <v>43888</v>
      </c>
      <c r="D216">
        <v>545.9</v>
      </c>
      <c r="E216">
        <v>545.9</v>
      </c>
      <c r="F216">
        <v>171757.04</v>
      </c>
      <c r="G216">
        <v>99739750</v>
      </c>
      <c r="H216">
        <v>545.79999999999995</v>
      </c>
      <c r="I216">
        <f t="shared" si="22"/>
        <v>0.72884952486390464</v>
      </c>
      <c r="J216" s="5">
        <v>1.3917808219178082E-2</v>
      </c>
      <c r="K216">
        <f t="shared" si="23"/>
        <v>0.71493171664472654</v>
      </c>
    </row>
    <row r="217" spans="1:11" x14ac:dyDescent="0.3">
      <c r="A217" t="s">
        <v>0</v>
      </c>
      <c r="B217" s="1">
        <v>43878</v>
      </c>
      <c r="C217" s="1">
        <v>43888</v>
      </c>
      <c r="D217">
        <v>543.35</v>
      </c>
      <c r="E217">
        <v>543.35</v>
      </c>
      <c r="F217">
        <v>84586.28</v>
      </c>
      <c r="G217">
        <v>96890750</v>
      </c>
      <c r="H217">
        <v>541.6</v>
      </c>
      <c r="I217">
        <f t="shared" si="22"/>
        <v>-0.46711851987542674</v>
      </c>
      <c r="J217" s="5">
        <v>1.3917808219178082E-2</v>
      </c>
      <c r="K217">
        <f t="shared" si="23"/>
        <v>-0.48103632809460484</v>
      </c>
    </row>
    <row r="218" spans="1:11" x14ac:dyDescent="0.3">
      <c r="A218" t="s">
        <v>0</v>
      </c>
      <c r="B218" s="1">
        <v>43879</v>
      </c>
      <c r="C218" s="1">
        <v>43888</v>
      </c>
      <c r="D218">
        <v>541.35</v>
      </c>
      <c r="E218">
        <v>541.35</v>
      </c>
      <c r="F218">
        <v>125614.9</v>
      </c>
      <c r="G218">
        <v>93357000</v>
      </c>
      <c r="H218">
        <v>541.20000000000005</v>
      </c>
      <c r="I218">
        <f t="shared" si="22"/>
        <v>-0.36808686850096622</v>
      </c>
      <c r="J218" s="5">
        <v>1.3890410958904111E-2</v>
      </c>
      <c r="K218">
        <f t="shared" si="23"/>
        <v>-0.38197727945987031</v>
      </c>
    </row>
    <row r="219" spans="1:11" x14ac:dyDescent="0.3">
      <c r="A219" t="s">
        <v>0</v>
      </c>
      <c r="B219" s="1">
        <v>43880</v>
      </c>
      <c r="C219" s="1">
        <v>43888</v>
      </c>
      <c r="D219">
        <v>546.45000000000005</v>
      </c>
      <c r="E219">
        <v>546.45000000000005</v>
      </c>
      <c r="F219">
        <v>102232.3</v>
      </c>
      <c r="G219">
        <v>93088875</v>
      </c>
      <c r="H219">
        <v>544.79999999999995</v>
      </c>
      <c r="I219">
        <f t="shared" si="22"/>
        <v>0.94208922139097118</v>
      </c>
      <c r="J219" s="5">
        <v>1.3863013698630135E-2</v>
      </c>
      <c r="K219">
        <f t="shared" si="23"/>
        <v>0.92822620769234099</v>
      </c>
    </row>
    <row r="220" spans="1:11" x14ac:dyDescent="0.3">
      <c r="A220" t="s">
        <v>0</v>
      </c>
      <c r="B220" s="1">
        <v>43881</v>
      </c>
      <c r="C220" s="1">
        <v>43888</v>
      </c>
      <c r="D220">
        <v>546.9</v>
      </c>
      <c r="E220">
        <v>546.9</v>
      </c>
      <c r="F220">
        <v>140505.14000000001</v>
      </c>
      <c r="G220">
        <v>87652125</v>
      </c>
      <c r="H220">
        <v>547</v>
      </c>
      <c r="I220">
        <f t="shared" si="22"/>
        <v>8.2349711775996301E-2</v>
      </c>
      <c r="J220" s="5">
        <v>1.3890410958904111E-2</v>
      </c>
      <c r="K220">
        <f t="shared" si="23"/>
        <v>6.8459300817092186E-2</v>
      </c>
    </row>
    <row r="221" spans="1:11" x14ac:dyDescent="0.3">
      <c r="A221" t="s">
        <v>0</v>
      </c>
      <c r="B221" s="1">
        <v>43885</v>
      </c>
      <c r="C221" s="1">
        <v>43888</v>
      </c>
      <c r="D221">
        <v>529.9</v>
      </c>
      <c r="E221">
        <v>529.9</v>
      </c>
      <c r="F221">
        <v>224335.96</v>
      </c>
      <c r="G221">
        <v>73697250</v>
      </c>
      <c r="H221">
        <v>529.85</v>
      </c>
      <c r="I221">
        <f t="shared" si="22"/>
        <v>-3.1084293289449625</v>
      </c>
      <c r="J221" s="5">
        <v>1.3945205479452055E-2</v>
      </c>
      <c r="K221">
        <f t="shared" si="23"/>
        <v>-3.1223745344244147</v>
      </c>
    </row>
    <row r="222" spans="1:11" x14ac:dyDescent="0.3">
      <c r="A222" t="s">
        <v>0</v>
      </c>
      <c r="B222" s="1">
        <v>43886</v>
      </c>
      <c r="C222" s="1">
        <v>43888</v>
      </c>
      <c r="D222">
        <v>531.35</v>
      </c>
      <c r="E222">
        <v>531.35</v>
      </c>
      <c r="F222">
        <v>286677</v>
      </c>
      <c r="G222">
        <v>44559625</v>
      </c>
      <c r="H222">
        <v>530.95000000000005</v>
      </c>
      <c r="I222">
        <f t="shared" si="22"/>
        <v>0.27363653519532849</v>
      </c>
      <c r="J222" s="5">
        <v>1.3917808219178082E-2</v>
      </c>
      <c r="K222">
        <f t="shared" si="23"/>
        <v>0.25971872697615039</v>
      </c>
    </row>
    <row r="223" spans="1:11" x14ac:dyDescent="0.3">
      <c r="A223" t="s">
        <v>0</v>
      </c>
      <c r="B223" s="1">
        <v>43887</v>
      </c>
      <c r="C223" s="1">
        <v>43888</v>
      </c>
      <c r="D223">
        <v>522.95000000000005</v>
      </c>
      <c r="E223">
        <v>522.95000000000005</v>
      </c>
      <c r="F223">
        <v>215331.07</v>
      </c>
      <c r="G223">
        <v>22485375</v>
      </c>
      <c r="H223">
        <v>523.70000000000005</v>
      </c>
      <c r="I223">
        <f t="shared" si="22"/>
        <v>-1.5808788933847704</v>
      </c>
      <c r="J223" s="5">
        <v>1.3917808219178082E-2</v>
      </c>
      <c r="K223">
        <f t="shared" si="23"/>
        <v>-1.5947967016039484</v>
      </c>
    </row>
    <row r="224" spans="1:11" x14ac:dyDescent="0.3">
      <c r="A224" t="s">
        <v>0</v>
      </c>
      <c r="B224" s="1">
        <v>43888</v>
      </c>
      <c r="C224" s="1">
        <v>43888</v>
      </c>
      <c r="D224">
        <v>516.35</v>
      </c>
      <c r="E224">
        <v>515.35</v>
      </c>
      <c r="F224">
        <v>151132.43</v>
      </c>
      <c r="G224">
        <v>12439625</v>
      </c>
      <c r="H224">
        <v>515.35</v>
      </c>
      <c r="I224">
        <f t="shared" si="22"/>
        <v>-1.4532938139401514</v>
      </c>
      <c r="J224" s="5">
        <v>1.3917808219178082E-2</v>
      </c>
      <c r="K224">
        <f t="shared" si="23"/>
        <v>-1.4672116221593294</v>
      </c>
    </row>
    <row r="225" spans="1:11" x14ac:dyDescent="0.3">
      <c r="A225" t="s">
        <v>0</v>
      </c>
      <c r="B225" s="1">
        <v>43889</v>
      </c>
      <c r="C225" s="1">
        <v>43916</v>
      </c>
      <c r="D225">
        <v>496.35</v>
      </c>
      <c r="E225">
        <v>496.35</v>
      </c>
      <c r="F225">
        <v>248182.09</v>
      </c>
      <c r="G225">
        <v>101926000</v>
      </c>
      <c r="H225">
        <v>497.25</v>
      </c>
      <c r="I225">
        <f t="shared" si="22"/>
        <v>-3.6868147860677207</v>
      </c>
      <c r="J225" s="5">
        <v>1.4027397260273973E-2</v>
      </c>
      <c r="K225">
        <f t="shared" si="23"/>
        <v>-3.7008421833279947</v>
      </c>
    </row>
    <row r="226" spans="1:11" x14ac:dyDescent="0.3">
      <c r="A226" t="s">
        <v>0</v>
      </c>
      <c r="B226" s="1">
        <v>43892</v>
      </c>
      <c r="C226" s="1">
        <v>43916</v>
      </c>
      <c r="D226">
        <v>506.8</v>
      </c>
      <c r="E226">
        <v>506.8</v>
      </c>
      <c r="F226">
        <v>260447.38</v>
      </c>
      <c r="G226">
        <v>96710625</v>
      </c>
      <c r="H226">
        <v>506.1</v>
      </c>
      <c r="I226">
        <f t="shared" si="22"/>
        <v>2.105369195124406</v>
      </c>
      <c r="J226" s="5">
        <v>1.3753424657534246E-2</v>
      </c>
      <c r="K226">
        <f t="shared" si="23"/>
        <v>2.0916157704668716</v>
      </c>
    </row>
    <row r="227" spans="1:11" x14ac:dyDescent="0.3">
      <c r="A227" t="s">
        <v>0</v>
      </c>
      <c r="B227" s="1">
        <v>43893</v>
      </c>
      <c r="C227" s="1">
        <v>43916</v>
      </c>
      <c r="D227">
        <v>515.54999999999995</v>
      </c>
      <c r="E227">
        <v>515.54999999999995</v>
      </c>
      <c r="F227">
        <v>181465.99</v>
      </c>
      <c r="G227">
        <v>96467250</v>
      </c>
      <c r="H227">
        <v>514.75</v>
      </c>
      <c r="I227">
        <f t="shared" si="22"/>
        <v>1.7265193370165632</v>
      </c>
      <c r="J227" s="5">
        <v>1.3479452054794521E-2</v>
      </c>
      <c r="K227">
        <f t="shared" si="23"/>
        <v>1.7130398849617687</v>
      </c>
    </row>
    <row r="228" spans="1:11" x14ac:dyDescent="0.3">
      <c r="A228" t="s">
        <v>0</v>
      </c>
      <c r="B228" s="1">
        <v>43894</v>
      </c>
      <c r="C228" s="1">
        <v>43916</v>
      </c>
      <c r="D228">
        <v>510.75</v>
      </c>
      <c r="E228">
        <v>510.75</v>
      </c>
      <c r="F228">
        <v>193809.53</v>
      </c>
      <c r="G228">
        <v>96681750</v>
      </c>
      <c r="H228">
        <v>508.35</v>
      </c>
      <c r="I228">
        <f t="shared" si="22"/>
        <v>-0.93104451556589174</v>
      </c>
      <c r="J228" s="5">
        <v>1.3589041095890412E-2</v>
      </c>
      <c r="K228">
        <f t="shared" si="23"/>
        <v>-0.94463355666178217</v>
      </c>
    </row>
    <row r="229" spans="1:11" x14ac:dyDescent="0.3">
      <c r="A229" t="s">
        <v>0</v>
      </c>
      <c r="B229" s="1">
        <v>43895</v>
      </c>
      <c r="C229" s="1">
        <v>43916</v>
      </c>
      <c r="D229">
        <v>505</v>
      </c>
      <c r="E229">
        <v>505</v>
      </c>
      <c r="F229">
        <v>180079.37</v>
      </c>
      <c r="G229">
        <v>96361375</v>
      </c>
      <c r="H229">
        <v>504.5</v>
      </c>
      <c r="I229">
        <f t="shared" si="22"/>
        <v>-1.1257953989231522</v>
      </c>
      <c r="J229" s="5">
        <v>1.3424657534246577E-2</v>
      </c>
      <c r="K229">
        <f t="shared" si="23"/>
        <v>-1.1392200564573987</v>
      </c>
    </row>
    <row r="230" spans="1:11" x14ac:dyDescent="0.3">
      <c r="A230" t="s">
        <v>0</v>
      </c>
      <c r="B230" s="1">
        <v>43896</v>
      </c>
      <c r="C230" s="1">
        <v>43916</v>
      </c>
      <c r="D230">
        <v>487.25</v>
      </c>
      <c r="E230">
        <v>487.25</v>
      </c>
      <c r="F230">
        <v>228852.83</v>
      </c>
      <c r="G230">
        <v>97037875</v>
      </c>
      <c r="H230">
        <v>486.35</v>
      </c>
      <c r="I230">
        <f t="shared" si="22"/>
        <v>-3.5148514851485149</v>
      </c>
      <c r="J230" s="5">
        <v>1.3287671232876712E-2</v>
      </c>
      <c r="K230">
        <f t="shared" si="23"/>
        <v>-3.5281391563813918</v>
      </c>
    </row>
    <row r="231" spans="1:11" x14ac:dyDescent="0.3">
      <c r="A231" t="s">
        <v>0</v>
      </c>
      <c r="B231" s="1">
        <v>43899</v>
      </c>
      <c r="C231" s="1">
        <v>43916</v>
      </c>
      <c r="D231">
        <v>459.15</v>
      </c>
      <c r="E231">
        <v>459.15</v>
      </c>
      <c r="F231">
        <v>279662.89</v>
      </c>
      <c r="G231">
        <v>97736375</v>
      </c>
      <c r="H231">
        <v>457.75</v>
      </c>
      <c r="I231">
        <f t="shared" si="22"/>
        <v>-5.7670600307850224</v>
      </c>
      <c r="J231" s="5">
        <v>1.336986301369863E-2</v>
      </c>
      <c r="K231">
        <f t="shared" si="23"/>
        <v>-5.7804298937987211</v>
      </c>
    </row>
    <row r="232" spans="1:11" x14ac:dyDescent="0.3">
      <c r="A232" t="s">
        <v>0</v>
      </c>
      <c r="B232" s="1">
        <v>43901</v>
      </c>
      <c r="C232" s="1">
        <v>43916</v>
      </c>
      <c r="D232">
        <v>465.35</v>
      </c>
      <c r="E232">
        <v>465.35</v>
      </c>
      <c r="F232">
        <v>195906.5</v>
      </c>
      <c r="G232">
        <v>95414000</v>
      </c>
      <c r="H232">
        <v>465.65</v>
      </c>
      <c r="I232">
        <f t="shared" si="22"/>
        <v>1.350321245780256</v>
      </c>
      <c r="J232" s="5">
        <v>1.336986301369863E-2</v>
      </c>
      <c r="K232">
        <f t="shared" si="23"/>
        <v>1.3369513827665573</v>
      </c>
    </row>
    <row r="233" spans="1:11" x14ac:dyDescent="0.3">
      <c r="A233" t="s">
        <v>0</v>
      </c>
      <c r="B233" s="1">
        <v>43902</v>
      </c>
      <c r="C233" s="1">
        <v>43916</v>
      </c>
      <c r="D233">
        <v>423.85</v>
      </c>
      <c r="E233">
        <v>423.85</v>
      </c>
      <c r="F233">
        <v>274097.90000000002</v>
      </c>
      <c r="G233">
        <v>89878250</v>
      </c>
      <c r="H233">
        <v>425.65</v>
      </c>
      <c r="I233">
        <f t="shared" si="22"/>
        <v>-8.9180186956054577</v>
      </c>
      <c r="J233" s="5">
        <v>1.2958904109589043E-2</v>
      </c>
      <c r="K233">
        <f t="shared" si="23"/>
        <v>-8.930977599715046</v>
      </c>
    </row>
    <row r="234" spans="1:11" x14ac:dyDescent="0.3">
      <c r="A234" t="s">
        <v>0</v>
      </c>
      <c r="B234" s="1">
        <v>43903</v>
      </c>
      <c r="C234" s="1">
        <v>43916</v>
      </c>
      <c r="D234">
        <v>445.85</v>
      </c>
      <c r="E234">
        <v>445.85</v>
      </c>
      <c r="F234">
        <v>379749.44</v>
      </c>
      <c r="G234">
        <v>82834125</v>
      </c>
      <c r="H234">
        <v>447.2</v>
      </c>
      <c r="I234">
        <f t="shared" si="22"/>
        <v>5.1905155125634064</v>
      </c>
      <c r="J234" s="5">
        <v>1.3150684931506848E-2</v>
      </c>
      <c r="K234">
        <f t="shared" si="23"/>
        <v>5.1773648276318998</v>
      </c>
    </row>
    <row r="235" spans="1:11" x14ac:dyDescent="0.3">
      <c r="A235" t="s">
        <v>0</v>
      </c>
      <c r="B235" s="1">
        <v>43906</v>
      </c>
      <c r="C235" s="1">
        <v>43916</v>
      </c>
      <c r="D235">
        <v>398.8</v>
      </c>
      <c r="E235">
        <v>398.8</v>
      </c>
      <c r="F235">
        <v>259406.13</v>
      </c>
      <c r="G235">
        <v>82263500</v>
      </c>
      <c r="H235">
        <v>402.9</v>
      </c>
      <c r="I235">
        <f t="shared" si="22"/>
        <v>-10.552876527980263</v>
      </c>
      <c r="J235" s="5">
        <v>1.336986301369863E-2</v>
      </c>
      <c r="K235">
        <f t="shared" si="23"/>
        <v>-10.566246390993962</v>
      </c>
    </row>
    <row r="236" spans="1:11" x14ac:dyDescent="0.3">
      <c r="A236" t="s">
        <v>0</v>
      </c>
      <c r="B236" s="1">
        <v>43907</v>
      </c>
      <c r="C236" s="1">
        <v>43916</v>
      </c>
      <c r="D236">
        <v>366.85</v>
      </c>
      <c r="E236">
        <v>366.85</v>
      </c>
      <c r="F236">
        <v>246541.89</v>
      </c>
      <c r="G236">
        <v>80797750</v>
      </c>
      <c r="H236">
        <v>367.25</v>
      </c>
      <c r="I236">
        <f t="shared" si="22"/>
        <v>-8.0115346038114321</v>
      </c>
      <c r="J236" s="5">
        <v>1.3123287671232877E-2</v>
      </c>
      <c r="K236">
        <f t="shared" si="23"/>
        <v>-8.024657891482665</v>
      </c>
    </row>
    <row r="237" spans="1:11" x14ac:dyDescent="0.3">
      <c r="A237" t="s">
        <v>0</v>
      </c>
      <c r="B237" s="1">
        <v>43908</v>
      </c>
      <c r="C237" s="1">
        <v>43916</v>
      </c>
      <c r="D237">
        <v>354.85</v>
      </c>
      <c r="E237">
        <v>354.85</v>
      </c>
      <c r="F237">
        <v>270684.52</v>
      </c>
      <c r="G237">
        <v>78755875</v>
      </c>
      <c r="H237">
        <v>355.05</v>
      </c>
      <c r="I237">
        <f t="shared" si="22"/>
        <v>-3.2710917268638404</v>
      </c>
      <c r="J237" s="5">
        <v>1.2931506849315069E-2</v>
      </c>
      <c r="K237">
        <f t="shared" si="23"/>
        <v>-3.2840232337131554</v>
      </c>
    </row>
    <row r="238" spans="1:11" x14ac:dyDescent="0.3">
      <c r="A238" t="s">
        <v>0</v>
      </c>
      <c r="B238" s="1">
        <v>43909</v>
      </c>
      <c r="C238" s="1">
        <v>43916</v>
      </c>
      <c r="D238">
        <v>337.45</v>
      </c>
      <c r="E238">
        <v>337.45</v>
      </c>
      <c r="F238">
        <v>294420.8</v>
      </c>
      <c r="G238">
        <v>77068750</v>
      </c>
      <c r="H238">
        <v>338.55</v>
      </c>
      <c r="I238">
        <f t="shared" si="22"/>
        <v>-4.9034803438072521</v>
      </c>
      <c r="J238" s="5">
        <v>1.3835616438356164E-2</v>
      </c>
      <c r="K238">
        <f t="shared" si="23"/>
        <v>-4.9173159602456078</v>
      </c>
    </row>
    <row r="239" spans="1:11" x14ac:dyDescent="0.3">
      <c r="A239" t="s">
        <v>0</v>
      </c>
      <c r="B239" s="1">
        <v>43910</v>
      </c>
      <c r="C239" s="1">
        <v>43916</v>
      </c>
      <c r="D239">
        <v>345.65</v>
      </c>
      <c r="E239">
        <v>345.65</v>
      </c>
      <c r="F239">
        <v>351227.73</v>
      </c>
      <c r="G239">
        <v>73280625</v>
      </c>
      <c r="H239">
        <v>345.7</v>
      </c>
      <c r="I239">
        <f t="shared" si="22"/>
        <v>2.4299896280930477</v>
      </c>
      <c r="J239" s="5">
        <v>1.3835616438356164E-2</v>
      </c>
      <c r="K239">
        <f t="shared" si="23"/>
        <v>2.4161540116546916</v>
      </c>
    </row>
    <row r="240" spans="1:11" x14ac:dyDescent="0.3">
      <c r="A240" t="s">
        <v>0</v>
      </c>
      <c r="B240" s="1">
        <v>43913</v>
      </c>
      <c r="C240" s="1">
        <v>43916</v>
      </c>
      <c r="D240">
        <v>282.60000000000002</v>
      </c>
      <c r="E240">
        <v>282.60000000000002</v>
      </c>
      <c r="F240">
        <v>173527.83</v>
      </c>
      <c r="G240">
        <v>64554875</v>
      </c>
      <c r="H240">
        <v>284</v>
      </c>
      <c r="I240">
        <f t="shared" si="22"/>
        <v>-18.24099522638506</v>
      </c>
      <c r="J240" s="5">
        <v>1.3808219178082191E-2</v>
      </c>
      <c r="K240">
        <f t="shared" si="23"/>
        <v>-18.254803445563141</v>
      </c>
    </row>
    <row r="241" spans="1:11" x14ac:dyDescent="0.3">
      <c r="A241" t="s">
        <v>0</v>
      </c>
      <c r="B241" s="1">
        <v>43914</v>
      </c>
      <c r="C241" s="1">
        <v>43916</v>
      </c>
      <c r="D241">
        <v>292.39999999999998</v>
      </c>
      <c r="E241">
        <v>292.39999999999998</v>
      </c>
      <c r="F241">
        <v>283448.34000000003</v>
      </c>
      <c r="G241">
        <v>36188625</v>
      </c>
      <c r="H241">
        <v>296.5</v>
      </c>
      <c r="I241">
        <f t="shared" si="22"/>
        <v>3.4677990092002666</v>
      </c>
      <c r="J241" s="5">
        <v>1.1671232876712328E-2</v>
      </c>
      <c r="K241">
        <f t="shared" si="23"/>
        <v>3.4561277763235543</v>
      </c>
    </row>
    <row r="242" spans="1:11" x14ac:dyDescent="0.3">
      <c r="A242" t="s">
        <v>0</v>
      </c>
      <c r="B242" s="1">
        <v>43915</v>
      </c>
      <c r="C242" s="1">
        <v>43916</v>
      </c>
      <c r="D242">
        <v>315.89999999999998</v>
      </c>
      <c r="E242">
        <v>315.89999999999998</v>
      </c>
      <c r="F242">
        <v>252739.84</v>
      </c>
      <c r="G242">
        <v>12603250</v>
      </c>
      <c r="H242">
        <v>316.89999999999998</v>
      </c>
      <c r="I242">
        <f t="shared" si="22"/>
        <v>8.0369357045143648</v>
      </c>
      <c r="J242" s="5">
        <v>1.1780821917808219E-2</v>
      </c>
      <c r="K242">
        <f t="shared" si="23"/>
        <v>8.0251548825965564</v>
      </c>
    </row>
    <row r="243" spans="1:11" x14ac:dyDescent="0.3">
      <c r="A243" t="s">
        <v>0</v>
      </c>
      <c r="B243" s="1">
        <v>43916</v>
      </c>
      <c r="C243" s="1">
        <v>43916</v>
      </c>
      <c r="D243">
        <v>330.45</v>
      </c>
      <c r="E243">
        <v>330.3</v>
      </c>
      <c r="F243">
        <v>134005.48000000001</v>
      </c>
      <c r="G243">
        <v>4683250</v>
      </c>
      <c r="H243">
        <v>330.25</v>
      </c>
      <c r="I243">
        <f t="shared" si="22"/>
        <v>4.5584045584045692</v>
      </c>
      <c r="J243" s="5">
        <v>1.1643835616438357E-2</v>
      </c>
      <c r="K243">
        <f t="shared" si="23"/>
        <v>4.5467607227881306</v>
      </c>
    </row>
    <row r="245" spans="1:11" ht="15" thickBot="1" x14ac:dyDescent="0.35">
      <c r="D245" t="s">
        <v>4</v>
      </c>
      <c r="E245" t="s">
        <v>5</v>
      </c>
      <c r="F245" t="s">
        <v>7</v>
      </c>
      <c r="G245" t="s">
        <v>8</v>
      </c>
      <c r="H245" t="s">
        <v>10</v>
      </c>
      <c r="I245" t="s">
        <v>12</v>
      </c>
      <c r="J245" t="s">
        <v>13</v>
      </c>
      <c r="K245" t="s">
        <v>14</v>
      </c>
    </row>
    <row r="246" spans="1:11" ht="15" thickBot="1" x14ac:dyDescent="0.35">
      <c r="B246" s="36" t="s">
        <v>15</v>
      </c>
      <c r="C246" s="37"/>
      <c r="D246">
        <f t="shared" ref="D246:K246" si="24">AVERAGE(D2:D243)</f>
        <v>453.41012396694225</v>
      </c>
      <c r="E246">
        <f t="shared" si="24"/>
        <v>453.40847107438037</v>
      </c>
      <c r="F246">
        <f t="shared" si="24"/>
        <v>172033.57892561986</v>
      </c>
      <c r="G246">
        <f t="shared" si="24"/>
        <v>78486948.86363636</v>
      </c>
      <c r="H246">
        <f t="shared" si="24"/>
        <v>452.61908713692969</v>
      </c>
      <c r="I246">
        <f>AVERAGE(I2:I243)</f>
        <v>-4.7176781304324393E-2</v>
      </c>
      <c r="J246">
        <f t="shared" si="24"/>
        <v>1.4927641675666473E-2</v>
      </c>
      <c r="K246">
        <f t="shared" si="24"/>
        <v>-6.2104422979990762E-2</v>
      </c>
    </row>
    <row r="247" spans="1:11" ht="15" thickBot="1" x14ac:dyDescent="0.35">
      <c r="B247" s="36" t="s">
        <v>16</v>
      </c>
      <c r="C247" s="37"/>
      <c r="D247">
        <f t="shared" ref="D247:K247" si="25">MIN(D2:D243)</f>
        <v>282.60000000000002</v>
      </c>
      <c r="E247">
        <f t="shared" si="25"/>
        <v>282.60000000000002</v>
      </c>
      <c r="F247">
        <f t="shared" si="25"/>
        <v>64033.14</v>
      </c>
      <c r="G247">
        <f t="shared" si="25"/>
        <v>1427250</v>
      </c>
      <c r="H247">
        <f t="shared" si="25"/>
        <v>284</v>
      </c>
      <c r="I247">
        <f t="shared" si="25"/>
        <v>-18.24099522638506</v>
      </c>
      <c r="J247">
        <f t="shared" si="25"/>
        <v>1.1643835616438357E-2</v>
      </c>
      <c r="K247">
        <f t="shared" si="25"/>
        <v>-18.254803445563141</v>
      </c>
    </row>
    <row r="248" spans="1:11" ht="15" thickBot="1" x14ac:dyDescent="0.35">
      <c r="B248" s="36" t="s">
        <v>17</v>
      </c>
      <c r="C248" s="37"/>
      <c r="D248">
        <f t="shared" ref="D248:K248" si="26">MAX(D2:D243)</f>
        <v>552.79999999999995</v>
      </c>
      <c r="E248">
        <f t="shared" si="26"/>
        <v>552.79999999999995</v>
      </c>
      <c r="F248">
        <f t="shared" si="26"/>
        <v>735373.42</v>
      </c>
      <c r="G248">
        <f t="shared" si="26"/>
        <v>114397250</v>
      </c>
      <c r="H248">
        <f t="shared" si="26"/>
        <v>549.4</v>
      </c>
      <c r="I248">
        <f t="shared" si="26"/>
        <v>8.0369357045143648</v>
      </c>
      <c r="J248">
        <f t="shared" si="26"/>
        <v>1.7780821917808221E-2</v>
      </c>
      <c r="K248">
        <f t="shared" si="26"/>
        <v>8.0251548825965564</v>
      </c>
    </row>
    <row r="249" spans="1:11" ht="15" thickBot="1" x14ac:dyDescent="0.35">
      <c r="B249" s="36" t="s">
        <v>18</v>
      </c>
      <c r="C249" s="37"/>
      <c r="D249">
        <f t="shared" ref="D249:K249" si="27">_xlfn.STDEV.S(D2:D243)</f>
        <v>59.474233330702546</v>
      </c>
      <c r="E249">
        <f t="shared" si="27"/>
        <v>59.459705318590359</v>
      </c>
      <c r="F249">
        <f t="shared" si="27"/>
        <v>80631.324673403185</v>
      </c>
      <c r="G249">
        <f t="shared" si="27"/>
        <v>25101423.944035344</v>
      </c>
      <c r="H249">
        <f t="shared" si="27"/>
        <v>59.343050428529295</v>
      </c>
      <c r="I249">
        <f t="shared" si="27"/>
        <v>2.5120296061798792</v>
      </c>
      <c r="J249">
        <f t="shared" si="27"/>
        <v>1.4049604319511676E-3</v>
      </c>
      <c r="K249">
        <f t="shared" si="27"/>
        <v>2.5119889001473852</v>
      </c>
    </row>
    <row r="250" spans="1:11" ht="15" thickBot="1" x14ac:dyDescent="0.35">
      <c r="B250" s="36" t="s">
        <v>19</v>
      </c>
      <c r="C250" s="37"/>
      <c r="D250">
        <f>(K246/I249)</f>
        <v>-2.472280693953877E-2</v>
      </c>
    </row>
  </sheetData>
  <mergeCells count="15">
    <mergeCell ref="O57:P57"/>
    <mergeCell ref="O58:P58"/>
    <mergeCell ref="O59:P59"/>
    <mergeCell ref="O60:P60"/>
    <mergeCell ref="O61:P61"/>
    <mergeCell ref="B246:C246"/>
    <mergeCell ref="B247:C247"/>
    <mergeCell ref="B248:C248"/>
    <mergeCell ref="B249:C249"/>
    <mergeCell ref="B250:C250"/>
    <mergeCell ref="AB15:AC15"/>
    <mergeCell ref="AB16:AC16"/>
    <mergeCell ref="AB17:AC17"/>
    <mergeCell ref="AB18:AC18"/>
    <mergeCell ref="AB19:AC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6F4C-F744-40C6-87B7-ED82FEED5F1B}">
  <dimension ref="A1:AI242"/>
  <sheetViews>
    <sheetView topLeftCell="K22" workbookViewId="0">
      <selection activeCell="AR28" sqref="AR28"/>
    </sheetView>
  </sheetViews>
  <sheetFormatPr defaultRowHeight="14.4" x14ac:dyDescent="0.3"/>
  <cols>
    <col min="2" max="3" width="9.88671875" bestFit="1" customWidth="1"/>
    <col min="8" max="8" width="15.21875" bestFit="1" customWidth="1"/>
    <col min="14" max="15" width="9.88671875" bestFit="1" customWidth="1"/>
    <col min="23" max="23" width="16.5546875" customWidth="1"/>
    <col min="26" max="26" width="9.88671875" bestFit="1" customWidth="1"/>
    <col min="30" max="30" width="9.88671875" bestFit="1" customWidth="1"/>
    <col min="34" max="34" width="9.88671875" bestFit="1" customWidth="1"/>
  </cols>
  <sheetData>
    <row r="1" spans="1:3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10</v>
      </c>
      <c r="I1" t="s">
        <v>12</v>
      </c>
      <c r="J1" t="s">
        <v>13</v>
      </c>
      <c r="K1" t="s">
        <v>14</v>
      </c>
      <c r="Z1" t="s">
        <v>2</v>
      </c>
      <c r="AA1" t="s">
        <v>12</v>
      </c>
      <c r="AB1" t="s">
        <v>14</v>
      </c>
      <c r="AD1" t="s">
        <v>2</v>
      </c>
      <c r="AE1" t="s">
        <v>14</v>
      </c>
      <c r="AH1" t="s">
        <v>2</v>
      </c>
      <c r="AI1" t="s">
        <v>14</v>
      </c>
    </row>
    <row r="2" spans="1:35" x14ac:dyDescent="0.3">
      <c r="A2" t="s">
        <v>0</v>
      </c>
      <c r="B2" s="1">
        <v>43560</v>
      </c>
      <c r="C2" s="1">
        <v>43580</v>
      </c>
      <c r="D2">
        <v>393.8</v>
      </c>
      <c r="E2">
        <v>393.8</v>
      </c>
      <c r="F2">
        <v>126890.74</v>
      </c>
      <c r="G2">
        <v>86292250</v>
      </c>
      <c r="H2">
        <v>390.55</v>
      </c>
      <c r="I2">
        <v>0.47199897946167185</v>
      </c>
      <c r="J2" s="5">
        <v>1.7013698630136985E-2</v>
      </c>
      <c r="K2">
        <v>0.45498528083153489</v>
      </c>
      <c r="M2" t="s">
        <v>0</v>
      </c>
      <c r="N2" s="1">
        <v>43556</v>
      </c>
      <c r="O2" s="1">
        <v>43580</v>
      </c>
      <c r="P2">
        <v>400.3</v>
      </c>
      <c r="Q2">
        <v>400.3</v>
      </c>
      <c r="R2">
        <v>168951.88</v>
      </c>
      <c r="S2">
        <v>85494750</v>
      </c>
      <c r="T2">
        <v>398.25</v>
      </c>
      <c r="Z2" s="1">
        <v>43557</v>
      </c>
      <c r="AA2">
        <v>-0.12490632025980514</v>
      </c>
      <c r="AB2">
        <v>-0.14183782710912021</v>
      </c>
      <c r="AD2" s="1">
        <v>43567</v>
      </c>
      <c r="AE2">
        <v>0.46519074420642681</v>
      </c>
      <c r="AH2" s="1">
        <v>43587</v>
      </c>
      <c r="AI2">
        <v>-0.62982179119085058</v>
      </c>
    </row>
    <row r="3" spans="1:35" x14ac:dyDescent="0.3">
      <c r="A3" t="s">
        <v>0</v>
      </c>
      <c r="B3" s="1">
        <v>43567</v>
      </c>
      <c r="C3" s="1">
        <v>43580</v>
      </c>
      <c r="D3">
        <v>395.7</v>
      </c>
      <c r="E3">
        <v>395.7</v>
      </c>
      <c r="F3">
        <v>114288.76</v>
      </c>
      <c r="G3">
        <v>86157500</v>
      </c>
      <c r="H3">
        <v>394.6</v>
      </c>
      <c r="I3">
        <v>0.75111394016549682</v>
      </c>
      <c r="J3" s="5">
        <v>1.7287671232876712E-2</v>
      </c>
      <c r="K3">
        <v>0.73382626893262015</v>
      </c>
      <c r="M3" t="s">
        <v>0</v>
      </c>
      <c r="N3" s="1">
        <v>43587</v>
      </c>
      <c r="O3" s="1">
        <v>43615</v>
      </c>
      <c r="P3">
        <v>397.85</v>
      </c>
      <c r="Q3">
        <v>397.85</v>
      </c>
      <c r="R3">
        <v>166528.18</v>
      </c>
      <c r="S3">
        <v>94799375</v>
      </c>
      <c r="T3">
        <v>395.55</v>
      </c>
      <c r="U3">
        <v>-2.8805077505187247</v>
      </c>
      <c r="V3" s="5">
        <v>1.7780821917808221E-2</v>
      </c>
      <c r="W3">
        <v>-2.8982885724365328</v>
      </c>
      <c r="Z3" s="1">
        <v>43558</v>
      </c>
      <c r="AA3">
        <v>-1.2131065532766441</v>
      </c>
      <c r="AB3">
        <v>-1.2301476491670551</v>
      </c>
      <c r="AD3" s="1">
        <v>43573</v>
      </c>
      <c r="AE3">
        <v>2.2949879838399871</v>
      </c>
      <c r="AH3" s="1">
        <v>43619</v>
      </c>
      <c r="AI3">
        <v>6.795037074274215</v>
      </c>
    </row>
    <row r="4" spans="1:35" x14ac:dyDescent="0.3">
      <c r="A4" t="s">
        <v>0</v>
      </c>
      <c r="B4" s="1">
        <v>43573</v>
      </c>
      <c r="C4" s="1">
        <v>43580</v>
      </c>
      <c r="D4">
        <v>404.85</v>
      </c>
      <c r="E4">
        <v>404.85</v>
      </c>
      <c r="F4">
        <v>191928.4</v>
      </c>
      <c r="G4">
        <v>77728750</v>
      </c>
      <c r="H4">
        <v>404.4</v>
      </c>
      <c r="I4">
        <v>-0.65030674846625214</v>
      </c>
      <c r="J4" s="5">
        <v>1.7369863013698628E-2</v>
      </c>
      <c r="K4">
        <v>-0.66767661147995072</v>
      </c>
      <c r="M4" t="s">
        <v>0</v>
      </c>
      <c r="N4" s="1">
        <v>43619</v>
      </c>
      <c r="O4" s="1">
        <v>43643</v>
      </c>
      <c r="P4">
        <v>424.95</v>
      </c>
      <c r="Q4">
        <v>424.95</v>
      </c>
      <c r="R4">
        <v>97203.79</v>
      </c>
      <c r="S4">
        <v>91997125</v>
      </c>
      <c r="T4">
        <v>422.9</v>
      </c>
      <c r="U4">
        <v>0.5679801206957702</v>
      </c>
      <c r="V4" s="5">
        <v>1.6575342465753425E-2</v>
      </c>
      <c r="W4">
        <v>0.55140477823001677</v>
      </c>
      <c r="Z4" s="1">
        <v>43559</v>
      </c>
      <c r="AA4">
        <v>-0.75958982149639198</v>
      </c>
      <c r="AB4">
        <v>-0.7766309173868029</v>
      </c>
      <c r="AD4" s="1">
        <v>43581</v>
      </c>
      <c r="AE4">
        <v>1.1434169496228068</v>
      </c>
      <c r="AH4" s="1">
        <v>43647</v>
      </c>
      <c r="AI4">
        <v>3.61933828798553</v>
      </c>
    </row>
    <row r="5" spans="1:35" x14ac:dyDescent="0.3">
      <c r="A5" t="s">
        <v>0</v>
      </c>
      <c r="B5" s="1">
        <v>43581</v>
      </c>
      <c r="C5" s="1">
        <v>43615</v>
      </c>
      <c r="D5">
        <v>409.55</v>
      </c>
      <c r="E5">
        <v>409.55</v>
      </c>
      <c r="F5">
        <v>162767.01</v>
      </c>
      <c r="G5">
        <v>95085375</v>
      </c>
      <c r="H5">
        <v>407.2</v>
      </c>
      <c r="I5">
        <v>3.5786545270612127</v>
      </c>
      <c r="J5" s="5">
        <v>1.7506849315068494E-2</v>
      </c>
      <c r="K5">
        <v>3.5611476777461442</v>
      </c>
      <c r="M5" t="s">
        <v>0</v>
      </c>
      <c r="N5" s="1">
        <v>43647</v>
      </c>
      <c r="O5" s="1">
        <v>43671</v>
      </c>
      <c r="P5">
        <v>440.4</v>
      </c>
      <c r="Q5">
        <v>440.4</v>
      </c>
      <c r="R5">
        <v>64033.14</v>
      </c>
      <c r="S5">
        <v>90895750</v>
      </c>
      <c r="T5">
        <v>439</v>
      </c>
      <c r="U5">
        <v>0.31890660592254605</v>
      </c>
      <c r="V5" s="5">
        <v>1.6383561643835618E-2</v>
      </c>
      <c r="W5">
        <v>0.30252304427871041</v>
      </c>
      <c r="Z5" s="1">
        <v>43560</v>
      </c>
      <c r="AA5">
        <v>0.47199897946167185</v>
      </c>
      <c r="AB5">
        <v>0.45498528083153489</v>
      </c>
      <c r="AD5" s="1">
        <v>43588</v>
      </c>
      <c r="AE5">
        <v>-1.1287014882689514</v>
      </c>
      <c r="AH5" s="1">
        <v>43678</v>
      </c>
      <c r="AI5">
        <v>-4.8519369191146184</v>
      </c>
    </row>
    <row r="6" spans="1:35" x14ac:dyDescent="0.3">
      <c r="A6" t="s">
        <v>0</v>
      </c>
      <c r="B6" s="1">
        <v>43588</v>
      </c>
      <c r="C6" s="1">
        <v>43615</v>
      </c>
      <c r="D6">
        <v>405</v>
      </c>
      <c r="E6">
        <v>405</v>
      </c>
      <c r="F6">
        <v>176639.26</v>
      </c>
      <c r="G6">
        <v>99259875</v>
      </c>
      <c r="H6">
        <v>401.8</v>
      </c>
      <c r="I6">
        <v>1.7971597335679217</v>
      </c>
      <c r="J6" s="5">
        <v>1.7726027397260272E-2</v>
      </c>
      <c r="K6">
        <v>1.7794337061706613</v>
      </c>
      <c r="M6" t="s">
        <v>0</v>
      </c>
      <c r="N6" s="1">
        <v>43678</v>
      </c>
      <c r="O6" s="1">
        <v>43706</v>
      </c>
      <c r="P6">
        <v>419.1</v>
      </c>
      <c r="Q6">
        <v>419.1</v>
      </c>
      <c r="R6">
        <v>156445.28</v>
      </c>
      <c r="S6">
        <v>79135375</v>
      </c>
      <c r="T6">
        <v>417.05</v>
      </c>
      <c r="U6">
        <v>-1.8501170960187301</v>
      </c>
      <c r="V6" s="5">
        <v>1.5424657534246575E-2</v>
      </c>
      <c r="W6">
        <v>-1.8655417535529766</v>
      </c>
      <c r="Z6" s="1">
        <v>43563</v>
      </c>
      <c r="AA6">
        <v>-1.1934992381919727</v>
      </c>
      <c r="AB6">
        <v>-1.2104855395618357</v>
      </c>
      <c r="AD6" s="1">
        <v>43595</v>
      </c>
      <c r="AE6">
        <v>-4.5732267884322653</v>
      </c>
      <c r="AH6" s="1">
        <v>43711</v>
      </c>
      <c r="AI6">
        <v>-6.2183453257632957</v>
      </c>
    </row>
    <row r="7" spans="1:35" x14ac:dyDescent="0.3">
      <c r="A7" t="s">
        <v>0</v>
      </c>
      <c r="B7" s="1">
        <v>43595</v>
      </c>
      <c r="C7" s="1">
        <v>43615</v>
      </c>
      <c r="D7">
        <v>386.55</v>
      </c>
      <c r="E7">
        <v>386.55</v>
      </c>
      <c r="F7">
        <v>118213.72</v>
      </c>
      <c r="G7">
        <v>92130500</v>
      </c>
      <c r="H7">
        <v>385.1</v>
      </c>
      <c r="I7">
        <v>0.7821666014861165</v>
      </c>
      <c r="J7" s="5">
        <v>1.767123287671233E-2</v>
      </c>
      <c r="K7">
        <v>0.76449536860940415</v>
      </c>
      <c r="M7" t="s">
        <v>0</v>
      </c>
      <c r="N7" s="1">
        <v>43711</v>
      </c>
      <c r="O7" s="1">
        <v>43734</v>
      </c>
      <c r="P7">
        <v>393.1</v>
      </c>
      <c r="Q7">
        <v>393.1</v>
      </c>
      <c r="R7">
        <v>156049.13</v>
      </c>
      <c r="S7">
        <v>79092750</v>
      </c>
      <c r="T7">
        <v>392.15</v>
      </c>
      <c r="U7">
        <v>-4.6336729742843197</v>
      </c>
      <c r="V7" s="5">
        <v>1.4575342465753425E-2</v>
      </c>
      <c r="W7">
        <v>-4.648248316750073</v>
      </c>
      <c r="Z7" s="1">
        <v>43564</v>
      </c>
      <c r="AA7">
        <v>2.5057825751734772</v>
      </c>
      <c r="AB7">
        <v>2.4887962738036142</v>
      </c>
      <c r="AD7" s="1">
        <v>43602</v>
      </c>
      <c r="AE7">
        <v>0.99152784643925396</v>
      </c>
      <c r="AH7" s="1">
        <v>43739</v>
      </c>
      <c r="AI7">
        <v>8.7494815847339176</v>
      </c>
    </row>
    <row r="8" spans="1:35" x14ac:dyDescent="0.3">
      <c r="A8" t="s">
        <v>0</v>
      </c>
      <c r="B8" s="1">
        <v>43602</v>
      </c>
      <c r="C8" s="1">
        <v>43615</v>
      </c>
      <c r="D8">
        <v>390.45</v>
      </c>
      <c r="E8">
        <v>390.45</v>
      </c>
      <c r="F8">
        <v>130565.08</v>
      </c>
      <c r="G8">
        <v>85097375</v>
      </c>
      <c r="H8">
        <v>389.7</v>
      </c>
      <c r="I8">
        <v>1.7061734826777837</v>
      </c>
      <c r="J8" s="5">
        <v>1.7397260273972603E-2</v>
      </c>
      <c r="K8">
        <v>1.688776222403811</v>
      </c>
      <c r="M8" t="s">
        <v>0</v>
      </c>
      <c r="N8" s="1">
        <v>43739</v>
      </c>
      <c r="O8" s="1">
        <v>43769</v>
      </c>
      <c r="P8">
        <v>427.55</v>
      </c>
      <c r="Q8">
        <v>427.55</v>
      </c>
      <c r="R8">
        <v>251161.82</v>
      </c>
      <c r="S8">
        <v>85317375</v>
      </c>
      <c r="T8">
        <v>424.6</v>
      </c>
      <c r="U8">
        <v>-2.1960425483243662</v>
      </c>
      <c r="V8" s="5">
        <v>1.4191780821917807E-2</v>
      </c>
      <c r="W8">
        <v>-2.2102343291462838</v>
      </c>
      <c r="Z8" s="1">
        <v>43565</v>
      </c>
      <c r="AA8">
        <v>-0.96527516610255049</v>
      </c>
      <c r="AB8">
        <v>-0.9823162619929614</v>
      </c>
      <c r="AD8" s="1">
        <v>43609</v>
      </c>
      <c r="AE8">
        <v>10.176243340578226</v>
      </c>
      <c r="AH8" s="1">
        <v>43770</v>
      </c>
      <c r="AI8">
        <v>8.5582886116019381</v>
      </c>
    </row>
    <row r="9" spans="1:35" x14ac:dyDescent="0.3">
      <c r="A9" t="s">
        <v>0</v>
      </c>
      <c r="B9" s="1">
        <v>43609</v>
      </c>
      <c r="C9" s="1">
        <v>43615</v>
      </c>
      <c r="D9">
        <v>430.25</v>
      </c>
      <c r="E9">
        <v>430.25</v>
      </c>
      <c r="F9">
        <v>273592.83</v>
      </c>
      <c r="G9">
        <v>80157000</v>
      </c>
      <c r="H9">
        <v>431.75</v>
      </c>
      <c r="I9">
        <v>4.6836982968369831</v>
      </c>
      <c r="J9" s="5">
        <v>1.7123287671232876E-2</v>
      </c>
      <c r="K9">
        <v>4.6665750091657499</v>
      </c>
      <c r="M9" t="s">
        <v>0</v>
      </c>
      <c r="N9" s="1">
        <v>43770</v>
      </c>
      <c r="O9" s="1">
        <v>43797</v>
      </c>
      <c r="P9">
        <v>464.2</v>
      </c>
      <c r="Q9">
        <v>464.2</v>
      </c>
      <c r="R9">
        <v>117658.33</v>
      </c>
      <c r="S9">
        <v>75066750</v>
      </c>
      <c r="T9">
        <v>462.25</v>
      </c>
      <c r="U9">
        <v>0.24835330957779445</v>
      </c>
      <c r="V9" s="5">
        <v>1.3808219178082191E-2</v>
      </c>
      <c r="W9">
        <v>0.23454509039971225</v>
      </c>
      <c r="Z9" s="1">
        <v>43566</v>
      </c>
      <c r="AA9">
        <v>-0.569620253164557</v>
      </c>
      <c r="AB9">
        <v>-0.58693532165770768</v>
      </c>
      <c r="AD9" s="1">
        <v>43616</v>
      </c>
      <c r="AE9">
        <v>-1.8064242993480986</v>
      </c>
      <c r="AH9" s="1">
        <v>43801</v>
      </c>
      <c r="AI9">
        <v>9.9714408409223747</v>
      </c>
    </row>
    <row r="10" spans="1:35" x14ac:dyDescent="0.3">
      <c r="A10" t="s">
        <v>0</v>
      </c>
      <c r="B10" s="1">
        <v>43616</v>
      </c>
      <c r="C10" s="1">
        <v>43643</v>
      </c>
      <c r="D10">
        <v>422.55</v>
      </c>
      <c r="E10">
        <v>422.55</v>
      </c>
      <c r="F10">
        <v>186700.29</v>
      </c>
      <c r="G10">
        <v>90334750</v>
      </c>
      <c r="H10">
        <v>423.7</v>
      </c>
      <c r="I10">
        <v>-0.85640544345377223</v>
      </c>
      <c r="J10" s="5">
        <v>1.6767123287671232E-2</v>
      </c>
      <c r="K10">
        <v>-0.8731725667414435</v>
      </c>
      <c r="M10" t="s">
        <v>0</v>
      </c>
      <c r="N10" s="1">
        <v>43801</v>
      </c>
      <c r="O10" s="1">
        <v>43825</v>
      </c>
      <c r="P10">
        <v>510.55</v>
      </c>
      <c r="Q10">
        <v>510.55</v>
      </c>
      <c r="R10">
        <v>101735.13</v>
      </c>
      <c r="S10">
        <v>110937750</v>
      </c>
      <c r="T10">
        <v>510.9</v>
      </c>
      <c r="U10">
        <v>-1.6565539824713409</v>
      </c>
      <c r="V10" s="5">
        <v>1.3479452054794521E-2</v>
      </c>
      <c r="W10">
        <v>-1.6700334345261354</v>
      </c>
      <c r="Z10" s="1">
        <v>43567</v>
      </c>
      <c r="AA10">
        <v>0.75111394016549682</v>
      </c>
      <c r="AB10">
        <v>0.73382626893262015</v>
      </c>
      <c r="AD10" s="1">
        <v>43623</v>
      </c>
      <c r="AE10">
        <v>-0.90368811666934123</v>
      </c>
      <c r="AH10" s="1">
        <v>43831</v>
      </c>
      <c r="AI10">
        <v>5.8427581080301598</v>
      </c>
    </row>
    <row r="11" spans="1:35" x14ac:dyDescent="0.3">
      <c r="A11" t="s">
        <v>0</v>
      </c>
      <c r="B11" s="1">
        <v>43623</v>
      </c>
      <c r="C11" s="1">
        <v>43643</v>
      </c>
      <c r="D11">
        <v>418.8</v>
      </c>
      <c r="E11">
        <v>418.8</v>
      </c>
      <c r="F11">
        <v>137431.88</v>
      </c>
      <c r="G11">
        <v>92845500</v>
      </c>
      <c r="H11">
        <v>416.6</v>
      </c>
      <c r="I11">
        <v>1.2450139006406464</v>
      </c>
      <c r="J11" s="5">
        <v>1.6219178082191782E-2</v>
      </c>
      <c r="K11">
        <v>1.2287947225584546</v>
      </c>
      <c r="M11" t="s">
        <v>0</v>
      </c>
      <c r="N11" s="1">
        <v>43831</v>
      </c>
      <c r="O11" s="1">
        <v>43860</v>
      </c>
      <c r="P11">
        <v>540.45000000000005</v>
      </c>
      <c r="Q11">
        <v>540.45000000000005</v>
      </c>
      <c r="R11">
        <v>68703.09</v>
      </c>
      <c r="S11">
        <v>104304750</v>
      </c>
      <c r="T11">
        <v>536.75</v>
      </c>
      <c r="U11">
        <v>-0.43294030950624712</v>
      </c>
      <c r="V11" s="5">
        <v>1.367123287671233E-2</v>
      </c>
      <c r="W11">
        <v>-0.44661154238295947</v>
      </c>
      <c r="Z11" s="1">
        <v>43570</v>
      </c>
      <c r="AA11">
        <v>-0.49279757391963325</v>
      </c>
      <c r="AB11">
        <v>-0.51008524515250997</v>
      </c>
      <c r="AD11" s="1">
        <v>43630</v>
      </c>
      <c r="AE11">
        <v>-8.8016799466187901E-2</v>
      </c>
      <c r="AH11" s="1">
        <v>43862</v>
      </c>
      <c r="AI11">
        <v>-6.3698419962056008</v>
      </c>
    </row>
    <row r="12" spans="1:35" x14ac:dyDescent="0.3">
      <c r="A12" t="s">
        <v>0</v>
      </c>
      <c r="B12" s="1">
        <v>43630</v>
      </c>
      <c r="C12" s="1">
        <v>43643</v>
      </c>
      <c r="D12">
        <v>418.5</v>
      </c>
      <c r="E12">
        <v>418.5</v>
      </c>
      <c r="F12">
        <v>86131.75</v>
      </c>
      <c r="G12">
        <v>86150625</v>
      </c>
      <c r="H12">
        <v>417.75</v>
      </c>
      <c r="I12">
        <v>-0.65281899109792285</v>
      </c>
      <c r="J12" s="5">
        <v>1.6383561643835618E-2</v>
      </c>
      <c r="K12">
        <v>-0.66920255274175844</v>
      </c>
      <c r="M12" t="s">
        <v>0</v>
      </c>
      <c r="N12" s="1">
        <v>43862</v>
      </c>
      <c r="O12" s="1">
        <v>43888</v>
      </c>
      <c r="P12">
        <v>506.1</v>
      </c>
      <c r="Q12">
        <v>506.1</v>
      </c>
      <c r="R12">
        <v>164585.29999999999</v>
      </c>
      <c r="S12">
        <v>99165000</v>
      </c>
      <c r="T12">
        <v>504.6</v>
      </c>
      <c r="U12">
        <v>-4.1114058355437537</v>
      </c>
      <c r="V12" s="5">
        <v>1.4027397260273973E-2</v>
      </c>
      <c r="W12">
        <v>-4.1254332328040277</v>
      </c>
      <c r="Z12" s="1">
        <v>43571</v>
      </c>
      <c r="AA12">
        <v>3.4920634920634921</v>
      </c>
      <c r="AB12">
        <v>3.4746936290497934</v>
      </c>
      <c r="AD12" s="1">
        <v>43637</v>
      </c>
      <c r="AE12">
        <v>2.9704742639236672</v>
      </c>
      <c r="AH12" s="1">
        <v>43892</v>
      </c>
      <c r="AI12">
        <v>0.12455916178783004</v>
      </c>
    </row>
    <row r="13" spans="1:35" x14ac:dyDescent="0.3">
      <c r="A13" t="s">
        <v>0</v>
      </c>
      <c r="B13" s="1">
        <v>43637</v>
      </c>
      <c r="C13" s="1">
        <v>43643</v>
      </c>
      <c r="D13">
        <v>431</v>
      </c>
      <c r="E13">
        <v>431</v>
      </c>
      <c r="F13">
        <v>143620.48000000001</v>
      </c>
      <c r="G13">
        <v>80415500</v>
      </c>
      <c r="H13">
        <v>430.8</v>
      </c>
      <c r="I13">
        <v>-0.18527095877721431</v>
      </c>
      <c r="J13" s="5">
        <v>1.6383561643835618E-2</v>
      </c>
      <c r="K13">
        <v>-0.20165452042104992</v>
      </c>
      <c r="M13" t="s">
        <v>0</v>
      </c>
      <c r="N13" s="1">
        <v>43892</v>
      </c>
      <c r="O13" s="1">
        <v>43916</v>
      </c>
      <c r="P13">
        <v>506.8</v>
      </c>
      <c r="Q13">
        <v>506.8</v>
      </c>
      <c r="R13">
        <v>260447.38</v>
      </c>
      <c r="S13">
        <v>96710625</v>
      </c>
      <c r="T13">
        <v>506.1</v>
      </c>
      <c r="U13">
        <v>2.105369195124406</v>
      </c>
      <c r="V13" s="5">
        <v>1.3753424657534246E-2</v>
      </c>
      <c r="W13">
        <v>2.0916157704668716</v>
      </c>
      <c r="Z13" s="1">
        <v>43573</v>
      </c>
      <c r="AA13">
        <v>-0.65030674846625214</v>
      </c>
      <c r="AB13">
        <v>-0.66767661147995072</v>
      </c>
      <c r="AD13" s="1">
        <v>43644</v>
      </c>
      <c r="AE13">
        <v>1.8398197247560626</v>
      </c>
    </row>
    <row r="14" spans="1:35" x14ac:dyDescent="0.3">
      <c r="A14" t="s">
        <v>0</v>
      </c>
      <c r="B14" s="1">
        <v>43644</v>
      </c>
      <c r="C14" s="1">
        <v>43671</v>
      </c>
      <c r="D14">
        <v>439</v>
      </c>
      <c r="E14">
        <v>439</v>
      </c>
      <c r="F14">
        <v>110918.47</v>
      </c>
      <c r="G14">
        <v>91363250</v>
      </c>
      <c r="H14">
        <v>437.1</v>
      </c>
      <c r="I14">
        <v>-0.44222700986506153</v>
      </c>
      <c r="J14" s="5">
        <v>1.6328767123287673E-2</v>
      </c>
      <c r="K14">
        <v>-0.45855577698834921</v>
      </c>
      <c r="Z14" s="1">
        <v>43577</v>
      </c>
      <c r="AA14">
        <v>-2.3588983574163298</v>
      </c>
      <c r="AB14">
        <v>-2.3762956176903023</v>
      </c>
      <c r="AD14" s="1">
        <v>43651</v>
      </c>
      <c r="AE14">
        <v>-0.60836471432583916</v>
      </c>
    </row>
    <row r="15" spans="1:35" x14ac:dyDescent="0.3">
      <c r="A15" t="s">
        <v>0</v>
      </c>
      <c r="B15" s="1">
        <v>43651</v>
      </c>
      <c r="C15" s="1">
        <v>43671</v>
      </c>
      <c r="D15">
        <v>436.4</v>
      </c>
      <c r="E15">
        <v>436.4</v>
      </c>
      <c r="F15">
        <v>99548.39</v>
      </c>
      <c r="G15">
        <v>90769250</v>
      </c>
      <c r="H15">
        <v>436.35</v>
      </c>
      <c r="I15">
        <v>-3.4360325277753775E-2</v>
      </c>
      <c r="J15" s="5">
        <v>1.6109589041095891E-2</v>
      </c>
      <c r="K15">
        <v>-5.0469914318849667E-2</v>
      </c>
      <c r="Z15" s="1">
        <v>43578</v>
      </c>
      <c r="AA15">
        <v>0.21502656210472196</v>
      </c>
      <c r="AB15">
        <v>0.19762930183074937</v>
      </c>
      <c r="AD15" s="1">
        <v>43658</v>
      </c>
      <c r="AE15">
        <v>-2.2729939856610044</v>
      </c>
    </row>
    <row r="16" spans="1:35" x14ac:dyDescent="0.3">
      <c r="A16" t="s">
        <v>0</v>
      </c>
      <c r="B16" s="1">
        <v>43658</v>
      </c>
      <c r="C16" s="1">
        <v>43671</v>
      </c>
      <c r="D16">
        <v>426.55</v>
      </c>
      <c r="E16">
        <v>426.55</v>
      </c>
      <c r="F16">
        <v>92842.98</v>
      </c>
      <c r="G16">
        <v>86116250</v>
      </c>
      <c r="H16">
        <v>427.05</v>
      </c>
      <c r="I16">
        <v>-0.12877546242098134</v>
      </c>
      <c r="J16" s="5">
        <v>1.589041095890411E-2</v>
      </c>
      <c r="K16">
        <v>-0.14466587337988546</v>
      </c>
      <c r="Z16" s="1">
        <v>43579</v>
      </c>
      <c r="AA16">
        <v>1.3378770667676414</v>
      </c>
      <c r="AB16">
        <v>1.3204524092333949</v>
      </c>
      <c r="AD16" s="1">
        <v>43665</v>
      </c>
      <c r="AE16">
        <v>-3.860609532037075</v>
      </c>
    </row>
    <row r="17" spans="1:31" x14ac:dyDescent="0.3">
      <c r="A17" t="s">
        <v>0</v>
      </c>
      <c r="B17" s="1">
        <v>43665</v>
      </c>
      <c r="C17" s="1">
        <v>43671</v>
      </c>
      <c r="D17">
        <v>410.15</v>
      </c>
      <c r="E17">
        <v>410.15</v>
      </c>
      <c r="F17">
        <v>118441.76</v>
      </c>
      <c r="G17">
        <v>74119375</v>
      </c>
      <c r="H17">
        <v>410.3</v>
      </c>
      <c r="I17">
        <v>-2.0537313432835873</v>
      </c>
      <c r="J17" s="5">
        <v>1.580821917808219E-2</v>
      </c>
      <c r="K17">
        <v>-2.0695395624616695</v>
      </c>
      <c r="Z17" s="1">
        <v>43580</v>
      </c>
      <c r="AA17">
        <v>-1.5070369909079615</v>
      </c>
      <c r="AB17">
        <v>-1.52454384022303</v>
      </c>
      <c r="AD17" s="1">
        <v>43672</v>
      </c>
      <c r="AE17">
        <v>2.1420485355341157</v>
      </c>
    </row>
    <row r="18" spans="1:31" x14ac:dyDescent="0.3">
      <c r="A18" t="s">
        <v>0</v>
      </c>
      <c r="B18" s="1">
        <v>43672</v>
      </c>
      <c r="C18" s="1">
        <v>43706</v>
      </c>
      <c r="D18">
        <v>419</v>
      </c>
      <c r="E18">
        <v>419</v>
      </c>
      <c r="F18">
        <v>161811.24</v>
      </c>
      <c r="G18">
        <v>86275750</v>
      </c>
      <c r="H18">
        <v>415.75</v>
      </c>
      <c r="I18">
        <v>2.4449877750611249</v>
      </c>
      <c r="J18" s="5">
        <v>1.5698630136986302E-2</v>
      </c>
      <c r="K18">
        <v>2.4292891449241387</v>
      </c>
      <c r="Z18" s="1">
        <v>43581</v>
      </c>
      <c r="AA18">
        <v>3.5786545270612127</v>
      </c>
      <c r="AB18">
        <v>3.5611476777461442</v>
      </c>
      <c r="AD18" s="1">
        <v>43679</v>
      </c>
      <c r="AE18">
        <v>-1.530718605943707</v>
      </c>
    </row>
    <row r="19" spans="1:31" x14ac:dyDescent="0.3">
      <c r="A19" t="s">
        <v>0</v>
      </c>
      <c r="B19" s="1">
        <v>43679</v>
      </c>
      <c r="C19" s="1">
        <v>43706</v>
      </c>
      <c r="D19">
        <v>412.65</v>
      </c>
      <c r="E19">
        <v>412.65</v>
      </c>
      <c r="F19">
        <v>220412.74</v>
      </c>
      <c r="G19">
        <v>84266875</v>
      </c>
      <c r="H19">
        <v>410.6</v>
      </c>
      <c r="I19">
        <v>-1.5390121689334395</v>
      </c>
      <c r="J19" s="5">
        <v>1.5205479452054794E-2</v>
      </c>
      <c r="K19">
        <v>-1.5542176483854944</v>
      </c>
      <c r="Z19" s="1">
        <v>43585</v>
      </c>
      <c r="AA19">
        <v>2.4417043096072736E-2</v>
      </c>
      <c r="AB19">
        <v>6.882796520730268E-3</v>
      </c>
      <c r="AD19" s="1">
        <v>43686</v>
      </c>
      <c r="AE19">
        <v>1.9357920689695265</v>
      </c>
    </row>
    <row r="20" spans="1:31" x14ac:dyDescent="0.3">
      <c r="A20" t="s">
        <v>0</v>
      </c>
      <c r="B20" s="1">
        <v>43686</v>
      </c>
      <c r="C20" s="1">
        <v>43706</v>
      </c>
      <c r="D20">
        <v>420.7</v>
      </c>
      <c r="E20">
        <v>420.7</v>
      </c>
      <c r="F20">
        <v>123214.14</v>
      </c>
      <c r="G20">
        <v>77427625</v>
      </c>
      <c r="H20">
        <v>420.15</v>
      </c>
      <c r="I20">
        <v>0.95992320614350857</v>
      </c>
      <c r="J20" s="5">
        <v>1.5013698630136987E-2</v>
      </c>
      <c r="K20">
        <v>0.94490950751337155</v>
      </c>
      <c r="Z20" s="1">
        <v>43587</v>
      </c>
      <c r="AA20">
        <v>-2.8805077505187247</v>
      </c>
      <c r="AB20">
        <v>-2.8982885724365328</v>
      </c>
      <c r="AD20" s="1">
        <v>43693</v>
      </c>
      <c r="AE20">
        <v>-0.11001113603875583</v>
      </c>
    </row>
    <row r="21" spans="1:31" x14ac:dyDescent="0.3">
      <c r="A21" t="s">
        <v>0</v>
      </c>
      <c r="B21" s="1">
        <v>43693</v>
      </c>
      <c r="C21" s="1">
        <v>43706</v>
      </c>
      <c r="D21">
        <v>420.3</v>
      </c>
      <c r="E21">
        <v>420.3</v>
      </c>
      <c r="F21">
        <v>97158.43</v>
      </c>
      <c r="G21">
        <v>77217250</v>
      </c>
      <c r="H21">
        <v>418.95</v>
      </c>
      <c r="I21">
        <v>0.71890726096333568</v>
      </c>
      <c r="J21" s="5">
        <v>1.4931506849315069E-2</v>
      </c>
      <c r="K21">
        <v>0.70397575411402058</v>
      </c>
      <c r="Z21" s="1">
        <v>43588</v>
      </c>
      <c r="AA21">
        <v>1.7971597335679217</v>
      </c>
      <c r="AB21">
        <v>1.7794337061706613</v>
      </c>
      <c r="AD21" s="1">
        <v>43700</v>
      </c>
      <c r="AE21">
        <v>-5.8321500884886506</v>
      </c>
    </row>
    <row r="22" spans="1:31" x14ac:dyDescent="0.3">
      <c r="A22" t="s">
        <v>0</v>
      </c>
      <c r="B22" s="1">
        <v>43700</v>
      </c>
      <c r="C22" s="1">
        <v>43706</v>
      </c>
      <c r="D22">
        <v>395.85</v>
      </c>
      <c r="E22">
        <v>395.85</v>
      </c>
      <c r="F22">
        <v>243653.94</v>
      </c>
      <c r="G22">
        <v>74707875</v>
      </c>
      <c r="H22">
        <v>395.4</v>
      </c>
      <c r="I22">
        <v>-0.9632224168126009</v>
      </c>
      <c r="J22" s="5">
        <v>1.4876712328767123E-2</v>
      </c>
      <c r="K22">
        <v>-0.97809912914136798</v>
      </c>
      <c r="Z22" s="1">
        <v>43591</v>
      </c>
      <c r="AA22">
        <v>-0.16049382716048821</v>
      </c>
      <c r="AB22">
        <v>-0.17819245729747452</v>
      </c>
      <c r="AD22" s="1">
        <v>43707</v>
      </c>
      <c r="AE22">
        <v>4.1156126801870698</v>
      </c>
    </row>
    <row r="23" spans="1:31" x14ac:dyDescent="0.3">
      <c r="A23" t="s">
        <v>0</v>
      </c>
      <c r="B23" s="1">
        <v>43707</v>
      </c>
      <c r="C23" s="1">
        <v>43734</v>
      </c>
      <c r="D23">
        <v>412.2</v>
      </c>
      <c r="E23">
        <v>412.2</v>
      </c>
      <c r="F23">
        <v>152527.53</v>
      </c>
      <c r="G23">
        <v>78056000</v>
      </c>
      <c r="H23">
        <v>409.65</v>
      </c>
      <c r="I23">
        <v>1.9287833827893204</v>
      </c>
      <c r="J23" s="5">
        <v>1.473972602739726E-2</v>
      </c>
      <c r="K23">
        <v>1.914043656761923</v>
      </c>
      <c r="Z23" s="1">
        <v>43592</v>
      </c>
      <c r="AA23">
        <v>-3.9569679732904661</v>
      </c>
      <c r="AB23">
        <v>-3.9746392061671783</v>
      </c>
      <c r="AD23" s="1">
        <v>43714</v>
      </c>
      <c r="AE23">
        <v>-4.5754133184449657</v>
      </c>
    </row>
    <row r="24" spans="1:31" x14ac:dyDescent="0.3">
      <c r="A24" t="s">
        <v>0</v>
      </c>
      <c r="B24" s="1">
        <v>43714</v>
      </c>
      <c r="C24" s="1">
        <v>43734</v>
      </c>
      <c r="D24">
        <v>393.4</v>
      </c>
      <c r="E24">
        <v>393.4</v>
      </c>
      <c r="F24">
        <v>110472.26</v>
      </c>
      <c r="G24">
        <v>83056875</v>
      </c>
      <c r="H24">
        <v>391.35</v>
      </c>
      <c r="I24">
        <v>0.75553848123959244</v>
      </c>
      <c r="J24" s="5">
        <v>1.452054794520548E-2</v>
      </c>
      <c r="K24">
        <v>0.74101793329438692</v>
      </c>
      <c r="Z24" s="1">
        <v>43593</v>
      </c>
      <c r="AA24">
        <v>-0.84974893781383065</v>
      </c>
      <c r="AB24">
        <v>-0.8674475679508169</v>
      </c>
      <c r="AD24" s="1">
        <v>43721</v>
      </c>
      <c r="AE24">
        <v>5.3235303466094672</v>
      </c>
    </row>
    <row r="25" spans="1:31" x14ac:dyDescent="0.3">
      <c r="A25" t="s">
        <v>0</v>
      </c>
      <c r="B25" s="1">
        <v>43721</v>
      </c>
      <c r="C25" s="1">
        <v>43734</v>
      </c>
      <c r="D25">
        <v>414.4</v>
      </c>
      <c r="E25">
        <v>414.4</v>
      </c>
      <c r="F25">
        <v>161589.48000000001</v>
      </c>
      <c r="G25">
        <v>83881875</v>
      </c>
      <c r="H25">
        <v>413.4</v>
      </c>
      <c r="I25">
        <v>2.7268220128904317</v>
      </c>
      <c r="J25" s="5">
        <v>1.4547945205479451E-2</v>
      </c>
      <c r="K25">
        <v>2.7122740676849522</v>
      </c>
      <c r="Z25" s="1">
        <v>43594</v>
      </c>
      <c r="AA25">
        <v>-0.38955979742890534</v>
      </c>
      <c r="AB25">
        <v>-0.40723103030561769</v>
      </c>
      <c r="AD25" s="1">
        <v>43728</v>
      </c>
      <c r="AE25">
        <v>0.62462944941027954</v>
      </c>
    </row>
    <row r="26" spans="1:31" x14ac:dyDescent="0.3">
      <c r="A26" t="s">
        <v>0</v>
      </c>
      <c r="B26" s="1">
        <v>43728</v>
      </c>
      <c r="C26" s="1">
        <v>43734</v>
      </c>
      <c r="D26">
        <v>417.05</v>
      </c>
      <c r="E26">
        <v>417.05</v>
      </c>
      <c r="F26">
        <v>493985.41</v>
      </c>
      <c r="G26">
        <v>79668875</v>
      </c>
      <c r="H26">
        <v>417.5</v>
      </c>
      <c r="I26">
        <v>7.6258064516129052</v>
      </c>
      <c r="J26" s="5">
        <v>1.484931506849315E-2</v>
      </c>
      <c r="K26">
        <v>7.6109571365444122</v>
      </c>
      <c r="Z26" s="1">
        <v>43595</v>
      </c>
      <c r="AA26">
        <v>0.7821666014861165</v>
      </c>
      <c r="AB26">
        <v>0.76449536860940415</v>
      </c>
      <c r="AD26" s="1">
        <v>43735</v>
      </c>
      <c r="AE26">
        <v>8.4138624520235847</v>
      </c>
    </row>
    <row r="27" spans="1:31" x14ac:dyDescent="0.3">
      <c r="A27" t="s">
        <v>0</v>
      </c>
      <c r="B27" s="1">
        <v>43735</v>
      </c>
      <c r="C27" s="1">
        <v>43769</v>
      </c>
      <c r="D27">
        <v>452.2</v>
      </c>
      <c r="E27">
        <v>452.2</v>
      </c>
      <c r="F27">
        <v>134657.29999999999</v>
      </c>
      <c r="G27">
        <v>78366750</v>
      </c>
      <c r="H27">
        <v>449.2</v>
      </c>
      <c r="I27">
        <v>5.5315853523619868E-2</v>
      </c>
      <c r="J27" s="5">
        <v>1.4383561643835616E-2</v>
      </c>
      <c r="K27">
        <v>4.0932291879784255E-2</v>
      </c>
      <c r="Z27" s="1">
        <v>43598</v>
      </c>
      <c r="AA27">
        <v>-2.1730694606131249</v>
      </c>
      <c r="AB27">
        <v>-2.190740693489837</v>
      </c>
      <c r="AD27" s="1">
        <v>43742</v>
      </c>
      <c r="AE27">
        <v>-8.0748118361980676</v>
      </c>
    </row>
    <row r="28" spans="1:31" x14ac:dyDescent="0.3">
      <c r="A28" t="s">
        <v>0</v>
      </c>
      <c r="B28" s="1">
        <v>43742</v>
      </c>
      <c r="C28" s="1">
        <v>43769</v>
      </c>
      <c r="D28">
        <v>415.75</v>
      </c>
      <c r="E28">
        <v>415.75</v>
      </c>
      <c r="F28">
        <v>150789.13</v>
      </c>
      <c r="G28">
        <v>83078875</v>
      </c>
      <c r="H28">
        <v>413.9</v>
      </c>
      <c r="I28">
        <v>-3.2013969732246799</v>
      </c>
      <c r="J28" s="5">
        <v>1.4219178082191782E-2</v>
      </c>
      <c r="K28">
        <v>-3.2156161513068717</v>
      </c>
      <c r="Z28" s="1">
        <v>43599</v>
      </c>
      <c r="AA28">
        <v>1.0842258363083492</v>
      </c>
      <c r="AB28">
        <v>1.0667463842535547</v>
      </c>
      <c r="AD28" s="1">
        <v>43749</v>
      </c>
      <c r="AE28">
        <v>3.1971465333322406</v>
      </c>
    </row>
    <row r="29" spans="1:31" x14ac:dyDescent="0.3">
      <c r="A29" t="s">
        <v>0</v>
      </c>
      <c r="B29" s="1">
        <v>43749</v>
      </c>
      <c r="C29" s="1">
        <v>43769</v>
      </c>
      <c r="D29">
        <v>429.1</v>
      </c>
      <c r="E29">
        <v>429.1</v>
      </c>
      <c r="F29">
        <v>153877.57999999999</v>
      </c>
      <c r="G29">
        <v>75468250</v>
      </c>
      <c r="H29">
        <v>428.55</v>
      </c>
      <c r="I29">
        <v>1.1193590196771532</v>
      </c>
      <c r="J29" s="5">
        <v>1.3917808219178082E-2</v>
      </c>
      <c r="K29">
        <v>1.1054412114579752</v>
      </c>
      <c r="Z29" s="1">
        <v>43600</v>
      </c>
      <c r="AA29">
        <v>-1.0202746893394317</v>
      </c>
      <c r="AB29">
        <v>-1.0377815386545002</v>
      </c>
      <c r="AD29" s="1">
        <v>43756</v>
      </c>
      <c r="AE29">
        <v>2.2466275192103229</v>
      </c>
    </row>
    <row r="30" spans="1:31" x14ac:dyDescent="0.3">
      <c r="A30" t="s">
        <v>0</v>
      </c>
      <c r="B30" s="1">
        <v>43756</v>
      </c>
      <c r="C30" s="1">
        <v>43769</v>
      </c>
      <c r="D30">
        <v>438.8</v>
      </c>
      <c r="E30">
        <v>438.8</v>
      </c>
      <c r="F30">
        <v>128260.83</v>
      </c>
      <c r="G30">
        <v>73770125</v>
      </c>
      <c r="H30">
        <v>437.8</v>
      </c>
      <c r="I30">
        <v>-0.67904028972385688</v>
      </c>
      <c r="J30" s="5">
        <v>1.3917808219178082E-2</v>
      </c>
      <c r="K30">
        <v>-0.69295809794303498</v>
      </c>
      <c r="Z30" s="1">
        <v>43601</v>
      </c>
      <c r="AA30">
        <v>1.4668957314655622</v>
      </c>
      <c r="AB30">
        <v>1.4494162794107677</v>
      </c>
      <c r="AD30" s="1">
        <v>43763</v>
      </c>
      <c r="AE30">
        <v>7.096410409460419</v>
      </c>
    </row>
    <row r="31" spans="1:31" x14ac:dyDescent="0.3">
      <c r="A31" t="s">
        <v>0</v>
      </c>
      <c r="B31" s="1">
        <v>43763</v>
      </c>
      <c r="C31" s="1">
        <v>43769</v>
      </c>
      <c r="D31">
        <v>470</v>
      </c>
      <c r="E31">
        <v>470</v>
      </c>
      <c r="F31">
        <v>308555.75</v>
      </c>
      <c r="G31">
        <v>72162750</v>
      </c>
      <c r="H31">
        <v>469.1</v>
      </c>
      <c r="I31">
        <v>3.0588751233417364</v>
      </c>
      <c r="J31" s="5">
        <v>1.3890410958904111E-2</v>
      </c>
      <c r="K31">
        <v>3.0449847123828322</v>
      </c>
      <c r="Z31" s="1">
        <v>43602</v>
      </c>
      <c r="AA31">
        <v>1.7061734826777837</v>
      </c>
      <c r="AB31">
        <v>1.688776222403811</v>
      </c>
      <c r="AD31" s="1">
        <v>43770</v>
      </c>
      <c r="AE31">
        <v>-1.247850772369574</v>
      </c>
    </row>
    <row r="32" spans="1:31" x14ac:dyDescent="0.3">
      <c r="A32" t="s">
        <v>0</v>
      </c>
      <c r="B32" s="1">
        <v>43770</v>
      </c>
      <c r="C32" s="1">
        <v>43797</v>
      </c>
      <c r="D32">
        <v>464.2</v>
      </c>
      <c r="E32">
        <v>464.2</v>
      </c>
      <c r="F32">
        <v>117658.33</v>
      </c>
      <c r="G32">
        <v>75066750</v>
      </c>
      <c r="H32">
        <v>462.25</v>
      </c>
      <c r="I32">
        <v>0.24835330957779445</v>
      </c>
      <c r="J32" s="5">
        <v>1.3808219178082191E-2</v>
      </c>
      <c r="K32">
        <v>0.23454509039971225</v>
      </c>
      <c r="Z32" s="1">
        <v>43605</v>
      </c>
      <c r="AA32">
        <v>4.5332308874375693</v>
      </c>
      <c r="AB32">
        <v>4.5160528052457884</v>
      </c>
      <c r="AD32" s="1">
        <v>43777</v>
      </c>
      <c r="AE32">
        <v>5.2316933891272708</v>
      </c>
    </row>
    <row r="33" spans="1:31" x14ac:dyDescent="0.3">
      <c r="A33" t="s">
        <v>0</v>
      </c>
      <c r="B33" s="1">
        <v>43777</v>
      </c>
      <c r="C33" s="1">
        <v>43797</v>
      </c>
      <c r="D33">
        <v>488.55</v>
      </c>
      <c r="E33">
        <v>488.55</v>
      </c>
      <c r="F33">
        <v>366391.79</v>
      </c>
      <c r="G33">
        <v>77739750</v>
      </c>
      <c r="H33">
        <v>489.45</v>
      </c>
      <c r="I33">
        <v>1.7070885812428414</v>
      </c>
      <c r="J33" s="5">
        <v>1.3890410958904111E-2</v>
      </c>
      <c r="K33">
        <v>1.6931981702839372</v>
      </c>
      <c r="Z33" s="1">
        <v>43606</v>
      </c>
      <c r="AA33">
        <v>-1.7028053411735855</v>
      </c>
      <c r="AB33">
        <v>-1.7200656151461882</v>
      </c>
      <c r="AD33" s="1">
        <v>43784</v>
      </c>
      <c r="AE33">
        <v>2.2684008282827386</v>
      </c>
    </row>
    <row r="34" spans="1:31" x14ac:dyDescent="0.3">
      <c r="A34" t="s">
        <v>0</v>
      </c>
      <c r="B34" s="1">
        <v>43784</v>
      </c>
      <c r="C34" s="1">
        <v>43797</v>
      </c>
      <c r="D34">
        <v>499.7</v>
      </c>
      <c r="E34">
        <v>499.7</v>
      </c>
      <c r="F34">
        <v>285794.03000000003</v>
      </c>
      <c r="G34">
        <v>78117875</v>
      </c>
      <c r="H34">
        <v>499.85</v>
      </c>
      <c r="I34">
        <v>0.38167938931297252</v>
      </c>
      <c r="J34" s="5">
        <v>1.3863013698630135E-2</v>
      </c>
      <c r="K34">
        <v>0.36781637561434238</v>
      </c>
      <c r="Z34" s="1">
        <v>43607</v>
      </c>
      <c r="AA34">
        <v>1.2462612163509472</v>
      </c>
      <c r="AB34">
        <v>1.2288639560769745</v>
      </c>
      <c r="AD34" s="1">
        <v>43791</v>
      </c>
      <c r="AE34">
        <v>-0.5040476011634355</v>
      </c>
    </row>
    <row r="35" spans="1:31" x14ac:dyDescent="0.3">
      <c r="A35" t="s">
        <v>0</v>
      </c>
      <c r="B35" s="1">
        <v>43791</v>
      </c>
      <c r="C35" s="1">
        <v>43797</v>
      </c>
      <c r="D35">
        <v>497.25</v>
      </c>
      <c r="E35">
        <v>497.25</v>
      </c>
      <c r="F35">
        <v>159025.9</v>
      </c>
      <c r="G35">
        <v>67654125</v>
      </c>
      <c r="H35">
        <v>496.8</v>
      </c>
      <c r="I35">
        <v>1.0056315366052166E-2</v>
      </c>
      <c r="J35" s="5">
        <v>1.3753424657534246E-2</v>
      </c>
      <c r="K35">
        <v>-3.6971092914820803E-3</v>
      </c>
      <c r="Z35" s="1">
        <v>43608</v>
      </c>
      <c r="AA35">
        <v>1.1816838995568715</v>
      </c>
      <c r="AB35">
        <v>1.1644784201048166</v>
      </c>
      <c r="AD35" s="1">
        <v>43797</v>
      </c>
      <c r="AE35">
        <v>4.3907437756978398</v>
      </c>
    </row>
    <row r="36" spans="1:31" x14ac:dyDescent="0.3">
      <c r="A36" t="s">
        <v>0</v>
      </c>
      <c r="B36" s="1">
        <v>43797</v>
      </c>
      <c r="C36" s="1">
        <v>43797</v>
      </c>
      <c r="D36">
        <v>520</v>
      </c>
      <c r="E36">
        <v>519.15</v>
      </c>
      <c r="F36">
        <v>250101.78</v>
      </c>
      <c r="G36">
        <v>4449500</v>
      </c>
      <c r="H36">
        <v>519.15</v>
      </c>
      <c r="I36">
        <v>2.6292379163783641</v>
      </c>
      <c r="J36" s="5">
        <v>1.3479452054794521E-2</v>
      </c>
      <c r="K36">
        <v>2.6157584643235694</v>
      </c>
      <c r="Z36" s="1">
        <v>43609</v>
      </c>
      <c r="AA36">
        <v>4.6836982968369831</v>
      </c>
      <c r="AB36">
        <v>4.6665750091657499</v>
      </c>
      <c r="AD36" s="1">
        <v>43805</v>
      </c>
      <c r="AE36">
        <v>1.392336440361563</v>
      </c>
    </row>
    <row r="37" spans="1:31" x14ac:dyDescent="0.3">
      <c r="A37" t="s">
        <v>0</v>
      </c>
      <c r="B37" s="1">
        <v>43805</v>
      </c>
      <c r="C37" s="1">
        <v>43825</v>
      </c>
      <c r="D37">
        <v>526.45000000000005</v>
      </c>
      <c r="E37">
        <v>526.45000000000005</v>
      </c>
      <c r="F37">
        <v>194031.25</v>
      </c>
      <c r="G37">
        <v>108256500</v>
      </c>
      <c r="H37">
        <v>524.79999999999995</v>
      </c>
      <c r="I37">
        <v>-0.29356060606059747</v>
      </c>
      <c r="J37" s="5">
        <v>1.3808219178082191E-2</v>
      </c>
      <c r="K37">
        <v>-0.30736882523867964</v>
      </c>
      <c r="Z37" s="1">
        <v>43612</v>
      </c>
      <c r="AA37">
        <v>0.8599651365485157</v>
      </c>
      <c r="AB37">
        <v>0.84297883517865269</v>
      </c>
      <c r="AD37" s="1">
        <v>43812</v>
      </c>
      <c r="AE37">
        <v>2.4175991761826672</v>
      </c>
    </row>
    <row r="38" spans="1:31" x14ac:dyDescent="0.3">
      <c r="A38" t="s">
        <v>0</v>
      </c>
      <c r="B38" s="1">
        <v>43812</v>
      </c>
      <c r="C38" s="1">
        <v>43825</v>
      </c>
      <c r="D38">
        <v>539.25</v>
      </c>
      <c r="E38">
        <v>539.25</v>
      </c>
      <c r="F38">
        <v>181527.36</v>
      </c>
      <c r="G38">
        <v>104832750</v>
      </c>
      <c r="H38">
        <v>537.04999999999995</v>
      </c>
      <c r="I38">
        <v>0.40029789610872785</v>
      </c>
      <c r="J38" s="5">
        <v>1.378082191780822E-2</v>
      </c>
      <c r="K38">
        <v>0.38651707419091963</v>
      </c>
      <c r="Z38" s="1">
        <v>43613</v>
      </c>
      <c r="AA38">
        <v>0.28805161885009795</v>
      </c>
      <c r="AB38">
        <v>0.27101052295968697</v>
      </c>
      <c r="AD38" s="1">
        <v>43819</v>
      </c>
      <c r="AE38">
        <v>1.2101686893897579</v>
      </c>
    </row>
    <row r="39" spans="1:31" x14ac:dyDescent="0.3">
      <c r="A39" t="s">
        <v>0</v>
      </c>
      <c r="B39" s="1">
        <v>43819</v>
      </c>
      <c r="C39" s="1">
        <v>43825</v>
      </c>
      <c r="D39">
        <v>545.85</v>
      </c>
      <c r="E39">
        <v>545.85</v>
      </c>
      <c r="F39">
        <v>309484.34000000003</v>
      </c>
      <c r="G39">
        <v>71825875</v>
      </c>
      <c r="H39">
        <v>546.1</v>
      </c>
      <c r="I39">
        <v>0.98048284155028553</v>
      </c>
      <c r="J39" s="5">
        <v>1.3753424657534246E-2</v>
      </c>
      <c r="K39">
        <v>0.96672941689275127</v>
      </c>
      <c r="Z39" s="1">
        <v>43614</v>
      </c>
      <c r="AA39">
        <v>-2.5735294117647034</v>
      </c>
      <c r="AB39">
        <v>-2.5905431103948402</v>
      </c>
      <c r="AD39" s="1">
        <v>43826</v>
      </c>
      <c r="AE39">
        <v>1.2594079486436136</v>
      </c>
    </row>
    <row r="40" spans="1:31" x14ac:dyDescent="0.3">
      <c r="A40" t="s">
        <v>0</v>
      </c>
      <c r="B40" s="1">
        <v>43826</v>
      </c>
      <c r="C40" s="1">
        <v>43860</v>
      </c>
      <c r="D40">
        <v>552.79999999999995</v>
      </c>
      <c r="E40">
        <v>552.79999999999995</v>
      </c>
      <c r="F40">
        <v>135525.69</v>
      </c>
      <c r="G40">
        <v>104135625</v>
      </c>
      <c r="H40">
        <v>549.4</v>
      </c>
      <c r="I40">
        <v>2.607888631090479</v>
      </c>
      <c r="J40" s="5">
        <v>1.3835616438356164E-2</v>
      </c>
      <c r="K40">
        <v>2.5940530146521228</v>
      </c>
      <c r="Z40" s="1">
        <v>43615</v>
      </c>
      <c r="AA40">
        <v>0.51886792452829922</v>
      </c>
      <c r="AB40">
        <v>0.5018268286378883</v>
      </c>
      <c r="AD40" s="1">
        <v>43833</v>
      </c>
      <c r="AE40">
        <v>-2.0488200939674486</v>
      </c>
    </row>
    <row r="41" spans="1:31" x14ac:dyDescent="0.3">
      <c r="A41" t="s">
        <v>0</v>
      </c>
      <c r="B41" s="1">
        <v>43833</v>
      </c>
      <c r="C41" s="1">
        <v>43860</v>
      </c>
      <c r="D41">
        <v>541.54999999999995</v>
      </c>
      <c r="E41">
        <v>541.54999999999995</v>
      </c>
      <c r="F41">
        <v>108849.13</v>
      </c>
      <c r="G41">
        <v>102291750</v>
      </c>
      <c r="H41">
        <v>538.85</v>
      </c>
      <c r="I41">
        <v>-0.4778094275475554</v>
      </c>
      <c r="J41" s="5">
        <v>1.3726027397260273E-2</v>
      </c>
      <c r="K41">
        <v>-0.49153545494481565</v>
      </c>
      <c r="Z41" s="1">
        <v>43616</v>
      </c>
      <c r="AA41">
        <v>-0.85640544345377223</v>
      </c>
      <c r="AB41">
        <v>-0.8731725667414435</v>
      </c>
      <c r="AD41" s="1">
        <v>43840</v>
      </c>
      <c r="AE41">
        <v>0.14306647206205847</v>
      </c>
    </row>
    <row r="42" spans="1:31" x14ac:dyDescent="0.3">
      <c r="A42" t="s">
        <v>0</v>
      </c>
      <c r="B42" s="1">
        <v>43840</v>
      </c>
      <c r="C42" s="1">
        <v>43860</v>
      </c>
      <c r="D42">
        <v>542.4</v>
      </c>
      <c r="E42">
        <v>542.4</v>
      </c>
      <c r="F42">
        <v>121417.19</v>
      </c>
      <c r="G42">
        <v>106295750</v>
      </c>
      <c r="H42">
        <v>540.25</v>
      </c>
      <c r="I42">
        <v>-0.91340884179758863</v>
      </c>
      <c r="J42" s="5">
        <v>1.3890410958904111E-2</v>
      </c>
      <c r="K42">
        <v>-0.92729925275649272</v>
      </c>
      <c r="Z42" s="1">
        <v>43619</v>
      </c>
      <c r="AA42">
        <v>0.5679801206957702</v>
      </c>
      <c r="AB42">
        <v>0.55140477823001677</v>
      </c>
      <c r="AD42" s="1">
        <v>43847</v>
      </c>
      <c r="AE42">
        <v>-1.4888988564270418</v>
      </c>
    </row>
    <row r="43" spans="1:31" x14ac:dyDescent="0.3">
      <c r="A43" t="s">
        <v>0</v>
      </c>
      <c r="B43" s="1">
        <v>43847</v>
      </c>
      <c r="C43" s="1">
        <v>43860</v>
      </c>
      <c r="D43">
        <v>534.4</v>
      </c>
      <c r="E43">
        <v>534.4</v>
      </c>
      <c r="F43">
        <v>137387.25</v>
      </c>
      <c r="G43">
        <v>103481125</v>
      </c>
      <c r="H43">
        <v>532.04999999999995</v>
      </c>
      <c r="I43">
        <v>-0.89020771513354369</v>
      </c>
      <c r="J43" s="5">
        <v>1.3972602739726026E-2</v>
      </c>
      <c r="K43">
        <v>-0.90418031787326969</v>
      </c>
      <c r="Z43" s="1">
        <v>43620</v>
      </c>
      <c r="AA43">
        <v>-0.84715848923401949</v>
      </c>
      <c r="AB43">
        <v>-0.86378862622032082</v>
      </c>
      <c r="AD43" s="1">
        <v>43854</v>
      </c>
      <c r="AE43">
        <v>5.1494011976052162E-2</v>
      </c>
    </row>
    <row r="44" spans="1:31" x14ac:dyDescent="0.3">
      <c r="A44" t="s">
        <v>0</v>
      </c>
      <c r="B44" s="1">
        <v>43854</v>
      </c>
      <c r="C44" s="1">
        <v>43860</v>
      </c>
      <c r="D44">
        <v>534.75</v>
      </c>
      <c r="E44">
        <v>534.75</v>
      </c>
      <c r="F44">
        <v>183096.67</v>
      </c>
      <c r="G44">
        <v>101688125</v>
      </c>
      <c r="H44">
        <v>533.85</v>
      </c>
      <c r="I44">
        <v>1.0583010488519367</v>
      </c>
      <c r="J44" s="5">
        <v>1.4E-2</v>
      </c>
      <c r="K44">
        <v>1.0443010488519366</v>
      </c>
      <c r="Z44" s="1">
        <v>43622</v>
      </c>
      <c r="AA44">
        <v>-1.8274593568292501</v>
      </c>
      <c r="AB44">
        <v>-1.8435689458703459</v>
      </c>
      <c r="AD44" s="1">
        <v>43861</v>
      </c>
      <c r="AE44">
        <v>-1.3136727442730334</v>
      </c>
    </row>
    <row r="45" spans="1:31" x14ac:dyDescent="0.3">
      <c r="A45" t="s">
        <v>0</v>
      </c>
      <c r="B45" s="1">
        <v>43861</v>
      </c>
      <c r="C45" s="1">
        <v>43888</v>
      </c>
      <c r="D45">
        <v>527.79999999999995</v>
      </c>
      <c r="E45">
        <v>527.79999999999995</v>
      </c>
      <c r="F45">
        <v>175635.37</v>
      </c>
      <c r="G45">
        <v>100714625</v>
      </c>
      <c r="H45">
        <v>525.65</v>
      </c>
      <c r="I45">
        <v>-0.8267568583239554</v>
      </c>
      <c r="J45" s="5">
        <v>1.4E-2</v>
      </c>
      <c r="K45">
        <v>-0.84075685832395541</v>
      </c>
      <c r="Z45" s="1">
        <v>43623</v>
      </c>
      <c r="AA45">
        <v>1.2450139006406464</v>
      </c>
      <c r="AB45">
        <v>1.2287947225584546</v>
      </c>
      <c r="AD45" s="1">
        <v>43868</v>
      </c>
      <c r="AE45">
        <v>1.8143988642439455</v>
      </c>
    </row>
    <row r="46" spans="1:31" x14ac:dyDescent="0.3">
      <c r="A46" t="s">
        <v>0</v>
      </c>
      <c r="B46" s="1">
        <v>43868</v>
      </c>
      <c r="C46" s="1">
        <v>43888</v>
      </c>
      <c r="D46">
        <v>537.45000000000005</v>
      </c>
      <c r="E46">
        <v>537.45000000000005</v>
      </c>
      <c r="F46">
        <v>92284.81</v>
      </c>
      <c r="G46">
        <v>101589125</v>
      </c>
      <c r="H46">
        <v>536.45000000000005</v>
      </c>
      <c r="I46">
        <v>-0.94913380022115312</v>
      </c>
      <c r="J46" s="5">
        <v>1.3945205479452055E-2</v>
      </c>
      <c r="K46">
        <v>-0.96307900570060523</v>
      </c>
      <c r="Z46" s="1">
        <v>43626</v>
      </c>
      <c r="AA46">
        <v>-0.4059216809933115</v>
      </c>
      <c r="AB46">
        <v>-0.42219565359605121</v>
      </c>
      <c r="AD46" s="1">
        <v>43875</v>
      </c>
      <c r="AE46">
        <v>1.558321469853188</v>
      </c>
    </row>
    <row r="47" spans="1:31" x14ac:dyDescent="0.3">
      <c r="A47" t="s">
        <v>0</v>
      </c>
      <c r="B47" s="1">
        <v>43875</v>
      </c>
      <c r="C47" s="1">
        <v>43888</v>
      </c>
      <c r="D47">
        <v>545.9</v>
      </c>
      <c r="E47">
        <v>545.9</v>
      </c>
      <c r="F47">
        <v>171757.04</v>
      </c>
      <c r="G47">
        <v>99739750</v>
      </c>
      <c r="H47">
        <v>545.79999999999995</v>
      </c>
      <c r="I47">
        <v>0.72884952486390464</v>
      </c>
      <c r="J47" s="5">
        <v>1.3917808219178082E-2</v>
      </c>
      <c r="K47">
        <v>0.71493171664472654</v>
      </c>
      <c r="Z47" s="1">
        <v>43627</v>
      </c>
      <c r="AA47">
        <v>1.1388156317429872</v>
      </c>
      <c r="AB47">
        <v>1.1224594673594255</v>
      </c>
      <c r="AD47" s="1">
        <v>43881</v>
      </c>
      <c r="AE47">
        <v>0.16929332232558023</v>
      </c>
    </row>
    <row r="48" spans="1:31" x14ac:dyDescent="0.3">
      <c r="A48" t="s">
        <v>0</v>
      </c>
      <c r="B48" s="1">
        <v>43881</v>
      </c>
      <c r="C48" s="1">
        <v>43888</v>
      </c>
      <c r="D48">
        <v>546.9</v>
      </c>
      <c r="E48">
        <v>546.9</v>
      </c>
      <c r="F48">
        <v>140505.14000000001</v>
      </c>
      <c r="G48">
        <v>87652125</v>
      </c>
      <c r="H48">
        <v>547</v>
      </c>
      <c r="I48">
        <v>8.2349711775996301E-2</v>
      </c>
      <c r="J48" s="5">
        <v>1.3890410958904111E-2</v>
      </c>
      <c r="K48">
        <v>6.8459300817092186E-2</v>
      </c>
      <c r="Z48" s="1">
        <v>43628</v>
      </c>
      <c r="AA48">
        <v>-0.50965983169373807</v>
      </c>
      <c r="AB48">
        <v>-0.52601599607729976</v>
      </c>
      <c r="AD48" s="1">
        <v>43889</v>
      </c>
      <c r="AE48">
        <v>-9.2570334312701394</v>
      </c>
    </row>
    <row r="49" spans="1:31" x14ac:dyDescent="0.3">
      <c r="A49" t="s">
        <v>0</v>
      </c>
      <c r="B49" s="1">
        <v>43889</v>
      </c>
      <c r="C49" s="1">
        <v>43916</v>
      </c>
      <c r="D49">
        <v>496.35</v>
      </c>
      <c r="E49">
        <v>496.35</v>
      </c>
      <c r="F49">
        <v>248182.09</v>
      </c>
      <c r="G49">
        <v>101926000</v>
      </c>
      <c r="H49">
        <v>497.25</v>
      </c>
      <c r="I49">
        <v>-3.6868147860677207</v>
      </c>
      <c r="J49" s="5">
        <v>1.4027397260273973E-2</v>
      </c>
      <c r="K49">
        <v>-3.7008421833279947</v>
      </c>
      <c r="Z49" s="1">
        <v>43629</v>
      </c>
      <c r="AA49">
        <v>0.36931141291398889</v>
      </c>
      <c r="AB49">
        <v>0.35301004305097516</v>
      </c>
      <c r="AD49" s="1">
        <v>43896</v>
      </c>
      <c r="AE49">
        <v>-1.8466713722503083</v>
      </c>
    </row>
    <row r="50" spans="1:31" x14ac:dyDescent="0.3">
      <c r="A50" t="s">
        <v>0</v>
      </c>
      <c r="B50" s="1">
        <v>43896</v>
      </c>
      <c r="C50" s="1">
        <v>43916</v>
      </c>
      <c r="D50">
        <v>487.25</v>
      </c>
      <c r="E50">
        <v>487.25</v>
      </c>
      <c r="F50">
        <v>228852.83</v>
      </c>
      <c r="G50">
        <v>97037875</v>
      </c>
      <c r="H50">
        <v>486.35</v>
      </c>
      <c r="I50">
        <v>-3.5148514851485149</v>
      </c>
      <c r="J50" s="5">
        <v>1.3287671232876712E-2</v>
      </c>
      <c r="K50">
        <v>-3.5281391563813918</v>
      </c>
      <c r="Z50" s="1">
        <v>43630</v>
      </c>
      <c r="AA50">
        <v>-0.65281899109792285</v>
      </c>
      <c r="AB50">
        <v>-0.66920255274175844</v>
      </c>
      <c r="AD50" s="1">
        <v>43903</v>
      </c>
      <c r="AE50">
        <v>-8.5098156413193937</v>
      </c>
    </row>
    <row r="51" spans="1:31" x14ac:dyDescent="0.3">
      <c r="A51" t="s">
        <v>0</v>
      </c>
      <c r="B51" s="1">
        <v>43903</v>
      </c>
      <c r="C51" s="1">
        <v>43916</v>
      </c>
      <c r="D51">
        <v>445.85</v>
      </c>
      <c r="E51">
        <v>445.85</v>
      </c>
      <c r="F51">
        <v>379749.44</v>
      </c>
      <c r="G51">
        <v>82834125</v>
      </c>
      <c r="H51">
        <v>447.2</v>
      </c>
      <c r="I51">
        <v>5.1905155125634064</v>
      </c>
      <c r="J51" s="5">
        <v>1.3150684931506848E-2</v>
      </c>
      <c r="K51">
        <v>5.1773648276318998</v>
      </c>
      <c r="Z51" s="1">
        <v>43633</v>
      </c>
      <c r="AA51">
        <v>-0.66905615292712339</v>
      </c>
      <c r="AB51">
        <v>-0.68535752279013706</v>
      </c>
      <c r="AD51" s="1">
        <v>43910</v>
      </c>
      <c r="AE51">
        <v>-22.487761824804405</v>
      </c>
    </row>
    <row r="52" spans="1:31" x14ac:dyDescent="0.3">
      <c r="A52" t="s">
        <v>0</v>
      </c>
      <c r="B52" s="1">
        <v>43910</v>
      </c>
      <c r="C52" s="1">
        <v>43916</v>
      </c>
      <c r="D52">
        <v>345.65</v>
      </c>
      <c r="E52">
        <v>345.65</v>
      </c>
      <c r="F52">
        <v>351227.73</v>
      </c>
      <c r="G52">
        <v>73280625</v>
      </c>
      <c r="H52">
        <v>345.7</v>
      </c>
      <c r="I52">
        <v>2.4299896280930477</v>
      </c>
      <c r="J52" s="5">
        <v>1.3835616438356164E-2</v>
      </c>
      <c r="K52">
        <v>2.4161540116546916</v>
      </c>
      <c r="Z52" s="1">
        <v>43634</v>
      </c>
      <c r="AA52">
        <v>1.4433485686793361</v>
      </c>
      <c r="AB52">
        <v>1.4269924042957745</v>
      </c>
    </row>
    <row r="53" spans="1:31" x14ac:dyDescent="0.3">
      <c r="Z53" s="1">
        <v>43635</v>
      </c>
      <c r="AA53">
        <v>-0.20156509366847664</v>
      </c>
      <c r="AB53">
        <v>-0.21786646353149033</v>
      </c>
    </row>
    <row r="54" spans="1:31" x14ac:dyDescent="0.3">
      <c r="Z54" s="1">
        <v>43636</v>
      </c>
      <c r="AA54">
        <v>2.6018771533800615</v>
      </c>
      <c r="AB54">
        <v>2.5855483862567739</v>
      </c>
    </row>
    <row r="55" spans="1:31" x14ac:dyDescent="0.3">
      <c r="Z55" s="1">
        <v>43637</v>
      </c>
      <c r="AA55">
        <v>-0.18527095877721431</v>
      </c>
      <c r="AB55">
        <v>-0.20165452042104992</v>
      </c>
    </row>
    <row r="56" spans="1:31" x14ac:dyDescent="0.3">
      <c r="Z56" s="1">
        <v>43640</v>
      </c>
      <c r="AA56">
        <v>-0.19721577726218625</v>
      </c>
      <c r="AB56">
        <v>-0.21362673616629585</v>
      </c>
    </row>
    <row r="57" spans="1:31" x14ac:dyDescent="0.3">
      <c r="Z57" s="1">
        <v>43641</v>
      </c>
      <c r="AA57">
        <v>0.88341276298965743</v>
      </c>
      <c r="AB57">
        <v>0.86694700956499993</v>
      </c>
    </row>
    <row r="58" spans="1:31" x14ac:dyDescent="0.3">
      <c r="Z58" s="1">
        <v>43642</v>
      </c>
      <c r="AA58">
        <v>1.1867726696624115</v>
      </c>
      <c r="AB58">
        <v>1.1703891080185758</v>
      </c>
    </row>
    <row r="59" spans="1:31" x14ac:dyDescent="0.3">
      <c r="Z59" s="1">
        <v>43643</v>
      </c>
      <c r="AA59">
        <v>0.42131632885446729</v>
      </c>
      <c r="AB59">
        <v>0.40498756173117961</v>
      </c>
    </row>
    <row r="60" spans="1:31" x14ac:dyDescent="0.3">
      <c r="Z60" s="1">
        <v>43644</v>
      </c>
      <c r="AA60">
        <v>-0.44222700986506153</v>
      </c>
      <c r="AB60">
        <v>-0.45855577698834921</v>
      </c>
    </row>
    <row r="61" spans="1:31" x14ac:dyDescent="0.3">
      <c r="Z61" s="1">
        <v>43647</v>
      </c>
      <c r="AA61">
        <v>0.31890660592254605</v>
      </c>
      <c r="AB61">
        <v>0.30252304427871041</v>
      </c>
    </row>
    <row r="62" spans="1:31" x14ac:dyDescent="0.3">
      <c r="Z62" s="1">
        <v>43648</v>
      </c>
      <c r="AA62">
        <v>-0.3973660308810173</v>
      </c>
      <c r="AB62">
        <v>-0.41350301718238713</v>
      </c>
    </row>
    <row r="63" spans="1:31" x14ac:dyDescent="0.3">
      <c r="Z63" s="1">
        <v>43649</v>
      </c>
      <c r="AA63">
        <v>-0.19377635928415957</v>
      </c>
      <c r="AB63">
        <v>-0.20988594832525545</v>
      </c>
    </row>
    <row r="64" spans="1:31" x14ac:dyDescent="0.3">
      <c r="Z64" s="1">
        <v>43650</v>
      </c>
      <c r="AA64">
        <v>-0.28551850159890363</v>
      </c>
      <c r="AB64">
        <v>-0.30168288516054748</v>
      </c>
    </row>
    <row r="65" spans="26:28" x14ac:dyDescent="0.3">
      <c r="Z65" s="1">
        <v>43651</v>
      </c>
      <c r="AA65">
        <v>-3.4360325277753775E-2</v>
      </c>
      <c r="AB65">
        <v>-5.0469914318849667E-2</v>
      </c>
    </row>
    <row r="66" spans="26:28" x14ac:dyDescent="0.3">
      <c r="Z66" s="1">
        <v>43654</v>
      </c>
      <c r="AA66">
        <v>-2.3487626031164073</v>
      </c>
      <c r="AB66">
        <v>-2.3647900003766811</v>
      </c>
    </row>
    <row r="67" spans="26:28" x14ac:dyDescent="0.3">
      <c r="Z67" s="1">
        <v>43655</v>
      </c>
      <c r="AA67">
        <v>0.65704564120615072</v>
      </c>
      <c r="AB67">
        <v>0.6410182439458767</v>
      </c>
    </row>
    <row r="68" spans="26:28" x14ac:dyDescent="0.3">
      <c r="Z68" s="1">
        <v>43656</v>
      </c>
      <c r="AA68">
        <v>1.1656370206320403E-2</v>
      </c>
      <c r="AB68">
        <v>-4.2888352731316522E-3</v>
      </c>
    </row>
    <row r="69" spans="26:28" x14ac:dyDescent="0.3">
      <c r="Z69" s="1">
        <v>43657</v>
      </c>
      <c r="AA69">
        <v>-0.44289044289043761</v>
      </c>
      <c r="AB69">
        <v>-0.45889044289043762</v>
      </c>
    </row>
    <row r="70" spans="26:28" x14ac:dyDescent="0.3">
      <c r="Z70" s="1">
        <v>43658</v>
      </c>
      <c r="AA70">
        <v>-0.12877546242098134</v>
      </c>
      <c r="AB70">
        <v>-0.14466587337988546</v>
      </c>
    </row>
    <row r="71" spans="26:28" x14ac:dyDescent="0.3">
      <c r="Z71" s="1">
        <v>43661</v>
      </c>
      <c r="AA71">
        <v>-1.1135857461024499</v>
      </c>
      <c r="AB71">
        <v>-1.1292021844586142</v>
      </c>
    </row>
    <row r="72" spans="26:28" x14ac:dyDescent="0.3">
      <c r="Z72" s="1">
        <v>43662</v>
      </c>
      <c r="AA72">
        <v>0.71123755334281646</v>
      </c>
      <c r="AB72">
        <v>0.69553892320583022</v>
      </c>
    </row>
    <row r="73" spans="26:28" x14ac:dyDescent="0.3">
      <c r="Z73" s="1">
        <v>43663</v>
      </c>
      <c r="AA73">
        <v>3.531073446327148E-2</v>
      </c>
      <c r="AB73">
        <v>1.950251528518929E-2</v>
      </c>
    </row>
    <row r="74" spans="26:28" x14ac:dyDescent="0.3">
      <c r="Z74" s="1">
        <v>43664</v>
      </c>
      <c r="AA74">
        <v>-1.4589951759030448</v>
      </c>
      <c r="AB74">
        <v>-1.474775997820853</v>
      </c>
    </row>
    <row r="75" spans="26:28" x14ac:dyDescent="0.3">
      <c r="Z75" s="1">
        <v>43665</v>
      </c>
      <c r="AA75">
        <v>-2.0537313432835873</v>
      </c>
      <c r="AB75">
        <v>-2.0695395624616695</v>
      </c>
    </row>
    <row r="76" spans="26:28" x14ac:dyDescent="0.3">
      <c r="Z76" s="1">
        <v>43668</v>
      </c>
      <c r="AA76">
        <v>0.6582957454589895</v>
      </c>
      <c r="AB76">
        <v>0.64256971806172924</v>
      </c>
    </row>
    <row r="77" spans="26:28" x14ac:dyDescent="0.3">
      <c r="Z77" s="1">
        <v>43669</v>
      </c>
      <c r="AA77">
        <v>0.10899842557829444</v>
      </c>
      <c r="AB77">
        <v>9.3272398181034166E-2</v>
      </c>
    </row>
    <row r="78" spans="26:28" x14ac:dyDescent="0.3">
      <c r="Z78" s="1">
        <v>43670</v>
      </c>
      <c r="AA78">
        <v>-1.028308734575369</v>
      </c>
      <c r="AB78">
        <v>-1.0440621592329031</v>
      </c>
    </row>
    <row r="79" spans="26:28" x14ac:dyDescent="0.3">
      <c r="Z79" s="1">
        <v>43671</v>
      </c>
      <c r="AA79">
        <v>-1.2223444566681669E-2</v>
      </c>
      <c r="AB79">
        <v>-2.7949471963941944E-2</v>
      </c>
    </row>
    <row r="80" spans="26:28" x14ac:dyDescent="0.3">
      <c r="Z80" s="1">
        <v>43672</v>
      </c>
      <c r="AA80">
        <v>2.4449877750611249</v>
      </c>
      <c r="AB80">
        <v>2.4292891449241387</v>
      </c>
    </row>
    <row r="81" spans="26:28" x14ac:dyDescent="0.3">
      <c r="Z81" s="1">
        <v>43675</v>
      </c>
      <c r="AA81">
        <v>2.8639618138424821</v>
      </c>
      <c r="AB81">
        <v>2.8484549645274138</v>
      </c>
    </row>
    <row r="82" spans="26:28" x14ac:dyDescent="0.3">
      <c r="Z82" s="1">
        <v>43676</v>
      </c>
      <c r="AA82">
        <v>-0.93967517401392375</v>
      </c>
      <c r="AB82">
        <v>-0.95515462606871826</v>
      </c>
    </row>
    <row r="83" spans="26:28" x14ac:dyDescent="0.3">
      <c r="Z83" s="1">
        <v>43677</v>
      </c>
      <c r="AA83">
        <v>1.1710973181874076E-2</v>
      </c>
      <c r="AB83">
        <v>-3.5766980510026358E-3</v>
      </c>
    </row>
    <row r="84" spans="26:28" x14ac:dyDescent="0.3">
      <c r="Z84" s="1">
        <v>43678</v>
      </c>
      <c r="AA84">
        <v>-1.8501170960187301</v>
      </c>
      <c r="AB84">
        <v>-1.8655417535529766</v>
      </c>
    </row>
    <row r="85" spans="26:28" x14ac:dyDescent="0.3">
      <c r="Z85" s="1">
        <v>43679</v>
      </c>
      <c r="AA85">
        <v>-1.5390121689334395</v>
      </c>
      <c r="AB85">
        <v>-1.5542176483854944</v>
      </c>
    </row>
    <row r="86" spans="26:28" x14ac:dyDescent="0.3">
      <c r="Z86" s="1">
        <v>43682</v>
      </c>
      <c r="AA86">
        <v>-1.9265721555797866</v>
      </c>
      <c r="AB86">
        <v>-1.9414488679085538</v>
      </c>
    </row>
    <row r="87" spans="26:28" x14ac:dyDescent="0.3">
      <c r="Z87" s="1">
        <v>43683</v>
      </c>
      <c r="AA87">
        <v>1.6061279960464543</v>
      </c>
      <c r="AB87">
        <v>1.5912786809779611</v>
      </c>
    </row>
    <row r="88" spans="26:28" x14ac:dyDescent="0.3">
      <c r="Z88" s="1">
        <v>43684</v>
      </c>
      <c r="AA88">
        <v>-0.65661478599221512</v>
      </c>
      <c r="AB88">
        <v>-0.67149149832098221</v>
      </c>
    </row>
    <row r="89" spans="26:28" x14ac:dyDescent="0.3">
      <c r="Z89" s="1">
        <v>43685</v>
      </c>
      <c r="AA89">
        <v>2.0073439412484673</v>
      </c>
      <c r="AB89">
        <v>1.9923302426183302</v>
      </c>
    </row>
    <row r="90" spans="26:28" x14ac:dyDescent="0.3">
      <c r="Z90" s="1">
        <v>43686</v>
      </c>
      <c r="AA90">
        <v>0.95992320614350857</v>
      </c>
      <c r="AB90">
        <v>0.94490950751337155</v>
      </c>
    </row>
    <row r="91" spans="26:28" x14ac:dyDescent="0.3">
      <c r="Z91" s="1">
        <v>43690</v>
      </c>
      <c r="AA91">
        <v>-2.2581411932493465</v>
      </c>
      <c r="AB91">
        <v>-2.2731274946192097</v>
      </c>
    </row>
    <row r="92" spans="26:28" x14ac:dyDescent="0.3">
      <c r="Z92" s="1">
        <v>43691</v>
      </c>
      <c r="AA92">
        <v>1.4834630350194609</v>
      </c>
      <c r="AB92">
        <v>1.4685315281701459</v>
      </c>
    </row>
    <row r="93" spans="26:28" x14ac:dyDescent="0.3">
      <c r="Z93" s="1">
        <v>43693</v>
      </c>
      <c r="AA93">
        <v>0.71890726096333568</v>
      </c>
      <c r="AB93">
        <v>0.70397575411402058</v>
      </c>
    </row>
    <row r="94" spans="26:28" x14ac:dyDescent="0.3">
      <c r="Z94" s="1">
        <v>43696</v>
      </c>
      <c r="AA94">
        <v>0.7137758743754461</v>
      </c>
      <c r="AB94">
        <v>0.69892655930695291</v>
      </c>
    </row>
    <row r="95" spans="26:28" x14ac:dyDescent="0.3">
      <c r="Z95" s="1">
        <v>43697</v>
      </c>
      <c r="AA95">
        <v>-1.429246397354125</v>
      </c>
      <c r="AB95">
        <v>-1.4440683151623441</v>
      </c>
    </row>
    <row r="96" spans="26:28" x14ac:dyDescent="0.3">
      <c r="Z96" s="1">
        <v>43698</v>
      </c>
      <c r="AA96">
        <v>-1.0305572198921538</v>
      </c>
      <c r="AB96">
        <v>-1.0455161240017428</v>
      </c>
    </row>
    <row r="97" spans="26:28" x14ac:dyDescent="0.3">
      <c r="Z97" s="1">
        <v>43699</v>
      </c>
      <c r="AA97">
        <v>-3.2086208984138516</v>
      </c>
      <c r="AB97">
        <v>-3.2234976107426188</v>
      </c>
    </row>
    <row r="98" spans="26:28" x14ac:dyDescent="0.3">
      <c r="Z98" s="1">
        <v>43700</v>
      </c>
      <c r="AA98">
        <v>-0.9632224168126009</v>
      </c>
      <c r="AB98">
        <v>-0.97809912914136798</v>
      </c>
    </row>
    <row r="99" spans="26:28" x14ac:dyDescent="0.3">
      <c r="Z99" s="1">
        <v>43703</v>
      </c>
      <c r="AA99">
        <v>3.7514209928002944</v>
      </c>
      <c r="AB99">
        <v>3.7365990749920752</v>
      </c>
    </row>
    <row r="100" spans="26:28" x14ac:dyDescent="0.3">
      <c r="Z100" s="1">
        <v>43704</v>
      </c>
      <c r="AA100">
        <v>1.7165814463111788</v>
      </c>
      <c r="AB100">
        <v>1.7017321312426856</v>
      </c>
    </row>
    <row r="101" spans="26:28" x14ac:dyDescent="0.3">
      <c r="Z101" s="1">
        <v>43705</v>
      </c>
      <c r="AA101">
        <v>-1.1490125673249578</v>
      </c>
      <c r="AB101">
        <v>-1.163861882393451</v>
      </c>
    </row>
    <row r="102" spans="26:28" x14ac:dyDescent="0.3">
      <c r="Z102" s="1">
        <v>43706</v>
      </c>
      <c r="AA102">
        <v>-2.0704685797312052</v>
      </c>
      <c r="AB102">
        <v>-2.0852904975394244</v>
      </c>
    </row>
    <row r="103" spans="26:28" x14ac:dyDescent="0.3">
      <c r="Z103" s="1">
        <v>43707</v>
      </c>
      <c r="AA103">
        <v>1.9287833827893204</v>
      </c>
      <c r="AB103">
        <v>1.914043656761923</v>
      </c>
    </row>
    <row r="104" spans="26:28" x14ac:dyDescent="0.3">
      <c r="Z104" s="1">
        <v>43711</v>
      </c>
      <c r="AA104">
        <v>-4.6336729742843197</v>
      </c>
      <c r="AB104">
        <v>-4.648248316750073</v>
      </c>
    </row>
    <row r="105" spans="26:28" x14ac:dyDescent="0.3">
      <c r="Z105" s="1">
        <v>43712</v>
      </c>
      <c r="AA105">
        <v>1.6280844568811947</v>
      </c>
      <c r="AB105">
        <v>1.6134269226346194</v>
      </c>
    </row>
    <row r="106" spans="26:28" x14ac:dyDescent="0.3">
      <c r="Z106" s="1">
        <v>43713</v>
      </c>
      <c r="AA106">
        <v>-2.2653316645807289</v>
      </c>
      <c r="AB106">
        <v>-2.2800713906081262</v>
      </c>
    </row>
    <row r="107" spans="26:28" x14ac:dyDescent="0.3">
      <c r="Z107" s="1">
        <v>43714</v>
      </c>
      <c r="AA107">
        <v>0.75553848123959244</v>
      </c>
      <c r="AB107">
        <v>0.74101793329438692</v>
      </c>
    </row>
    <row r="108" spans="26:28" x14ac:dyDescent="0.3">
      <c r="Z108" s="1">
        <v>43717</v>
      </c>
      <c r="AA108">
        <v>0.96593797661413616</v>
      </c>
      <c r="AB108">
        <v>0.95133523688810873</v>
      </c>
    </row>
    <row r="109" spans="26:28" x14ac:dyDescent="0.3">
      <c r="Z109" s="1">
        <v>43719</v>
      </c>
      <c r="AA109">
        <v>-0.21399798590130059</v>
      </c>
      <c r="AB109">
        <v>-0.228600725627328</v>
      </c>
    </row>
    <row r="110" spans="26:28" x14ac:dyDescent="0.3">
      <c r="Z110" s="1">
        <v>43720</v>
      </c>
      <c r="AA110">
        <v>1.7787309196417191</v>
      </c>
      <c r="AB110">
        <v>1.7641281799156918</v>
      </c>
    </row>
    <row r="111" spans="26:28" x14ac:dyDescent="0.3">
      <c r="Z111" s="1">
        <v>43721</v>
      </c>
      <c r="AA111">
        <v>2.7268220128904317</v>
      </c>
      <c r="AB111">
        <v>2.7122740676849522</v>
      </c>
    </row>
    <row r="112" spans="26:28" x14ac:dyDescent="0.3">
      <c r="Z112" s="1">
        <v>43724</v>
      </c>
      <c r="AA112">
        <v>-0.39816602316601768</v>
      </c>
      <c r="AB112">
        <v>-0.41271396837149715</v>
      </c>
    </row>
    <row r="113" spans="26:28" x14ac:dyDescent="0.3">
      <c r="Z113" s="1">
        <v>43725</v>
      </c>
      <c r="AA113">
        <v>-2.9073288915808599</v>
      </c>
      <c r="AB113">
        <v>-2.9219042340466133</v>
      </c>
    </row>
    <row r="114" spans="26:28" x14ac:dyDescent="0.3">
      <c r="Z114" s="1">
        <v>43726</v>
      </c>
      <c r="AA114">
        <v>-9.9812850904548292E-2</v>
      </c>
      <c r="AB114">
        <v>-0.11444298789084967</v>
      </c>
    </row>
    <row r="115" spans="26:28" x14ac:dyDescent="0.3">
      <c r="Z115" s="1">
        <v>43727</v>
      </c>
      <c r="AA115">
        <v>-3.2096915199200753</v>
      </c>
      <c r="AB115">
        <v>-3.2245134377282945</v>
      </c>
    </row>
    <row r="116" spans="26:28" x14ac:dyDescent="0.3">
      <c r="Z116" s="1">
        <v>43728</v>
      </c>
      <c r="AA116">
        <v>7.6258064516129052</v>
      </c>
      <c r="AB116">
        <v>7.6109571365444122</v>
      </c>
    </row>
    <row r="117" spans="26:28" x14ac:dyDescent="0.3">
      <c r="Z117" s="1">
        <v>43731</v>
      </c>
      <c r="AA117">
        <v>7.2413379690684545</v>
      </c>
      <c r="AB117">
        <v>7.2265160512602353</v>
      </c>
    </row>
    <row r="118" spans="26:28" x14ac:dyDescent="0.3">
      <c r="Z118" s="1">
        <v>43732</v>
      </c>
      <c r="AA118">
        <v>-1.1514812744549978</v>
      </c>
      <c r="AB118">
        <v>-1.166303192263217</v>
      </c>
    </row>
    <row r="119" spans="26:28" x14ac:dyDescent="0.3">
      <c r="Z119" s="1">
        <v>43733</v>
      </c>
      <c r="AA119">
        <v>-1.5381135489708235</v>
      </c>
      <c r="AB119">
        <v>-1.5527436859571249</v>
      </c>
    </row>
    <row r="120" spans="26:28" x14ac:dyDescent="0.3">
      <c r="Z120" s="1">
        <v>43734</v>
      </c>
      <c r="AA120">
        <v>3.8249483115092988</v>
      </c>
      <c r="AB120">
        <v>3.8104277635640935</v>
      </c>
    </row>
    <row r="121" spans="26:28" x14ac:dyDescent="0.3">
      <c r="Z121" s="1">
        <v>43735</v>
      </c>
      <c r="AA121">
        <v>5.5315853523619868E-2</v>
      </c>
      <c r="AB121">
        <v>4.0932291879784255E-2</v>
      </c>
    </row>
    <row r="122" spans="26:28" x14ac:dyDescent="0.3">
      <c r="Z122" s="1">
        <v>43738</v>
      </c>
      <c r="AA122">
        <v>-3.3281733746130056</v>
      </c>
      <c r="AB122">
        <v>-3.3425295389965672</v>
      </c>
    </row>
    <row r="123" spans="26:28" x14ac:dyDescent="0.3">
      <c r="Z123" s="1">
        <v>43739</v>
      </c>
      <c r="AA123">
        <v>-2.1960425483243662</v>
      </c>
      <c r="AB123">
        <v>-2.2102343291462838</v>
      </c>
    </row>
    <row r="124" spans="26:28" x14ac:dyDescent="0.3">
      <c r="Z124" s="1">
        <v>43741</v>
      </c>
      <c r="AA124">
        <v>0.4560870073675567</v>
      </c>
      <c r="AB124">
        <v>0.44175824024426902</v>
      </c>
    </row>
    <row r="125" spans="26:28" x14ac:dyDescent="0.3">
      <c r="Z125" s="1">
        <v>43742</v>
      </c>
      <c r="AA125">
        <v>-3.2013969732246799</v>
      </c>
      <c r="AB125">
        <v>-3.2156161513068717</v>
      </c>
    </row>
    <row r="126" spans="26:28" x14ac:dyDescent="0.3">
      <c r="Z126" s="1">
        <v>43745</v>
      </c>
      <c r="AA126">
        <v>0.51713770294647676</v>
      </c>
      <c r="AB126">
        <v>0.502891127604011</v>
      </c>
    </row>
    <row r="127" spans="26:28" x14ac:dyDescent="0.3">
      <c r="Z127" s="1">
        <v>43747</v>
      </c>
      <c r="AA127">
        <v>4.7140464225891474</v>
      </c>
      <c r="AB127">
        <v>4.6999094362877774</v>
      </c>
    </row>
    <row r="128" spans="26:28" x14ac:dyDescent="0.3">
      <c r="Z128" s="1">
        <v>43748</v>
      </c>
      <c r="AA128">
        <v>-3.0278793418647165</v>
      </c>
      <c r="AB128">
        <v>-3.0419341363852643</v>
      </c>
    </row>
    <row r="129" spans="26:28" x14ac:dyDescent="0.3">
      <c r="Z129" s="1">
        <v>43749</v>
      </c>
      <c r="AA129">
        <v>1.1193590196771532</v>
      </c>
      <c r="AB129">
        <v>1.1054412114579752</v>
      </c>
    </row>
    <row r="130" spans="26:28" x14ac:dyDescent="0.3">
      <c r="Z130" s="1">
        <v>43752</v>
      </c>
      <c r="AA130">
        <v>-0.11652295502213936</v>
      </c>
      <c r="AB130">
        <v>-0.13044076324131743</v>
      </c>
    </row>
    <row r="131" spans="26:28" x14ac:dyDescent="0.3">
      <c r="Z131" s="1">
        <v>43753</v>
      </c>
      <c r="AA131">
        <v>0.95660289314044933</v>
      </c>
      <c r="AB131">
        <v>0.94268508492127123</v>
      </c>
    </row>
    <row r="132" spans="26:28" x14ac:dyDescent="0.3">
      <c r="Z132" s="1">
        <v>43754</v>
      </c>
      <c r="AA132">
        <v>0.78576380864340978</v>
      </c>
      <c r="AB132">
        <v>0.77181860316395767</v>
      </c>
    </row>
    <row r="133" spans="26:28" x14ac:dyDescent="0.3">
      <c r="Z133" s="1">
        <v>43755</v>
      </c>
      <c r="AA133">
        <v>1.3070396698005018</v>
      </c>
      <c r="AB133">
        <v>1.2931218615813238</v>
      </c>
    </row>
    <row r="134" spans="26:28" x14ac:dyDescent="0.3">
      <c r="Z134" s="1">
        <v>43756</v>
      </c>
      <c r="AA134">
        <v>-0.67904028972385688</v>
      </c>
      <c r="AB134">
        <v>-0.69295809794303498</v>
      </c>
    </row>
    <row r="135" spans="26:28" x14ac:dyDescent="0.3">
      <c r="Z135" s="1">
        <v>43760</v>
      </c>
      <c r="AA135">
        <v>2.9170464904284437</v>
      </c>
      <c r="AB135">
        <v>2.9030738876887177</v>
      </c>
    </row>
    <row r="136" spans="26:28" x14ac:dyDescent="0.3">
      <c r="Z136" s="1">
        <v>43761</v>
      </c>
      <c r="AA136">
        <v>0.83038086802480071</v>
      </c>
      <c r="AB136">
        <v>0.81640826528507471</v>
      </c>
    </row>
    <row r="137" spans="26:28" x14ac:dyDescent="0.3">
      <c r="Z137" s="1">
        <v>43762</v>
      </c>
      <c r="AA137">
        <v>0.15372790161414046</v>
      </c>
      <c r="AB137">
        <v>0.13978269613468841</v>
      </c>
    </row>
    <row r="138" spans="26:28" x14ac:dyDescent="0.3">
      <c r="Z138" s="1">
        <v>43763</v>
      </c>
      <c r="AA138">
        <v>3.0588751233417364</v>
      </c>
      <c r="AB138">
        <v>3.0449847123828322</v>
      </c>
    </row>
    <row r="139" spans="26:28" x14ac:dyDescent="0.3">
      <c r="Z139" s="1">
        <v>43767</v>
      </c>
      <c r="AA139">
        <v>1.5106382978723452</v>
      </c>
      <c r="AB139">
        <v>1.496830078694263</v>
      </c>
    </row>
    <row r="140" spans="26:28" x14ac:dyDescent="0.3">
      <c r="Z140" s="1">
        <v>43768</v>
      </c>
      <c r="AA140">
        <v>-1.247118004611202</v>
      </c>
      <c r="AB140">
        <v>-1.2609262237892842</v>
      </c>
    </row>
    <row r="141" spans="26:28" x14ac:dyDescent="0.3">
      <c r="Z141" s="1">
        <v>43769</v>
      </c>
      <c r="AA141">
        <v>-1.7191977077363825</v>
      </c>
      <c r="AB141">
        <v>-1.7330059269144646</v>
      </c>
    </row>
    <row r="142" spans="26:28" x14ac:dyDescent="0.3">
      <c r="Z142" s="1">
        <v>43770</v>
      </c>
      <c r="AA142">
        <v>0.24835330957779445</v>
      </c>
      <c r="AB142">
        <v>0.23454509039971225</v>
      </c>
    </row>
    <row r="143" spans="26:28" x14ac:dyDescent="0.3">
      <c r="Z143" s="1">
        <v>43773</v>
      </c>
      <c r="AA143">
        <v>1.5941404566997057</v>
      </c>
      <c r="AB143">
        <v>1.5803048402613495</v>
      </c>
    </row>
    <row r="144" spans="26:28" x14ac:dyDescent="0.3">
      <c r="Z144" s="1">
        <v>43774</v>
      </c>
      <c r="AA144">
        <v>-0.37107718405428325</v>
      </c>
      <c r="AB144">
        <v>-0.38499499227346135</v>
      </c>
    </row>
    <row r="145" spans="26:28" x14ac:dyDescent="0.3">
      <c r="Z145" s="1">
        <v>43775</v>
      </c>
      <c r="AA145">
        <v>2.5114398212195281</v>
      </c>
      <c r="AB145">
        <v>2.4975220130003501</v>
      </c>
    </row>
    <row r="146" spans="26:28" x14ac:dyDescent="0.3">
      <c r="Z146" s="1">
        <v>43776</v>
      </c>
      <c r="AA146">
        <v>-0.26990553306341836</v>
      </c>
      <c r="AB146">
        <v>-0.28382334128259645</v>
      </c>
    </row>
    <row r="147" spans="26:28" x14ac:dyDescent="0.3">
      <c r="Z147" s="1">
        <v>43777</v>
      </c>
      <c r="AA147">
        <v>1.7070885812428414</v>
      </c>
      <c r="AB147">
        <v>1.6931981702839372</v>
      </c>
    </row>
    <row r="148" spans="26:28" x14ac:dyDescent="0.3">
      <c r="Z148" s="1">
        <v>43780</v>
      </c>
      <c r="AA148">
        <v>1.4635144816293066</v>
      </c>
      <c r="AB148">
        <v>1.4496514679306765</v>
      </c>
    </row>
    <row r="149" spans="26:28" x14ac:dyDescent="0.3">
      <c r="Z149" s="1">
        <v>43782</v>
      </c>
      <c r="AA149">
        <v>-1.9164817429897116</v>
      </c>
      <c r="AB149">
        <v>-1.9303721539486158</v>
      </c>
    </row>
    <row r="150" spans="26:28" x14ac:dyDescent="0.3">
      <c r="Z150" s="1">
        <v>43783</v>
      </c>
      <c r="AA150">
        <v>2.3858494446729788</v>
      </c>
      <c r="AB150">
        <v>2.3719864309743488</v>
      </c>
    </row>
    <row r="151" spans="26:28" x14ac:dyDescent="0.3">
      <c r="Z151" s="1">
        <v>43784</v>
      </c>
      <c r="AA151">
        <v>0.38167938931297252</v>
      </c>
      <c r="AB151">
        <v>0.36781637561434238</v>
      </c>
    </row>
    <row r="152" spans="26:28" x14ac:dyDescent="0.3">
      <c r="Z152" s="1">
        <v>43787</v>
      </c>
      <c r="AA152">
        <v>-0.35021012607564539</v>
      </c>
      <c r="AB152">
        <v>-0.36401834525372756</v>
      </c>
    </row>
    <row r="153" spans="26:28" x14ac:dyDescent="0.3">
      <c r="Z153" s="1">
        <v>43788</v>
      </c>
      <c r="AA153">
        <v>-0.78321116577969219</v>
      </c>
      <c r="AB153">
        <v>-0.79701938495777436</v>
      </c>
    </row>
    <row r="154" spans="26:28" x14ac:dyDescent="0.3">
      <c r="Z154" s="1">
        <v>43789</v>
      </c>
      <c r="AA154">
        <v>-8.0963465236319018E-2</v>
      </c>
      <c r="AB154">
        <v>-9.4771684414401203E-2</v>
      </c>
    </row>
    <row r="155" spans="26:28" x14ac:dyDescent="0.3">
      <c r="Z155" s="1">
        <v>43790</v>
      </c>
      <c r="AA155">
        <v>0.71913298895979161</v>
      </c>
      <c r="AB155">
        <v>0.70535216704198334</v>
      </c>
    </row>
    <row r="156" spans="26:28" x14ac:dyDescent="0.3">
      <c r="Z156" s="1">
        <v>43791</v>
      </c>
      <c r="AA156">
        <v>1.0056315366052166E-2</v>
      </c>
      <c r="AB156">
        <v>-3.6971092914820803E-3</v>
      </c>
    </row>
    <row r="157" spans="26:28" x14ac:dyDescent="0.3">
      <c r="Z157" s="1">
        <v>43794</v>
      </c>
      <c r="AA157">
        <v>0.29160382101558341</v>
      </c>
      <c r="AB157">
        <v>0.27785039635804915</v>
      </c>
    </row>
    <row r="158" spans="26:28" x14ac:dyDescent="0.3">
      <c r="Z158" s="1">
        <v>43795</v>
      </c>
      <c r="AA158">
        <v>1.5841187086424773</v>
      </c>
      <c r="AB158">
        <v>1.5706666538479568</v>
      </c>
    </row>
    <row r="159" spans="26:28" x14ac:dyDescent="0.3">
      <c r="Z159" s="1">
        <v>43796</v>
      </c>
      <c r="AA159">
        <v>-0.1480457954994078</v>
      </c>
      <c r="AB159">
        <v>-0.16152524755420233</v>
      </c>
    </row>
    <row r="160" spans="26:28" x14ac:dyDescent="0.3">
      <c r="Z160" s="1">
        <v>43797</v>
      </c>
      <c r="AA160">
        <v>2.6292379163783641</v>
      </c>
      <c r="AB160">
        <v>2.6157584643235694</v>
      </c>
    </row>
    <row r="161" spans="26:28" x14ac:dyDescent="0.3">
      <c r="Z161" s="1">
        <v>43801</v>
      </c>
      <c r="AA161">
        <v>-1.6565539824713409</v>
      </c>
      <c r="AB161">
        <v>-1.6700334345261354</v>
      </c>
    </row>
    <row r="162" spans="26:28" x14ac:dyDescent="0.3">
      <c r="Z162" s="1">
        <v>43802</v>
      </c>
      <c r="AA162">
        <v>0.20566056213887207</v>
      </c>
      <c r="AB162">
        <v>0.19179754844024194</v>
      </c>
    </row>
    <row r="163" spans="26:28" x14ac:dyDescent="0.3">
      <c r="Z163" s="1">
        <v>43803</v>
      </c>
      <c r="AA163">
        <v>3.5281469898358</v>
      </c>
      <c r="AB163">
        <v>3.5143935651782656</v>
      </c>
    </row>
    <row r="164" spans="26:28" x14ac:dyDescent="0.3">
      <c r="Z164" s="1">
        <v>43804</v>
      </c>
      <c r="AA164">
        <v>-0.31152647975077452</v>
      </c>
      <c r="AB164">
        <v>-0.3253620961891307</v>
      </c>
    </row>
    <row r="165" spans="26:28" x14ac:dyDescent="0.3">
      <c r="Z165" s="1">
        <v>43805</v>
      </c>
      <c r="AA165">
        <v>-0.29356060606059747</v>
      </c>
      <c r="AB165">
        <v>-0.30736882523867964</v>
      </c>
    </row>
    <row r="166" spans="26:28" x14ac:dyDescent="0.3">
      <c r="Z166" s="1">
        <v>43808</v>
      </c>
      <c r="AA166">
        <v>0.30392249976254326</v>
      </c>
      <c r="AB166">
        <v>0.29019647236528301</v>
      </c>
    </row>
    <row r="167" spans="26:28" x14ac:dyDescent="0.3">
      <c r="Z167" s="1">
        <v>43809</v>
      </c>
      <c r="AA167">
        <v>0.46397121484708753</v>
      </c>
      <c r="AB167">
        <v>0.44994381758681357</v>
      </c>
    </row>
    <row r="168" spans="26:28" x14ac:dyDescent="0.3">
      <c r="Z168" s="1">
        <v>43810</v>
      </c>
      <c r="AA168">
        <v>0.87653157398680059</v>
      </c>
      <c r="AB168">
        <v>0.86272335480871842</v>
      </c>
    </row>
    <row r="169" spans="26:28" x14ac:dyDescent="0.3">
      <c r="Z169" s="1">
        <v>43811</v>
      </c>
      <c r="AA169">
        <v>0.36438381762123623</v>
      </c>
      <c r="AB169">
        <v>0.35063039296370196</v>
      </c>
    </row>
    <row r="170" spans="26:28" x14ac:dyDescent="0.3">
      <c r="Z170" s="1">
        <v>43812</v>
      </c>
      <c r="AA170">
        <v>0.40029789610872785</v>
      </c>
      <c r="AB170">
        <v>0.38651707419091963</v>
      </c>
    </row>
    <row r="171" spans="26:28" x14ac:dyDescent="0.3">
      <c r="Z171" s="1">
        <v>43815</v>
      </c>
      <c r="AA171">
        <v>0.15762633286973068</v>
      </c>
      <c r="AB171">
        <v>0.14384551095192247</v>
      </c>
    </row>
    <row r="172" spans="26:28" x14ac:dyDescent="0.3">
      <c r="Z172" s="1">
        <v>43816</v>
      </c>
      <c r="AA172">
        <v>0.45361970005553259</v>
      </c>
      <c r="AB172">
        <v>0.43986627539799833</v>
      </c>
    </row>
    <row r="173" spans="26:28" x14ac:dyDescent="0.3">
      <c r="Z173" s="1">
        <v>43817</v>
      </c>
      <c r="AA173">
        <v>3.6862961939000183E-2</v>
      </c>
      <c r="AB173">
        <v>2.3054742760917991E-2</v>
      </c>
    </row>
    <row r="174" spans="26:28" x14ac:dyDescent="0.3">
      <c r="Z174" s="1">
        <v>43818</v>
      </c>
      <c r="AA174">
        <v>-0.40534315983418617</v>
      </c>
      <c r="AB174">
        <v>-0.41912398175199439</v>
      </c>
    </row>
    <row r="175" spans="26:28" x14ac:dyDescent="0.3">
      <c r="Z175" s="1">
        <v>43819</v>
      </c>
      <c r="AA175">
        <v>0.98048284155028553</v>
      </c>
      <c r="AB175">
        <v>0.96672941689275127</v>
      </c>
    </row>
    <row r="176" spans="26:28" x14ac:dyDescent="0.3">
      <c r="Z176" s="1">
        <v>43822</v>
      </c>
      <c r="AA176">
        <v>-0.69616194925347041</v>
      </c>
      <c r="AB176">
        <v>-0.70991537391100468</v>
      </c>
    </row>
    <row r="177" spans="26:28" x14ac:dyDescent="0.3">
      <c r="Z177" s="1">
        <v>43823</v>
      </c>
      <c r="AA177">
        <v>-5.5345447836907029E-2</v>
      </c>
      <c r="AB177">
        <v>-6.9098872494441271E-2</v>
      </c>
    </row>
    <row r="178" spans="26:28" x14ac:dyDescent="0.3">
      <c r="Z178" s="1">
        <v>43825</v>
      </c>
      <c r="AA178">
        <v>-0.55376095985233043</v>
      </c>
      <c r="AB178">
        <v>-0.56751438450986469</v>
      </c>
    </row>
    <row r="179" spans="26:28" x14ac:dyDescent="0.3">
      <c r="Z179" s="1">
        <v>43826</v>
      </c>
      <c r="AA179">
        <v>2.607888631090479</v>
      </c>
      <c r="AB179">
        <v>2.5940530146521228</v>
      </c>
    </row>
    <row r="180" spans="26:28" x14ac:dyDescent="0.3">
      <c r="Z180" s="1">
        <v>43829</v>
      </c>
      <c r="AA180">
        <v>-0.89544138929087047</v>
      </c>
      <c r="AB180">
        <v>-0.90924960846895264</v>
      </c>
    </row>
    <row r="181" spans="26:28" x14ac:dyDescent="0.3">
      <c r="Z181" s="1">
        <v>43830</v>
      </c>
      <c r="AA181">
        <v>-0.92178516017159218</v>
      </c>
      <c r="AB181">
        <v>-0.93540159852775651</v>
      </c>
    </row>
    <row r="182" spans="26:28" x14ac:dyDescent="0.3">
      <c r="Z182" s="1">
        <v>43831</v>
      </c>
      <c r="AA182">
        <v>-0.43294030950624712</v>
      </c>
      <c r="AB182">
        <v>-0.44661154238295947</v>
      </c>
    </row>
    <row r="183" spans="26:28" x14ac:dyDescent="0.3">
      <c r="Z183" s="1">
        <v>43832</v>
      </c>
      <c r="AA183">
        <v>0.68461467295770773</v>
      </c>
      <c r="AB183">
        <v>0.67097083734126939</v>
      </c>
    </row>
    <row r="184" spans="26:28" x14ac:dyDescent="0.3">
      <c r="Z184" s="1">
        <v>43833</v>
      </c>
      <c r="AA184">
        <v>-0.4778094275475554</v>
      </c>
      <c r="AB184">
        <v>-0.49153545494481565</v>
      </c>
    </row>
    <row r="185" spans="26:28" x14ac:dyDescent="0.3">
      <c r="Z185" s="1">
        <v>43836</v>
      </c>
      <c r="AA185">
        <v>-2.4005170344381868</v>
      </c>
      <c r="AB185">
        <v>-2.4142704590957211</v>
      </c>
    </row>
    <row r="186" spans="26:28" x14ac:dyDescent="0.3">
      <c r="Z186" s="1">
        <v>43837</v>
      </c>
      <c r="AA186">
        <v>-0.47299214833033776</v>
      </c>
      <c r="AB186">
        <v>-0.48682776476869394</v>
      </c>
    </row>
    <row r="187" spans="26:28" x14ac:dyDescent="0.3">
      <c r="Z187" s="1">
        <v>43838</v>
      </c>
      <c r="AA187">
        <v>0.38019199695846406</v>
      </c>
      <c r="AB187">
        <v>0.36635638052010788</v>
      </c>
    </row>
    <row r="188" spans="26:28" x14ac:dyDescent="0.3">
      <c r="Z188" s="1">
        <v>43839</v>
      </c>
      <c r="AA188">
        <v>3.6644257172616275</v>
      </c>
      <c r="AB188">
        <v>3.6505901008232713</v>
      </c>
    </row>
    <row r="189" spans="26:28" x14ac:dyDescent="0.3">
      <c r="Z189" s="1">
        <v>43840</v>
      </c>
      <c r="AA189">
        <v>-0.91340884179758863</v>
      </c>
      <c r="AB189">
        <v>-0.92729925275649272</v>
      </c>
    </row>
    <row r="190" spans="26:28" x14ac:dyDescent="0.3">
      <c r="Z190" s="1">
        <v>43843</v>
      </c>
      <c r="AA190">
        <v>-0.28576696165190901</v>
      </c>
      <c r="AB190">
        <v>-0.29973956439163502</v>
      </c>
    </row>
    <row r="191" spans="26:28" x14ac:dyDescent="0.3">
      <c r="Z191" s="1">
        <v>43844</v>
      </c>
      <c r="AA191">
        <v>-0.2033835629102381</v>
      </c>
      <c r="AB191">
        <v>-0.21741096017051206</v>
      </c>
    </row>
    <row r="192" spans="26:28" x14ac:dyDescent="0.3">
      <c r="Z192" s="1">
        <v>43845</v>
      </c>
      <c r="AA192">
        <v>-0.30569708198239504</v>
      </c>
      <c r="AB192">
        <v>-0.31966968472212104</v>
      </c>
    </row>
    <row r="193" spans="26:28" x14ac:dyDescent="0.3">
      <c r="Z193" s="1">
        <v>43846</v>
      </c>
      <c r="AA193">
        <v>0.2044229697082369</v>
      </c>
      <c r="AB193">
        <v>0.19042296970823688</v>
      </c>
    </row>
    <row r="194" spans="26:28" x14ac:dyDescent="0.3">
      <c r="Z194" s="1">
        <v>43847</v>
      </c>
      <c r="AA194">
        <v>-0.89020771513354369</v>
      </c>
      <c r="AB194">
        <v>-0.90418031787326969</v>
      </c>
    </row>
    <row r="195" spans="26:28" x14ac:dyDescent="0.3">
      <c r="Z195" s="1">
        <v>43850</v>
      </c>
      <c r="AA195">
        <v>0.37425149700598803</v>
      </c>
      <c r="AB195">
        <v>0.36025149700598802</v>
      </c>
    </row>
    <row r="196" spans="26:28" x14ac:dyDescent="0.3">
      <c r="Z196" s="1">
        <v>43851</v>
      </c>
      <c r="AA196">
        <v>-0.64317673378074791</v>
      </c>
      <c r="AB196">
        <v>-0.65720413104102193</v>
      </c>
    </row>
    <row r="197" spans="26:28" x14ac:dyDescent="0.3">
      <c r="Z197" s="1">
        <v>43852</v>
      </c>
      <c r="AA197">
        <v>-1.5292241298433418</v>
      </c>
      <c r="AB197">
        <v>-1.5432515271036158</v>
      </c>
    </row>
    <row r="198" spans="26:28" x14ac:dyDescent="0.3">
      <c r="Z198" s="1">
        <v>43853</v>
      </c>
      <c r="AA198">
        <v>0.82888719512195563</v>
      </c>
      <c r="AB198">
        <v>0.81491459238222963</v>
      </c>
    </row>
    <row r="199" spans="26:28" x14ac:dyDescent="0.3">
      <c r="Z199" s="1">
        <v>43854</v>
      </c>
      <c r="AA199">
        <v>1.0583010488519367</v>
      </c>
      <c r="AB199">
        <v>1.0443010488519366</v>
      </c>
    </row>
    <row r="200" spans="26:28" x14ac:dyDescent="0.3">
      <c r="Z200" s="1">
        <v>43857</v>
      </c>
      <c r="AA200">
        <v>0.52360916316034678</v>
      </c>
      <c r="AB200">
        <v>0.50963656042062078</v>
      </c>
    </row>
    <row r="201" spans="26:28" x14ac:dyDescent="0.3">
      <c r="Z201" s="1">
        <v>43858</v>
      </c>
      <c r="AA201">
        <v>-1.8044833038786965</v>
      </c>
      <c r="AB201">
        <v>-1.8185107011389705</v>
      </c>
    </row>
    <row r="202" spans="26:28" x14ac:dyDescent="0.3">
      <c r="Z202" s="1">
        <v>43859</v>
      </c>
      <c r="AA202">
        <v>-9.4723879890120294E-2</v>
      </c>
      <c r="AB202">
        <v>-0.10877867441066824</v>
      </c>
    </row>
    <row r="203" spans="26:28" x14ac:dyDescent="0.3">
      <c r="Z203" s="1">
        <v>43860</v>
      </c>
      <c r="AA203">
        <v>0.91969280364085004</v>
      </c>
      <c r="AB203">
        <v>0.90563800912030212</v>
      </c>
    </row>
    <row r="204" spans="26:28" x14ac:dyDescent="0.3">
      <c r="Z204" s="1">
        <v>43861</v>
      </c>
      <c r="AA204">
        <v>-0.8267568583239554</v>
      </c>
      <c r="AB204">
        <v>-0.84075685832395541</v>
      </c>
    </row>
    <row r="205" spans="26:28" x14ac:dyDescent="0.3">
      <c r="Z205" s="1">
        <v>43862</v>
      </c>
      <c r="AA205">
        <v>-4.1114058355437537</v>
      </c>
      <c r="AB205">
        <v>-4.1254332328040277</v>
      </c>
    </row>
    <row r="206" spans="26:28" x14ac:dyDescent="0.3">
      <c r="Z206" s="1">
        <v>43864</v>
      </c>
      <c r="AA206">
        <v>2.1636040308239344</v>
      </c>
      <c r="AB206">
        <v>2.1495492363033866</v>
      </c>
    </row>
    <row r="207" spans="26:28" x14ac:dyDescent="0.3">
      <c r="Z207" s="1">
        <v>43865</v>
      </c>
      <c r="AA207">
        <v>3.0944782903007448</v>
      </c>
      <c r="AB207">
        <v>3.080368701259649</v>
      </c>
    </row>
    <row r="208" spans="26:28" x14ac:dyDescent="0.3">
      <c r="Z208" s="1">
        <v>43866</v>
      </c>
      <c r="AA208">
        <v>1.2850576868961681</v>
      </c>
      <c r="AB208">
        <v>1.271057686896168</v>
      </c>
    </row>
    <row r="209" spans="26:28" x14ac:dyDescent="0.3">
      <c r="Z209" s="1">
        <v>43867</v>
      </c>
      <c r="AA209">
        <v>0.50009260974255332</v>
      </c>
      <c r="AB209">
        <v>0.48612000700282731</v>
      </c>
    </row>
    <row r="210" spans="26:28" x14ac:dyDescent="0.3">
      <c r="Z210" s="1">
        <v>43868</v>
      </c>
      <c r="AA210">
        <v>-0.94913380022115312</v>
      </c>
      <c r="AB210">
        <v>-0.96307900570060523</v>
      </c>
    </row>
    <row r="211" spans="26:28" x14ac:dyDescent="0.3">
      <c r="Z211" s="1">
        <v>43871</v>
      </c>
      <c r="AA211">
        <v>-0.2511861568518044</v>
      </c>
      <c r="AB211">
        <v>-0.26521355411207836</v>
      </c>
    </row>
    <row r="212" spans="26:28" x14ac:dyDescent="0.3">
      <c r="Z212" s="1">
        <v>43872</v>
      </c>
      <c r="AA212">
        <v>1.0445812348442496</v>
      </c>
      <c r="AB212">
        <v>1.0305812348442496</v>
      </c>
    </row>
    <row r="213" spans="26:28" x14ac:dyDescent="0.3">
      <c r="Z213" s="1">
        <v>43873</v>
      </c>
      <c r="AA213">
        <v>1.8183496400221355</v>
      </c>
      <c r="AB213">
        <v>1.8043496400221355</v>
      </c>
    </row>
    <row r="214" spans="26:28" x14ac:dyDescent="0.3">
      <c r="Z214" s="1">
        <v>43874</v>
      </c>
      <c r="AA214">
        <v>-1.7405493608920153</v>
      </c>
      <c r="AB214">
        <v>-1.7545767581522893</v>
      </c>
    </row>
    <row r="215" spans="26:28" x14ac:dyDescent="0.3">
      <c r="Z215" s="1">
        <v>43875</v>
      </c>
      <c r="AA215">
        <v>0.72884952486390464</v>
      </c>
      <c r="AB215">
        <v>0.71493171664472654</v>
      </c>
    </row>
    <row r="216" spans="26:28" x14ac:dyDescent="0.3">
      <c r="Z216" s="1">
        <v>43878</v>
      </c>
      <c r="AA216">
        <v>-0.46711851987542674</v>
      </c>
      <c r="AB216">
        <v>-0.48103632809460484</v>
      </c>
    </row>
    <row r="217" spans="26:28" x14ac:dyDescent="0.3">
      <c r="Z217" s="1">
        <v>43879</v>
      </c>
      <c r="AA217">
        <v>-0.36808686850096622</v>
      </c>
      <c r="AB217">
        <v>-0.38197727945987031</v>
      </c>
    </row>
    <row r="218" spans="26:28" x14ac:dyDescent="0.3">
      <c r="Z218" s="1">
        <v>43880</v>
      </c>
      <c r="AA218">
        <v>0.94208922139097118</v>
      </c>
      <c r="AB218">
        <v>0.92822620769234099</v>
      </c>
    </row>
    <row r="219" spans="26:28" x14ac:dyDescent="0.3">
      <c r="Z219" s="1">
        <v>43881</v>
      </c>
      <c r="AA219">
        <v>8.2349711775996301E-2</v>
      </c>
      <c r="AB219">
        <v>6.8459300817092186E-2</v>
      </c>
    </row>
    <row r="220" spans="26:28" x14ac:dyDescent="0.3">
      <c r="Z220" s="1">
        <v>43885</v>
      </c>
      <c r="AA220">
        <v>-3.1084293289449625</v>
      </c>
      <c r="AB220">
        <v>-3.1223745344244147</v>
      </c>
    </row>
    <row r="221" spans="26:28" x14ac:dyDescent="0.3">
      <c r="Z221" s="1">
        <v>43886</v>
      </c>
      <c r="AA221">
        <v>0.27363653519532849</v>
      </c>
      <c r="AB221">
        <v>0.25971872697615039</v>
      </c>
    </row>
    <row r="222" spans="26:28" x14ac:dyDescent="0.3">
      <c r="Z222" s="1">
        <v>43887</v>
      </c>
      <c r="AA222">
        <v>-1.5808788933847704</v>
      </c>
      <c r="AB222">
        <v>-1.5947967016039484</v>
      </c>
    </row>
    <row r="223" spans="26:28" x14ac:dyDescent="0.3">
      <c r="Z223" s="1">
        <v>43888</v>
      </c>
      <c r="AA223">
        <v>-1.4532938139401514</v>
      </c>
      <c r="AB223">
        <v>-1.4672116221593294</v>
      </c>
    </row>
    <row r="224" spans="26:28" x14ac:dyDescent="0.3">
      <c r="Z224" s="1">
        <v>43889</v>
      </c>
      <c r="AA224">
        <v>-3.6868147860677207</v>
      </c>
      <c r="AB224">
        <v>-3.7008421833279947</v>
      </c>
    </row>
    <row r="225" spans="26:28" x14ac:dyDescent="0.3">
      <c r="Z225" s="1">
        <v>43892</v>
      </c>
      <c r="AA225">
        <v>2.105369195124406</v>
      </c>
      <c r="AB225">
        <v>2.0916157704668716</v>
      </c>
    </row>
    <row r="226" spans="26:28" x14ac:dyDescent="0.3">
      <c r="Z226" s="1">
        <v>43893</v>
      </c>
      <c r="AA226">
        <v>1.7265193370165632</v>
      </c>
      <c r="AB226">
        <v>1.7130398849617687</v>
      </c>
    </row>
    <row r="227" spans="26:28" x14ac:dyDescent="0.3">
      <c r="Z227" s="1">
        <v>43894</v>
      </c>
      <c r="AA227">
        <v>-0.93104451556589174</v>
      </c>
      <c r="AB227">
        <v>-0.94463355666178217</v>
      </c>
    </row>
    <row r="228" spans="26:28" x14ac:dyDescent="0.3">
      <c r="Z228" s="1">
        <v>43895</v>
      </c>
      <c r="AA228">
        <v>-1.1257953989231522</v>
      </c>
      <c r="AB228">
        <v>-1.1392200564573987</v>
      </c>
    </row>
    <row r="229" spans="26:28" x14ac:dyDescent="0.3">
      <c r="Z229" s="1">
        <v>43896</v>
      </c>
      <c r="AA229">
        <v>-3.5148514851485149</v>
      </c>
      <c r="AB229">
        <v>-3.5281391563813918</v>
      </c>
    </row>
    <row r="230" spans="26:28" x14ac:dyDescent="0.3">
      <c r="Z230" s="1">
        <v>43899</v>
      </c>
      <c r="AA230">
        <v>-5.7670600307850224</v>
      </c>
      <c r="AB230">
        <v>-5.7804298937987211</v>
      </c>
    </row>
    <row r="231" spans="26:28" x14ac:dyDescent="0.3">
      <c r="Z231" s="1">
        <v>43901</v>
      </c>
      <c r="AA231">
        <v>1.350321245780256</v>
      </c>
      <c r="AB231">
        <v>1.3369513827665573</v>
      </c>
    </row>
    <row r="232" spans="26:28" x14ac:dyDescent="0.3">
      <c r="Z232" s="1">
        <v>43902</v>
      </c>
      <c r="AA232">
        <v>-8.9180186956054577</v>
      </c>
      <c r="AB232">
        <v>-8.930977599715046</v>
      </c>
    </row>
    <row r="233" spans="26:28" x14ac:dyDescent="0.3">
      <c r="Z233" s="1">
        <v>43903</v>
      </c>
      <c r="AA233">
        <v>5.1905155125634064</v>
      </c>
      <c r="AB233">
        <v>5.1773648276318998</v>
      </c>
    </row>
    <row r="234" spans="26:28" x14ac:dyDescent="0.3">
      <c r="Z234" s="1">
        <v>43906</v>
      </c>
      <c r="AA234">
        <v>-10.552876527980263</v>
      </c>
      <c r="AB234">
        <v>-10.566246390993962</v>
      </c>
    </row>
    <row r="235" spans="26:28" x14ac:dyDescent="0.3">
      <c r="Z235" s="1">
        <v>43907</v>
      </c>
      <c r="AA235">
        <v>-8.0115346038114321</v>
      </c>
      <c r="AB235">
        <v>-8.024657891482665</v>
      </c>
    </row>
    <row r="236" spans="26:28" x14ac:dyDescent="0.3">
      <c r="Z236" s="1">
        <v>43908</v>
      </c>
      <c r="AA236">
        <v>-3.2710917268638404</v>
      </c>
      <c r="AB236">
        <v>-3.2840232337131554</v>
      </c>
    </row>
    <row r="237" spans="26:28" x14ac:dyDescent="0.3">
      <c r="Z237" s="1">
        <v>43909</v>
      </c>
      <c r="AA237">
        <v>-4.9034803438072521</v>
      </c>
      <c r="AB237">
        <v>-4.9173159602456078</v>
      </c>
    </row>
    <row r="238" spans="26:28" x14ac:dyDescent="0.3">
      <c r="Z238" s="1">
        <v>43910</v>
      </c>
      <c r="AA238">
        <v>2.4299896280930477</v>
      </c>
      <c r="AB238">
        <v>2.4161540116546916</v>
      </c>
    </row>
    <row r="239" spans="26:28" x14ac:dyDescent="0.3">
      <c r="Z239" s="1">
        <v>43913</v>
      </c>
      <c r="AA239">
        <v>-18.24099522638506</v>
      </c>
      <c r="AB239">
        <v>-18.254803445563141</v>
      </c>
    </row>
    <row r="240" spans="26:28" x14ac:dyDescent="0.3">
      <c r="Z240" s="1">
        <v>43914</v>
      </c>
      <c r="AA240">
        <v>3.4677990092002666</v>
      </c>
      <c r="AB240">
        <v>3.4561277763235543</v>
      </c>
    </row>
    <row r="241" spans="26:28" x14ac:dyDescent="0.3">
      <c r="Z241" s="1">
        <v>43915</v>
      </c>
      <c r="AA241">
        <v>8.0369357045143648</v>
      </c>
      <c r="AB241">
        <v>8.0251548825965564</v>
      </c>
    </row>
    <row r="242" spans="26:28" x14ac:dyDescent="0.3">
      <c r="Z242" s="1">
        <v>43916</v>
      </c>
      <c r="AA242">
        <v>4.5584045584045692</v>
      </c>
      <c r="AB242">
        <v>4.5467607227881306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419F-A11E-4032-ADD2-FD8C7DEEF3BD}">
  <dimension ref="A1:AX253"/>
  <sheetViews>
    <sheetView topLeftCell="H54" zoomScale="55" zoomScaleNormal="55" workbookViewId="0">
      <selection activeCell="Y61" sqref="Y61:Z64"/>
    </sheetView>
  </sheetViews>
  <sheetFormatPr defaultRowHeight="14.4" x14ac:dyDescent="0.3"/>
  <cols>
    <col min="2" max="2" width="14.77734375" customWidth="1"/>
    <col min="3" max="3" width="16.109375" customWidth="1"/>
    <col min="5" max="5" width="12" bestFit="1" customWidth="1"/>
    <col min="8" max="8" width="12" bestFit="1" customWidth="1"/>
    <col min="9" max="9" width="11.21875" bestFit="1" customWidth="1"/>
    <col min="10" max="10" width="15.21875" bestFit="1" customWidth="1"/>
    <col min="19" max="19" width="16.33203125" bestFit="1" customWidth="1"/>
    <col min="20" max="21" width="9.88671875" bestFit="1" customWidth="1"/>
    <col min="26" max="26" width="12.6640625" bestFit="1" customWidth="1"/>
    <col min="38" max="39" width="9.88671875" bestFit="1" customWidth="1"/>
    <col min="46" max="46" width="15.21875" bestFit="1" customWidth="1"/>
  </cols>
  <sheetData>
    <row r="1" spans="1:50" ht="15" thickBo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20</v>
      </c>
      <c r="M1" t="s">
        <v>13</v>
      </c>
      <c r="N1" t="s">
        <v>14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D1" t="s">
        <v>20</v>
      </c>
      <c r="AE1" t="s">
        <v>13</v>
      </c>
      <c r="AF1" t="s">
        <v>14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V1" t="s">
        <v>20</v>
      </c>
      <c r="AW1" t="s">
        <v>13</v>
      </c>
      <c r="AX1" t="s">
        <v>14</v>
      </c>
    </row>
    <row r="2" spans="1:50" ht="15" thickBot="1" x14ac:dyDescent="0.35">
      <c r="A2" t="s">
        <v>0</v>
      </c>
      <c r="B2" s="1">
        <v>43556</v>
      </c>
      <c r="C2" s="1">
        <v>43615</v>
      </c>
      <c r="D2">
        <v>402.9</v>
      </c>
      <c r="E2">
        <v>402.9</v>
      </c>
      <c r="F2">
        <v>231</v>
      </c>
      <c r="G2">
        <v>2584.2800000000002</v>
      </c>
      <c r="H2">
        <v>924000</v>
      </c>
      <c r="I2">
        <v>217250</v>
      </c>
      <c r="J2">
        <v>398.25</v>
      </c>
      <c r="S2" t="s">
        <v>0</v>
      </c>
      <c r="T2" s="1">
        <v>43560</v>
      </c>
      <c r="U2" s="1">
        <v>43615</v>
      </c>
      <c r="V2">
        <v>396.85</v>
      </c>
      <c r="W2">
        <v>396.85</v>
      </c>
      <c r="X2">
        <v>473</v>
      </c>
      <c r="Y2">
        <v>5129.26</v>
      </c>
      <c r="Z2">
        <v>2040500</v>
      </c>
      <c r="AA2">
        <v>660000</v>
      </c>
      <c r="AB2">
        <v>390.55</v>
      </c>
      <c r="AE2" s="4">
        <v>1.7013698630000001E-2</v>
      </c>
      <c r="AK2" t="s">
        <v>0</v>
      </c>
      <c r="AL2" s="1">
        <v>43556</v>
      </c>
      <c r="AM2" s="1">
        <v>43615</v>
      </c>
      <c r="AN2">
        <v>402.9</v>
      </c>
      <c r="AO2">
        <v>402.9</v>
      </c>
      <c r="AP2">
        <v>231</v>
      </c>
      <c r="AQ2">
        <v>2584.2800000000002</v>
      </c>
      <c r="AR2">
        <v>924000</v>
      </c>
      <c r="AS2">
        <v>217250</v>
      </c>
      <c r="AT2">
        <v>398.25</v>
      </c>
    </row>
    <row r="3" spans="1:50" ht="15" thickBot="1" x14ac:dyDescent="0.35">
      <c r="A3" t="s">
        <v>0</v>
      </c>
      <c r="B3" s="1">
        <v>43557</v>
      </c>
      <c r="C3" s="1">
        <v>43615</v>
      </c>
      <c r="D3">
        <v>402.35</v>
      </c>
      <c r="E3">
        <v>402.35</v>
      </c>
      <c r="F3">
        <v>151</v>
      </c>
      <c r="G3">
        <v>1659.72</v>
      </c>
      <c r="H3">
        <v>1097250</v>
      </c>
      <c r="I3">
        <v>173250</v>
      </c>
      <c r="J3">
        <v>397.15</v>
      </c>
      <c r="L3">
        <f>100*(E3-E2)/E2</f>
        <v>-0.13651030032264944</v>
      </c>
      <c r="M3" s="4">
        <v>1.693150685E-2</v>
      </c>
      <c r="N3">
        <f>(L3-M3)</f>
        <v>-0.15344180717264944</v>
      </c>
      <c r="S3" t="s">
        <v>0</v>
      </c>
      <c r="T3" s="1">
        <v>43567</v>
      </c>
      <c r="U3" s="1">
        <v>43615</v>
      </c>
      <c r="V3">
        <v>398.85</v>
      </c>
      <c r="W3">
        <v>398.85</v>
      </c>
      <c r="X3">
        <v>1122</v>
      </c>
      <c r="Y3">
        <v>12242.45</v>
      </c>
      <c r="Z3">
        <v>5274500</v>
      </c>
      <c r="AA3">
        <v>2268750</v>
      </c>
      <c r="AB3">
        <v>394.6</v>
      </c>
      <c r="AD3">
        <f>100*(V3-V2)/V2</f>
        <v>0.50396875393725582</v>
      </c>
      <c r="AE3" s="4">
        <v>1.7287671229999999E-2</v>
      </c>
      <c r="AF3">
        <f>AD3-AE3</f>
        <v>0.4866810827072558</v>
      </c>
      <c r="AK3" t="s">
        <v>0</v>
      </c>
      <c r="AL3" s="1">
        <v>43587</v>
      </c>
      <c r="AM3" s="1">
        <v>43643</v>
      </c>
      <c r="AN3">
        <v>399.25</v>
      </c>
      <c r="AO3">
        <v>399.25</v>
      </c>
      <c r="AP3">
        <v>287</v>
      </c>
      <c r="AQ3">
        <v>1591.82</v>
      </c>
      <c r="AR3">
        <v>518375</v>
      </c>
      <c r="AS3">
        <v>42625</v>
      </c>
      <c r="AT3">
        <v>395.55</v>
      </c>
      <c r="AV3">
        <f>100*(AO3-AO2)/AO2</f>
        <v>-0.90593199305037908</v>
      </c>
      <c r="AW3" s="4">
        <v>1.7780821919999999E-2</v>
      </c>
      <c r="AX3">
        <f>AV3-AW3</f>
        <v>-0.92371281497037905</v>
      </c>
    </row>
    <row r="4" spans="1:50" ht="15" thickBot="1" x14ac:dyDescent="0.35">
      <c r="A4" t="s">
        <v>0</v>
      </c>
      <c r="B4" s="1">
        <v>43558</v>
      </c>
      <c r="C4" s="1">
        <v>43615</v>
      </c>
      <c r="D4">
        <v>397.4</v>
      </c>
      <c r="E4">
        <v>397.4</v>
      </c>
      <c r="F4">
        <v>92</v>
      </c>
      <c r="G4">
        <v>1015.55</v>
      </c>
      <c r="H4">
        <v>1171500</v>
      </c>
      <c r="I4">
        <v>74250</v>
      </c>
      <c r="J4">
        <v>392.1</v>
      </c>
      <c r="L4">
        <f t="shared" ref="L4:L67" si="0">100*(E4-E3)/E3</f>
        <v>-1.230272151112227</v>
      </c>
      <c r="M4" s="4">
        <v>1.704109589E-2</v>
      </c>
      <c r="N4">
        <f t="shared" ref="N4:N67" si="1">(L4-M4)</f>
        <v>-1.247313247002227</v>
      </c>
      <c r="S4" t="s">
        <v>0</v>
      </c>
      <c r="T4" s="1">
        <v>43573</v>
      </c>
      <c r="U4" s="1">
        <v>43615</v>
      </c>
      <c r="V4">
        <v>407.15</v>
      </c>
      <c r="W4">
        <v>407.15</v>
      </c>
      <c r="X4">
        <v>2583</v>
      </c>
      <c r="Y4">
        <v>29006.74</v>
      </c>
      <c r="Z4">
        <v>16533000</v>
      </c>
      <c r="AA4">
        <v>3143250</v>
      </c>
      <c r="AB4">
        <v>404.4</v>
      </c>
      <c r="AD4">
        <f t="shared" ref="AD4:AD53" si="2">100*(V4-V3)/V3</f>
        <v>2.0809828256236567</v>
      </c>
      <c r="AE4" s="4">
        <v>1.736986301E-2</v>
      </c>
      <c r="AF4">
        <f t="shared" ref="AF4:AF53" si="3">AD4-AE4</f>
        <v>2.0636129626136568</v>
      </c>
      <c r="AK4" t="s">
        <v>0</v>
      </c>
      <c r="AL4" s="1">
        <v>43619</v>
      </c>
      <c r="AM4" s="1">
        <v>43671</v>
      </c>
      <c r="AN4">
        <v>426</v>
      </c>
      <c r="AO4">
        <v>426</v>
      </c>
      <c r="AP4">
        <v>255</v>
      </c>
      <c r="AQ4">
        <v>1487.86</v>
      </c>
      <c r="AR4">
        <v>540375</v>
      </c>
      <c r="AS4">
        <v>213125</v>
      </c>
      <c r="AT4">
        <v>422.9</v>
      </c>
      <c r="AV4">
        <f t="shared" ref="AV4:AV13" si="4">100*(AO4-AO3)/AO3</f>
        <v>6.7000626174076396</v>
      </c>
      <c r="AW4" s="4">
        <v>1.6575342470000001E-2</v>
      </c>
      <c r="AX4">
        <f t="shared" ref="AX4:AX13" si="5">AV4-AW4</f>
        <v>6.6834872749376393</v>
      </c>
    </row>
    <row r="5" spans="1:50" ht="15" thickBot="1" x14ac:dyDescent="0.35">
      <c r="A5" t="s">
        <v>0</v>
      </c>
      <c r="B5" s="1">
        <v>43559</v>
      </c>
      <c r="C5" s="1">
        <v>43615</v>
      </c>
      <c r="D5">
        <v>394.1</v>
      </c>
      <c r="E5">
        <v>394.1</v>
      </c>
      <c r="F5">
        <v>210</v>
      </c>
      <c r="G5">
        <v>2285.16</v>
      </c>
      <c r="H5">
        <v>1380500</v>
      </c>
      <c r="I5">
        <v>209000</v>
      </c>
      <c r="J5">
        <v>388.75</v>
      </c>
      <c r="L5">
        <f t="shared" si="0"/>
        <v>-0.83039758429792521</v>
      </c>
      <c r="M5" s="4">
        <v>1.704109589E-2</v>
      </c>
      <c r="N5">
        <f t="shared" si="1"/>
        <v>-0.84743868018792523</v>
      </c>
      <c r="S5" t="s">
        <v>0</v>
      </c>
      <c r="T5" s="1">
        <v>43581</v>
      </c>
      <c r="U5" s="1">
        <v>43643</v>
      </c>
      <c r="V5">
        <v>410.55</v>
      </c>
      <c r="W5">
        <v>410.55</v>
      </c>
      <c r="X5">
        <v>299</v>
      </c>
      <c r="Y5">
        <v>1665.86</v>
      </c>
      <c r="Z5">
        <v>467500</v>
      </c>
      <c r="AA5">
        <v>154000</v>
      </c>
      <c r="AB5">
        <v>407.2</v>
      </c>
      <c r="AD5">
        <f t="shared" si="2"/>
        <v>0.83507306889353661</v>
      </c>
      <c r="AE5" s="4">
        <v>1.750684932E-2</v>
      </c>
      <c r="AF5">
        <f t="shared" si="3"/>
        <v>0.81756621957353659</v>
      </c>
      <c r="AK5" t="s">
        <v>0</v>
      </c>
      <c r="AL5" s="1">
        <v>43647</v>
      </c>
      <c r="AM5" s="1">
        <v>43706</v>
      </c>
      <c r="AN5">
        <v>442.75</v>
      </c>
      <c r="AO5">
        <v>442.75</v>
      </c>
      <c r="AP5">
        <v>152</v>
      </c>
      <c r="AQ5">
        <v>928.23</v>
      </c>
      <c r="AR5">
        <v>852500</v>
      </c>
      <c r="AS5">
        <v>103125</v>
      </c>
      <c r="AT5">
        <v>439</v>
      </c>
      <c r="AV5">
        <f t="shared" si="4"/>
        <v>3.931924882629108</v>
      </c>
      <c r="AW5" s="4">
        <v>1.6383561639999999E-2</v>
      </c>
      <c r="AX5">
        <f t="shared" si="5"/>
        <v>3.9155413209891079</v>
      </c>
    </row>
    <row r="6" spans="1:50" ht="15" thickBot="1" x14ac:dyDescent="0.35">
      <c r="A6" t="s">
        <v>0</v>
      </c>
      <c r="B6" s="1">
        <v>43560</v>
      </c>
      <c r="C6" s="1">
        <v>43615</v>
      </c>
      <c r="D6">
        <v>396.85</v>
      </c>
      <c r="E6">
        <v>396.85</v>
      </c>
      <c r="F6">
        <v>473</v>
      </c>
      <c r="G6">
        <v>5129.26</v>
      </c>
      <c r="H6">
        <v>2040500</v>
      </c>
      <c r="I6">
        <v>660000</v>
      </c>
      <c r="J6">
        <v>390.55</v>
      </c>
      <c r="L6">
        <f t="shared" si="0"/>
        <v>0.69779243846739403</v>
      </c>
      <c r="M6" s="4">
        <v>1.7013698630000001E-2</v>
      </c>
      <c r="N6">
        <f t="shared" si="1"/>
        <v>0.68077873983739401</v>
      </c>
      <c r="S6" t="s">
        <v>0</v>
      </c>
      <c r="T6" s="1">
        <v>43588</v>
      </c>
      <c r="U6" s="1">
        <v>43643</v>
      </c>
      <c r="V6">
        <v>406.35</v>
      </c>
      <c r="W6">
        <v>406.35</v>
      </c>
      <c r="X6">
        <v>304</v>
      </c>
      <c r="Y6">
        <v>1689.05</v>
      </c>
      <c r="Z6">
        <v>541750</v>
      </c>
      <c r="AA6">
        <v>23375</v>
      </c>
      <c r="AB6">
        <v>401.8</v>
      </c>
      <c r="AD6">
        <f t="shared" si="2"/>
        <v>-1.0230179028132964</v>
      </c>
      <c r="AE6" s="4">
        <v>1.77260274E-2</v>
      </c>
      <c r="AF6">
        <f t="shared" si="3"/>
        <v>-1.0407439302132964</v>
      </c>
      <c r="AK6" t="s">
        <v>0</v>
      </c>
      <c r="AL6" s="1">
        <v>43678</v>
      </c>
      <c r="AM6" s="1">
        <v>43734</v>
      </c>
      <c r="AN6">
        <v>420.85</v>
      </c>
      <c r="AO6">
        <v>420.85</v>
      </c>
      <c r="AP6">
        <v>422</v>
      </c>
      <c r="AQ6">
        <v>2447.98</v>
      </c>
      <c r="AR6">
        <v>671000</v>
      </c>
      <c r="AS6">
        <v>13750</v>
      </c>
      <c r="AT6">
        <v>417.05</v>
      </c>
      <c r="AV6">
        <f t="shared" si="4"/>
        <v>-4.9463579898362457</v>
      </c>
      <c r="AW6" s="4">
        <v>1.550684932E-2</v>
      </c>
      <c r="AX6">
        <f t="shared" si="5"/>
        <v>-4.9618648391562461</v>
      </c>
    </row>
    <row r="7" spans="1:50" ht="15" thickBot="1" x14ac:dyDescent="0.35">
      <c r="A7" t="s">
        <v>0</v>
      </c>
      <c r="B7" s="1">
        <v>43563</v>
      </c>
      <c r="C7" s="1">
        <v>43615</v>
      </c>
      <c r="D7">
        <v>391.7</v>
      </c>
      <c r="E7">
        <v>391.7</v>
      </c>
      <c r="F7">
        <v>182</v>
      </c>
      <c r="G7">
        <v>1967.7</v>
      </c>
      <c r="H7">
        <v>2178000</v>
      </c>
      <c r="I7">
        <v>137500</v>
      </c>
      <c r="J7">
        <v>387.1</v>
      </c>
      <c r="L7">
        <f t="shared" si="0"/>
        <v>-1.2977195413884424</v>
      </c>
      <c r="M7" s="4">
        <v>1.6986301370000002E-2</v>
      </c>
      <c r="N7">
        <f t="shared" si="1"/>
        <v>-1.3147058427584424</v>
      </c>
      <c r="S7" t="s">
        <v>0</v>
      </c>
      <c r="T7" s="1">
        <v>43595</v>
      </c>
      <c r="U7" s="1">
        <v>43643</v>
      </c>
      <c r="V7">
        <v>388.2</v>
      </c>
      <c r="W7">
        <v>388.2</v>
      </c>
      <c r="X7">
        <v>262</v>
      </c>
      <c r="Y7">
        <v>1404.09</v>
      </c>
      <c r="Z7">
        <v>1424500</v>
      </c>
      <c r="AA7">
        <v>38500</v>
      </c>
      <c r="AB7">
        <v>385.1</v>
      </c>
      <c r="AD7">
        <f t="shared" si="2"/>
        <v>-4.4665928386858704</v>
      </c>
      <c r="AE7" s="4">
        <v>1.7671232879999998E-2</v>
      </c>
      <c r="AF7">
        <f t="shared" si="3"/>
        <v>-4.4842640715658701</v>
      </c>
      <c r="AK7" t="s">
        <v>0</v>
      </c>
      <c r="AL7" s="1">
        <v>43711</v>
      </c>
      <c r="AM7" s="1">
        <v>43769</v>
      </c>
      <c r="AN7">
        <v>394.7</v>
      </c>
      <c r="AO7">
        <v>394.7</v>
      </c>
      <c r="AP7">
        <v>602</v>
      </c>
      <c r="AQ7">
        <v>3315.05</v>
      </c>
      <c r="AR7">
        <v>541750</v>
      </c>
      <c r="AS7">
        <v>-24750</v>
      </c>
      <c r="AT7">
        <v>392.15</v>
      </c>
      <c r="AV7">
        <f t="shared" si="4"/>
        <v>-6.2136153023642713</v>
      </c>
      <c r="AW7" s="4">
        <v>1.4849315070000001E-2</v>
      </c>
      <c r="AX7">
        <f t="shared" si="5"/>
        <v>-6.2284646174342715</v>
      </c>
    </row>
    <row r="8" spans="1:50" ht="15" thickBot="1" x14ac:dyDescent="0.35">
      <c r="A8" t="s">
        <v>0</v>
      </c>
      <c r="B8" s="1">
        <v>43564</v>
      </c>
      <c r="C8" s="1">
        <v>43615</v>
      </c>
      <c r="D8">
        <v>401.45</v>
      </c>
      <c r="E8">
        <v>401.45</v>
      </c>
      <c r="F8">
        <v>254</v>
      </c>
      <c r="G8">
        <v>2772.69</v>
      </c>
      <c r="H8">
        <v>2216500</v>
      </c>
      <c r="I8">
        <v>38500</v>
      </c>
      <c r="J8">
        <v>397.15</v>
      </c>
      <c r="L8">
        <f t="shared" si="0"/>
        <v>2.4891498595864183</v>
      </c>
      <c r="M8" s="4">
        <v>1.6986301370000002E-2</v>
      </c>
      <c r="N8">
        <f t="shared" si="1"/>
        <v>2.4721635582164185</v>
      </c>
      <c r="S8" t="s">
        <v>0</v>
      </c>
      <c r="T8" s="1">
        <v>43602</v>
      </c>
      <c r="U8" s="1">
        <v>43643</v>
      </c>
      <c r="V8">
        <v>392.3</v>
      </c>
      <c r="W8">
        <v>392.3</v>
      </c>
      <c r="X8">
        <v>1005</v>
      </c>
      <c r="Y8">
        <v>5374.42</v>
      </c>
      <c r="Z8">
        <v>2571250</v>
      </c>
      <c r="AA8">
        <v>613250</v>
      </c>
      <c r="AB8">
        <v>389.7</v>
      </c>
      <c r="AD8">
        <f t="shared" si="2"/>
        <v>1.0561566202988208</v>
      </c>
      <c r="AE8" s="4">
        <v>1.7397260269999999E-2</v>
      </c>
      <c r="AF8">
        <f t="shared" si="3"/>
        <v>1.0387593600288207</v>
      </c>
      <c r="AK8" t="s">
        <v>0</v>
      </c>
      <c r="AL8" s="1">
        <v>43739</v>
      </c>
      <c r="AM8" s="1">
        <v>43797</v>
      </c>
      <c r="AN8">
        <v>429.55</v>
      </c>
      <c r="AO8">
        <v>429.55</v>
      </c>
      <c r="AP8">
        <v>880</v>
      </c>
      <c r="AQ8">
        <v>5277.08</v>
      </c>
      <c r="AR8">
        <v>503250</v>
      </c>
      <c r="AS8">
        <v>93500</v>
      </c>
      <c r="AT8">
        <v>424.6</v>
      </c>
      <c r="AV8">
        <f t="shared" si="4"/>
        <v>8.8294907524702371</v>
      </c>
      <c r="AW8" s="4">
        <v>1.4520547950000001E-2</v>
      </c>
      <c r="AX8">
        <f t="shared" si="5"/>
        <v>8.8149702045202378</v>
      </c>
    </row>
    <row r="9" spans="1:50" ht="15" thickBot="1" x14ac:dyDescent="0.35">
      <c r="A9" t="s">
        <v>0</v>
      </c>
      <c r="B9" s="1">
        <v>43565</v>
      </c>
      <c r="C9" s="1">
        <v>43615</v>
      </c>
      <c r="D9">
        <v>397.5</v>
      </c>
      <c r="E9">
        <v>397.5</v>
      </c>
      <c r="F9">
        <v>462</v>
      </c>
      <c r="G9">
        <v>5075.2</v>
      </c>
      <c r="H9">
        <v>2607000</v>
      </c>
      <c r="I9">
        <v>390500</v>
      </c>
      <c r="J9">
        <v>394.2</v>
      </c>
      <c r="L9">
        <f t="shared" si="0"/>
        <v>-0.98393324199775534</v>
      </c>
      <c r="M9" s="4">
        <v>1.704109589E-2</v>
      </c>
      <c r="N9">
        <f t="shared" si="1"/>
        <v>-1.0009743378877554</v>
      </c>
      <c r="S9" t="s">
        <v>0</v>
      </c>
      <c r="T9" s="1">
        <v>43609</v>
      </c>
      <c r="U9" s="1">
        <v>43643</v>
      </c>
      <c r="V9">
        <v>432</v>
      </c>
      <c r="W9">
        <v>432</v>
      </c>
      <c r="X9">
        <v>14261</v>
      </c>
      <c r="Y9">
        <v>83014.39</v>
      </c>
      <c r="Z9">
        <v>20519125</v>
      </c>
      <c r="AA9">
        <v>12486375</v>
      </c>
      <c r="AB9">
        <v>431.75</v>
      </c>
      <c r="AD9">
        <f t="shared" si="2"/>
        <v>10.119806270711187</v>
      </c>
      <c r="AE9" s="4">
        <v>1.7123287670000001E-2</v>
      </c>
      <c r="AF9">
        <f t="shared" si="3"/>
        <v>10.102682983041188</v>
      </c>
      <c r="AK9" t="s">
        <v>0</v>
      </c>
      <c r="AL9" s="1">
        <v>43770</v>
      </c>
      <c r="AM9" s="1">
        <v>43825</v>
      </c>
      <c r="AN9">
        <v>466.5</v>
      </c>
      <c r="AO9">
        <v>466.5</v>
      </c>
      <c r="AP9">
        <v>161</v>
      </c>
      <c r="AQ9">
        <v>1034.71</v>
      </c>
      <c r="AR9">
        <v>400125</v>
      </c>
      <c r="AS9">
        <v>82500</v>
      </c>
      <c r="AT9">
        <v>462.25</v>
      </c>
      <c r="AV9">
        <f t="shared" si="4"/>
        <v>8.6020253753928504</v>
      </c>
      <c r="AW9" s="4">
        <v>1.3808219179999999E-2</v>
      </c>
      <c r="AX9">
        <f t="shared" si="5"/>
        <v>8.5882171562128509</v>
      </c>
    </row>
    <row r="10" spans="1:50" ht="15" thickBot="1" x14ac:dyDescent="0.35">
      <c r="A10" t="s">
        <v>0</v>
      </c>
      <c r="B10" s="1">
        <v>43566</v>
      </c>
      <c r="C10" s="1">
        <v>43615</v>
      </c>
      <c r="D10">
        <v>395.45</v>
      </c>
      <c r="E10">
        <v>395.45</v>
      </c>
      <c r="F10">
        <v>369</v>
      </c>
      <c r="G10">
        <v>4007.16</v>
      </c>
      <c r="H10">
        <v>3005750</v>
      </c>
      <c r="I10">
        <v>398750</v>
      </c>
      <c r="J10">
        <v>390.05</v>
      </c>
      <c r="L10">
        <f t="shared" si="0"/>
        <v>-0.51572327044025446</v>
      </c>
      <c r="M10" s="4">
        <v>1.7315068489999998E-2</v>
      </c>
      <c r="N10">
        <f t="shared" si="1"/>
        <v>-0.53303833893025443</v>
      </c>
      <c r="S10" t="s">
        <v>0</v>
      </c>
      <c r="T10" s="1">
        <v>43616</v>
      </c>
      <c r="U10" s="1">
        <v>43671</v>
      </c>
      <c r="V10">
        <v>423.45</v>
      </c>
      <c r="W10">
        <v>423.45</v>
      </c>
      <c r="X10">
        <v>412</v>
      </c>
      <c r="Y10">
        <v>2399.8000000000002</v>
      </c>
      <c r="Z10">
        <v>327250</v>
      </c>
      <c r="AA10">
        <v>38500</v>
      </c>
      <c r="AB10">
        <v>423.7</v>
      </c>
      <c r="AD10">
        <f t="shared" si="2"/>
        <v>-1.9791666666666694</v>
      </c>
      <c r="AE10" s="4">
        <v>1.6767123290000002E-2</v>
      </c>
      <c r="AF10">
        <f t="shared" si="3"/>
        <v>-1.9959337899566694</v>
      </c>
      <c r="AK10" t="s">
        <v>0</v>
      </c>
      <c r="AL10" s="1">
        <v>43801</v>
      </c>
      <c r="AM10" s="1">
        <v>43860</v>
      </c>
      <c r="AN10">
        <v>512.20000000000005</v>
      </c>
      <c r="AO10">
        <v>512.20000000000005</v>
      </c>
      <c r="AP10">
        <v>304</v>
      </c>
      <c r="AQ10">
        <v>2137.9499999999998</v>
      </c>
      <c r="AR10">
        <v>1001000</v>
      </c>
      <c r="AS10">
        <v>60500</v>
      </c>
      <c r="AT10">
        <v>510.9</v>
      </c>
      <c r="AV10">
        <f t="shared" si="4"/>
        <v>9.7963558413719287</v>
      </c>
      <c r="AW10" s="4">
        <v>1.347945205E-2</v>
      </c>
      <c r="AX10">
        <f t="shared" si="5"/>
        <v>9.7828763893219293</v>
      </c>
    </row>
    <row r="11" spans="1:50" ht="15" thickBot="1" x14ac:dyDescent="0.35">
      <c r="A11" t="s">
        <v>0</v>
      </c>
      <c r="B11" s="1">
        <v>43567</v>
      </c>
      <c r="C11" s="1">
        <v>43615</v>
      </c>
      <c r="D11">
        <v>398.85</v>
      </c>
      <c r="E11">
        <v>398.85</v>
      </c>
      <c r="F11">
        <v>1122</v>
      </c>
      <c r="G11">
        <v>12242.45</v>
      </c>
      <c r="H11">
        <v>5274500</v>
      </c>
      <c r="I11">
        <v>2268750</v>
      </c>
      <c r="J11">
        <v>394.6</v>
      </c>
      <c r="L11">
        <f t="shared" si="0"/>
        <v>0.85977999747124401</v>
      </c>
      <c r="M11" s="4">
        <v>1.7287671229999999E-2</v>
      </c>
      <c r="N11">
        <f t="shared" si="1"/>
        <v>0.84249232624124404</v>
      </c>
      <c r="S11" t="s">
        <v>0</v>
      </c>
      <c r="T11" s="1">
        <v>43623</v>
      </c>
      <c r="U11" s="1">
        <v>43671</v>
      </c>
      <c r="V11">
        <v>419.75</v>
      </c>
      <c r="W11">
        <v>419.75</v>
      </c>
      <c r="X11">
        <v>342</v>
      </c>
      <c r="Y11">
        <v>1964.01</v>
      </c>
      <c r="Z11">
        <v>526625</v>
      </c>
      <c r="AA11">
        <v>-107250</v>
      </c>
      <c r="AB11">
        <v>416.6</v>
      </c>
      <c r="AD11">
        <f t="shared" si="2"/>
        <v>-0.87377494391309218</v>
      </c>
      <c r="AE11" s="4">
        <v>1.621917808E-2</v>
      </c>
      <c r="AF11">
        <f t="shared" si="3"/>
        <v>-0.88999412199309214</v>
      </c>
      <c r="AK11" t="s">
        <v>0</v>
      </c>
      <c r="AL11" s="1">
        <v>43831</v>
      </c>
      <c r="AM11" s="1">
        <v>43888</v>
      </c>
      <c r="AN11">
        <v>543.35</v>
      </c>
      <c r="AO11">
        <v>543.35</v>
      </c>
      <c r="AP11">
        <v>141</v>
      </c>
      <c r="AQ11">
        <v>1054.1600000000001</v>
      </c>
      <c r="AR11">
        <v>526625</v>
      </c>
      <c r="AS11">
        <v>31625</v>
      </c>
      <c r="AT11">
        <v>536.75</v>
      </c>
      <c r="AV11">
        <f t="shared" si="4"/>
        <v>6.0816087465833606</v>
      </c>
      <c r="AW11" s="4">
        <v>1.361643836E-2</v>
      </c>
      <c r="AX11">
        <f t="shared" si="5"/>
        <v>6.0679923082233609</v>
      </c>
    </row>
    <row r="12" spans="1:50" ht="15" thickBot="1" x14ac:dyDescent="0.35">
      <c r="A12" t="s">
        <v>0</v>
      </c>
      <c r="B12" s="1">
        <v>43570</v>
      </c>
      <c r="C12" s="1">
        <v>43615</v>
      </c>
      <c r="D12">
        <v>396.5</v>
      </c>
      <c r="E12">
        <v>396.5</v>
      </c>
      <c r="F12">
        <v>1803</v>
      </c>
      <c r="G12">
        <v>19797.37</v>
      </c>
      <c r="H12">
        <v>9165750</v>
      </c>
      <c r="I12">
        <v>3891250</v>
      </c>
      <c r="J12">
        <v>392.75</v>
      </c>
      <c r="L12">
        <f t="shared" si="0"/>
        <v>-0.58919393255610442</v>
      </c>
      <c r="M12" s="4">
        <v>1.7287671229999999E-2</v>
      </c>
      <c r="N12">
        <f t="shared" si="1"/>
        <v>-0.60648160378610438</v>
      </c>
      <c r="S12" t="s">
        <v>0</v>
      </c>
      <c r="T12" s="1">
        <v>43630</v>
      </c>
      <c r="U12" s="1">
        <v>43671</v>
      </c>
      <c r="V12">
        <v>419.85</v>
      </c>
      <c r="W12">
        <v>419.85</v>
      </c>
      <c r="X12">
        <v>519</v>
      </c>
      <c r="Y12">
        <v>3004.69</v>
      </c>
      <c r="Z12">
        <v>1853500</v>
      </c>
      <c r="AA12">
        <v>137500</v>
      </c>
      <c r="AB12">
        <v>417.75</v>
      </c>
      <c r="AD12">
        <f t="shared" si="2"/>
        <v>2.3823704586068549E-2</v>
      </c>
      <c r="AE12" s="4">
        <v>1.6383561639999999E-2</v>
      </c>
      <c r="AF12">
        <f t="shared" si="3"/>
        <v>7.4401429460685502E-3</v>
      </c>
      <c r="AK12" t="s">
        <v>0</v>
      </c>
      <c r="AL12" s="1">
        <v>43862</v>
      </c>
      <c r="AM12" s="1">
        <v>43916</v>
      </c>
      <c r="AN12">
        <v>508.45</v>
      </c>
      <c r="AO12">
        <v>508.45</v>
      </c>
      <c r="AP12">
        <v>446</v>
      </c>
      <c r="AQ12">
        <v>3187.94</v>
      </c>
      <c r="AR12">
        <v>479875</v>
      </c>
      <c r="AS12">
        <v>-1375</v>
      </c>
      <c r="AT12">
        <v>504.6</v>
      </c>
      <c r="AV12">
        <f t="shared" si="4"/>
        <v>-6.4231158553418668</v>
      </c>
      <c r="AW12" s="4">
        <v>1.3972602739999999E-2</v>
      </c>
      <c r="AX12">
        <f t="shared" si="5"/>
        <v>-6.4370884580818668</v>
      </c>
    </row>
    <row r="13" spans="1:50" ht="15" thickBot="1" x14ac:dyDescent="0.35">
      <c r="A13" t="s">
        <v>0</v>
      </c>
      <c r="B13" s="1">
        <v>43571</v>
      </c>
      <c r="C13" s="1">
        <v>43615</v>
      </c>
      <c r="D13">
        <v>409.8</v>
      </c>
      <c r="E13">
        <v>409.8</v>
      </c>
      <c r="F13">
        <v>3001</v>
      </c>
      <c r="G13">
        <v>33702.46</v>
      </c>
      <c r="H13">
        <v>13389750</v>
      </c>
      <c r="I13">
        <v>4224000</v>
      </c>
      <c r="J13">
        <v>407</v>
      </c>
      <c r="L13">
        <f t="shared" si="0"/>
        <v>3.3543505674653242</v>
      </c>
      <c r="M13" s="4">
        <v>1.736986301E-2</v>
      </c>
      <c r="N13">
        <f t="shared" si="1"/>
        <v>3.3369807044553244</v>
      </c>
      <c r="S13" t="s">
        <v>0</v>
      </c>
      <c r="T13" s="1">
        <v>43637</v>
      </c>
      <c r="U13" s="1">
        <v>43671</v>
      </c>
      <c r="V13">
        <v>432.05</v>
      </c>
      <c r="W13">
        <v>432.05</v>
      </c>
      <c r="X13">
        <v>6407</v>
      </c>
      <c r="Y13">
        <v>38059.339999999997</v>
      </c>
      <c r="Z13">
        <v>18614750</v>
      </c>
      <c r="AA13">
        <v>6468000</v>
      </c>
      <c r="AB13">
        <v>430.8</v>
      </c>
      <c r="AD13">
        <f t="shared" si="2"/>
        <v>2.9057996903656038</v>
      </c>
      <c r="AE13" s="4">
        <v>1.635616438E-2</v>
      </c>
      <c r="AF13">
        <f t="shared" si="3"/>
        <v>2.8894435259856039</v>
      </c>
      <c r="AK13" t="s">
        <v>0</v>
      </c>
      <c r="AL13" s="1">
        <v>43892</v>
      </c>
      <c r="AM13" s="1">
        <v>43951</v>
      </c>
      <c r="AN13">
        <v>508.25</v>
      </c>
      <c r="AO13">
        <v>508.25</v>
      </c>
      <c r="AP13">
        <v>657</v>
      </c>
      <c r="AQ13">
        <v>4659.1000000000004</v>
      </c>
      <c r="AR13">
        <v>3543375</v>
      </c>
      <c r="AS13">
        <v>171875</v>
      </c>
      <c r="AT13">
        <v>506.1</v>
      </c>
      <c r="AV13">
        <f t="shared" si="4"/>
        <v>-3.9335234536333689E-2</v>
      </c>
      <c r="AW13" s="4">
        <v>1.3917808219999999E-2</v>
      </c>
      <c r="AX13">
        <f t="shared" si="5"/>
        <v>-5.3253042756333691E-2</v>
      </c>
    </row>
    <row r="14" spans="1:50" ht="15" thickBot="1" x14ac:dyDescent="0.35">
      <c r="A14" t="s">
        <v>0</v>
      </c>
      <c r="B14" s="1">
        <v>43573</v>
      </c>
      <c r="C14" s="1">
        <v>43615</v>
      </c>
      <c r="D14">
        <v>407.15</v>
      </c>
      <c r="E14">
        <v>407.15</v>
      </c>
      <c r="F14">
        <v>2583</v>
      </c>
      <c r="G14">
        <v>29006.74</v>
      </c>
      <c r="H14">
        <v>16533000</v>
      </c>
      <c r="I14">
        <v>3143250</v>
      </c>
      <c r="J14">
        <v>404.4</v>
      </c>
      <c r="L14">
        <f t="shared" si="0"/>
        <v>-0.6466569058077194</v>
      </c>
      <c r="M14" s="4">
        <v>1.736986301E-2</v>
      </c>
      <c r="N14">
        <f t="shared" si="1"/>
        <v>-0.66402676881771938</v>
      </c>
      <c r="S14" t="s">
        <v>0</v>
      </c>
      <c r="T14" s="1">
        <v>43644</v>
      </c>
      <c r="U14" s="1">
        <v>43706</v>
      </c>
      <c r="V14">
        <v>441.4</v>
      </c>
      <c r="W14">
        <v>441.4</v>
      </c>
      <c r="X14">
        <v>553</v>
      </c>
      <c r="Y14">
        <v>3350.38</v>
      </c>
      <c r="Z14">
        <v>749375</v>
      </c>
      <c r="AA14">
        <v>398750</v>
      </c>
      <c r="AB14">
        <v>437.1</v>
      </c>
      <c r="AD14">
        <f t="shared" si="2"/>
        <v>2.1641013771554141</v>
      </c>
      <c r="AE14" s="4">
        <v>1.646575342E-2</v>
      </c>
      <c r="AF14">
        <f t="shared" si="3"/>
        <v>2.1476356237354142</v>
      </c>
    </row>
    <row r="15" spans="1:50" ht="15" thickBot="1" x14ac:dyDescent="0.35">
      <c r="A15" t="s">
        <v>0</v>
      </c>
      <c r="B15" s="1">
        <v>43577</v>
      </c>
      <c r="C15" s="1">
        <v>43615</v>
      </c>
      <c r="D15">
        <v>397.8</v>
      </c>
      <c r="E15">
        <v>397.8</v>
      </c>
      <c r="F15">
        <v>5497</v>
      </c>
      <c r="G15">
        <v>60616.38</v>
      </c>
      <c r="H15">
        <v>24444750</v>
      </c>
      <c r="I15">
        <v>7911750</v>
      </c>
      <c r="J15">
        <v>394.5</v>
      </c>
      <c r="L15">
        <f t="shared" si="0"/>
        <v>-2.2964509394571944</v>
      </c>
      <c r="M15" s="4">
        <v>1.7397260269999999E-2</v>
      </c>
      <c r="N15">
        <f t="shared" si="1"/>
        <v>-2.3138481997271945</v>
      </c>
      <c r="S15" t="s">
        <v>0</v>
      </c>
      <c r="T15" s="1">
        <v>43651</v>
      </c>
      <c r="U15" s="1">
        <v>43706</v>
      </c>
      <c r="V15">
        <v>438.75</v>
      </c>
      <c r="W15">
        <v>438.75</v>
      </c>
      <c r="X15">
        <v>162</v>
      </c>
      <c r="Y15">
        <v>978.41</v>
      </c>
      <c r="Z15">
        <v>1254000</v>
      </c>
      <c r="AA15">
        <v>63250</v>
      </c>
      <c r="AB15">
        <v>436.35</v>
      </c>
      <c r="AD15">
        <f t="shared" si="2"/>
        <v>-0.60036248300860384</v>
      </c>
      <c r="AE15" s="4">
        <v>1.61369863E-2</v>
      </c>
      <c r="AF15">
        <f t="shared" si="3"/>
        <v>-0.61649946930860389</v>
      </c>
      <c r="AK15" t="s">
        <v>1</v>
      </c>
      <c r="AL15" t="s">
        <v>2</v>
      </c>
      <c r="AM15" t="s">
        <v>3</v>
      </c>
      <c r="AN15" t="s">
        <v>4</v>
      </c>
      <c r="AO15" t="s">
        <v>5</v>
      </c>
      <c r="AP15" t="s">
        <v>6</v>
      </c>
      <c r="AQ15" t="s">
        <v>7</v>
      </c>
      <c r="AR15" t="s">
        <v>8</v>
      </c>
      <c r="AS15" t="s">
        <v>9</v>
      </c>
      <c r="AT15" t="s">
        <v>10</v>
      </c>
      <c r="AV15" t="s">
        <v>20</v>
      </c>
      <c r="AW15" t="s">
        <v>13</v>
      </c>
      <c r="AX15" t="s">
        <v>14</v>
      </c>
    </row>
    <row r="16" spans="1:50" ht="15" thickBot="1" x14ac:dyDescent="0.35">
      <c r="A16" t="s">
        <v>0</v>
      </c>
      <c r="B16" s="1">
        <v>43578</v>
      </c>
      <c r="C16" s="1">
        <v>43615</v>
      </c>
      <c r="D16">
        <v>398.85</v>
      </c>
      <c r="E16">
        <v>398.85</v>
      </c>
      <c r="F16">
        <v>15911</v>
      </c>
      <c r="G16">
        <v>175207.59</v>
      </c>
      <c r="H16">
        <v>56710500</v>
      </c>
      <c r="I16">
        <v>32265750</v>
      </c>
      <c r="J16">
        <v>396.5</v>
      </c>
      <c r="L16">
        <f t="shared" si="0"/>
        <v>0.26395173453997267</v>
      </c>
      <c r="M16" s="4">
        <v>1.7397260269999999E-2</v>
      </c>
      <c r="N16">
        <f t="shared" si="1"/>
        <v>0.24655447426997268</v>
      </c>
      <c r="S16" t="s">
        <v>0</v>
      </c>
      <c r="T16" s="1">
        <v>43658</v>
      </c>
      <c r="U16" s="1">
        <v>43706</v>
      </c>
      <c r="V16">
        <v>428.45</v>
      </c>
      <c r="W16">
        <v>428.45</v>
      </c>
      <c r="X16">
        <v>1105</v>
      </c>
      <c r="Y16">
        <v>6531.08</v>
      </c>
      <c r="Z16">
        <v>3918750</v>
      </c>
      <c r="AA16">
        <v>701250</v>
      </c>
      <c r="AB16">
        <v>427.05</v>
      </c>
      <c r="AD16">
        <f t="shared" si="2"/>
        <v>-2.34757834757835</v>
      </c>
      <c r="AE16" s="4">
        <v>1.6027397259999999E-2</v>
      </c>
      <c r="AF16">
        <f t="shared" si="3"/>
        <v>-2.3636057448383498</v>
      </c>
      <c r="AK16" s="36" t="s">
        <v>15</v>
      </c>
      <c r="AL16" s="37"/>
      <c r="AN16">
        <f>AVERAGE(AN2:AN13)</f>
        <v>454.5625</v>
      </c>
      <c r="AO16">
        <f t="shared" ref="AO16:AT16" si="6">AVERAGE(AO2:AO13)</f>
        <v>454.5625</v>
      </c>
      <c r="AP16">
        <f t="shared" si="6"/>
        <v>378.16666666666669</v>
      </c>
      <c r="AQ16">
        <f t="shared" si="6"/>
        <v>2475.5133333333338</v>
      </c>
      <c r="AR16">
        <f t="shared" si="6"/>
        <v>875187.5</v>
      </c>
      <c r="AS16">
        <f t="shared" si="6"/>
        <v>83645.833333333328</v>
      </c>
      <c r="AT16">
        <f t="shared" si="6"/>
        <v>450.8416666666667</v>
      </c>
      <c r="AV16">
        <f>AVERAGE(AV3:AV13)</f>
        <v>2.3102828946114573</v>
      </c>
      <c r="AW16">
        <f t="shared" ref="AW16:AX16" si="7">AVERAGE(AW3:AW13)</f>
        <v>1.4946450810909092E-2</v>
      </c>
      <c r="AX16">
        <f t="shared" si="7"/>
        <v>2.2953364438005477</v>
      </c>
    </row>
    <row r="17" spans="1:50" ht="15" thickBot="1" x14ac:dyDescent="0.35">
      <c r="A17" t="s">
        <v>0</v>
      </c>
      <c r="B17" s="1">
        <v>43579</v>
      </c>
      <c r="C17" s="1">
        <v>43615</v>
      </c>
      <c r="D17">
        <v>404.65</v>
      </c>
      <c r="E17">
        <v>404.65</v>
      </c>
      <c r="F17">
        <v>16685</v>
      </c>
      <c r="G17">
        <v>184024.94</v>
      </c>
      <c r="H17">
        <v>80566750</v>
      </c>
      <c r="I17">
        <v>23856250</v>
      </c>
      <c r="J17">
        <v>401.1</v>
      </c>
      <c r="L17">
        <f t="shared" si="0"/>
        <v>1.4541807697129132</v>
      </c>
      <c r="M17" s="4">
        <v>1.7424657529999998E-2</v>
      </c>
      <c r="N17">
        <f t="shared" si="1"/>
        <v>1.4367561121829131</v>
      </c>
      <c r="S17" t="s">
        <v>0</v>
      </c>
      <c r="T17" s="1">
        <v>43665</v>
      </c>
      <c r="U17" s="1">
        <v>43706</v>
      </c>
      <c r="V17">
        <v>412</v>
      </c>
      <c r="W17">
        <v>412</v>
      </c>
      <c r="X17">
        <v>4792</v>
      </c>
      <c r="Y17">
        <v>27338.720000000001</v>
      </c>
      <c r="Z17">
        <v>12757250</v>
      </c>
      <c r="AA17">
        <v>4499000</v>
      </c>
      <c r="AB17">
        <v>410.3</v>
      </c>
      <c r="AD17">
        <f t="shared" si="2"/>
        <v>-3.8394211693313078</v>
      </c>
      <c r="AE17" s="4">
        <v>1.5698630139999999E-2</v>
      </c>
      <c r="AF17">
        <f t="shared" si="3"/>
        <v>-3.855119799471308</v>
      </c>
      <c r="AK17" s="36" t="s">
        <v>16</v>
      </c>
      <c r="AL17" s="37"/>
      <c r="AN17">
        <f>MIN(AN2:AN13)</f>
        <v>394.7</v>
      </c>
      <c r="AO17">
        <f t="shared" ref="AO17:AT17" si="8">MIN(AO2:AO13)</f>
        <v>394.7</v>
      </c>
      <c r="AP17">
        <f t="shared" si="8"/>
        <v>141</v>
      </c>
      <c r="AQ17">
        <f t="shared" si="8"/>
        <v>928.23</v>
      </c>
      <c r="AR17">
        <f t="shared" si="8"/>
        <v>400125</v>
      </c>
      <c r="AS17">
        <f t="shared" si="8"/>
        <v>-24750</v>
      </c>
      <c r="AT17">
        <f t="shared" si="8"/>
        <v>392.15</v>
      </c>
      <c r="AV17">
        <f>MIN(AV3:AV13)</f>
        <v>-6.4231158553418668</v>
      </c>
      <c r="AW17">
        <f t="shared" ref="AW17:AX17" si="9">MIN(AW3:AW13)</f>
        <v>1.347945205E-2</v>
      </c>
      <c r="AX17">
        <f t="shared" si="9"/>
        <v>-6.4370884580818668</v>
      </c>
    </row>
    <row r="18" spans="1:50" ht="15" thickBot="1" x14ac:dyDescent="0.35">
      <c r="A18" t="s">
        <v>0</v>
      </c>
      <c r="B18" s="1">
        <v>43580</v>
      </c>
      <c r="C18" s="1">
        <v>43615</v>
      </c>
      <c r="D18">
        <v>399</v>
      </c>
      <c r="E18">
        <v>399</v>
      </c>
      <c r="F18">
        <v>16678</v>
      </c>
      <c r="G18">
        <v>184314.52</v>
      </c>
      <c r="H18">
        <v>94338750</v>
      </c>
      <c r="I18">
        <v>13772000</v>
      </c>
      <c r="J18">
        <v>395.4</v>
      </c>
      <c r="L18">
        <f t="shared" si="0"/>
        <v>-1.3962683800815465</v>
      </c>
      <c r="M18" s="4">
        <v>1.750684932E-2</v>
      </c>
      <c r="N18">
        <f t="shared" si="1"/>
        <v>-1.4137752294015464</v>
      </c>
      <c r="S18" t="s">
        <v>0</v>
      </c>
      <c r="T18" s="1">
        <v>43672</v>
      </c>
      <c r="U18" s="1">
        <v>43734</v>
      </c>
      <c r="V18">
        <v>421</v>
      </c>
      <c r="W18">
        <v>421</v>
      </c>
      <c r="X18">
        <v>181</v>
      </c>
      <c r="Y18">
        <v>1042.4100000000001</v>
      </c>
      <c r="Z18">
        <v>365750</v>
      </c>
      <c r="AA18">
        <v>83875</v>
      </c>
      <c r="AB18">
        <v>415.75</v>
      </c>
      <c r="AD18">
        <f t="shared" si="2"/>
        <v>2.1844660194174756</v>
      </c>
      <c r="AE18" s="4">
        <v>1.5726027399999998E-2</v>
      </c>
      <c r="AF18">
        <f t="shared" si="3"/>
        <v>2.1687399920174757</v>
      </c>
      <c r="AK18" s="36" t="s">
        <v>17</v>
      </c>
      <c r="AL18" s="37"/>
      <c r="AN18">
        <f>MAX(AN2:AN13)</f>
        <v>543.35</v>
      </c>
      <c r="AO18">
        <f t="shared" ref="AO18:AT18" si="10">MAX(AO2:AO13)</f>
        <v>543.35</v>
      </c>
      <c r="AP18">
        <f t="shared" si="10"/>
        <v>880</v>
      </c>
      <c r="AQ18">
        <f t="shared" si="10"/>
        <v>5277.08</v>
      </c>
      <c r="AR18">
        <f t="shared" si="10"/>
        <v>3543375</v>
      </c>
      <c r="AS18">
        <f t="shared" si="10"/>
        <v>217250</v>
      </c>
      <c r="AT18">
        <f t="shared" si="10"/>
        <v>536.75</v>
      </c>
      <c r="AV18">
        <f>MAX(AV3:AV13)</f>
        <v>9.7963558413719287</v>
      </c>
      <c r="AW18">
        <f t="shared" ref="AW18:AX18" si="11">MAX(AW3:AW13)</f>
        <v>1.7780821919999999E-2</v>
      </c>
      <c r="AX18">
        <f t="shared" si="11"/>
        <v>9.7828763893219293</v>
      </c>
    </row>
    <row r="19" spans="1:50" ht="15" thickBot="1" x14ac:dyDescent="0.35">
      <c r="A19" t="s">
        <v>0</v>
      </c>
      <c r="B19" s="1">
        <v>43581</v>
      </c>
      <c r="C19" s="1">
        <v>43643</v>
      </c>
      <c r="D19">
        <v>410.55</v>
      </c>
      <c r="E19">
        <v>410.55</v>
      </c>
      <c r="F19">
        <v>299</v>
      </c>
      <c r="G19">
        <v>1665.86</v>
      </c>
      <c r="H19">
        <v>467500</v>
      </c>
      <c r="I19">
        <v>154000</v>
      </c>
      <c r="J19">
        <v>407.2</v>
      </c>
      <c r="L19">
        <f t="shared" si="0"/>
        <v>2.8947368421052659</v>
      </c>
      <c r="M19" s="4">
        <v>1.750684932E-2</v>
      </c>
      <c r="N19">
        <f t="shared" si="1"/>
        <v>2.8772299927852658</v>
      </c>
      <c r="S19" t="s">
        <v>0</v>
      </c>
      <c r="T19" s="1">
        <v>43679</v>
      </c>
      <c r="U19" s="1">
        <v>43734</v>
      </c>
      <c r="V19">
        <v>414.3</v>
      </c>
      <c r="W19">
        <v>414.3</v>
      </c>
      <c r="X19">
        <v>654</v>
      </c>
      <c r="Y19">
        <v>3724.55</v>
      </c>
      <c r="Z19">
        <v>761750</v>
      </c>
      <c r="AA19">
        <v>90750</v>
      </c>
      <c r="AB19">
        <v>410.6</v>
      </c>
      <c r="AD19">
        <f t="shared" si="2"/>
        <v>-1.5914489311163869</v>
      </c>
      <c r="AE19" s="4">
        <v>1.547945205E-2</v>
      </c>
      <c r="AF19">
        <f t="shared" si="3"/>
        <v>-1.6069283831663868</v>
      </c>
      <c r="AK19" s="36" t="s">
        <v>18</v>
      </c>
      <c r="AL19" s="37"/>
      <c r="AN19">
        <f>_xlfn.STDEV.S(AN2:AN13)</f>
        <v>51.49009668682077</v>
      </c>
      <c r="AO19">
        <f t="shared" ref="AO19:AT19" si="12">_xlfn.STDEV.S(AO2:AO13)</f>
        <v>51.49009668682077</v>
      </c>
      <c r="AP19">
        <f t="shared" si="12"/>
        <v>231.87176445508661</v>
      </c>
      <c r="AQ19">
        <f t="shared" si="12"/>
        <v>1420.7026314233858</v>
      </c>
      <c r="AR19">
        <f t="shared" si="12"/>
        <v>861923.22200124071</v>
      </c>
      <c r="AS19">
        <f t="shared" si="12"/>
        <v>80715.775771117595</v>
      </c>
      <c r="AT19">
        <f t="shared" si="12"/>
        <v>51.41636117978048</v>
      </c>
      <c r="AV19">
        <f>_xlfn.STDEV.S(AV3:AV13)</f>
        <v>6.2586168185690187</v>
      </c>
      <c r="AW19">
        <f t="shared" ref="AW19:AX19" si="13">_xlfn.STDEV.S(AW3:AW13)</f>
        <v>1.4310899908464472E-3</v>
      </c>
      <c r="AX19">
        <f t="shared" si="13"/>
        <v>6.2589027845878578</v>
      </c>
    </row>
    <row r="20" spans="1:50" ht="15" thickBot="1" x14ac:dyDescent="0.35">
      <c r="A20" t="s">
        <v>0</v>
      </c>
      <c r="B20" s="1">
        <v>43585</v>
      </c>
      <c r="C20" s="1">
        <v>43643</v>
      </c>
      <c r="D20">
        <v>411.45</v>
      </c>
      <c r="E20">
        <v>411.45</v>
      </c>
      <c r="F20">
        <v>277</v>
      </c>
      <c r="G20">
        <v>1563.53</v>
      </c>
      <c r="H20">
        <v>475750</v>
      </c>
      <c r="I20">
        <v>8250</v>
      </c>
      <c r="J20">
        <v>407.5</v>
      </c>
      <c r="L20">
        <f t="shared" si="0"/>
        <v>0.21921812203141572</v>
      </c>
      <c r="M20" s="4">
        <v>1.7534246579999999E-2</v>
      </c>
      <c r="N20">
        <f t="shared" si="1"/>
        <v>0.20168387545141572</v>
      </c>
      <c r="S20" t="s">
        <v>0</v>
      </c>
      <c r="T20" s="1">
        <v>43686</v>
      </c>
      <c r="U20" s="1">
        <v>43734</v>
      </c>
      <c r="V20">
        <v>422.55</v>
      </c>
      <c r="W20">
        <v>422.55</v>
      </c>
      <c r="X20">
        <v>288</v>
      </c>
      <c r="Y20">
        <v>1668.94</v>
      </c>
      <c r="Z20">
        <v>944625</v>
      </c>
      <c r="AA20">
        <v>70125</v>
      </c>
      <c r="AB20">
        <v>420.15</v>
      </c>
      <c r="AD20">
        <f t="shared" si="2"/>
        <v>1.9913106444605357</v>
      </c>
      <c r="AE20" s="4">
        <v>1.4849315070000001E-2</v>
      </c>
      <c r="AF20">
        <f t="shared" si="3"/>
        <v>1.9764613293905358</v>
      </c>
      <c r="AK20" s="36" t="s">
        <v>19</v>
      </c>
      <c r="AL20" s="37"/>
      <c r="AM20">
        <f>AX16/AV19</f>
        <v>0.36674819857806179</v>
      </c>
    </row>
    <row r="21" spans="1:50" ht="15" thickBot="1" x14ac:dyDescent="0.35">
      <c r="A21" t="s">
        <v>0</v>
      </c>
      <c r="B21" s="1">
        <v>43587</v>
      </c>
      <c r="C21" s="1">
        <v>43643</v>
      </c>
      <c r="D21">
        <v>399.25</v>
      </c>
      <c r="E21">
        <v>399.25</v>
      </c>
      <c r="F21">
        <v>287</v>
      </c>
      <c r="G21">
        <v>1591.82</v>
      </c>
      <c r="H21">
        <v>518375</v>
      </c>
      <c r="I21">
        <v>42625</v>
      </c>
      <c r="J21">
        <v>395.55</v>
      </c>
      <c r="L21">
        <f t="shared" si="0"/>
        <v>-2.9651233442702609</v>
      </c>
      <c r="M21" s="4">
        <v>1.7780821919999999E-2</v>
      </c>
      <c r="N21">
        <f t="shared" si="1"/>
        <v>-2.9829041661902611</v>
      </c>
      <c r="S21" t="s">
        <v>0</v>
      </c>
      <c r="T21" s="1">
        <v>43693</v>
      </c>
      <c r="U21" s="1">
        <v>43734</v>
      </c>
      <c r="V21">
        <v>421.8</v>
      </c>
      <c r="W21">
        <v>421.8</v>
      </c>
      <c r="X21">
        <v>439</v>
      </c>
      <c r="Y21">
        <v>2534.9</v>
      </c>
      <c r="Z21">
        <v>1178375</v>
      </c>
      <c r="AA21">
        <v>206250</v>
      </c>
      <c r="AB21">
        <v>418.95</v>
      </c>
      <c r="AD21">
        <f t="shared" si="2"/>
        <v>-0.17749378771742988</v>
      </c>
      <c r="AE21" s="4">
        <v>1.5013698630000001E-2</v>
      </c>
      <c r="AF21">
        <f t="shared" si="3"/>
        <v>-0.19250748634742987</v>
      </c>
    </row>
    <row r="22" spans="1:50" ht="15" thickBot="1" x14ac:dyDescent="0.35">
      <c r="A22" t="s">
        <v>0</v>
      </c>
      <c r="B22" s="1">
        <v>43588</v>
      </c>
      <c r="C22" s="1">
        <v>43643</v>
      </c>
      <c r="D22">
        <v>406.35</v>
      </c>
      <c r="E22">
        <v>406.35</v>
      </c>
      <c r="F22">
        <v>304</v>
      </c>
      <c r="G22">
        <v>1689.05</v>
      </c>
      <c r="H22">
        <v>541750</v>
      </c>
      <c r="I22">
        <v>23375</v>
      </c>
      <c r="J22">
        <v>401.8</v>
      </c>
      <c r="L22">
        <f t="shared" si="0"/>
        <v>1.7783343769567996</v>
      </c>
      <c r="M22" s="4">
        <v>1.77260274E-2</v>
      </c>
      <c r="N22">
        <f t="shared" si="1"/>
        <v>1.7606083495567997</v>
      </c>
      <c r="S22" t="s">
        <v>0</v>
      </c>
      <c r="T22" s="1">
        <v>43700</v>
      </c>
      <c r="U22" s="1">
        <v>43734</v>
      </c>
      <c r="V22">
        <v>397.05</v>
      </c>
      <c r="W22">
        <v>397.05</v>
      </c>
      <c r="X22">
        <v>11041</v>
      </c>
      <c r="Y22">
        <v>60251.83</v>
      </c>
      <c r="Z22">
        <v>12820500</v>
      </c>
      <c r="AA22">
        <v>5599000</v>
      </c>
      <c r="AB22">
        <v>395.4</v>
      </c>
      <c r="AD22">
        <f t="shared" si="2"/>
        <v>-5.8677098150782356</v>
      </c>
      <c r="AE22" s="4">
        <v>1.482191781E-2</v>
      </c>
      <c r="AF22">
        <f t="shared" si="3"/>
        <v>-5.8825317328882356</v>
      </c>
    </row>
    <row r="23" spans="1:50" ht="15" thickBot="1" x14ac:dyDescent="0.35">
      <c r="A23" t="s">
        <v>0</v>
      </c>
      <c r="B23" s="1">
        <v>43591</v>
      </c>
      <c r="C23" s="1">
        <v>43643</v>
      </c>
      <c r="D23">
        <v>405.5</v>
      </c>
      <c r="E23">
        <v>405.5</v>
      </c>
      <c r="F23">
        <v>463</v>
      </c>
      <c r="G23">
        <v>2569.31</v>
      </c>
      <c r="H23">
        <v>565125</v>
      </c>
      <c r="I23">
        <v>23375</v>
      </c>
      <c r="J23">
        <v>401.3</v>
      </c>
      <c r="L23">
        <f t="shared" si="0"/>
        <v>-0.20917927894672639</v>
      </c>
      <c r="M23" s="4">
        <v>1.7698630140000001E-2</v>
      </c>
      <c r="N23">
        <f t="shared" si="1"/>
        <v>-0.22687790908672639</v>
      </c>
      <c r="S23" t="s">
        <v>0</v>
      </c>
      <c r="T23" s="1">
        <v>43707</v>
      </c>
      <c r="U23" s="1">
        <v>43769</v>
      </c>
      <c r="V23">
        <v>414.5</v>
      </c>
      <c r="W23">
        <v>414.5</v>
      </c>
      <c r="X23">
        <v>444</v>
      </c>
      <c r="Y23">
        <v>2517.46</v>
      </c>
      <c r="Z23">
        <v>566500</v>
      </c>
      <c r="AA23">
        <v>243375</v>
      </c>
      <c r="AB23">
        <v>409.65</v>
      </c>
      <c r="AD23">
        <f t="shared" si="2"/>
        <v>4.394912479536579</v>
      </c>
      <c r="AE23" s="4">
        <v>1.4849315070000001E-2</v>
      </c>
      <c r="AF23">
        <f t="shared" si="3"/>
        <v>4.3800631644665788</v>
      </c>
    </row>
    <row r="24" spans="1:50" ht="15" thickBot="1" x14ac:dyDescent="0.35">
      <c r="A24" t="s">
        <v>0</v>
      </c>
      <c r="B24" s="1">
        <v>43592</v>
      </c>
      <c r="C24" s="1">
        <v>43643</v>
      </c>
      <c r="D24">
        <v>390.75</v>
      </c>
      <c r="E24">
        <v>390.75</v>
      </c>
      <c r="F24">
        <v>958</v>
      </c>
      <c r="G24">
        <v>5270.94</v>
      </c>
      <c r="H24">
        <v>820875</v>
      </c>
      <c r="I24">
        <v>255750</v>
      </c>
      <c r="J24">
        <v>386.5</v>
      </c>
      <c r="L24">
        <f t="shared" si="0"/>
        <v>-3.6374845869297165</v>
      </c>
      <c r="M24" s="4">
        <v>1.7671232879999998E-2</v>
      </c>
      <c r="N24">
        <f t="shared" si="1"/>
        <v>-3.6551558198097167</v>
      </c>
      <c r="S24" t="s">
        <v>0</v>
      </c>
      <c r="T24" s="1">
        <v>43714</v>
      </c>
      <c r="U24" s="1">
        <v>43769</v>
      </c>
      <c r="V24">
        <v>395.25</v>
      </c>
      <c r="W24">
        <v>395.25</v>
      </c>
      <c r="X24">
        <v>257</v>
      </c>
      <c r="Y24">
        <v>1397.96</v>
      </c>
      <c r="Z24">
        <v>1166000</v>
      </c>
      <c r="AA24">
        <v>44000</v>
      </c>
      <c r="AB24">
        <v>391.35</v>
      </c>
      <c r="AD24">
        <f t="shared" si="2"/>
        <v>-4.6441495778045843</v>
      </c>
      <c r="AE24" s="4">
        <v>1.4575342470000001E-2</v>
      </c>
      <c r="AF24">
        <f t="shared" si="3"/>
        <v>-4.658724920274584</v>
      </c>
    </row>
    <row r="25" spans="1:50" ht="15" thickBot="1" x14ac:dyDescent="0.35">
      <c r="A25" t="s">
        <v>0</v>
      </c>
      <c r="B25" s="1">
        <v>43593</v>
      </c>
      <c r="C25" s="1">
        <v>43643</v>
      </c>
      <c r="D25">
        <v>386.7</v>
      </c>
      <c r="E25">
        <v>386.7</v>
      </c>
      <c r="F25">
        <v>1041</v>
      </c>
      <c r="G25">
        <v>5567.47</v>
      </c>
      <c r="H25">
        <v>1307625</v>
      </c>
      <c r="I25">
        <v>486750</v>
      </c>
      <c r="J25">
        <v>382.2</v>
      </c>
      <c r="L25">
        <f t="shared" si="0"/>
        <v>-1.03646833013436</v>
      </c>
      <c r="M25" s="4">
        <v>1.7698630140000001E-2</v>
      </c>
      <c r="N25">
        <f t="shared" si="1"/>
        <v>-1.05416696027436</v>
      </c>
      <c r="S25" t="s">
        <v>0</v>
      </c>
      <c r="T25" s="1">
        <v>43721</v>
      </c>
      <c r="U25" s="1">
        <v>43769</v>
      </c>
      <c r="V25">
        <v>416.2</v>
      </c>
      <c r="W25">
        <v>416.2</v>
      </c>
      <c r="X25">
        <v>1655</v>
      </c>
      <c r="Y25">
        <v>9331.3799999999992</v>
      </c>
      <c r="Z25">
        <v>2187625</v>
      </c>
      <c r="AA25">
        <v>658625</v>
      </c>
      <c r="AB25">
        <v>413.4</v>
      </c>
      <c r="AD25">
        <f t="shared" si="2"/>
        <v>5.3004427577482582</v>
      </c>
      <c r="AE25" s="4">
        <v>1.460273973E-2</v>
      </c>
      <c r="AF25">
        <f t="shared" si="3"/>
        <v>5.2858400180182583</v>
      </c>
    </row>
    <row r="26" spans="1:50" ht="15" thickBot="1" x14ac:dyDescent="0.35">
      <c r="A26" t="s">
        <v>0</v>
      </c>
      <c r="B26" s="1">
        <v>43594</v>
      </c>
      <c r="C26" s="1">
        <v>43643</v>
      </c>
      <c r="D26">
        <v>385.55</v>
      </c>
      <c r="E26">
        <v>385.55</v>
      </c>
      <c r="F26">
        <v>380</v>
      </c>
      <c r="G26">
        <v>2015.86</v>
      </c>
      <c r="H26">
        <v>1386000</v>
      </c>
      <c r="I26">
        <v>78375</v>
      </c>
      <c r="J26">
        <v>381.4</v>
      </c>
      <c r="L26">
        <f t="shared" si="0"/>
        <v>-0.29738815619342573</v>
      </c>
      <c r="M26" s="4">
        <v>1.7671232879999998E-2</v>
      </c>
      <c r="N26">
        <f t="shared" si="1"/>
        <v>-0.31505938907342573</v>
      </c>
      <c r="S26" t="s">
        <v>0</v>
      </c>
      <c r="T26" s="1">
        <v>43728</v>
      </c>
      <c r="U26" s="1">
        <v>43769</v>
      </c>
      <c r="V26">
        <v>418.45</v>
      </c>
      <c r="W26">
        <v>418.45</v>
      </c>
      <c r="X26">
        <v>18954</v>
      </c>
      <c r="Y26">
        <v>107571.17</v>
      </c>
      <c r="Z26">
        <v>14755125</v>
      </c>
      <c r="AA26">
        <v>7445625</v>
      </c>
      <c r="AB26">
        <v>417.5</v>
      </c>
      <c r="AD26">
        <f t="shared" si="2"/>
        <v>0.54060547813551174</v>
      </c>
      <c r="AE26" s="4">
        <v>1.4575342470000001E-2</v>
      </c>
      <c r="AF26">
        <f t="shared" si="3"/>
        <v>0.52603013566551171</v>
      </c>
    </row>
    <row r="27" spans="1:50" ht="15" thickBot="1" x14ac:dyDescent="0.35">
      <c r="A27" t="s">
        <v>0</v>
      </c>
      <c r="B27" s="1">
        <v>43595</v>
      </c>
      <c r="C27" s="1">
        <v>43643</v>
      </c>
      <c r="D27">
        <v>388.2</v>
      </c>
      <c r="E27">
        <v>388.2</v>
      </c>
      <c r="F27">
        <v>262</v>
      </c>
      <c r="G27">
        <v>1404.09</v>
      </c>
      <c r="H27">
        <v>1424500</v>
      </c>
      <c r="I27">
        <v>38500</v>
      </c>
      <c r="J27">
        <v>385.1</v>
      </c>
      <c r="L27">
        <f t="shared" si="0"/>
        <v>0.6873297886136629</v>
      </c>
      <c r="M27" s="4">
        <v>1.7671232879999998E-2</v>
      </c>
      <c r="N27">
        <f t="shared" si="1"/>
        <v>0.66965855573366295</v>
      </c>
      <c r="S27" t="s">
        <v>0</v>
      </c>
      <c r="T27" s="1">
        <v>43735</v>
      </c>
      <c r="U27" s="1">
        <v>43797</v>
      </c>
      <c r="V27">
        <v>454</v>
      </c>
      <c r="W27">
        <v>454</v>
      </c>
      <c r="X27">
        <v>331</v>
      </c>
      <c r="Y27">
        <v>2059.35</v>
      </c>
      <c r="Z27">
        <v>324500</v>
      </c>
      <c r="AA27">
        <v>13750</v>
      </c>
      <c r="AB27">
        <v>449.2</v>
      </c>
      <c r="AD27">
        <f t="shared" si="2"/>
        <v>8.4956386665073502</v>
      </c>
      <c r="AE27" s="4">
        <v>1.482191781E-2</v>
      </c>
      <c r="AF27">
        <f t="shared" si="3"/>
        <v>8.4808167486973502</v>
      </c>
    </row>
    <row r="28" spans="1:50" ht="15" thickBot="1" x14ac:dyDescent="0.35">
      <c r="A28" t="s">
        <v>0</v>
      </c>
      <c r="B28" s="1">
        <v>43598</v>
      </c>
      <c r="C28" s="1">
        <v>43643</v>
      </c>
      <c r="D28">
        <v>379.95</v>
      </c>
      <c r="E28">
        <v>379.95</v>
      </c>
      <c r="F28">
        <v>394</v>
      </c>
      <c r="G28">
        <v>2074.5300000000002</v>
      </c>
      <c r="H28">
        <v>1557875</v>
      </c>
      <c r="I28">
        <v>133375</v>
      </c>
      <c r="J28">
        <v>376.3</v>
      </c>
      <c r="L28">
        <f t="shared" si="0"/>
        <v>-2.1251931993817621</v>
      </c>
      <c r="M28" s="4">
        <v>1.7671232879999998E-2</v>
      </c>
      <c r="N28">
        <f t="shared" si="1"/>
        <v>-2.1428644322617623</v>
      </c>
      <c r="S28" t="s">
        <v>0</v>
      </c>
      <c r="T28" s="1">
        <v>43742</v>
      </c>
      <c r="U28" s="1">
        <v>43797</v>
      </c>
      <c r="V28">
        <v>417.6</v>
      </c>
      <c r="W28">
        <v>417.6</v>
      </c>
      <c r="X28">
        <v>439</v>
      </c>
      <c r="Y28">
        <v>2568.34</v>
      </c>
      <c r="Z28">
        <v>533500</v>
      </c>
      <c r="AA28">
        <v>13750</v>
      </c>
      <c r="AB28">
        <v>413.9</v>
      </c>
      <c r="AD28">
        <f t="shared" si="2"/>
        <v>-8.017621145374445</v>
      </c>
      <c r="AE28" s="4">
        <v>1.435616438E-2</v>
      </c>
      <c r="AF28">
        <f t="shared" si="3"/>
        <v>-8.0319773097544456</v>
      </c>
    </row>
    <row r="29" spans="1:50" ht="15" thickBot="1" x14ac:dyDescent="0.35">
      <c r="A29" t="s">
        <v>0</v>
      </c>
      <c r="B29" s="1">
        <v>43599</v>
      </c>
      <c r="C29" s="1">
        <v>43643</v>
      </c>
      <c r="D29">
        <v>384.25</v>
      </c>
      <c r="E29">
        <v>384.25</v>
      </c>
      <c r="F29">
        <v>702</v>
      </c>
      <c r="G29">
        <v>3722.15</v>
      </c>
      <c r="H29">
        <v>1804000</v>
      </c>
      <c r="I29">
        <v>246125</v>
      </c>
      <c r="J29">
        <v>380.4</v>
      </c>
      <c r="L29">
        <f t="shared" si="0"/>
        <v>1.1317278589288093</v>
      </c>
      <c r="M29" s="4">
        <v>1.747945205E-2</v>
      </c>
      <c r="N29">
        <f t="shared" si="1"/>
        <v>1.1142484068788094</v>
      </c>
      <c r="S29" t="s">
        <v>0</v>
      </c>
      <c r="T29" s="1">
        <v>43749</v>
      </c>
      <c r="U29" s="1">
        <v>43797</v>
      </c>
      <c r="V29">
        <v>431.35</v>
      </c>
      <c r="W29">
        <v>431.35</v>
      </c>
      <c r="X29">
        <v>416</v>
      </c>
      <c r="Y29">
        <v>2465.73</v>
      </c>
      <c r="Z29">
        <v>691625</v>
      </c>
      <c r="AA29">
        <v>27500</v>
      </c>
      <c r="AB29">
        <v>428.55</v>
      </c>
      <c r="AD29">
        <f t="shared" si="2"/>
        <v>3.2926245210727969</v>
      </c>
      <c r="AE29" s="4">
        <v>1.424657534E-2</v>
      </c>
      <c r="AF29">
        <f t="shared" si="3"/>
        <v>3.2783779457327968</v>
      </c>
    </row>
    <row r="30" spans="1:50" ht="15" thickBot="1" x14ac:dyDescent="0.35">
      <c r="A30" t="s">
        <v>0</v>
      </c>
      <c r="B30" s="1">
        <v>43600</v>
      </c>
      <c r="C30" s="1">
        <v>43643</v>
      </c>
      <c r="D30">
        <v>380</v>
      </c>
      <c r="E30">
        <v>380</v>
      </c>
      <c r="F30">
        <v>364</v>
      </c>
      <c r="G30">
        <v>1919.11</v>
      </c>
      <c r="H30">
        <v>1860375</v>
      </c>
      <c r="I30">
        <v>56375</v>
      </c>
      <c r="J30">
        <v>377.05</v>
      </c>
      <c r="L30">
        <f t="shared" si="0"/>
        <v>-1.1060507482108002</v>
      </c>
      <c r="M30" s="4">
        <v>1.750684932E-2</v>
      </c>
      <c r="N30">
        <f t="shared" si="1"/>
        <v>-1.1235575975308001</v>
      </c>
      <c r="S30" t="s">
        <v>0</v>
      </c>
      <c r="T30" s="1">
        <v>43756</v>
      </c>
      <c r="U30" s="1">
        <v>43797</v>
      </c>
      <c r="V30">
        <v>440.75</v>
      </c>
      <c r="W30">
        <v>440.75</v>
      </c>
      <c r="X30">
        <v>745</v>
      </c>
      <c r="Y30">
        <v>4521.7700000000004</v>
      </c>
      <c r="Z30">
        <v>1721500</v>
      </c>
      <c r="AA30">
        <v>231000</v>
      </c>
      <c r="AB30">
        <v>437.8</v>
      </c>
      <c r="AD30">
        <f t="shared" si="2"/>
        <v>2.1792048220702394</v>
      </c>
      <c r="AE30" s="4">
        <v>1.3917808219999999E-2</v>
      </c>
      <c r="AF30">
        <f t="shared" si="3"/>
        <v>2.1652870138502394</v>
      </c>
    </row>
    <row r="31" spans="1:50" ht="15" thickBot="1" x14ac:dyDescent="0.35">
      <c r="A31" t="s">
        <v>0</v>
      </c>
      <c r="B31" s="1">
        <v>43601</v>
      </c>
      <c r="C31" s="1">
        <v>43643</v>
      </c>
      <c r="D31">
        <v>385.85</v>
      </c>
      <c r="E31">
        <v>385.85</v>
      </c>
      <c r="F31">
        <v>399</v>
      </c>
      <c r="G31">
        <v>2110.0700000000002</v>
      </c>
      <c r="H31">
        <v>1958000</v>
      </c>
      <c r="I31">
        <v>97625</v>
      </c>
      <c r="J31">
        <v>382.5</v>
      </c>
      <c r="L31">
        <f t="shared" si="0"/>
        <v>1.5394736842105323</v>
      </c>
      <c r="M31" s="4">
        <v>1.747945205E-2</v>
      </c>
      <c r="N31">
        <f t="shared" si="1"/>
        <v>1.5219942321605324</v>
      </c>
      <c r="S31" t="s">
        <v>0</v>
      </c>
      <c r="T31" s="1">
        <v>43763</v>
      </c>
      <c r="U31" s="1">
        <v>43797</v>
      </c>
      <c r="V31">
        <v>471.9</v>
      </c>
      <c r="W31">
        <v>471.9</v>
      </c>
      <c r="X31">
        <v>10115</v>
      </c>
      <c r="Y31">
        <v>64858.53</v>
      </c>
      <c r="Z31">
        <v>12097250</v>
      </c>
      <c r="AA31">
        <v>4670875</v>
      </c>
      <c r="AB31">
        <v>469.1</v>
      </c>
      <c r="AD31">
        <f t="shared" si="2"/>
        <v>7.0674985819625586</v>
      </c>
      <c r="AE31" s="4">
        <v>1.3972602739999999E-2</v>
      </c>
      <c r="AF31">
        <f t="shared" si="3"/>
        <v>7.0535259792225586</v>
      </c>
    </row>
    <row r="32" spans="1:50" ht="15" thickBot="1" x14ac:dyDescent="0.35">
      <c r="A32" t="s">
        <v>0</v>
      </c>
      <c r="B32" s="1">
        <v>43602</v>
      </c>
      <c r="C32" s="1">
        <v>43643</v>
      </c>
      <c r="D32">
        <v>392.3</v>
      </c>
      <c r="E32">
        <v>392.3</v>
      </c>
      <c r="F32">
        <v>1005</v>
      </c>
      <c r="G32">
        <v>5374.42</v>
      </c>
      <c r="H32">
        <v>2571250</v>
      </c>
      <c r="I32">
        <v>613250</v>
      </c>
      <c r="J32">
        <v>389.7</v>
      </c>
      <c r="L32">
        <f t="shared" si="0"/>
        <v>1.6716340546844599</v>
      </c>
      <c r="M32" s="4">
        <v>1.7397260269999999E-2</v>
      </c>
      <c r="N32">
        <f t="shared" si="1"/>
        <v>1.6542367944144598</v>
      </c>
      <c r="S32" t="s">
        <v>0</v>
      </c>
      <c r="T32" s="1">
        <v>43770</v>
      </c>
      <c r="U32" s="1">
        <v>43825</v>
      </c>
      <c r="V32">
        <v>466.5</v>
      </c>
      <c r="W32">
        <v>466.5</v>
      </c>
      <c r="X32">
        <v>161</v>
      </c>
      <c r="Y32">
        <v>1034.71</v>
      </c>
      <c r="Z32">
        <v>400125</v>
      </c>
      <c r="AA32">
        <v>82500</v>
      </c>
      <c r="AB32">
        <v>462.25</v>
      </c>
      <c r="AD32">
        <f t="shared" si="2"/>
        <v>-1.1443102352193213</v>
      </c>
      <c r="AE32" s="4">
        <v>1.3808219179999999E-2</v>
      </c>
      <c r="AF32">
        <f t="shared" si="3"/>
        <v>-1.1581184543993213</v>
      </c>
    </row>
    <row r="33" spans="1:32" ht="15" thickBot="1" x14ac:dyDescent="0.35">
      <c r="A33" t="s">
        <v>0</v>
      </c>
      <c r="B33" s="1">
        <v>43605</v>
      </c>
      <c r="C33" s="1">
        <v>43643</v>
      </c>
      <c r="D33">
        <v>410.1</v>
      </c>
      <c r="E33">
        <v>410.1</v>
      </c>
      <c r="F33">
        <v>2171</v>
      </c>
      <c r="G33">
        <v>12259.77</v>
      </c>
      <c r="H33">
        <v>3455375</v>
      </c>
      <c r="I33">
        <v>884125</v>
      </c>
      <c r="J33">
        <v>407.7</v>
      </c>
      <c r="L33">
        <f t="shared" si="0"/>
        <v>4.53734386948764</v>
      </c>
      <c r="M33" s="4">
        <v>1.7178082189999999E-2</v>
      </c>
      <c r="N33">
        <f t="shared" si="1"/>
        <v>4.52016578729764</v>
      </c>
      <c r="S33" t="s">
        <v>0</v>
      </c>
      <c r="T33" s="1">
        <v>43777</v>
      </c>
      <c r="U33" s="1">
        <v>43825</v>
      </c>
      <c r="V33">
        <v>490.55</v>
      </c>
      <c r="W33">
        <v>490.55</v>
      </c>
      <c r="X33">
        <v>1152</v>
      </c>
      <c r="Y33">
        <v>7761.58</v>
      </c>
      <c r="Z33">
        <v>1170125</v>
      </c>
      <c r="AA33">
        <v>562375</v>
      </c>
      <c r="AB33">
        <v>489.45</v>
      </c>
      <c r="AD33">
        <f t="shared" si="2"/>
        <v>5.1554126473740638</v>
      </c>
      <c r="AE33" s="4">
        <v>1.3917808219999999E-2</v>
      </c>
      <c r="AF33">
        <f t="shared" si="3"/>
        <v>5.1414948391540634</v>
      </c>
    </row>
    <row r="34" spans="1:32" ht="15" thickBot="1" x14ac:dyDescent="0.35">
      <c r="A34" t="s">
        <v>0</v>
      </c>
      <c r="B34" s="1">
        <v>43606</v>
      </c>
      <c r="C34" s="1">
        <v>43643</v>
      </c>
      <c r="D34">
        <v>403.05</v>
      </c>
      <c r="E34">
        <v>403.05</v>
      </c>
      <c r="F34">
        <v>1320</v>
      </c>
      <c r="G34">
        <v>7363.65</v>
      </c>
      <c r="H34">
        <v>3987500</v>
      </c>
      <c r="I34">
        <v>532125</v>
      </c>
      <c r="J34">
        <v>400.15</v>
      </c>
      <c r="L34">
        <f t="shared" si="0"/>
        <v>-1.7190929041697174</v>
      </c>
      <c r="M34" s="4">
        <v>1.726027397E-2</v>
      </c>
      <c r="N34">
        <f t="shared" si="1"/>
        <v>-1.7363531781397175</v>
      </c>
      <c r="S34" t="s">
        <v>0</v>
      </c>
      <c r="T34" s="1">
        <v>43784</v>
      </c>
      <c r="U34" s="1">
        <v>43825</v>
      </c>
      <c r="V34">
        <v>501.55</v>
      </c>
      <c r="W34">
        <v>501.55</v>
      </c>
      <c r="X34">
        <v>1328</v>
      </c>
      <c r="Y34">
        <v>9207.7800000000007</v>
      </c>
      <c r="Z34">
        <v>2902625</v>
      </c>
      <c r="AA34">
        <v>512875</v>
      </c>
      <c r="AB34">
        <v>499.85</v>
      </c>
      <c r="AD34">
        <f t="shared" si="2"/>
        <v>2.2423810009173377</v>
      </c>
      <c r="AE34" s="4">
        <v>1.389041096E-2</v>
      </c>
      <c r="AF34">
        <f t="shared" si="3"/>
        <v>2.2284905899573375</v>
      </c>
    </row>
    <row r="35" spans="1:32" ht="15" thickBot="1" x14ac:dyDescent="0.35">
      <c r="A35" t="s">
        <v>0</v>
      </c>
      <c r="B35" s="1">
        <v>43607</v>
      </c>
      <c r="C35" s="1">
        <v>43643</v>
      </c>
      <c r="D35">
        <v>408.25</v>
      </c>
      <c r="E35">
        <v>408.25</v>
      </c>
      <c r="F35">
        <v>2412</v>
      </c>
      <c r="G35">
        <v>13548.24</v>
      </c>
      <c r="H35">
        <v>5755750</v>
      </c>
      <c r="I35">
        <v>1768250</v>
      </c>
      <c r="J35">
        <v>405.35</v>
      </c>
      <c r="L35">
        <f t="shared" si="0"/>
        <v>1.2901625108547299</v>
      </c>
      <c r="M35" s="4">
        <v>1.7397260269999999E-2</v>
      </c>
      <c r="N35">
        <f t="shared" si="1"/>
        <v>1.2727652505847298</v>
      </c>
      <c r="S35" t="s">
        <v>0</v>
      </c>
      <c r="T35" s="1">
        <v>43791</v>
      </c>
      <c r="U35" s="1">
        <v>43825</v>
      </c>
      <c r="V35">
        <v>498.55</v>
      </c>
      <c r="W35">
        <v>498.55</v>
      </c>
      <c r="X35">
        <v>5973</v>
      </c>
      <c r="Y35">
        <v>40963.71</v>
      </c>
      <c r="Z35">
        <v>11504625</v>
      </c>
      <c r="AA35">
        <v>3654750</v>
      </c>
      <c r="AB35">
        <v>496.8</v>
      </c>
      <c r="AD35">
        <f t="shared" si="2"/>
        <v>-0.59814574818064004</v>
      </c>
      <c r="AE35" s="4">
        <v>1.3808219179999999E-2</v>
      </c>
      <c r="AF35">
        <f t="shared" si="3"/>
        <v>-0.61195396736064001</v>
      </c>
    </row>
    <row r="36" spans="1:32" ht="15" thickBot="1" x14ac:dyDescent="0.35">
      <c r="A36" t="s">
        <v>0</v>
      </c>
      <c r="B36" s="1">
        <v>43608</v>
      </c>
      <c r="C36" s="1">
        <v>43643</v>
      </c>
      <c r="D36">
        <v>412.7</v>
      </c>
      <c r="E36">
        <v>412.7</v>
      </c>
      <c r="F36">
        <v>6444</v>
      </c>
      <c r="G36">
        <v>37173.040000000001</v>
      </c>
      <c r="H36">
        <v>8032750</v>
      </c>
      <c r="I36">
        <v>2277000</v>
      </c>
      <c r="J36">
        <v>410.85</v>
      </c>
      <c r="L36">
        <f t="shared" si="0"/>
        <v>1.0900183710961393</v>
      </c>
      <c r="M36" s="4">
        <v>1.7205479449999998E-2</v>
      </c>
      <c r="N36">
        <f t="shared" si="1"/>
        <v>1.0728128916461392</v>
      </c>
      <c r="S36" t="s">
        <v>0</v>
      </c>
      <c r="T36" s="1">
        <v>43798</v>
      </c>
      <c r="U36" s="1">
        <v>43860</v>
      </c>
      <c r="V36">
        <v>515.75</v>
      </c>
      <c r="W36">
        <v>515.75</v>
      </c>
      <c r="X36">
        <v>517</v>
      </c>
      <c r="Y36">
        <v>3664.76</v>
      </c>
      <c r="Z36">
        <v>940500</v>
      </c>
      <c r="AA36">
        <v>339625</v>
      </c>
      <c r="AB36">
        <v>512.6</v>
      </c>
      <c r="AD36">
        <f t="shared" si="2"/>
        <v>3.4500050145421701</v>
      </c>
      <c r="AE36" s="4">
        <v>1.347945205E-2</v>
      </c>
      <c r="AF36">
        <f t="shared" si="3"/>
        <v>3.4365255624921702</v>
      </c>
    </row>
    <row r="37" spans="1:32" ht="15" thickBot="1" x14ac:dyDescent="0.35">
      <c r="A37" t="s">
        <v>0</v>
      </c>
      <c r="B37" s="1">
        <v>43609</v>
      </c>
      <c r="C37" s="1">
        <v>43643</v>
      </c>
      <c r="D37">
        <v>432</v>
      </c>
      <c r="E37">
        <v>432</v>
      </c>
      <c r="F37">
        <v>14261</v>
      </c>
      <c r="G37">
        <v>83014.39</v>
      </c>
      <c r="H37">
        <v>20519125</v>
      </c>
      <c r="I37">
        <v>12486375</v>
      </c>
      <c r="J37">
        <v>431.75</v>
      </c>
      <c r="L37">
        <f t="shared" si="0"/>
        <v>4.6765204749212534</v>
      </c>
      <c r="M37" s="4">
        <v>1.7123287670000001E-2</v>
      </c>
      <c r="N37">
        <f t="shared" si="1"/>
        <v>4.6593971872512538</v>
      </c>
      <c r="S37" t="s">
        <v>0</v>
      </c>
      <c r="T37" s="1">
        <v>43805</v>
      </c>
      <c r="U37" s="1">
        <v>43860</v>
      </c>
      <c r="V37">
        <v>528.45000000000005</v>
      </c>
      <c r="W37">
        <v>528.45000000000005</v>
      </c>
      <c r="X37">
        <v>493</v>
      </c>
      <c r="Y37">
        <v>3591.34</v>
      </c>
      <c r="Z37">
        <v>1816375</v>
      </c>
      <c r="AA37">
        <v>97625</v>
      </c>
      <c r="AB37">
        <v>524.79999999999995</v>
      </c>
      <c r="AD37">
        <f t="shared" si="2"/>
        <v>2.4624333494910413</v>
      </c>
      <c r="AE37" s="4">
        <v>1.383561644E-2</v>
      </c>
      <c r="AF37">
        <f t="shared" si="3"/>
        <v>2.4485977330510411</v>
      </c>
    </row>
    <row r="38" spans="1:32" ht="15" thickBot="1" x14ac:dyDescent="0.35">
      <c r="A38" t="s">
        <v>0</v>
      </c>
      <c r="B38" s="1">
        <v>43612</v>
      </c>
      <c r="C38" s="1">
        <v>43643</v>
      </c>
      <c r="D38">
        <v>436</v>
      </c>
      <c r="E38">
        <v>436</v>
      </c>
      <c r="F38">
        <v>19582</v>
      </c>
      <c r="G38">
        <v>116951.55</v>
      </c>
      <c r="H38">
        <v>36830750</v>
      </c>
      <c r="I38">
        <v>16311625</v>
      </c>
      <c r="J38">
        <v>435.5</v>
      </c>
      <c r="L38">
        <f t="shared" si="0"/>
        <v>0.92592592592592593</v>
      </c>
      <c r="M38" s="4">
        <v>1.6986301370000002E-2</v>
      </c>
      <c r="N38">
        <f t="shared" si="1"/>
        <v>0.90893962455592592</v>
      </c>
      <c r="S38" t="s">
        <v>0</v>
      </c>
      <c r="T38" s="1">
        <v>43812</v>
      </c>
      <c r="U38" s="1">
        <v>43860</v>
      </c>
      <c r="V38">
        <v>541.45000000000005</v>
      </c>
      <c r="W38">
        <v>541.45000000000005</v>
      </c>
      <c r="X38">
        <v>2071</v>
      </c>
      <c r="Y38">
        <v>15437.2</v>
      </c>
      <c r="Z38">
        <v>5091625</v>
      </c>
      <c r="AA38">
        <v>1315875</v>
      </c>
      <c r="AB38">
        <v>537.04999999999995</v>
      </c>
      <c r="AD38">
        <f t="shared" si="2"/>
        <v>2.4600246002460024</v>
      </c>
      <c r="AE38" s="4">
        <v>1.3753424659999999E-2</v>
      </c>
      <c r="AF38">
        <f t="shared" si="3"/>
        <v>2.4462711755860025</v>
      </c>
    </row>
    <row r="39" spans="1:32" ht="15" thickBot="1" x14ac:dyDescent="0.35">
      <c r="A39" t="s">
        <v>0</v>
      </c>
      <c r="B39" s="1">
        <v>43613</v>
      </c>
      <c r="C39" s="1">
        <v>43643</v>
      </c>
      <c r="D39">
        <v>437.65</v>
      </c>
      <c r="E39">
        <v>437.65</v>
      </c>
      <c r="F39">
        <v>22744</v>
      </c>
      <c r="G39">
        <v>136000.99</v>
      </c>
      <c r="H39">
        <v>53708875</v>
      </c>
      <c r="I39">
        <v>16878125</v>
      </c>
      <c r="J39">
        <v>434.3</v>
      </c>
      <c r="L39">
        <f t="shared" si="0"/>
        <v>0.37844036697247185</v>
      </c>
      <c r="M39" s="4">
        <v>1.704109589E-2</v>
      </c>
      <c r="N39">
        <f t="shared" si="1"/>
        <v>0.36139927108247183</v>
      </c>
      <c r="S39" t="s">
        <v>0</v>
      </c>
      <c r="T39" s="1">
        <v>43819</v>
      </c>
      <c r="U39" s="1">
        <v>43860</v>
      </c>
      <c r="V39">
        <v>548.20000000000005</v>
      </c>
      <c r="W39">
        <v>548.20000000000005</v>
      </c>
      <c r="X39">
        <v>21499</v>
      </c>
      <c r="Y39">
        <v>161700.34</v>
      </c>
      <c r="Z39">
        <v>39407500</v>
      </c>
      <c r="AA39">
        <v>20032375</v>
      </c>
      <c r="AB39">
        <v>546.1</v>
      </c>
      <c r="AD39">
        <f t="shared" si="2"/>
        <v>1.2466525071567087</v>
      </c>
      <c r="AE39" s="4">
        <v>1.378082192E-2</v>
      </c>
      <c r="AF39">
        <f t="shared" si="3"/>
        <v>1.2328716852367088</v>
      </c>
    </row>
    <row r="40" spans="1:32" ht="15" thickBot="1" x14ac:dyDescent="0.35">
      <c r="A40" t="s">
        <v>0</v>
      </c>
      <c r="B40" s="1">
        <v>43614</v>
      </c>
      <c r="C40" s="1">
        <v>43643</v>
      </c>
      <c r="D40">
        <v>426.15</v>
      </c>
      <c r="E40">
        <v>426.15</v>
      </c>
      <c r="F40">
        <v>28577</v>
      </c>
      <c r="G40">
        <v>168375.55</v>
      </c>
      <c r="H40">
        <v>77154000</v>
      </c>
      <c r="I40">
        <v>23445125</v>
      </c>
      <c r="J40">
        <v>423.3</v>
      </c>
      <c r="L40">
        <f t="shared" si="0"/>
        <v>-2.6276705129669828</v>
      </c>
      <c r="M40" s="4">
        <v>1.7013698630000001E-2</v>
      </c>
      <c r="N40">
        <f t="shared" si="1"/>
        <v>-2.6446842115969829</v>
      </c>
      <c r="S40" t="s">
        <v>0</v>
      </c>
      <c r="T40" s="1">
        <v>43826</v>
      </c>
      <c r="U40" s="1">
        <v>43888</v>
      </c>
      <c r="V40">
        <v>555.1</v>
      </c>
      <c r="W40">
        <v>555.1</v>
      </c>
      <c r="X40">
        <v>231</v>
      </c>
      <c r="Y40">
        <v>1751.32</v>
      </c>
      <c r="Z40">
        <v>467500</v>
      </c>
      <c r="AA40">
        <v>39875</v>
      </c>
      <c r="AB40">
        <v>549.4</v>
      </c>
      <c r="AD40">
        <f t="shared" si="2"/>
        <v>1.258664720904775</v>
      </c>
      <c r="AE40" s="4">
        <v>1.3753424659999999E-2</v>
      </c>
      <c r="AF40">
        <f t="shared" si="3"/>
        <v>1.244911296244775</v>
      </c>
    </row>
    <row r="41" spans="1:32" ht="15" thickBot="1" x14ac:dyDescent="0.35">
      <c r="A41" t="s">
        <v>0</v>
      </c>
      <c r="B41" s="1">
        <v>43615</v>
      </c>
      <c r="C41" s="1">
        <v>43643</v>
      </c>
      <c r="D41">
        <v>427.6</v>
      </c>
      <c r="E41">
        <v>427.6</v>
      </c>
      <c r="F41">
        <v>30728</v>
      </c>
      <c r="G41">
        <v>179985.94</v>
      </c>
      <c r="H41">
        <v>91544750</v>
      </c>
      <c r="I41">
        <v>14390750</v>
      </c>
      <c r="J41">
        <v>426.2</v>
      </c>
      <c r="L41">
        <f t="shared" si="0"/>
        <v>0.34025577848176591</v>
      </c>
      <c r="M41" s="4">
        <v>1.704109589E-2</v>
      </c>
      <c r="N41">
        <f t="shared" si="1"/>
        <v>0.32321468259176589</v>
      </c>
      <c r="S41" t="s">
        <v>0</v>
      </c>
      <c r="T41" s="1">
        <v>43833</v>
      </c>
      <c r="U41" s="1">
        <v>43888</v>
      </c>
      <c r="V41">
        <v>544.1</v>
      </c>
      <c r="W41">
        <v>544.1</v>
      </c>
      <c r="X41">
        <v>122</v>
      </c>
      <c r="Y41">
        <v>911.43</v>
      </c>
      <c r="Z41">
        <v>561000</v>
      </c>
      <c r="AA41">
        <v>11000</v>
      </c>
      <c r="AB41">
        <v>538.85</v>
      </c>
      <c r="AD41">
        <f t="shared" si="2"/>
        <v>-1.9816249324446045</v>
      </c>
      <c r="AE41" s="4">
        <v>1.3643835619999999E-2</v>
      </c>
      <c r="AF41">
        <f t="shared" si="3"/>
        <v>-1.9952687680646044</v>
      </c>
    </row>
    <row r="42" spans="1:32" ht="15" thickBot="1" x14ac:dyDescent="0.35">
      <c r="A42" t="s">
        <v>0</v>
      </c>
      <c r="B42" s="1">
        <v>43616</v>
      </c>
      <c r="C42" s="1">
        <v>43671</v>
      </c>
      <c r="D42">
        <v>423.45</v>
      </c>
      <c r="E42">
        <v>423.45</v>
      </c>
      <c r="F42">
        <v>412</v>
      </c>
      <c r="G42">
        <v>2399.8000000000002</v>
      </c>
      <c r="H42">
        <v>327250</v>
      </c>
      <c r="I42">
        <v>38500</v>
      </c>
      <c r="J42">
        <v>423.7</v>
      </c>
      <c r="L42">
        <f t="shared" si="0"/>
        <v>-0.97053320860618197</v>
      </c>
      <c r="M42" s="4">
        <v>1.6767123290000002E-2</v>
      </c>
      <c r="N42">
        <f t="shared" si="1"/>
        <v>-0.98730033189618194</v>
      </c>
      <c r="S42" t="s">
        <v>0</v>
      </c>
      <c r="T42" s="1">
        <v>43840</v>
      </c>
      <c r="U42" s="1">
        <v>43888</v>
      </c>
      <c r="V42">
        <v>544.85</v>
      </c>
      <c r="W42">
        <v>544.85</v>
      </c>
      <c r="X42">
        <v>347</v>
      </c>
      <c r="Y42">
        <v>2607.71</v>
      </c>
      <c r="Z42">
        <v>1002375</v>
      </c>
      <c r="AA42">
        <v>83875</v>
      </c>
      <c r="AB42">
        <v>540.25</v>
      </c>
      <c r="AD42">
        <f t="shared" si="2"/>
        <v>0.13784230839919132</v>
      </c>
      <c r="AE42" s="4">
        <v>1.383561644E-2</v>
      </c>
      <c r="AF42">
        <f t="shared" si="3"/>
        <v>0.12400669195919131</v>
      </c>
    </row>
    <row r="43" spans="1:32" ht="15" thickBot="1" x14ac:dyDescent="0.35">
      <c r="A43" t="s">
        <v>0</v>
      </c>
      <c r="B43" s="1">
        <v>43619</v>
      </c>
      <c r="C43" s="1">
        <v>43671</v>
      </c>
      <c r="D43">
        <v>426</v>
      </c>
      <c r="E43">
        <v>426</v>
      </c>
      <c r="F43">
        <v>255</v>
      </c>
      <c r="G43">
        <v>1487.86</v>
      </c>
      <c r="H43">
        <v>540375</v>
      </c>
      <c r="I43">
        <v>213125</v>
      </c>
      <c r="J43">
        <v>422.9</v>
      </c>
      <c r="L43">
        <f t="shared" si="0"/>
        <v>0.60219624512929781</v>
      </c>
      <c r="M43" s="4">
        <v>1.6575342470000001E-2</v>
      </c>
      <c r="N43">
        <f t="shared" si="1"/>
        <v>0.58562090265929778</v>
      </c>
      <c r="S43" t="s">
        <v>0</v>
      </c>
      <c r="T43" s="1">
        <v>43847</v>
      </c>
      <c r="U43" s="1">
        <v>43888</v>
      </c>
      <c r="V43">
        <v>536.70000000000005</v>
      </c>
      <c r="W43">
        <v>536.70000000000005</v>
      </c>
      <c r="X43">
        <v>1180</v>
      </c>
      <c r="Y43">
        <v>8740.1299999999992</v>
      </c>
      <c r="Z43">
        <v>2428250</v>
      </c>
      <c r="AA43">
        <v>1028500</v>
      </c>
      <c r="AB43">
        <v>532.04999999999995</v>
      </c>
      <c r="AD43">
        <f t="shared" si="2"/>
        <v>-1.4958245388639033</v>
      </c>
      <c r="AE43" s="4">
        <v>1.4E-2</v>
      </c>
      <c r="AF43">
        <f t="shared" si="3"/>
        <v>-1.5098245388639033</v>
      </c>
    </row>
    <row r="44" spans="1:32" ht="15" thickBot="1" x14ac:dyDescent="0.35">
      <c r="A44" t="s">
        <v>0</v>
      </c>
      <c r="B44" s="1">
        <v>43620</v>
      </c>
      <c r="C44" s="1">
        <v>43671</v>
      </c>
      <c r="D44">
        <v>422.4</v>
      </c>
      <c r="E44">
        <v>422.4</v>
      </c>
      <c r="F44">
        <v>175</v>
      </c>
      <c r="G44">
        <v>1017.78</v>
      </c>
      <c r="H44">
        <v>620125</v>
      </c>
      <c r="I44">
        <v>79750</v>
      </c>
      <c r="J44">
        <v>419.1</v>
      </c>
      <c r="L44">
        <f t="shared" si="0"/>
        <v>-0.84507042253521658</v>
      </c>
      <c r="M44" s="4">
        <v>1.6630136989999999E-2</v>
      </c>
      <c r="N44">
        <f t="shared" si="1"/>
        <v>-0.86170055952521663</v>
      </c>
      <c r="S44" t="s">
        <v>0</v>
      </c>
      <c r="T44" s="1">
        <v>43854</v>
      </c>
      <c r="U44" s="1">
        <v>43888</v>
      </c>
      <c r="V44">
        <v>537.04999999999995</v>
      </c>
      <c r="W44">
        <v>537.04999999999995</v>
      </c>
      <c r="X44">
        <v>4225</v>
      </c>
      <c r="Y44">
        <v>31120.16</v>
      </c>
      <c r="Z44">
        <v>11063250</v>
      </c>
      <c r="AA44">
        <v>3030500</v>
      </c>
      <c r="AB44">
        <v>533.85</v>
      </c>
      <c r="AD44">
        <f t="shared" si="2"/>
        <v>6.5213340786269614E-2</v>
      </c>
      <c r="AE44" s="4">
        <v>1.4038356163999999E-2</v>
      </c>
      <c r="AF44">
        <f t="shared" si="3"/>
        <v>5.1174984622269618E-2</v>
      </c>
    </row>
    <row r="45" spans="1:32" ht="15" thickBot="1" x14ac:dyDescent="0.35">
      <c r="A45" t="s">
        <v>0</v>
      </c>
      <c r="B45" s="1">
        <v>43622</v>
      </c>
      <c r="C45" s="1">
        <v>43671</v>
      </c>
      <c r="D45">
        <v>414.65</v>
      </c>
      <c r="E45">
        <v>414.65</v>
      </c>
      <c r="F45">
        <v>238</v>
      </c>
      <c r="G45">
        <v>1365.53</v>
      </c>
      <c r="H45">
        <v>633875</v>
      </c>
      <c r="I45">
        <v>13750</v>
      </c>
      <c r="J45">
        <v>411.55</v>
      </c>
      <c r="L45">
        <f t="shared" si="0"/>
        <v>-1.8347537878787881</v>
      </c>
      <c r="M45" s="4">
        <v>1.610958904E-2</v>
      </c>
      <c r="N45">
        <f t="shared" si="1"/>
        <v>-1.8508633769187881</v>
      </c>
      <c r="S45" t="s">
        <v>0</v>
      </c>
      <c r="T45" s="1">
        <v>43862</v>
      </c>
      <c r="U45" s="1">
        <v>43916</v>
      </c>
      <c r="V45">
        <v>508.45</v>
      </c>
      <c r="W45">
        <v>508.45</v>
      </c>
      <c r="X45">
        <v>446</v>
      </c>
      <c r="Y45">
        <v>3187.94</v>
      </c>
      <c r="Z45">
        <v>479875</v>
      </c>
      <c r="AA45">
        <v>-1375</v>
      </c>
      <c r="AB45">
        <v>504.6</v>
      </c>
      <c r="AD45">
        <f t="shared" si="2"/>
        <v>-5.3253886975141915</v>
      </c>
      <c r="AE45" s="4">
        <v>1.3972602739999999E-2</v>
      </c>
      <c r="AF45">
        <f t="shared" si="3"/>
        <v>-5.3393613002541915</v>
      </c>
    </row>
    <row r="46" spans="1:32" ht="15" thickBot="1" x14ac:dyDescent="0.35">
      <c r="A46" t="s">
        <v>0</v>
      </c>
      <c r="B46" s="1">
        <v>43623</v>
      </c>
      <c r="C46" s="1">
        <v>43671</v>
      </c>
      <c r="D46">
        <v>419.75</v>
      </c>
      <c r="E46">
        <v>419.75</v>
      </c>
      <c r="F46">
        <v>342</v>
      </c>
      <c r="G46">
        <v>1964.01</v>
      </c>
      <c r="H46">
        <v>526625</v>
      </c>
      <c r="I46">
        <v>-107250</v>
      </c>
      <c r="J46">
        <v>416.6</v>
      </c>
      <c r="L46">
        <f t="shared" si="0"/>
        <v>1.2299529723863556</v>
      </c>
      <c r="M46" s="4">
        <v>1.621917808E-2</v>
      </c>
      <c r="N46">
        <f t="shared" si="1"/>
        <v>1.2137337943063555</v>
      </c>
      <c r="S46" t="s">
        <v>0</v>
      </c>
      <c r="T46" s="1">
        <v>43868</v>
      </c>
      <c r="U46" s="1">
        <v>43916</v>
      </c>
      <c r="V46">
        <v>539.29999999999995</v>
      </c>
      <c r="W46">
        <v>539.29999999999995</v>
      </c>
      <c r="X46">
        <v>259</v>
      </c>
      <c r="Y46">
        <v>1924.47</v>
      </c>
      <c r="Z46">
        <v>1593625</v>
      </c>
      <c r="AA46">
        <v>24750</v>
      </c>
      <c r="AB46">
        <v>536.45000000000005</v>
      </c>
      <c r="AD46">
        <f t="shared" si="2"/>
        <v>6.0674599272298089</v>
      </c>
      <c r="AE46" s="4">
        <v>1.405479452E-2</v>
      </c>
      <c r="AF46">
        <f t="shared" si="3"/>
        <v>6.0534051327098091</v>
      </c>
    </row>
    <row r="47" spans="1:32" ht="15" thickBot="1" x14ac:dyDescent="0.35">
      <c r="A47" t="s">
        <v>0</v>
      </c>
      <c r="B47" s="1">
        <v>43626</v>
      </c>
      <c r="C47" s="1">
        <v>43671</v>
      </c>
      <c r="D47">
        <v>418.05</v>
      </c>
      <c r="E47">
        <v>418.05</v>
      </c>
      <c r="F47">
        <v>251</v>
      </c>
      <c r="G47">
        <v>1446.61</v>
      </c>
      <c r="H47">
        <v>482625</v>
      </c>
      <c r="I47">
        <v>-44000</v>
      </c>
      <c r="J47">
        <v>416.1</v>
      </c>
      <c r="L47">
        <f t="shared" si="0"/>
        <v>-0.40500297796307055</v>
      </c>
      <c r="M47" s="4">
        <v>1.6273972599999999E-2</v>
      </c>
      <c r="N47">
        <f t="shared" si="1"/>
        <v>-0.42127695056307057</v>
      </c>
      <c r="S47" t="s">
        <v>0</v>
      </c>
      <c r="T47" s="1">
        <v>43875</v>
      </c>
      <c r="U47" s="1">
        <v>43916</v>
      </c>
      <c r="V47">
        <v>548.20000000000005</v>
      </c>
      <c r="W47">
        <v>548.20000000000005</v>
      </c>
      <c r="X47">
        <v>746</v>
      </c>
      <c r="Y47">
        <v>5610.25</v>
      </c>
      <c r="Z47">
        <v>3889875</v>
      </c>
      <c r="AA47">
        <v>240625</v>
      </c>
      <c r="AB47">
        <v>545.79999999999995</v>
      </c>
      <c r="AD47">
        <f t="shared" si="2"/>
        <v>1.6502874096050606</v>
      </c>
      <c r="AE47" s="4">
        <v>1.4027397259999999E-2</v>
      </c>
      <c r="AF47">
        <f t="shared" si="3"/>
        <v>1.6362600123450606</v>
      </c>
    </row>
    <row r="48" spans="1:32" ht="15" thickBot="1" x14ac:dyDescent="0.35">
      <c r="A48" t="s">
        <v>0</v>
      </c>
      <c r="B48" s="1">
        <v>43627</v>
      </c>
      <c r="C48" s="1">
        <v>43671</v>
      </c>
      <c r="D48">
        <v>423.4</v>
      </c>
      <c r="E48">
        <v>423.4</v>
      </c>
      <c r="F48">
        <v>546</v>
      </c>
      <c r="G48">
        <v>3173.23</v>
      </c>
      <c r="H48">
        <v>803000</v>
      </c>
      <c r="I48">
        <v>320375</v>
      </c>
      <c r="J48">
        <v>421.35</v>
      </c>
      <c r="L48">
        <f t="shared" si="0"/>
        <v>1.2797512259299044</v>
      </c>
      <c r="M48" s="4">
        <v>1.635616438E-2</v>
      </c>
      <c r="N48">
        <f t="shared" si="1"/>
        <v>1.2633950615499043</v>
      </c>
      <c r="S48" t="s">
        <v>0</v>
      </c>
      <c r="T48" s="1">
        <v>43881</v>
      </c>
      <c r="U48" s="1">
        <v>43916</v>
      </c>
      <c r="V48">
        <v>549.25</v>
      </c>
      <c r="W48">
        <v>549.25</v>
      </c>
      <c r="X48">
        <v>6420</v>
      </c>
      <c r="Y48">
        <v>48511.8</v>
      </c>
      <c r="Z48">
        <v>15457750</v>
      </c>
      <c r="AA48">
        <v>6811750</v>
      </c>
      <c r="AB48">
        <v>547</v>
      </c>
      <c r="AD48">
        <f t="shared" si="2"/>
        <v>0.1915359357898494</v>
      </c>
      <c r="AE48" s="4">
        <v>1.3917808219999999E-2</v>
      </c>
      <c r="AF48">
        <f t="shared" si="3"/>
        <v>0.1776181275698494</v>
      </c>
    </row>
    <row r="49" spans="1:32" ht="15" thickBot="1" x14ac:dyDescent="0.35">
      <c r="A49" t="s">
        <v>0</v>
      </c>
      <c r="B49" s="1">
        <v>43628</v>
      </c>
      <c r="C49" s="1">
        <v>43671</v>
      </c>
      <c r="D49">
        <v>420.95</v>
      </c>
      <c r="E49">
        <v>420.95</v>
      </c>
      <c r="F49">
        <v>431</v>
      </c>
      <c r="G49">
        <v>2486.25</v>
      </c>
      <c r="H49">
        <v>921250</v>
      </c>
      <c r="I49">
        <v>118250</v>
      </c>
      <c r="J49">
        <v>418</v>
      </c>
      <c r="L49">
        <f t="shared" si="0"/>
        <v>-0.57864903164855663</v>
      </c>
      <c r="M49" s="4">
        <v>1.635616438E-2</v>
      </c>
      <c r="N49">
        <f t="shared" si="1"/>
        <v>-0.59500519602855662</v>
      </c>
      <c r="S49" t="s">
        <v>0</v>
      </c>
      <c r="T49" s="1">
        <v>43889</v>
      </c>
      <c r="U49" s="1">
        <v>43951</v>
      </c>
      <c r="V49">
        <v>498.8</v>
      </c>
      <c r="W49">
        <v>498.8</v>
      </c>
      <c r="X49">
        <v>3039</v>
      </c>
      <c r="Y49">
        <v>20976.93</v>
      </c>
      <c r="Z49">
        <v>3371500</v>
      </c>
      <c r="AA49">
        <v>3000250</v>
      </c>
      <c r="AB49">
        <v>497.25</v>
      </c>
      <c r="AD49">
        <f t="shared" si="2"/>
        <v>-9.1852526172052791</v>
      </c>
      <c r="AE49" s="4">
        <v>1.3917808219999999E-2</v>
      </c>
      <c r="AF49">
        <f t="shared" si="3"/>
        <v>-9.1991704254252795</v>
      </c>
    </row>
    <row r="50" spans="1:32" ht="15" thickBot="1" x14ac:dyDescent="0.35">
      <c r="A50" t="s">
        <v>0</v>
      </c>
      <c r="B50" s="1">
        <v>43629</v>
      </c>
      <c r="C50" s="1">
        <v>43671</v>
      </c>
      <c r="D50">
        <v>422.3</v>
      </c>
      <c r="E50">
        <v>422.3</v>
      </c>
      <c r="F50">
        <v>1212</v>
      </c>
      <c r="G50">
        <v>7024.18</v>
      </c>
      <c r="H50">
        <v>1716000</v>
      </c>
      <c r="I50">
        <v>794750</v>
      </c>
      <c r="J50">
        <v>419.6</v>
      </c>
      <c r="L50">
        <f t="shared" si="0"/>
        <v>0.32070317139803367</v>
      </c>
      <c r="M50" s="4">
        <v>1.6301369860000001E-2</v>
      </c>
      <c r="N50">
        <f t="shared" si="1"/>
        <v>0.30440180153803365</v>
      </c>
      <c r="S50" t="s">
        <v>0</v>
      </c>
      <c r="T50" s="1">
        <v>43896</v>
      </c>
      <c r="U50" s="1">
        <v>43951</v>
      </c>
      <c r="V50">
        <v>489.85</v>
      </c>
      <c r="W50">
        <v>489.85</v>
      </c>
      <c r="X50">
        <v>781</v>
      </c>
      <c r="Y50">
        <v>5258.48</v>
      </c>
      <c r="Z50">
        <v>4257000</v>
      </c>
      <c r="AA50">
        <v>180125</v>
      </c>
      <c r="AB50">
        <v>486.35</v>
      </c>
      <c r="AD50">
        <f t="shared" si="2"/>
        <v>-1.7943063352044886</v>
      </c>
      <c r="AE50" s="4">
        <v>1.347945205E-2</v>
      </c>
      <c r="AF50">
        <f t="shared" si="3"/>
        <v>-1.8077857872544885</v>
      </c>
    </row>
    <row r="51" spans="1:32" ht="15" thickBot="1" x14ac:dyDescent="0.35">
      <c r="A51" t="s">
        <v>0</v>
      </c>
      <c r="B51" s="1">
        <v>43630</v>
      </c>
      <c r="C51" s="1">
        <v>43671</v>
      </c>
      <c r="D51">
        <v>419.85</v>
      </c>
      <c r="E51">
        <v>419.85</v>
      </c>
      <c r="F51">
        <v>519</v>
      </c>
      <c r="G51">
        <v>3004.69</v>
      </c>
      <c r="H51">
        <v>1853500</v>
      </c>
      <c r="I51">
        <v>137500</v>
      </c>
      <c r="J51">
        <v>417.75</v>
      </c>
      <c r="L51">
        <f t="shared" si="0"/>
        <v>-0.58015628699976052</v>
      </c>
      <c r="M51" s="4">
        <v>1.6383561639999999E-2</v>
      </c>
      <c r="N51">
        <f t="shared" si="1"/>
        <v>-0.59653984863976051</v>
      </c>
      <c r="S51" t="s">
        <v>0</v>
      </c>
      <c r="T51" s="1">
        <v>43903</v>
      </c>
      <c r="U51" s="1">
        <v>43951</v>
      </c>
      <c r="V51">
        <v>447.35</v>
      </c>
      <c r="W51">
        <v>447.35</v>
      </c>
      <c r="X51">
        <v>3109</v>
      </c>
      <c r="Y51">
        <v>18577.46</v>
      </c>
      <c r="Z51">
        <v>8393000</v>
      </c>
      <c r="AA51">
        <v>2422750</v>
      </c>
      <c r="AB51">
        <v>447.2</v>
      </c>
      <c r="AD51">
        <f t="shared" si="2"/>
        <v>-8.6761253444932116</v>
      </c>
      <c r="AE51" s="4">
        <v>1.336986301E-2</v>
      </c>
      <c r="AF51">
        <f t="shared" si="3"/>
        <v>-8.6894952075032119</v>
      </c>
    </row>
    <row r="52" spans="1:32" ht="15" thickBot="1" x14ac:dyDescent="0.35">
      <c r="A52" t="s">
        <v>0</v>
      </c>
      <c r="B52" s="1">
        <v>43633</v>
      </c>
      <c r="C52" s="1">
        <v>43671</v>
      </c>
      <c r="D52">
        <v>416.75</v>
      </c>
      <c r="E52">
        <v>416.75</v>
      </c>
      <c r="F52">
        <v>1070</v>
      </c>
      <c r="G52">
        <v>6146.69</v>
      </c>
      <c r="H52">
        <v>2597375</v>
      </c>
      <c r="I52">
        <v>743875</v>
      </c>
      <c r="J52">
        <v>414.2</v>
      </c>
      <c r="L52">
        <f t="shared" si="0"/>
        <v>-0.73835893771585626</v>
      </c>
      <c r="M52" s="4">
        <v>1.6383561639999999E-2</v>
      </c>
      <c r="N52">
        <f t="shared" si="1"/>
        <v>-0.75474249935585624</v>
      </c>
      <c r="S52" t="s">
        <v>0</v>
      </c>
      <c r="T52" s="1">
        <v>43910</v>
      </c>
      <c r="U52" s="1">
        <v>43951</v>
      </c>
      <c r="V52">
        <v>346.9</v>
      </c>
      <c r="W52">
        <v>346.9</v>
      </c>
      <c r="X52">
        <v>8347</v>
      </c>
      <c r="Y52">
        <v>39040.76</v>
      </c>
      <c r="Z52">
        <v>22184250</v>
      </c>
      <c r="AA52">
        <v>2154625</v>
      </c>
      <c r="AB52">
        <v>345.7</v>
      </c>
      <c r="AD52">
        <f t="shared" si="2"/>
        <v>-22.454454006929705</v>
      </c>
      <c r="AE52" s="4">
        <v>1.336986301E-2</v>
      </c>
      <c r="AF52">
        <f t="shared" si="3"/>
        <v>-22.467823869939703</v>
      </c>
    </row>
    <row r="53" spans="1:32" ht="15" thickBot="1" x14ac:dyDescent="0.35">
      <c r="A53" t="s">
        <v>0</v>
      </c>
      <c r="B53" s="1">
        <v>43634</v>
      </c>
      <c r="C53" s="1">
        <v>43671</v>
      </c>
      <c r="D53">
        <v>422.85</v>
      </c>
      <c r="E53">
        <v>422.85</v>
      </c>
      <c r="F53">
        <v>1817</v>
      </c>
      <c r="G53">
        <v>10570.1</v>
      </c>
      <c r="H53">
        <v>3316500</v>
      </c>
      <c r="I53">
        <v>719125</v>
      </c>
      <c r="J53">
        <v>422.15</v>
      </c>
      <c r="L53">
        <f t="shared" si="0"/>
        <v>1.4637072585482958</v>
      </c>
      <c r="M53" s="4">
        <v>1.6383561639999999E-2</v>
      </c>
      <c r="N53">
        <f t="shared" si="1"/>
        <v>1.4473236969082957</v>
      </c>
      <c r="S53" t="s">
        <v>0</v>
      </c>
      <c r="T53" s="1">
        <v>43916</v>
      </c>
      <c r="U53" s="1">
        <v>43951</v>
      </c>
      <c r="V53">
        <v>327.39999999999998</v>
      </c>
      <c r="W53">
        <v>327.39999999999998</v>
      </c>
      <c r="X53">
        <v>48331</v>
      </c>
      <c r="Y53">
        <v>222985.26</v>
      </c>
      <c r="Z53">
        <v>76422500</v>
      </c>
      <c r="AA53">
        <v>2068000</v>
      </c>
      <c r="AB53">
        <v>330.25</v>
      </c>
      <c r="AD53">
        <f t="shared" si="2"/>
        <v>-5.6212164889017009</v>
      </c>
      <c r="AE53" s="4">
        <v>1.3808219179999999E-2</v>
      </c>
      <c r="AF53">
        <f t="shared" si="3"/>
        <v>-5.6350247080817013</v>
      </c>
    </row>
    <row r="54" spans="1:32" ht="15" thickBot="1" x14ac:dyDescent="0.35">
      <c r="A54" t="s">
        <v>0</v>
      </c>
      <c r="B54" s="1">
        <v>43635</v>
      </c>
      <c r="C54" s="1">
        <v>43671</v>
      </c>
      <c r="D54">
        <v>421.85</v>
      </c>
      <c r="E54">
        <v>421.85</v>
      </c>
      <c r="F54">
        <v>2141</v>
      </c>
      <c r="G54">
        <v>12456.37</v>
      </c>
      <c r="H54">
        <v>4670875</v>
      </c>
      <c r="I54">
        <v>1354375</v>
      </c>
      <c r="J54">
        <v>419.8</v>
      </c>
      <c r="L54">
        <f t="shared" si="0"/>
        <v>-0.23649048125812935</v>
      </c>
      <c r="M54" s="4">
        <v>1.6383561639999999E-2</v>
      </c>
      <c r="N54">
        <f t="shared" si="1"/>
        <v>-0.25287404289812937</v>
      </c>
      <c r="S54" t="s">
        <v>1</v>
      </c>
      <c r="T54" t="s">
        <v>2</v>
      </c>
      <c r="U54" t="s">
        <v>3</v>
      </c>
      <c r="V54" t="s">
        <v>4</v>
      </c>
      <c r="W54" t="s">
        <v>5</v>
      </c>
      <c r="X54" t="s">
        <v>6</v>
      </c>
      <c r="Y54" t="s">
        <v>7</v>
      </c>
      <c r="Z54" t="s">
        <v>8</v>
      </c>
      <c r="AA54" t="s">
        <v>9</v>
      </c>
      <c r="AB54" t="s">
        <v>10</v>
      </c>
      <c r="AD54" t="s">
        <v>20</v>
      </c>
      <c r="AE54" t="s">
        <v>13</v>
      </c>
      <c r="AF54" t="s">
        <v>14</v>
      </c>
    </row>
    <row r="55" spans="1:32" ht="15" thickBot="1" x14ac:dyDescent="0.35">
      <c r="A55" t="s">
        <v>0</v>
      </c>
      <c r="B55" s="1">
        <v>43636</v>
      </c>
      <c r="C55" s="1">
        <v>43671</v>
      </c>
      <c r="D55">
        <v>432.8</v>
      </c>
      <c r="E55">
        <v>432.8</v>
      </c>
      <c r="F55">
        <v>8527</v>
      </c>
      <c r="G55">
        <v>50364.62</v>
      </c>
      <c r="H55">
        <v>12146750</v>
      </c>
      <c r="I55">
        <v>7475875</v>
      </c>
      <c r="J55">
        <v>433.4</v>
      </c>
      <c r="L55">
        <f t="shared" si="0"/>
        <v>2.5957093753703897</v>
      </c>
      <c r="M55" s="4">
        <v>1.6301369860000001E-2</v>
      </c>
      <c r="N55">
        <f t="shared" si="1"/>
        <v>2.5794080055103898</v>
      </c>
      <c r="S55" s="36" t="s">
        <v>15</v>
      </c>
      <c r="T55" s="37"/>
      <c r="V55">
        <f>AVERAGE(V2:V53)</f>
        <v>454.78749999999997</v>
      </c>
      <c r="W55">
        <f t="shared" ref="W55:AB55" si="14">AVERAGE(W2:W53)</f>
        <v>454.78749999999997</v>
      </c>
      <c r="X55">
        <f t="shared" si="14"/>
        <v>3679.5576923076924</v>
      </c>
      <c r="Y55">
        <f t="shared" si="14"/>
        <v>22004.471730769226</v>
      </c>
      <c r="Z55">
        <f t="shared" si="14"/>
        <v>6813336.538461538</v>
      </c>
      <c r="AA55">
        <f t="shared" si="14"/>
        <v>1897658.6538461538</v>
      </c>
      <c r="AB55">
        <f t="shared" si="14"/>
        <v>451.92211538461527</v>
      </c>
      <c r="AD55">
        <f>AVERAGE(AD3:AD53)</f>
        <v>-0.2388364217474544</v>
      </c>
      <c r="AE55">
        <f t="shared" ref="AE55:AF55" si="15">AVERAGE(AE3:AE53)</f>
        <v>1.4929572925176465E-2</v>
      </c>
      <c r="AF55">
        <f t="shared" si="15"/>
        <v>-0.25376599467263111</v>
      </c>
    </row>
    <row r="56" spans="1:32" ht="15" thickBot="1" x14ac:dyDescent="0.35">
      <c r="A56" t="s">
        <v>0</v>
      </c>
      <c r="B56" s="1">
        <v>43637</v>
      </c>
      <c r="C56" s="1">
        <v>43671</v>
      </c>
      <c r="D56">
        <v>432.05</v>
      </c>
      <c r="E56">
        <v>432.05</v>
      </c>
      <c r="F56">
        <v>6407</v>
      </c>
      <c r="G56">
        <v>38059.339999999997</v>
      </c>
      <c r="H56">
        <v>18614750</v>
      </c>
      <c r="I56">
        <v>6468000</v>
      </c>
      <c r="J56">
        <v>430.8</v>
      </c>
      <c r="L56">
        <f t="shared" si="0"/>
        <v>-0.1732902033271719</v>
      </c>
      <c r="M56" s="4">
        <v>1.635616438E-2</v>
      </c>
      <c r="N56">
        <f t="shared" si="1"/>
        <v>-0.18964636770717191</v>
      </c>
      <c r="S56" s="36" t="s">
        <v>16</v>
      </c>
      <c r="T56" s="37"/>
      <c r="V56">
        <f>MIN(V2:V53)</f>
        <v>327.39999999999998</v>
      </c>
      <c r="W56">
        <f t="shared" ref="W56:AB56" si="16">MIN(W2:W53)</f>
        <v>327.39999999999998</v>
      </c>
      <c r="X56">
        <f t="shared" si="16"/>
        <v>122</v>
      </c>
      <c r="Y56">
        <f t="shared" si="16"/>
        <v>911.43</v>
      </c>
      <c r="Z56">
        <f t="shared" si="16"/>
        <v>324500</v>
      </c>
      <c r="AA56">
        <f t="shared" si="16"/>
        <v>-107250</v>
      </c>
      <c r="AB56">
        <f t="shared" si="16"/>
        <v>330.25</v>
      </c>
      <c r="AD56">
        <f>MIN(AD3:AD53)</f>
        <v>-22.454454006929705</v>
      </c>
      <c r="AE56">
        <f t="shared" ref="AE56:AF56" si="17">MIN(AE3:AE53)</f>
        <v>1.336986301E-2</v>
      </c>
      <c r="AF56">
        <f t="shared" si="17"/>
        <v>-22.467823869939703</v>
      </c>
    </row>
    <row r="57" spans="1:32" ht="15" thickBot="1" x14ac:dyDescent="0.35">
      <c r="A57" t="s">
        <v>0</v>
      </c>
      <c r="B57" s="1">
        <v>43640</v>
      </c>
      <c r="C57" s="1">
        <v>43671</v>
      </c>
      <c r="D57">
        <v>431.2</v>
      </c>
      <c r="E57">
        <v>431.2</v>
      </c>
      <c r="F57">
        <v>17978</v>
      </c>
      <c r="G57">
        <v>106741.88</v>
      </c>
      <c r="H57">
        <v>36473250</v>
      </c>
      <c r="I57">
        <v>17858500</v>
      </c>
      <c r="J57">
        <v>429.45</v>
      </c>
      <c r="L57">
        <f t="shared" si="0"/>
        <v>-0.19673648883231634</v>
      </c>
      <c r="M57" s="4">
        <v>1.6301369860000001E-2</v>
      </c>
      <c r="N57">
        <f t="shared" si="1"/>
        <v>-0.21303785869231634</v>
      </c>
      <c r="S57" s="36" t="s">
        <v>17</v>
      </c>
      <c r="T57" s="37"/>
      <c r="V57">
        <f>MAX(V2:V53)</f>
        <v>555.1</v>
      </c>
      <c r="W57">
        <f t="shared" ref="W57:AB57" si="18">MAX(W2:W53)</f>
        <v>555.1</v>
      </c>
      <c r="X57">
        <f t="shared" si="18"/>
        <v>48331</v>
      </c>
      <c r="Y57">
        <f t="shared" si="18"/>
        <v>222985.26</v>
      </c>
      <c r="Z57">
        <f t="shared" si="18"/>
        <v>76422500</v>
      </c>
      <c r="AA57">
        <f t="shared" si="18"/>
        <v>20032375</v>
      </c>
      <c r="AB57">
        <f t="shared" si="18"/>
        <v>549.4</v>
      </c>
      <c r="AD57">
        <f>MAX(AD3:AD53)</f>
        <v>10.119806270711187</v>
      </c>
      <c r="AE57">
        <f t="shared" ref="AE57:AF57" si="19">MAX(AE3:AE53)</f>
        <v>1.77260274E-2</v>
      </c>
      <c r="AF57">
        <f t="shared" si="19"/>
        <v>10.102682983041188</v>
      </c>
    </row>
    <row r="58" spans="1:32" ht="15" thickBot="1" x14ac:dyDescent="0.35">
      <c r="A58" t="s">
        <v>0</v>
      </c>
      <c r="B58" s="1">
        <v>43641</v>
      </c>
      <c r="C58" s="1">
        <v>43671</v>
      </c>
      <c r="D58">
        <v>434.95</v>
      </c>
      <c r="E58">
        <v>434.95</v>
      </c>
      <c r="F58">
        <v>24958</v>
      </c>
      <c r="G58">
        <v>147683.23000000001</v>
      </c>
      <c r="H58">
        <v>59840000</v>
      </c>
      <c r="I58">
        <v>23366750</v>
      </c>
      <c r="J58">
        <v>433.65</v>
      </c>
      <c r="L58">
        <f t="shared" si="0"/>
        <v>0.86966604823747684</v>
      </c>
      <c r="M58" s="4">
        <v>1.632876712E-2</v>
      </c>
      <c r="N58">
        <f t="shared" si="1"/>
        <v>0.85333728111747686</v>
      </c>
      <c r="S58" s="36" t="s">
        <v>18</v>
      </c>
      <c r="T58" s="37"/>
      <c r="V58">
        <f>_xlfn.STDEV.S(V2:V53)</f>
        <v>58.870160285656574</v>
      </c>
      <c r="W58">
        <f t="shared" ref="W58:AB58" si="20">_xlfn.STDEV.S(W2:W53)</f>
        <v>58.870160285656574</v>
      </c>
      <c r="X58">
        <f t="shared" si="20"/>
        <v>7865.8569940921443</v>
      </c>
      <c r="Y58">
        <f t="shared" si="20"/>
        <v>41621.884620335164</v>
      </c>
      <c r="Z58">
        <f t="shared" si="20"/>
        <v>12476163.071802264</v>
      </c>
      <c r="AA58">
        <f t="shared" si="20"/>
        <v>3581329.7002146184</v>
      </c>
      <c r="AB58">
        <f t="shared" si="20"/>
        <v>58.412710486827415</v>
      </c>
      <c r="AD58">
        <f>_xlfn.STDEV.S(AD2:AD53)</f>
        <v>5.1293896028772261</v>
      </c>
      <c r="AE58">
        <f t="shared" ref="AE58:AF58" si="21">_xlfn.STDEV.S(AE2:AE53)</f>
        <v>1.3777850804164444E-3</v>
      </c>
      <c r="AF58">
        <f t="shared" si="21"/>
        <v>5.1291665395607424</v>
      </c>
    </row>
    <row r="59" spans="1:32" ht="15" thickBot="1" x14ac:dyDescent="0.35">
      <c r="A59" t="s">
        <v>0</v>
      </c>
      <c r="B59" s="1">
        <v>43642</v>
      </c>
      <c r="C59" s="1">
        <v>43671</v>
      </c>
      <c r="D59">
        <v>439.4</v>
      </c>
      <c r="E59">
        <v>439.4</v>
      </c>
      <c r="F59">
        <v>24683</v>
      </c>
      <c r="G59">
        <v>148579.32999999999</v>
      </c>
      <c r="H59">
        <v>79000625</v>
      </c>
      <c r="I59">
        <v>19160625</v>
      </c>
      <c r="J59">
        <v>438.65</v>
      </c>
      <c r="L59">
        <f t="shared" si="0"/>
        <v>1.0231061041498997</v>
      </c>
      <c r="M59" s="4">
        <v>1.6383561639999999E-2</v>
      </c>
      <c r="N59">
        <f t="shared" si="1"/>
        <v>1.0067225425098996</v>
      </c>
      <c r="S59" s="36" t="s">
        <v>19</v>
      </c>
      <c r="T59" s="37"/>
      <c r="U59">
        <f>AF55/AD58</f>
        <v>-4.9472942069030253E-2</v>
      </c>
    </row>
    <row r="60" spans="1:32" ht="15" thickBot="1" x14ac:dyDescent="0.35">
      <c r="A60" t="s">
        <v>0</v>
      </c>
      <c r="B60" s="1">
        <v>43643</v>
      </c>
      <c r="C60" s="1">
        <v>43671</v>
      </c>
      <c r="D60">
        <v>441.05</v>
      </c>
      <c r="E60">
        <v>441.05</v>
      </c>
      <c r="F60">
        <v>25585</v>
      </c>
      <c r="G60">
        <v>155003.10999999999</v>
      </c>
      <c r="H60">
        <v>91617625</v>
      </c>
      <c r="I60">
        <v>12617000</v>
      </c>
      <c r="J60">
        <v>440.95</v>
      </c>
      <c r="L60">
        <f t="shared" si="0"/>
        <v>0.37551206190260222</v>
      </c>
      <c r="M60" s="4">
        <v>1.6410958900000001E-2</v>
      </c>
      <c r="N60">
        <f t="shared" si="1"/>
        <v>0.35910110300260223</v>
      </c>
    </row>
    <row r="61" spans="1:32" ht="15" thickBot="1" x14ac:dyDescent="0.35">
      <c r="A61" t="s">
        <v>0</v>
      </c>
      <c r="B61" s="1">
        <v>43644</v>
      </c>
      <c r="C61" s="1">
        <v>43706</v>
      </c>
      <c r="D61">
        <v>441.4</v>
      </c>
      <c r="E61">
        <v>441.4</v>
      </c>
      <c r="F61">
        <v>553</v>
      </c>
      <c r="G61">
        <v>3350.38</v>
      </c>
      <c r="H61">
        <v>749375</v>
      </c>
      <c r="I61">
        <v>398750</v>
      </c>
      <c r="J61">
        <v>437.1</v>
      </c>
      <c r="L61">
        <f t="shared" si="0"/>
        <v>7.9356082076854295E-2</v>
      </c>
      <c r="M61" s="4">
        <v>1.646575342E-2</v>
      </c>
      <c r="N61">
        <f t="shared" si="1"/>
        <v>6.2890328656854289E-2</v>
      </c>
      <c r="S61" t="s">
        <v>14</v>
      </c>
      <c r="Y61" s="30" t="s">
        <v>47</v>
      </c>
      <c r="Z61" s="30" t="s">
        <v>48</v>
      </c>
    </row>
    <row r="62" spans="1:32" ht="15" thickBot="1" x14ac:dyDescent="0.35">
      <c r="A62" t="s">
        <v>0</v>
      </c>
      <c r="B62" s="1">
        <v>43647</v>
      </c>
      <c r="C62" s="1">
        <v>43706</v>
      </c>
      <c r="D62">
        <v>442.75</v>
      </c>
      <c r="E62">
        <v>442.75</v>
      </c>
      <c r="F62">
        <v>152</v>
      </c>
      <c r="G62">
        <v>928.23</v>
      </c>
      <c r="H62">
        <v>852500</v>
      </c>
      <c r="I62">
        <v>103125</v>
      </c>
      <c r="J62">
        <v>439</v>
      </c>
      <c r="L62">
        <f t="shared" si="0"/>
        <v>0.30584503851382483</v>
      </c>
      <c r="M62" s="4">
        <v>1.6383561639999999E-2</v>
      </c>
      <c r="N62">
        <f t="shared" si="1"/>
        <v>0.28946147687382484</v>
      </c>
      <c r="S62" s="23" t="s">
        <v>21</v>
      </c>
      <c r="T62" s="24" t="s">
        <v>22</v>
      </c>
      <c r="U62" s="24" t="s">
        <v>24</v>
      </c>
      <c r="V62" s="25" t="s">
        <v>23</v>
      </c>
      <c r="Y62" s="30" t="s">
        <v>22</v>
      </c>
      <c r="Z62" s="35">
        <v>-2.745579105445272E-2</v>
      </c>
    </row>
    <row r="63" spans="1:32" ht="15" thickBot="1" x14ac:dyDescent="0.35">
      <c r="A63" t="s">
        <v>0</v>
      </c>
      <c r="B63" s="1">
        <v>43648</v>
      </c>
      <c r="C63" s="1">
        <v>43706</v>
      </c>
      <c r="D63">
        <v>440.95</v>
      </c>
      <c r="E63">
        <v>440.95</v>
      </c>
      <c r="F63">
        <v>255</v>
      </c>
      <c r="G63">
        <v>1541.87</v>
      </c>
      <c r="H63">
        <v>998250</v>
      </c>
      <c r="I63">
        <v>145750</v>
      </c>
      <c r="J63">
        <v>436.75</v>
      </c>
      <c r="L63">
        <f t="shared" si="0"/>
        <v>-0.40654997176736563</v>
      </c>
      <c r="M63" s="4">
        <v>1.632876712E-2</v>
      </c>
      <c r="N63">
        <f t="shared" si="1"/>
        <v>-0.4228787388873656</v>
      </c>
      <c r="S63" s="8" t="s">
        <v>25</v>
      </c>
      <c r="T63" s="18">
        <v>-18.37576381808222</v>
      </c>
      <c r="U63" s="18">
        <v>-22.467823869939703</v>
      </c>
      <c r="V63" s="20">
        <v>-6.4370884580818668</v>
      </c>
      <c r="Y63" s="30" t="s">
        <v>24</v>
      </c>
      <c r="Z63" s="35">
        <v>-4.9472942069030253E-2</v>
      </c>
    </row>
    <row r="64" spans="1:32" ht="15" thickBot="1" x14ac:dyDescent="0.35">
      <c r="A64" t="s">
        <v>0</v>
      </c>
      <c r="B64" s="1">
        <v>43649</v>
      </c>
      <c r="C64" s="1">
        <v>43706</v>
      </c>
      <c r="D64">
        <v>440.2</v>
      </c>
      <c r="E64">
        <v>440.2</v>
      </c>
      <c r="F64">
        <v>130</v>
      </c>
      <c r="G64">
        <v>786.91</v>
      </c>
      <c r="H64">
        <v>1067000</v>
      </c>
      <c r="I64">
        <v>68750</v>
      </c>
      <c r="J64">
        <v>435.95</v>
      </c>
      <c r="L64">
        <f t="shared" si="0"/>
        <v>-0.17008731148656311</v>
      </c>
      <c r="M64" s="4">
        <v>1.632876712E-2</v>
      </c>
      <c r="N64">
        <f t="shared" si="1"/>
        <v>-0.18641607860656312</v>
      </c>
      <c r="S64" s="8" t="s">
        <v>26</v>
      </c>
      <c r="T64" s="18">
        <v>7.5422939545355208</v>
      </c>
      <c r="U64" s="18">
        <v>10.102682983041188</v>
      </c>
      <c r="V64" s="20">
        <v>9.7828763893219293</v>
      </c>
      <c r="Y64" s="30" t="s">
        <v>23</v>
      </c>
      <c r="Z64" s="35">
        <v>0.36674819857806179</v>
      </c>
    </row>
    <row r="65" spans="1:25" ht="15" thickBot="1" x14ac:dyDescent="0.35">
      <c r="A65" t="s">
        <v>0</v>
      </c>
      <c r="B65" s="1">
        <v>43650</v>
      </c>
      <c r="C65" s="1">
        <v>43706</v>
      </c>
      <c r="D65">
        <v>438.7</v>
      </c>
      <c r="E65">
        <v>438.7</v>
      </c>
      <c r="F65">
        <v>228</v>
      </c>
      <c r="G65">
        <v>1382.7</v>
      </c>
      <c r="H65">
        <v>1190750</v>
      </c>
      <c r="I65">
        <v>123750</v>
      </c>
      <c r="J65">
        <v>436.2</v>
      </c>
      <c r="L65">
        <f t="shared" si="0"/>
        <v>-0.34075420263516581</v>
      </c>
      <c r="M65" s="4">
        <v>1.6383561639999999E-2</v>
      </c>
      <c r="N65">
        <f t="shared" si="1"/>
        <v>-0.3571377642751658</v>
      </c>
      <c r="S65" s="8" t="s">
        <v>27</v>
      </c>
      <c r="T65" s="18">
        <v>-6.8332409293611771E-2</v>
      </c>
      <c r="U65" s="18">
        <v>-0.25376599467263111</v>
      </c>
      <c r="V65" s="20">
        <v>2.2953364438005477</v>
      </c>
      <c r="Y65" s="7"/>
    </row>
    <row r="66" spans="1:25" ht="15" thickBot="1" x14ac:dyDescent="0.35">
      <c r="A66" t="s">
        <v>0</v>
      </c>
      <c r="B66" s="1">
        <v>43651</v>
      </c>
      <c r="C66" s="1">
        <v>43706</v>
      </c>
      <c r="D66">
        <v>438.75</v>
      </c>
      <c r="E66">
        <v>438.75</v>
      </c>
      <c r="F66">
        <v>162</v>
      </c>
      <c r="G66">
        <v>978.41</v>
      </c>
      <c r="H66">
        <v>1254000</v>
      </c>
      <c r="I66">
        <v>63250</v>
      </c>
      <c r="J66">
        <v>436.35</v>
      </c>
      <c r="L66">
        <f t="shared" si="0"/>
        <v>1.1397310234787182E-2</v>
      </c>
      <c r="M66" s="4">
        <v>1.61369863E-2</v>
      </c>
      <c r="N66">
        <f t="shared" si="1"/>
        <v>-4.7396760652128177E-3</v>
      </c>
      <c r="S66" s="11" t="s">
        <v>31</v>
      </c>
      <c r="T66" s="21">
        <v>2.488707329234936</v>
      </c>
      <c r="U66" s="21">
        <v>5.1291665395607424</v>
      </c>
      <c r="V66" s="22">
        <v>6.2589027845878578</v>
      </c>
    </row>
    <row r="67" spans="1:25" ht="15" thickBot="1" x14ac:dyDescent="0.35">
      <c r="A67" t="s">
        <v>0</v>
      </c>
      <c r="B67" s="1">
        <v>43654</v>
      </c>
      <c r="C67" s="1">
        <v>43706</v>
      </c>
      <c r="D67">
        <v>428.1</v>
      </c>
      <c r="E67">
        <v>428.1</v>
      </c>
      <c r="F67">
        <v>442</v>
      </c>
      <c r="G67">
        <v>2609.1999999999998</v>
      </c>
      <c r="H67">
        <v>1487750</v>
      </c>
      <c r="I67">
        <v>233750</v>
      </c>
      <c r="J67">
        <v>425.9</v>
      </c>
      <c r="L67">
        <f t="shared" si="0"/>
        <v>-2.4273504273504223</v>
      </c>
      <c r="M67" s="4">
        <v>1.610958904E-2</v>
      </c>
      <c r="N67">
        <f t="shared" si="1"/>
        <v>-2.4434600163904223</v>
      </c>
      <c r="S67" s="7"/>
    </row>
    <row r="68" spans="1:25" ht="15" thickBot="1" x14ac:dyDescent="0.35">
      <c r="A68" t="s">
        <v>0</v>
      </c>
      <c r="B68" s="1">
        <v>43655</v>
      </c>
      <c r="C68" s="1">
        <v>43706</v>
      </c>
      <c r="D68">
        <v>430.85</v>
      </c>
      <c r="E68">
        <v>430.85</v>
      </c>
      <c r="F68">
        <v>380</v>
      </c>
      <c r="G68">
        <v>2249.39</v>
      </c>
      <c r="H68">
        <v>1706375</v>
      </c>
      <c r="I68">
        <v>218625</v>
      </c>
      <c r="J68">
        <v>428.5</v>
      </c>
      <c r="L68">
        <f t="shared" ref="L68:L131" si="22">100*(E68-E67)/E67</f>
        <v>0.64237327727166549</v>
      </c>
      <c r="M68" s="4">
        <v>1.6164383559999999E-2</v>
      </c>
      <c r="N68">
        <f t="shared" ref="N68:N131" si="23">(L68-M68)</f>
        <v>0.62620889371166544</v>
      </c>
      <c r="S68" s="7" t="s">
        <v>32</v>
      </c>
    </row>
    <row r="69" spans="1:25" ht="15" thickBot="1" x14ac:dyDescent="0.35">
      <c r="A69" t="s">
        <v>0</v>
      </c>
      <c r="B69" s="1">
        <v>43656</v>
      </c>
      <c r="C69" s="1">
        <v>43706</v>
      </c>
      <c r="D69">
        <v>431.2</v>
      </c>
      <c r="E69">
        <v>431.2</v>
      </c>
      <c r="F69">
        <v>839</v>
      </c>
      <c r="G69">
        <v>4972.37</v>
      </c>
      <c r="H69">
        <v>2440625</v>
      </c>
      <c r="I69">
        <v>734250</v>
      </c>
      <c r="J69">
        <v>430.9</v>
      </c>
      <c r="L69">
        <f t="shared" si="22"/>
        <v>8.1234768480901914E-2</v>
      </c>
      <c r="M69" s="4">
        <v>1.610958904E-2</v>
      </c>
      <c r="N69">
        <f t="shared" si="23"/>
        <v>6.5125179440901917E-2</v>
      </c>
      <c r="S69" s="23" t="s">
        <v>21</v>
      </c>
      <c r="T69" s="24" t="s">
        <v>22</v>
      </c>
      <c r="U69" s="24" t="s">
        <v>24</v>
      </c>
      <c r="V69" s="25" t="s">
        <v>23</v>
      </c>
    </row>
    <row r="70" spans="1:25" ht="15" thickBot="1" x14ac:dyDescent="0.35">
      <c r="A70" t="s">
        <v>0</v>
      </c>
      <c r="B70" s="1">
        <v>43657</v>
      </c>
      <c r="C70" s="1">
        <v>43706</v>
      </c>
      <c r="D70">
        <v>429.1</v>
      </c>
      <c r="E70">
        <v>429.1</v>
      </c>
      <c r="F70">
        <v>1111</v>
      </c>
      <c r="G70">
        <v>6556.21</v>
      </c>
      <c r="H70">
        <v>3217500</v>
      </c>
      <c r="I70">
        <v>776875</v>
      </c>
      <c r="J70">
        <v>426.55</v>
      </c>
      <c r="L70">
        <f t="shared" si="22"/>
        <v>-0.48701298701297913</v>
      </c>
      <c r="M70" s="4">
        <v>1.6027397259999999E-2</v>
      </c>
      <c r="N70">
        <f t="shared" si="23"/>
        <v>-0.50304038427297915</v>
      </c>
      <c r="S70" s="8" t="s">
        <v>25</v>
      </c>
      <c r="T70" s="18">
        <v>-18.362640530412222</v>
      </c>
      <c r="U70" s="18">
        <v>-22.454454006929705</v>
      </c>
      <c r="V70" s="20">
        <v>-6.4231158553418668</v>
      </c>
    </row>
    <row r="71" spans="1:25" ht="15" thickBot="1" x14ac:dyDescent="0.35">
      <c r="A71" t="s">
        <v>0</v>
      </c>
      <c r="B71" s="1">
        <v>43658</v>
      </c>
      <c r="C71" s="1">
        <v>43706</v>
      </c>
      <c r="D71">
        <v>428.45</v>
      </c>
      <c r="E71">
        <v>428.45</v>
      </c>
      <c r="F71">
        <v>1105</v>
      </c>
      <c r="G71">
        <v>6531.08</v>
      </c>
      <c r="H71">
        <v>3918750</v>
      </c>
      <c r="I71">
        <v>701250</v>
      </c>
      <c r="J71">
        <v>427.05</v>
      </c>
      <c r="L71">
        <f t="shared" si="22"/>
        <v>-0.1514798415287891</v>
      </c>
      <c r="M71" s="4">
        <v>1.6027397259999999E-2</v>
      </c>
      <c r="N71">
        <f t="shared" si="23"/>
        <v>-0.16750723878878909</v>
      </c>
      <c r="S71" s="8" t="s">
        <v>26</v>
      </c>
      <c r="T71" s="18">
        <v>7.5568692970055205</v>
      </c>
      <c r="U71" s="18">
        <v>10.119806270711187</v>
      </c>
      <c r="V71" s="20">
        <v>9.7963558413719287</v>
      </c>
    </row>
    <row r="72" spans="1:25" ht="15" thickBot="1" x14ac:dyDescent="0.35">
      <c r="A72" t="s">
        <v>0</v>
      </c>
      <c r="B72" s="1">
        <v>43661</v>
      </c>
      <c r="C72" s="1">
        <v>43706</v>
      </c>
      <c r="D72">
        <v>423.7</v>
      </c>
      <c r="E72">
        <v>423.7</v>
      </c>
      <c r="F72">
        <v>587</v>
      </c>
      <c r="G72">
        <v>3426.21</v>
      </c>
      <c r="H72">
        <v>4156625</v>
      </c>
      <c r="I72">
        <v>237875</v>
      </c>
      <c r="J72">
        <v>422.3</v>
      </c>
      <c r="L72">
        <f t="shared" si="22"/>
        <v>-1.1086474501108647</v>
      </c>
      <c r="M72" s="4">
        <v>1.5945205479999999E-2</v>
      </c>
      <c r="N72">
        <f t="shared" si="23"/>
        <v>-1.1245926555908647</v>
      </c>
      <c r="S72" s="8" t="s">
        <v>27</v>
      </c>
      <c r="T72" s="18">
        <v>-5.3356209958533629E-2</v>
      </c>
      <c r="U72" s="18">
        <v>-0.2388364217474544</v>
      </c>
      <c r="V72" s="20">
        <v>2.3102828946114573</v>
      </c>
    </row>
    <row r="73" spans="1:25" ht="15" thickBot="1" x14ac:dyDescent="0.35">
      <c r="A73" t="s">
        <v>0</v>
      </c>
      <c r="B73" s="1">
        <v>43662</v>
      </c>
      <c r="C73" s="1">
        <v>43706</v>
      </c>
      <c r="D73">
        <v>426.8</v>
      </c>
      <c r="E73">
        <v>426.8</v>
      </c>
      <c r="F73">
        <v>1058</v>
      </c>
      <c r="G73">
        <v>6242.98</v>
      </c>
      <c r="H73">
        <v>4591125</v>
      </c>
      <c r="I73">
        <v>434500</v>
      </c>
      <c r="J73">
        <v>424.6</v>
      </c>
      <c r="L73">
        <f t="shared" si="22"/>
        <v>0.73164975218315387</v>
      </c>
      <c r="M73" s="4">
        <v>1.6E-2</v>
      </c>
      <c r="N73">
        <f t="shared" si="23"/>
        <v>0.71564975218315385</v>
      </c>
      <c r="S73" s="11" t="s">
        <v>31</v>
      </c>
      <c r="T73" s="21">
        <v>2.4888158989150586</v>
      </c>
      <c r="U73" s="21">
        <v>5.1293896028772261</v>
      </c>
      <c r="V73" s="22">
        <v>6.2586168185690187</v>
      </c>
    </row>
    <row r="74" spans="1:25" ht="15" thickBot="1" x14ac:dyDescent="0.35">
      <c r="A74" t="s">
        <v>0</v>
      </c>
      <c r="B74" s="1">
        <v>43663</v>
      </c>
      <c r="C74" s="1">
        <v>43706</v>
      </c>
      <c r="D74">
        <v>426.7</v>
      </c>
      <c r="E74">
        <v>426.7</v>
      </c>
      <c r="F74">
        <v>1091</v>
      </c>
      <c r="G74">
        <v>6395.1</v>
      </c>
      <c r="H74">
        <v>5024250</v>
      </c>
      <c r="I74">
        <v>433125</v>
      </c>
      <c r="J74">
        <v>424.7</v>
      </c>
      <c r="L74">
        <f t="shared" si="22"/>
        <v>-2.3430178069358654E-2</v>
      </c>
      <c r="M74" s="4">
        <v>1.589041096E-2</v>
      </c>
      <c r="N74">
        <f t="shared" si="23"/>
        <v>-3.9320589029358657E-2</v>
      </c>
    </row>
    <row r="75" spans="1:25" ht="15" thickBot="1" x14ac:dyDescent="0.35">
      <c r="A75" t="s">
        <v>0</v>
      </c>
      <c r="B75" s="1">
        <v>43664</v>
      </c>
      <c r="C75" s="1">
        <v>43706</v>
      </c>
      <c r="D75">
        <v>420.65</v>
      </c>
      <c r="E75">
        <v>420.65</v>
      </c>
      <c r="F75">
        <v>3404</v>
      </c>
      <c r="G75">
        <v>19800.64</v>
      </c>
      <c r="H75">
        <v>8258250</v>
      </c>
      <c r="I75">
        <v>3234000</v>
      </c>
      <c r="J75">
        <v>418.65</v>
      </c>
      <c r="L75">
        <f t="shared" si="22"/>
        <v>-1.4178579798453272</v>
      </c>
      <c r="M75" s="4">
        <v>1.561643836E-2</v>
      </c>
      <c r="N75">
        <f t="shared" si="23"/>
        <v>-1.4334744182053272</v>
      </c>
    </row>
    <row r="76" spans="1:25" ht="15" thickBot="1" x14ac:dyDescent="0.35">
      <c r="A76" t="s">
        <v>0</v>
      </c>
      <c r="B76" s="1">
        <v>43665</v>
      </c>
      <c r="C76" s="1">
        <v>43706</v>
      </c>
      <c r="D76">
        <v>412</v>
      </c>
      <c r="E76">
        <v>412</v>
      </c>
      <c r="F76">
        <v>4792</v>
      </c>
      <c r="G76">
        <v>27338.720000000001</v>
      </c>
      <c r="H76">
        <v>12757250</v>
      </c>
      <c r="I76">
        <v>4499000</v>
      </c>
      <c r="J76">
        <v>410.3</v>
      </c>
      <c r="L76">
        <f t="shared" si="22"/>
        <v>-2.0563413764412166</v>
      </c>
      <c r="M76" s="4">
        <v>1.5698630139999999E-2</v>
      </c>
      <c r="N76">
        <f t="shared" si="23"/>
        <v>-2.0720400065812168</v>
      </c>
    </row>
    <row r="77" spans="1:25" ht="15" thickBot="1" x14ac:dyDescent="0.35">
      <c r="A77" t="s">
        <v>0</v>
      </c>
      <c r="B77" s="1">
        <v>43668</v>
      </c>
      <c r="C77" s="1">
        <v>43706</v>
      </c>
      <c r="D77">
        <v>414.3</v>
      </c>
      <c r="E77">
        <v>414.3</v>
      </c>
      <c r="F77">
        <v>12742</v>
      </c>
      <c r="G77">
        <v>72318.59</v>
      </c>
      <c r="H77">
        <v>26350500</v>
      </c>
      <c r="I77">
        <v>13593250</v>
      </c>
      <c r="J77">
        <v>411.5</v>
      </c>
      <c r="L77">
        <f t="shared" si="22"/>
        <v>0.55825242718446877</v>
      </c>
      <c r="M77" s="4">
        <v>1.5808219179999999E-2</v>
      </c>
      <c r="N77">
        <f t="shared" si="23"/>
        <v>0.5424442080044688</v>
      </c>
    </row>
    <row r="78" spans="1:25" ht="15" thickBot="1" x14ac:dyDescent="0.35">
      <c r="A78" t="s">
        <v>0</v>
      </c>
      <c r="B78" s="1">
        <v>43669</v>
      </c>
      <c r="C78" s="1">
        <v>43706</v>
      </c>
      <c r="D78">
        <v>414.75</v>
      </c>
      <c r="E78">
        <v>414.75</v>
      </c>
      <c r="F78">
        <v>17036</v>
      </c>
      <c r="G78">
        <v>97579.1</v>
      </c>
      <c r="H78">
        <v>43224500</v>
      </c>
      <c r="I78">
        <v>16874000</v>
      </c>
      <c r="J78">
        <v>411.95</v>
      </c>
      <c r="L78">
        <f t="shared" si="22"/>
        <v>0.10861694424329921</v>
      </c>
      <c r="M78" s="4">
        <v>1.578082192E-2</v>
      </c>
      <c r="N78">
        <f t="shared" si="23"/>
        <v>9.2836122323299214E-2</v>
      </c>
    </row>
    <row r="79" spans="1:25" ht="15" thickBot="1" x14ac:dyDescent="0.35">
      <c r="A79" t="s">
        <v>0</v>
      </c>
      <c r="B79" s="1">
        <v>43670</v>
      </c>
      <c r="C79" s="1">
        <v>43706</v>
      </c>
      <c r="D79">
        <v>410.7</v>
      </c>
      <c r="E79">
        <v>410.7</v>
      </c>
      <c r="F79">
        <v>26229</v>
      </c>
      <c r="G79">
        <v>147591.18</v>
      </c>
      <c r="H79">
        <v>62466250</v>
      </c>
      <c r="I79">
        <v>19241750</v>
      </c>
      <c r="J79">
        <v>408.5</v>
      </c>
      <c r="L79">
        <f t="shared" si="22"/>
        <v>-0.97649186256781473</v>
      </c>
      <c r="M79" s="4">
        <v>1.5808219179999999E-2</v>
      </c>
      <c r="N79">
        <f t="shared" si="23"/>
        <v>-0.9923000817478147</v>
      </c>
    </row>
    <row r="80" spans="1:25" ht="15" thickBot="1" x14ac:dyDescent="0.35">
      <c r="A80" t="s">
        <v>0</v>
      </c>
      <c r="B80" s="1">
        <v>43671</v>
      </c>
      <c r="C80" s="1">
        <v>43706</v>
      </c>
      <c r="D80">
        <v>411.4</v>
      </c>
      <c r="E80">
        <v>411.4</v>
      </c>
      <c r="F80">
        <v>31483</v>
      </c>
      <c r="G80">
        <v>177981.22</v>
      </c>
      <c r="H80">
        <v>79927375</v>
      </c>
      <c r="I80">
        <v>17461125</v>
      </c>
      <c r="J80">
        <v>409</v>
      </c>
      <c r="L80">
        <f t="shared" si="22"/>
        <v>0.17044071098124877</v>
      </c>
      <c r="M80" s="4">
        <v>1.5726027399999998E-2</v>
      </c>
      <c r="N80">
        <f t="shared" si="23"/>
        <v>0.15471468358124876</v>
      </c>
    </row>
    <row r="81" spans="1:14" ht="15" thickBot="1" x14ac:dyDescent="0.35">
      <c r="A81" t="s">
        <v>0</v>
      </c>
      <c r="B81" s="1">
        <v>43672</v>
      </c>
      <c r="C81" s="1">
        <v>43734</v>
      </c>
      <c r="D81">
        <v>421</v>
      </c>
      <c r="E81">
        <v>421</v>
      </c>
      <c r="F81">
        <v>181</v>
      </c>
      <c r="G81">
        <v>1042.4100000000001</v>
      </c>
      <c r="H81">
        <v>365750</v>
      </c>
      <c r="I81">
        <v>83875</v>
      </c>
      <c r="J81">
        <v>415.75</v>
      </c>
      <c r="L81">
        <f t="shared" si="22"/>
        <v>2.3334953816237296</v>
      </c>
      <c r="M81" s="4">
        <v>1.5726027399999998E-2</v>
      </c>
      <c r="N81">
        <f t="shared" si="23"/>
        <v>2.3177693542237296</v>
      </c>
    </row>
    <row r="82" spans="1:14" ht="15" thickBot="1" x14ac:dyDescent="0.35">
      <c r="A82" t="s">
        <v>0</v>
      </c>
      <c r="B82" s="1">
        <v>43675</v>
      </c>
      <c r="C82" s="1">
        <v>43734</v>
      </c>
      <c r="D82">
        <v>432.45</v>
      </c>
      <c r="E82">
        <v>432.45</v>
      </c>
      <c r="F82">
        <v>713</v>
      </c>
      <c r="G82">
        <v>4247.29</v>
      </c>
      <c r="H82">
        <v>598125</v>
      </c>
      <c r="I82">
        <v>232375</v>
      </c>
      <c r="J82">
        <v>429.35</v>
      </c>
      <c r="L82">
        <f t="shared" si="22"/>
        <v>2.7197149643705436</v>
      </c>
      <c r="M82" s="4">
        <v>1.5753424660000001E-2</v>
      </c>
      <c r="N82">
        <f t="shared" si="23"/>
        <v>2.7039615397105434</v>
      </c>
    </row>
    <row r="83" spans="1:14" ht="15" thickBot="1" x14ac:dyDescent="0.35">
      <c r="A83" t="s">
        <v>0</v>
      </c>
      <c r="B83" s="1">
        <v>43676</v>
      </c>
      <c r="C83" s="1">
        <v>43734</v>
      </c>
      <c r="D83">
        <v>428.65</v>
      </c>
      <c r="E83">
        <v>428.65</v>
      </c>
      <c r="F83">
        <v>804</v>
      </c>
      <c r="G83">
        <v>4834.21</v>
      </c>
      <c r="H83">
        <v>595375</v>
      </c>
      <c r="I83">
        <v>-2750</v>
      </c>
      <c r="J83">
        <v>425.35</v>
      </c>
      <c r="L83">
        <f t="shared" si="22"/>
        <v>-0.87871430223147451</v>
      </c>
      <c r="M83" s="4">
        <v>1.5726027399999998E-2</v>
      </c>
      <c r="N83">
        <f t="shared" si="23"/>
        <v>-0.89444032963147446</v>
      </c>
    </row>
    <row r="84" spans="1:14" ht="15" thickBot="1" x14ac:dyDescent="0.35">
      <c r="A84" t="s">
        <v>0</v>
      </c>
      <c r="B84" s="1">
        <v>43677</v>
      </c>
      <c r="C84" s="1">
        <v>43734</v>
      </c>
      <c r="D84">
        <v>428.85</v>
      </c>
      <c r="E84">
        <v>428.85</v>
      </c>
      <c r="F84">
        <v>223</v>
      </c>
      <c r="G84">
        <v>1314.66</v>
      </c>
      <c r="H84">
        <v>657250</v>
      </c>
      <c r="I84">
        <v>61875</v>
      </c>
      <c r="J84">
        <v>424.6</v>
      </c>
      <c r="L84">
        <f t="shared" si="22"/>
        <v>4.6658112679352735E-2</v>
      </c>
      <c r="M84" s="4">
        <v>1.5698630139999999E-2</v>
      </c>
      <c r="N84">
        <f t="shared" si="23"/>
        <v>3.0959482539352736E-2</v>
      </c>
    </row>
    <row r="85" spans="1:14" ht="15" thickBot="1" x14ac:dyDescent="0.35">
      <c r="A85" t="s">
        <v>0</v>
      </c>
      <c r="B85" s="1">
        <v>43678</v>
      </c>
      <c r="C85" s="1">
        <v>43734</v>
      </c>
      <c r="D85">
        <v>420.85</v>
      </c>
      <c r="E85">
        <v>420.85</v>
      </c>
      <c r="F85">
        <v>422</v>
      </c>
      <c r="G85">
        <v>2447.98</v>
      </c>
      <c r="H85">
        <v>671000</v>
      </c>
      <c r="I85">
        <v>13750</v>
      </c>
      <c r="J85">
        <v>417.05</v>
      </c>
      <c r="L85">
        <f t="shared" si="22"/>
        <v>-1.8654541214876996</v>
      </c>
      <c r="M85" s="4">
        <v>1.550684932E-2</v>
      </c>
      <c r="N85">
        <f t="shared" si="23"/>
        <v>-1.8809609708076995</v>
      </c>
    </row>
    <row r="86" spans="1:14" ht="15" thickBot="1" x14ac:dyDescent="0.35">
      <c r="A86" t="s">
        <v>0</v>
      </c>
      <c r="B86" s="1">
        <v>43679</v>
      </c>
      <c r="C86" s="1">
        <v>43734</v>
      </c>
      <c r="D86">
        <v>414.3</v>
      </c>
      <c r="E86">
        <v>414.3</v>
      </c>
      <c r="F86">
        <v>654</v>
      </c>
      <c r="G86">
        <v>3724.55</v>
      </c>
      <c r="H86">
        <v>761750</v>
      </c>
      <c r="I86">
        <v>90750</v>
      </c>
      <c r="J86">
        <v>410.6</v>
      </c>
      <c r="L86">
        <f t="shared" si="22"/>
        <v>-1.556374004989904</v>
      </c>
      <c r="M86" s="4">
        <v>1.547945205E-2</v>
      </c>
      <c r="N86">
        <f t="shared" si="23"/>
        <v>-1.5718534570399039</v>
      </c>
    </row>
    <row r="87" spans="1:14" ht="15" thickBot="1" x14ac:dyDescent="0.35">
      <c r="A87" t="s">
        <v>0</v>
      </c>
      <c r="B87" s="1">
        <v>43682</v>
      </c>
      <c r="C87" s="1">
        <v>43734</v>
      </c>
      <c r="D87">
        <v>406.6</v>
      </c>
      <c r="E87">
        <v>406.6</v>
      </c>
      <c r="F87">
        <v>471</v>
      </c>
      <c r="G87">
        <v>2625.37</v>
      </c>
      <c r="H87">
        <v>829125</v>
      </c>
      <c r="I87">
        <v>67375</v>
      </c>
      <c r="J87">
        <v>402.65</v>
      </c>
      <c r="L87">
        <f t="shared" si="22"/>
        <v>-1.8585566014964974</v>
      </c>
      <c r="M87" s="4">
        <v>1.5287671229999999E-2</v>
      </c>
      <c r="N87">
        <f t="shared" si="23"/>
        <v>-1.8738442727264975</v>
      </c>
    </row>
    <row r="88" spans="1:14" ht="15" thickBot="1" x14ac:dyDescent="0.35">
      <c r="A88" t="s">
        <v>0</v>
      </c>
      <c r="B88" s="1">
        <v>43683</v>
      </c>
      <c r="C88" s="1">
        <v>43734</v>
      </c>
      <c r="D88">
        <v>412.9</v>
      </c>
      <c r="E88">
        <v>412.9</v>
      </c>
      <c r="F88">
        <v>260</v>
      </c>
      <c r="G88">
        <v>1470.7</v>
      </c>
      <c r="H88">
        <v>849750</v>
      </c>
      <c r="I88">
        <v>20625</v>
      </c>
      <c r="J88">
        <v>410.25</v>
      </c>
      <c r="L88">
        <f t="shared" si="22"/>
        <v>1.5494343334972833</v>
      </c>
      <c r="M88" s="4">
        <v>1.542465753E-2</v>
      </c>
      <c r="N88">
        <f t="shared" si="23"/>
        <v>1.5340096759672832</v>
      </c>
    </row>
    <row r="89" spans="1:14" ht="15" thickBot="1" x14ac:dyDescent="0.35">
      <c r="A89" t="s">
        <v>0</v>
      </c>
      <c r="B89" s="1">
        <v>43684</v>
      </c>
      <c r="C89" s="1">
        <v>43734</v>
      </c>
      <c r="D89">
        <v>410.6</v>
      </c>
      <c r="E89">
        <v>410.6</v>
      </c>
      <c r="F89">
        <v>348</v>
      </c>
      <c r="G89">
        <v>1980.77</v>
      </c>
      <c r="H89">
        <v>792000</v>
      </c>
      <c r="I89">
        <v>-57750</v>
      </c>
      <c r="J89">
        <v>408.4</v>
      </c>
      <c r="L89">
        <f t="shared" si="22"/>
        <v>-0.55703560184062839</v>
      </c>
      <c r="M89" s="4">
        <v>1.520547945E-2</v>
      </c>
      <c r="N89">
        <f t="shared" si="23"/>
        <v>-0.57224108129062834</v>
      </c>
    </row>
    <row r="90" spans="1:14" ht="15" thickBot="1" x14ac:dyDescent="0.35">
      <c r="A90" t="s">
        <v>0</v>
      </c>
      <c r="B90" s="1">
        <v>43685</v>
      </c>
      <c r="C90" s="1">
        <v>43734</v>
      </c>
      <c r="D90">
        <v>418.2</v>
      </c>
      <c r="E90">
        <v>418.2</v>
      </c>
      <c r="F90">
        <v>258</v>
      </c>
      <c r="G90">
        <v>1467.91</v>
      </c>
      <c r="H90">
        <v>874500</v>
      </c>
      <c r="I90">
        <v>82500</v>
      </c>
      <c r="J90">
        <v>414.4</v>
      </c>
      <c r="L90">
        <f t="shared" si="22"/>
        <v>1.8509498295177704</v>
      </c>
      <c r="M90" s="4">
        <v>1.487671233E-2</v>
      </c>
      <c r="N90">
        <f t="shared" si="23"/>
        <v>1.8360731171877704</v>
      </c>
    </row>
    <row r="91" spans="1:14" ht="15" thickBot="1" x14ac:dyDescent="0.35">
      <c r="A91" t="s">
        <v>0</v>
      </c>
      <c r="B91" s="1">
        <v>43686</v>
      </c>
      <c r="C91" s="1">
        <v>43734</v>
      </c>
      <c r="D91">
        <v>422.55</v>
      </c>
      <c r="E91">
        <v>422.55</v>
      </c>
      <c r="F91">
        <v>288</v>
      </c>
      <c r="G91">
        <v>1668.94</v>
      </c>
      <c r="H91">
        <v>944625</v>
      </c>
      <c r="I91">
        <v>70125</v>
      </c>
      <c r="J91">
        <v>420.15</v>
      </c>
      <c r="L91">
        <f t="shared" si="22"/>
        <v>1.0401721664275521</v>
      </c>
      <c r="M91" s="4">
        <v>1.4849315070000001E-2</v>
      </c>
      <c r="N91">
        <f t="shared" si="23"/>
        <v>1.0253228513575521</v>
      </c>
    </row>
    <row r="92" spans="1:14" ht="15" thickBot="1" x14ac:dyDescent="0.35">
      <c r="A92" t="s">
        <v>0</v>
      </c>
      <c r="B92" s="1">
        <v>43690</v>
      </c>
      <c r="C92" s="1">
        <v>43734</v>
      </c>
      <c r="D92">
        <v>413.05</v>
      </c>
      <c r="E92">
        <v>413.05</v>
      </c>
      <c r="F92">
        <v>432</v>
      </c>
      <c r="G92">
        <v>2480.1999999999998</v>
      </c>
      <c r="H92">
        <v>899250</v>
      </c>
      <c r="I92">
        <v>-45375</v>
      </c>
      <c r="J92">
        <v>410.25</v>
      </c>
      <c r="L92">
        <f t="shared" si="22"/>
        <v>-2.2482546444207787</v>
      </c>
      <c r="M92" s="4">
        <v>1.487671233E-2</v>
      </c>
      <c r="N92">
        <f t="shared" si="23"/>
        <v>-2.2631313567507787</v>
      </c>
    </row>
    <row r="93" spans="1:14" ht="15" thickBot="1" x14ac:dyDescent="0.35">
      <c r="A93" t="s">
        <v>0</v>
      </c>
      <c r="B93" s="1">
        <v>43691</v>
      </c>
      <c r="C93" s="1">
        <v>43734</v>
      </c>
      <c r="D93">
        <v>419.1</v>
      </c>
      <c r="E93">
        <v>419.1</v>
      </c>
      <c r="F93">
        <v>529</v>
      </c>
      <c r="G93">
        <v>3056.67</v>
      </c>
      <c r="H93">
        <v>972125</v>
      </c>
      <c r="I93">
        <v>72875</v>
      </c>
      <c r="J93">
        <v>417.3</v>
      </c>
      <c r="L93">
        <f t="shared" si="22"/>
        <v>1.4647137150466072</v>
      </c>
      <c r="M93" s="4">
        <v>1.5013698630000001E-2</v>
      </c>
      <c r="N93">
        <f t="shared" si="23"/>
        <v>1.4497000164166072</v>
      </c>
    </row>
    <row r="94" spans="1:14" ht="15" thickBot="1" x14ac:dyDescent="0.35">
      <c r="A94" t="s">
        <v>0</v>
      </c>
      <c r="B94" s="1">
        <v>43693</v>
      </c>
      <c r="C94" s="1">
        <v>43734</v>
      </c>
      <c r="D94">
        <v>421.8</v>
      </c>
      <c r="E94">
        <v>421.8</v>
      </c>
      <c r="F94">
        <v>439</v>
      </c>
      <c r="G94">
        <v>2534.9</v>
      </c>
      <c r="H94">
        <v>1178375</v>
      </c>
      <c r="I94">
        <v>206250</v>
      </c>
      <c r="J94">
        <v>418.95</v>
      </c>
      <c r="L94">
        <f t="shared" si="22"/>
        <v>0.64423765211166506</v>
      </c>
      <c r="M94" s="4">
        <v>1.5013698630000001E-2</v>
      </c>
      <c r="N94">
        <f t="shared" si="23"/>
        <v>0.62922395348166504</v>
      </c>
    </row>
    <row r="95" spans="1:14" ht="15" thickBot="1" x14ac:dyDescent="0.35">
      <c r="A95" t="s">
        <v>0</v>
      </c>
      <c r="B95" s="1">
        <v>43696</v>
      </c>
      <c r="C95" s="1">
        <v>43734</v>
      </c>
      <c r="D95">
        <v>425.05</v>
      </c>
      <c r="E95">
        <v>425.05</v>
      </c>
      <c r="F95">
        <v>1088</v>
      </c>
      <c r="G95">
        <v>6381.38</v>
      </c>
      <c r="H95">
        <v>1821875</v>
      </c>
      <c r="I95">
        <v>643500</v>
      </c>
      <c r="J95">
        <v>423.4</v>
      </c>
      <c r="L95">
        <f t="shared" si="22"/>
        <v>0.77050734945471788</v>
      </c>
      <c r="M95" s="4">
        <v>1.498630137E-2</v>
      </c>
      <c r="N95">
        <f t="shared" si="23"/>
        <v>0.75552104808471787</v>
      </c>
    </row>
    <row r="96" spans="1:14" ht="15" thickBot="1" x14ac:dyDescent="0.35">
      <c r="A96" t="s">
        <v>0</v>
      </c>
      <c r="B96" s="1">
        <v>43697</v>
      </c>
      <c r="C96" s="1">
        <v>43734</v>
      </c>
      <c r="D96">
        <v>418.9</v>
      </c>
      <c r="E96">
        <v>418.9</v>
      </c>
      <c r="F96">
        <v>1119</v>
      </c>
      <c r="G96">
        <v>6434.59</v>
      </c>
      <c r="H96">
        <v>2059750</v>
      </c>
      <c r="I96">
        <v>237875</v>
      </c>
      <c r="J96">
        <v>416.9</v>
      </c>
      <c r="L96">
        <f t="shared" si="22"/>
        <v>-1.4468886013410267</v>
      </c>
      <c r="M96" s="4">
        <v>1.493150685E-2</v>
      </c>
      <c r="N96">
        <f t="shared" si="23"/>
        <v>-1.4618201081910267</v>
      </c>
    </row>
    <row r="97" spans="1:14" ht="15" thickBot="1" x14ac:dyDescent="0.35">
      <c r="A97" t="s">
        <v>0</v>
      </c>
      <c r="B97" s="1">
        <v>43698</v>
      </c>
      <c r="C97" s="1">
        <v>43734</v>
      </c>
      <c r="D97">
        <v>414.5</v>
      </c>
      <c r="E97">
        <v>414.5</v>
      </c>
      <c r="F97">
        <v>1315</v>
      </c>
      <c r="G97">
        <v>7531.1</v>
      </c>
      <c r="H97">
        <v>2872375</v>
      </c>
      <c r="I97">
        <v>812625</v>
      </c>
      <c r="J97">
        <v>412.05</v>
      </c>
      <c r="L97">
        <f t="shared" si="22"/>
        <v>-1.0503700167104266</v>
      </c>
      <c r="M97" s="4">
        <v>1.493150685E-2</v>
      </c>
      <c r="N97">
        <f t="shared" si="23"/>
        <v>-1.0653015235604266</v>
      </c>
    </row>
    <row r="98" spans="1:14" ht="15" thickBot="1" x14ac:dyDescent="0.35">
      <c r="A98" t="s">
        <v>0</v>
      </c>
      <c r="B98" s="1">
        <v>43699</v>
      </c>
      <c r="C98" s="1">
        <v>43734</v>
      </c>
      <c r="D98">
        <v>400.95</v>
      </c>
      <c r="E98">
        <v>400.95</v>
      </c>
      <c r="F98">
        <v>5351</v>
      </c>
      <c r="G98">
        <v>29818.73</v>
      </c>
      <c r="H98">
        <v>7221500</v>
      </c>
      <c r="I98">
        <v>4349125</v>
      </c>
      <c r="J98">
        <v>399.1</v>
      </c>
      <c r="L98">
        <f t="shared" si="22"/>
        <v>-3.268998793727385</v>
      </c>
      <c r="M98" s="4">
        <v>1.4849315070000001E-2</v>
      </c>
      <c r="N98">
        <f t="shared" si="23"/>
        <v>-3.2838481087973852</v>
      </c>
    </row>
    <row r="99" spans="1:14" ht="15" thickBot="1" x14ac:dyDescent="0.35">
      <c r="A99" t="s">
        <v>0</v>
      </c>
      <c r="B99" s="1">
        <v>43700</v>
      </c>
      <c r="C99" s="1">
        <v>43734</v>
      </c>
      <c r="D99">
        <v>397.05</v>
      </c>
      <c r="E99">
        <v>397.05</v>
      </c>
      <c r="F99">
        <v>11041</v>
      </c>
      <c r="G99">
        <v>60251.83</v>
      </c>
      <c r="H99">
        <v>12820500</v>
      </c>
      <c r="I99">
        <v>5599000</v>
      </c>
      <c r="J99">
        <v>395.4</v>
      </c>
      <c r="L99">
        <f t="shared" si="22"/>
        <v>-0.97268986157874482</v>
      </c>
      <c r="M99" s="4">
        <v>1.482191781E-2</v>
      </c>
      <c r="N99">
        <f t="shared" si="23"/>
        <v>-0.98751177938874479</v>
      </c>
    </row>
    <row r="100" spans="1:14" ht="15" thickBot="1" x14ac:dyDescent="0.35">
      <c r="A100" t="s">
        <v>0</v>
      </c>
      <c r="B100" s="1">
        <v>43703</v>
      </c>
      <c r="C100" s="1">
        <v>43734</v>
      </c>
      <c r="D100">
        <v>411.7</v>
      </c>
      <c r="E100">
        <v>411.7</v>
      </c>
      <c r="F100">
        <v>14976</v>
      </c>
      <c r="G100">
        <v>83167.06</v>
      </c>
      <c r="H100">
        <v>22462000</v>
      </c>
      <c r="I100">
        <v>9641500</v>
      </c>
      <c r="J100">
        <v>411.65</v>
      </c>
      <c r="L100">
        <f t="shared" si="22"/>
        <v>3.689711623221251</v>
      </c>
      <c r="M100" s="4">
        <v>1.4958904110000001E-2</v>
      </c>
      <c r="N100">
        <f t="shared" si="23"/>
        <v>3.6747527191112512</v>
      </c>
    </row>
    <row r="101" spans="1:14" ht="15" thickBot="1" x14ac:dyDescent="0.35">
      <c r="A101" t="s">
        <v>0</v>
      </c>
      <c r="B101" s="1">
        <v>43704</v>
      </c>
      <c r="C101" s="1">
        <v>43734</v>
      </c>
      <c r="D101">
        <v>418.95</v>
      </c>
      <c r="E101">
        <v>418.95</v>
      </c>
      <c r="F101">
        <v>23162</v>
      </c>
      <c r="G101">
        <v>132848.72</v>
      </c>
      <c r="H101">
        <v>41404000</v>
      </c>
      <c r="I101">
        <v>18940625</v>
      </c>
      <c r="J101" t="s">
        <v>11</v>
      </c>
      <c r="L101">
        <f t="shared" si="22"/>
        <v>1.7609910128734516</v>
      </c>
      <c r="M101" s="4">
        <v>1.487671233E-2</v>
      </c>
      <c r="N101">
        <f t="shared" si="23"/>
        <v>1.7461143005434516</v>
      </c>
    </row>
    <row r="102" spans="1:14" ht="15" thickBot="1" x14ac:dyDescent="0.35">
      <c r="A102" t="s">
        <v>0</v>
      </c>
      <c r="B102" s="1">
        <v>43705</v>
      </c>
      <c r="C102" s="1">
        <v>43734</v>
      </c>
      <c r="D102">
        <v>414</v>
      </c>
      <c r="E102">
        <v>414</v>
      </c>
      <c r="F102">
        <v>19393</v>
      </c>
      <c r="G102">
        <v>110609.64</v>
      </c>
      <c r="H102">
        <v>53564500</v>
      </c>
      <c r="I102">
        <v>12160500</v>
      </c>
      <c r="J102">
        <v>412.95</v>
      </c>
      <c r="L102">
        <f t="shared" si="22"/>
        <v>-1.181525241675615</v>
      </c>
      <c r="M102" s="4">
        <v>1.487671233E-2</v>
      </c>
      <c r="N102">
        <f t="shared" si="23"/>
        <v>-1.196401954005615</v>
      </c>
    </row>
    <row r="103" spans="1:14" ht="15" thickBot="1" x14ac:dyDescent="0.35">
      <c r="A103" t="s">
        <v>0</v>
      </c>
      <c r="B103" s="1">
        <v>43706</v>
      </c>
      <c r="C103" s="1">
        <v>43734</v>
      </c>
      <c r="D103">
        <v>406.7</v>
      </c>
      <c r="E103">
        <v>406.7</v>
      </c>
      <c r="F103">
        <v>36499</v>
      </c>
      <c r="G103">
        <v>203800.72</v>
      </c>
      <c r="H103">
        <v>74339375</v>
      </c>
      <c r="I103">
        <v>20798250</v>
      </c>
      <c r="J103">
        <v>404.4</v>
      </c>
      <c r="L103">
        <f t="shared" si="22"/>
        <v>-1.7632850241545921</v>
      </c>
      <c r="M103" s="4">
        <v>1.482191781E-2</v>
      </c>
      <c r="N103">
        <f t="shared" si="23"/>
        <v>-1.7781069419645921</v>
      </c>
    </row>
    <row r="104" spans="1:14" ht="15" thickBot="1" x14ac:dyDescent="0.35">
      <c r="A104" t="s">
        <v>0</v>
      </c>
      <c r="B104" s="1">
        <v>43707</v>
      </c>
      <c r="C104" s="1">
        <v>43769</v>
      </c>
      <c r="D104">
        <v>414.5</v>
      </c>
      <c r="E104">
        <v>414.5</v>
      </c>
      <c r="F104">
        <v>444</v>
      </c>
      <c r="G104">
        <v>2517.46</v>
      </c>
      <c r="H104">
        <v>566500</v>
      </c>
      <c r="I104">
        <v>243375</v>
      </c>
      <c r="J104">
        <v>409.65</v>
      </c>
      <c r="L104">
        <f t="shared" si="22"/>
        <v>1.91787558396853</v>
      </c>
      <c r="M104" s="4">
        <v>1.4849315070000001E-2</v>
      </c>
      <c r="N104">
        <f t="shared" si="23"/>
        <v>1.90302626889853</v>
      </c>
    </row>
    <row r="105" spans="1:14" ht="15" thickBot="1" x14ac:dyDescent="0.35">
      <c r="A105" t="s">
        <v>0</v>
      </c>
      <c r="B105" s="1">
        <v>43711</v>
      </c>
      <c r="C105" s="1">
        <v>43769</v>
      </c>
      <c r="D105">
        <v>394.7</v>
      </c>
      <c r="E105">
        <v>394.7</v>
      </c>
      <c r="F105">
        <v>602</v>
      </c>
      <c r="G105">
        <v>3315.05</v>
      </c>
      <c r="H105">
        <v>541750</v>
      </c>
      <c r="I105">
        <v>-24750</v>
      </c>
      <c r="J105">
        <v>392.15</v>
      </c>
      <c r="L105">
        <f t="shared" si="22"/>
        <v>-4.7768395657418603</v>
      </c>
      <c r="M105" s="4">
        <v>1.4849315070000001E-2</v>
      </c>
      <c r="N105">
        <f t="shared" si="23"/>
        <v>-4.7916888808118605</v>
      </c>
    </row>
    <row r="106" spans="1:14" ht="15" thickBot="1" x14ac:dyDescent="0.35">
      <c r="A106" t="s">
        <v>0</v>
      </c>
      <c r="B106" s="1">
        <v>43712</v>
      </c>
      <c r="C106" s="1">
        <v>43769</v>
      </c>
      <c r="D106">
        <v>401.2</v>
      </c>
      <c r="E106">
        <v>401.2</v>
      </c>
      <c r="F106">
        <v>749</v>
      </c>
      <c r="G106">
        <v>4093.97</v>
      </c>
      <c r="H106">
        <v>893750</v>
      </c>
      <c r="I106">
        <v>352000</v>
      </c>
      <c r="J106">
        <v>397.5</v>
      </c>
      <c r="L106">
        <f t="shared" si="22"/>
        <v>1.6468203699011907</v>
      </c>
      <c r="M106" s="4">
        <v>1.482191781E-2</v>
      </c>
      <c r="N106">
        <f t="shared" si="23"/>
        <v>1.6319984520911908</v>
      </c>
    </row>
    <row r="107" spans="1:14" ht="15" thickBot="1" x14ac:dyDescent="0.35">
      <c r="A107" t="s">
        <v>0</v>
      </c>
      <c r="B107" s="1">
        <v>43713</v>
      </c>
      <c r="C107" s="1">
        <v>43769</v>
      </c>
      <c r="D107">
        <v>392.2</v>
      </c>
      <c r="E107">
        <v>392.2</v>
      </c>
      <c r="F107">
        <v>620</v>
      </c>
      <c r="G107">
        <v>3354.35</v>
      </c>
      <c r="H107">
        <v>1122000</v>
      </c>
      <c r="I107">
        <v>228250</v>
      </c>
      <c r="J107">
        <v>389</v>
      </c>
      <c r="L107">
        <f t="shared" si="22"/>
        <v>-2.2432701894317049</v>
      </c>
      <c r="M107" s="4">
        <v>1.4739726030000001E-2</v>
      </c>
      <c r="N107">
        <f t="shared" si="23"/>
        <v>-2.258009915461705</v>
      </c>
    </row>
    <row r="108" spans="1:14" ht="15" thickBot="1" x14ac:dyDescent="0.35">
      <c r="A108" t="s">
        <v>0</v>
      </c>
      <c r="B108" s="1">
        <v>43714</v>
      </c>
      <c r="C108" s="1">
        <v>43769</v>
      </c>
      <c r="D108">
        <v>395.25</v>
      </c>
      <c r="E108">
        <v>395.25</v>
      </c>
      <c r="F108">
        <v>257</v>
      </c>
      <c r="G108">
        <v>1397.96</v>
      </c>
      <c r="H108">
        <v>1166000</v>
      </c>
      <c r="I108">
        <v>44000</v>
      </c>
      <c r="J108">
        <v>391.35</v>
      </c>
      <c r="L108">
        <f t="shared" si="22"/>
        <v>0.77766445690974284</v>
      </c>
      <c r="M108" s="4">
        <v>1.4575342470000001E-2</v>
      </c>
      <c r="N108">
        <f t="shared" si="23"/>
        <v>0.76308911443974281</v>
      </c>
    </row>
    <row r="109" spans="1:14" ht="15" thickBot="1" x14ac:dyDescent="0.35">
      <c r="A109" t="s">
        <v>0</v>
      </c>
      <c r="B109" s="1">
        <v>43717</v>
      </c>
      <c r="C109" s="1">
        <v>43769</v>
      </c>
      <c r="D109">
        <v>398.75</v>
      </c>
      <c r="E109">
        <v>398.75</v>
      </c>
      <c r="F109">
        <v>355</v>
      </c>
      <c r="G109">
        <v>1947.48</v>
      </c>
      <c r="H109">
        <v>1192125</v>
      </c>
      <c r="I109">
        <v>26125</v>
      </c>
      <c r="J109">
        <v>395.45</v>
      </c>
      <c r="L109">
        <f t="shared" si="22"/>
        <v>0.8855154965211891</v>
      </c>
      <c r="M109" s="4">
        <v>1.465753425E-2</v>
      </c>
      <c r="N109">
        <f t="shared" si="23"/>
        <v>0.87085796227118906</v>
      </c>
    </row>
    <row r="110" spans="1:14" ht="15" thickBot="1" x14ac:dyDescent="0.35">
      <c r="A110" t="s">
        <v>0</v>
      </c>
      <c r="B110" s="1">
        <v>43719</v>
      </c>
      <c r="C110" s="1">
        <v>43769</v>
      </c>
      <c r="D110">
        <v>397.9</v>
      </c>
      <c r="E110">
        <v>397.9</v>
      </c>
      <c r="F110">
        <v>476</v>
      </c>
      <c r="G110">
        <v>2613.0100000000002</v>
      </c>
      <c r="H110">
        <v>1376375</v>
      </c>
      <c r="I110">
        <v>184250</v>
      </c>
      <c r="J110">
        <v>394.6</v>
      </c>
      <c r="L110">
        <f t="shared" si="22"/>
        <v>-0.21316614420063265</v>
      </c>
      <c r="M110" s="4">
        <v>1.4739726030000001E-2</v>
      </c>
      <c r="N110">
        <f t="shared" si="23"/>
        <v>-0.22790587023063266</v>
      </c>
    </row>
    <row r="111" spans="1:14" ht="15" thickBot="1" x14ac:dyDescent="0.35">
      <c r="A111" t="s">
        <v>0</v>
      </c>
      <c r="B111" s="1">
        <v>43720</v>
      </c>
      <c r="C111" s="1">
        <v>43769</v>
      </c>
      <c r="D111">
        <v>405.6</v>
      </c>
      <c r="E111">
        <v>405.6</v>
      </c>
      <c r="F111">
        <v>720</v>
      </c>
      <c r="G111">
        <v>4031.02</v>
      </c>
      <c r="H111">
        <v>1529000</v>
      </c>
      <c r="I111">
        <v>152625</v>
      </c>
      <c r="J111">
        <v>402.7</v>
      </c>
      <c r="L111">
        <f t="shared" si="22"/>
        <v>1.9351595878361512</v>
      </c>
      <c r="M111" s="4">
        <v>1.4520547950000001E-2</v>
      </c>
      <c r="N111">
        <f t="shared" si="23"/>
        <v>1.9206390398861513</v>
      </c>
    </row>
    <row r="112" spans="1:14" ht="15" thickBot="1" x14ac:dyDescent="0.35">
      <c r="A112" t="s">
        <v>0</v>
      </c>
      <c r="B112" s="1">
        <v>43721</v>
      </c>
      <c r="C112" s="1">
        <v>43769</v>
      </c>
      <c r="D112">
        <v>416.2</v>
      </c>
      <c r="E112">
        <v>416.2</v>
      </c>
      <c r="F112">
        <v>1655</v>
      </c>
      <c r="G112">
        <v>9331.3799999999992</v>
      </c>
      <c r="H112">
        <v>2187625</v>
      </c>
      <c r="I112">
        <v>658625</v>
      </c>
      <c r="J112">
        <v>413.4</v>
      </c>
      <c r="L112">
        <f t="shared" si="22"/>
        <v>2.6134122287968355</v>
      </c>
      <c r="M112" s="4">
        <v>1.460273973E-2</v>
      </c>
      <c r="N112">
        <f t="shared" si="23"/>
        <v>2.5988094890668356</v>
      </c>
    </row>
    <row r="113" spans="1:14" ht="15" thickBot="1" x14ac:dyDescent="0.35">
      <c r="A113" t="s">
        <v>0</v>
      </c>
      <c r="B113" s="1">
        <v>43724</v>
      </c>
      <c r="C113" s="1">
        <v>43769</v>
      </c>
      <c r="D113">
        <v>414.45</v>
      </c>
      <c r="E113">
        <v>414.45</v>
      </c>
      <c r="F113">
        <v>770</v>
      </c>
      <c r="G113">
        <v>4386.38</v>
      </c>
      <c r="H113">
        <v>2523125</v>
      </c>
      <c r="I113">
        <v>335500</v>
      </c>
      <c r="J113">
        <v>412.15</v>
      </c>
      <c r="L113">
        <f t="shared" si="22"/>
        <v>-0.42047092743873138</v>
      </c>
      <c r="M113" s="4">
        <v>1.460273973E-2</v>
      </c>
      <c r="N113">
        <f t="shared" si="23"/>
        <v>-0.43507366716873136</v>
      </c>
    </row>
    <row r="114" spans="1:14" ht="15" thickBot="1" x14ac:dyDescent="0.35">
      <c r="A114" t="s">
        <v>0</v>
      </c>
      <c r="B114" s="1">
        <v>43725</v>
      </c>
      <c r="C114" s="1">
        <v>43769</v>
      </c>
      <c r="D114">
        <v>402.2</v>
      </c>
      <c r="E114">
        <v>402.2</v>
      </c>
      <c r="F114">
        <v>1140</v>
      </c>
      <c r="G114">
        <v>6387.07</v>
      </c>
      <c r="H114">
        <v>3099250</v>
      </c>
      <c r="I114">
        <v>576125</v>
      </c>
      <c r="J114">
        <v>400.65</v>
      </c>
      <c r="L114">
        <f t="shared" si="22"/>
        <v>-2.9557244540957899</v>
      </c>
      <c r="M114" s="4">
        <v>1.460273973E-2</v>
      </c>
      <c r="N114">
        <f t="shared" si="23"/>
        <v>-2.9703271938257898</v>
      </c>
    </row>
    <row r="115" spans="1:14" ht="15" thickBot="1" x14ac:dyDescent="0.35">
      <c r="A115" t="s">
        <v>0</v>
      </c>
      <c r="B115" s="1">
        <v>43726</v>
      </c>
      <c r="C115" s="1">
        <v>43769</v>
      </c>
      <c r="D115">
        <v>402.1</v>
      </c>
      <c r="E115">
        <v>402.1</v>
      </c>
      <c r="F115">
        <v>3934</v>
      </c>
      <c r="G115">
        <v>21795.27</v>
      </c>
      <c r="H115">
        <v>5640250</v>
      </c>
      <c r="I115">
        <v>2541000</v>
      </c>
      <c r="J115">
        <v>399.35</v>
      </c>
      <c r="L115">
        <f t="shared" si="22"/>
        <v>-2.4863252113367949E-2</v>
      </c>
      <c r="M115" s="4">
        <v>1.454794521E-2</v>
      </c>
      <c r="N115">
        <f t="shared" si="23"/>
        <v>-3.9411197323367952E-2</v>
      </c>
    </row>
    <row r="116" spans="1:14" ht="15" thickBot="1" x14ac:dyDescent="0.35">
      <c r="A116" t="s">
        <v>0</v>
      </c>
      <c r="B116" s="1">
        <v>43727</v>
      </c>
      <c r="C116" s="1">
        <v>43769</v>
      </c>
      <c r="D116">
        <v>389.05</v>
      </c>
      <c r="E116">
        <v>389.05</v>
      </c>
      <c r="F116">
        <v>4418</v>
      </c>
      <c r="G116">
        <v>23751.23</v>
      </c>
      <c r="H116">
        <v>7309500</v>
      </c>
      <c r="I116">
        <v>1669250</v>
      </c>
      <c r="J116">
        <v>386.6</v>
      </c>
      <c r="L116">
        <f t="shared" si="22"/>
        <v>-3.2454613280278566</v>
      </c>
      <c r="M116" s="4">
        <v>1.454794521E-2</v>
      </c>
      <c r="N116">
        <f t="shared" si="23"/>
        <v>-3.2600092732378565</v>
      </c>
    </row>
    <row r="117" spans="1:14" ht="15" thickBot="1" x14ac:dyDescent="0.35">
      <c r="A117" t="s">
        <v>0</v>
      </c>
      <c r="B117" s="1">
        <v>43728</v>
      </c>
      <c r="C117" s="1">
        <v>43769</v>
      </c>
      <c r="D117">
        <v>418.45</v>
      </c>
      <c r="E117">
        <v>418.45</v>
      </c>
      <c r="F117">
        <v>18954</v>
      </c>
      <c r="G117">
        <v>107571.17</v>
      </c>
      <c r="H117">
        <v>14755125</v>
      </c>
      <c r="I117">
        <v>7445625</v>
      </c>
      <c r="J117">
        <v>417.5</v>
      </c>
      <c r="L117">
        <f t="shared" si="22"/>
        <v>7.5568692970055205</v>
      </c>
      <c r="M117" s="4">
        <v>1.4575342470000001E-2</v>
      </c>
      <c r="N117">
        <f t="shared" si="23"/>
        <v>7.5422939545355208</v>
      </c>
    </row>
    <row r="118" spans="1:14" ht="15" thickBot="1" x14ac:dyDescent="0.35">
      <c r="A118" t="s">
        <v>0</v>
      </c>
      <c r="B118" s="1">
        <v>43731</v>
      </c>
      <c r="C118" s="1">
        <v>43769</v>
      </c>
      <c r="D118">
        <v>450</v>
      </c>
      <c r="E118">
        <v>450</v>
      </c>
      <c r="F118">
        <v>18897</v>
      </c>
      <c r="G118">
        <v>115025.58</v>
      </c>
      <c r="H118">
        <v>22226875</v>
      </c>
      <c r="I118">
        <v>7471750</v>
      </c>
      <c r="J118">
        <v>446.3</v>
      </c>
      <c r="L118">
        <f t="shared" si="22"/>
        <v>7.5397299557892241</v>
      </c>
      <c r="M118" s="4">
        <v>1.4630136990000001E-2</v>
      </c>
      <c r="N118">
        <f t="shared" si="23"/>
        <v>7.525099818799224</v>
      </c>
    </row>
    <row r="119" spans="1:14" ht="15" thickBot="1" x14ac:dyDescent="0.35">
      <c r="A119" t="s">
        <v>0</v>
      </c>
      <c r="B119" s="1">
        <v>43732</v>
      </c>
      <c r="C119" s="1">
        <v>43769</v>
      </c>
      <c r="D119">
        <v>444.35</v>
      </c>
      <c r="E119">
        <v>444.35</v>
      </c>
      <c r="F119">
        <v>28305</v>
      </c>
      <c r="G119">
        <v>172008.9</v>
      </c>
      <c r="H119">
        <v>44713625</v>
      </c>
      <c r="I119">
        <v>22486750</v>
      </c>
      <c r="J119">
        <v>440.9</v>
      </c>
      <c r="L119">
        <f t="shared" si="22"/>
        <v>-1.2555555555555504</v>
      </c>
      <c r="M119" s="4">
        <v>1.482191781E-2</v>
      </c>
      <c r="N119">
        <f t="shared" si="23"/>
        <v>-1.2703774733655504</v>
      </c>
    </row>
    <row r="120" spans="1:14" ht="15" thickBot="1" x14ac:dyDescent="0.35">
      <c r="A120" t="s">
        <v>0</v>
      </c>
      <c r="B120" s="1">
        <v>43733</v>
      </c>
      <c r="C120" s="1">
        <v>43769</v>
      </c>
      <c r="D120">
        <v>438.2</v>
      </c>
      <c r="E120">
        <v>438.2</v>
      </c>
      <c r="F120">
        <v>27539</v>
      </c>
      <c r="G120">
        <v>165735.67999999999</v>
      </c>
      <c r="H120">
        <v>61722375</v>
      </c>
      <c r="I120">
        <v>17008750</v>
      </c>
      <c r="J120">
        <v>434.2</v>
      </c>
      <c r="L120">
        <f t="shared" si="22"/>
        <v>-1.3840441093732494</v>
      </c>
      <c r="M120" s="4">
        <v>1.4849315070000001E-2</v>
      </c>
      <c r="N120">
        <f t="shared" si="23"/>
        <v>-1.3988934244432494</v>
      </c>
    </row>
    <row r="121" spans="1:14" ht="15" thickBot="1" x14ac:dyDescent="0.35">
      <c r="A121" t="s">
        <v>0</v>
      </c>
      <c r="B121" s="1">
        <v>43734</v>
      </c>
      <c r="C121" s="1">
        <v>43769</v>
      </c>
      <c r="D121">
        <v>454.95</v>
      </c>
      <c r="E121">
        <v>454.95</v>
      </c>
      <c r="F121">
        <v>45733</v>
      </c>
      <c r="G121">
        <v>284361.28999999998</v>
      </c>
      <c r="H121">
        <v>78025750</v>
      </c>
      <c r="I121">
        <v>16303375</v>
      </c>
      <c r="J121">
        <v>451.95</v>
      </c>
      <c r="L121">
        <f t="shared" si="22"/>
        <v>3.8224554997717939</v>
      </c>
      <c r="M121" s="4">
        <v>1.482191781E-2</v>
      </c>
      <c r="N121">
        <f t="shared" si="23"/>
        <v>3.8076335819617939</v>
      </c>
    </row>
    <row r="122" spans="1:14" ht="15" thickBot="1" x14ac:dyDescent="0.35">
      <c r="A122" t="s">
        <v>0</v>
      </c>
      <c r="B122" s="1">
        <v>43735</v>
      </c>
      <c r="C122" s="1">
        <v>43797</v>
      </c>
      <c r="D122">
        <v>454</v>
      </c>
      <c r="E122">
        <v>454</v>
      </c>
      <c r="F122">
        <v>331</v>
      </c>
      <c r="G122">
        <v>2059.35</v>
      </c>
      <c r="H122">
        <v>324500</v>
      </c>
      <c r="I122">
        <v>13750</v>
      </c>
      <c r="J122">
        <v>449.2</v>
      </c>
      <c r="L122">
        <f t="shared" si="22"/>
        <v>-0.20881415540168999</v>
      </c>
      <c r="M122" s="4">
        <v>1.482191781E-2</v>
      </c>
      <c r="N122">
        <f t="shared" si="23"/>
        <v>-0.22363607321168999</v>
      </c>
    </row>
    <row r="123" spans="1:14" ht="15" thickBot="1" x14ac:dyDescent="0.35">
      <c r="A123" t="s">
        <v>0</v>
      </c>
      <c r="B123" s="1">
        <v>43738</v>
      </c>
      <c r="C123" s="1">
        <v>43797</v>
      </c>
      <c r="D123">
        <v>438.7</v>
      </c>
      <c r="E123">
        <v>438.7</v>
      </c>
      <c r="F123">
        <v>590</v>
      </c>
      <c r="G123">
        <v>3578.18</v>
      </c>
      <c r="H123">
        <v>409750</v>
      </c>
      <c r="I123">
        <v>85250</v>
      </c>
      <c r="J123">
        <v>433.7</v>
      </c>
      <c r="L123">
        <f t="shared" si="22"/>
        <v>-3.3700440528634386</v>
      </c>
      <c r="M123" s="4">
        <v>1.4630136990000001E-2</v>
      </c>
      <c r="N123">
        <f t="shared" si="23"/>
        <v>-3.3846741898534387</v>
      </c>
    </row>
    <row r="124" spans="1:14" ht="15" thickBot="1" x14ac:dyDescent="0.35">
      <c r="A124" t="s">
        <v>0</v>
      </c>
      <c r="B124" s="1">
        <v>43739</v>
      </c>
      <c r="C124" s="1">
        <v>43797</v>
      </c>
      <c r="D124">
        <v>429.55</v>
      </c>
      <c r="E124">
        <v>429.55</v>
      </c>
      <c r="F124">
        <v>880</v>
      </c>
      <c r="G124">
        <v>5277.08</v>
      </c>
      <c r="H124">
        <v>503250</v>
      </c>
      <c r="I124">
        <v>93500</v>
      </c>
      <c r="J124">
        <v>424.6</v>
      </c>
      <c r="L124">
        <f t="shared" si="22"/>
        <v>-2.0857077729655749</v>
      </c>
      <c r="M124" s="4">
        <v>1.4520547950000001E-2</v>
      </c>
      <c r="N124">
        <f t="shared" si="23"/>
        <v>-2.100228320915575</v>
      </c>
    </row>
    <row r="125" spans="1:14" ht="15" thickBot="1" x14ac:dyDescent="0.35">
      <c r="A125" t="s">
        <v>0</v>
      </c>
      <c r="B125" s="1">
        <v>43741</v>
      </c>
      <c r="C125" s="1">
        <v>43797</v>
      </c>
      <c r="D125">
        <v>431.15</v>
      </c>
      <c r="E125">
        <v>431.15</v>
      </c>
      <c r="F125">
        <v>404</v>
      </c>
      <c r="G125">
        <v>2402.36</v>
      </c>
      <c r="H125">
        <v>519750</v>
      </c>
      <c r="I125">
        <v>16500</v>
      </c>
      <c r="J125">
        <v>427.3</v>
      </c>
      <c r="L125">
        <f t="shared" si="22"/>
        <v>0.37248283086950668</v>
      </c>
      <c r="M125" s="4">
        <v>1.438356164E-2</v>
      </c>
      <c r="N125">
        <f t="shared" si="23"/>
        <v>0.35809926922950669</v>
      </c>
    </row>
    <row r="126" spans="1:14" ht="15" thickBot="1" x14ac:dyDescent="0.35">
      <c r="A126" t="s">
        <v>0</v>
      </c>
      <c r="B126" s="1">
        <v>43742</v>
      </c>
      <c r="C126" s="1">
        <v>43797</v>
      </c>
      <c r="D126">
        <v>417.6</v>
      </c>
      <c r="E126">
        <v>417.6</v>
      </c>
      <c r="F126">
        <v>439</v>
      </c>
      <c r="G126">
        <v>2568.34</v>
      </c>
      <c r="H126">
        <v>533500</v>
      </c>
      <c r="I126">
        <v>13750</v>
      </c>
      <c r="J126">
        <v>413.9</v>
      </c>
      <c r="L126">
        <f t="shared" si="22"/>
        <v>-3.1427577409254215</v>
      </c>
      <c r="M126" s="4">
        <v>1.435616438E-2</v>
      </c>
      <c r="N126">
        <f t="shared" si="23"/>
        <v>-3.1571139053054216</v>
      </c>
    </row>
    <row r="127" spans="1:14" ht="15" thickBot="1" x14ac:dyDescent="0.35">
      <c r="A127" t="s">
        <v>0</v>
      </c>
      <c r="B127" s="1">
        <v>43745</v>
      </c>
      <c r="C127" s="1">
        <v>43797</v>
      </c>
      <c r="D127">
        <v>419.75</v>
      </c>
      <c r="E127">
        <v>419.75</v>
      </c>
      <c r="F127">
        <v>263</v>
      </c>
      <c r="G127">
        <v>1522.26</v>
      </c>
      <c r="H127">
        <v>537625</v>
      </c>
      <c r="I127">
        <v>4125</v>
      </c>
      <c r="J127">
        <v>416.1</v>
      </c>
      <c r="L127">
        <f t="shared" si="22"/>
        <v>0.51484674329501368</v>
      </c>
      <c r="M127" s="4">
        <v>1.419178082E-2</v>
      </c>
      <c r="N127">
        <f t="shared" si="23"/>
        <v>0.50065496247501362</v>
      </c>
    </row>
    <row r="128" spans="1:14" ht="15" thickBot="1" x14ac:dyDescent="0.35">
      <c r="A128" t="s">
        <v>0</v>
      </c>
      <c r="B128" s="1">
        <v>43747</v>
      </c>
      <c r="C128" s="1">
        <v>43797</v>
      </c>
      <c r="D128">
        <v>439.65</v>
      </c>
      <c r="E128">
        <v>439.65</v>
      </c>
      <c r="F128">
        <v>451</v>
      </c>
      <c r="G128">
        <v>2680.75</v>
      </c>
      <c r="H128">
        <v>650375</v>
      </c>
      <c r="I128">
        <v>112750</v>
      </c>
      <c r="J128">
        <v>436.7</v>
      </c>
      <c r="L128">
        <f t="shared" si="22"/>
        <v>4.7409172126265577</v>
      </c>
      <c r="M128" s="4">
        <v>1.432876712E-2</v>
      </c>
      <c r="N128">
        <f t="shared" si="23"/>
        <v>4.7265884455065574</v>
      </c>
    </row>
    <row r="129" spans="1:14" ht="15" thickBot="1" x14ac:dyDescent="0.35">
      <c r="A129" t="s">
        <v>0</v>
      </c>
      <c r="B129" s="1">
        <v>43748</v>
      </c>
      <c r="C129" s="1">
        <v>43797</v>
      </c>
      <c r="D129">
        <v>425.95</v>
      </c>
      <c r="E129">
        <v>425.95</v>
      </c>
      <c r="F129">
        <v>316</v>
      </c>
      <c r="G129">
        <v>1859.36</v>
      </c>
      <c r="H129">
        <v>664125</v>
      </c>
      <c r="I129">
        <v>13750</v>
      </c>
      <c r="J129">
        <v>423.7</v>
      </c>
      <c r="L129">
        <f t="shared" si="22"/>
        <v>-3.1161150915500944</v>
      </c>
      <c r="M129" s="4">
        <v>1.421917808E-2</v>
      </c>
      <c r="N129">
        <f t="shared" si="23"/>
        <v>-3.1303342696300942</v>
      </c>
    </row>
    <row r="130" spans="1:14" ht="15" thickBot="1" x14ac:dyDescent="0.35">
      <c r="A130" t="s">
        <v>0</v>
      </c>
      <c r="B130" s="1">
        <v>43749</v>
      </c>
      <c r="C130" s="1">
        <v>43797</v>
      </c>
      <c r="D130">
        <v>431.35</v>
      </c>
      <c r="E130">
        <v>431.35</v>
      </c>
      <c r="F130">
        <v>416</v>
      </c>
      <c r="G130">
        <v>2465.73</v>
      </c>
      <c r="H130">
        <v>691625</v>
      </c>
      <c r="I130">
        <v>27500</v>
      </c>
      <c r="J130">
        <v>428.55</v>
      </c>
      <c r="L130">
        <f t="shared" si="22"/>
        <v>1.2677544312712841</v>
      </c>
      <c r="M130" s="4">
        <v>1.424657534E-2</v>
      </c>
      <c r="N130">
        <f t="shared" si="23"/>
        <v>1.253507855931284</v>
      </c>
    </row>
    <row r="131" spans="1:14" ht="15" thickBot="1" x14ac:dyDescent="0.35">
      <c r="A131" t="s">
        <v>0</v>
      </c>
      <c r="B131" s="1">
        <v>43752</v>
      </c>
      <c r="C131" s="1">
        <v>43797</v>
      </c>
      <c r="D131">
        <v>430.15</v>
      </c>
      <c r="E131">
        <v>430.15</v>
      </c>
      <c r="F131">
        <v>453</v>
      </c>
      <c r="G131">
        <v>2694.8</v>
      </c>
      <c r="H131">
        <v>754875</v>
      </c>
      <c r="I131">
        <v>63250</v>
      </c>
      <c r="J131">
        <v>428.85</v>
      </c>
      <c r="L131">
        <f t="shared" si="22"/>
        <v>-0.27819636026429706</v>
      </c>
      <c r="M131" s="4">
        <v>1.4136986299999999E-2</v>
      </c>
      <c r="N131">
        <f t="shared" si="23"/>
        <v>-0.29233334656429705</v>
      </c>
    </row>
    <row r="132" spans="1:14" ht="15" thickBot="1" x14ac:dyDescent="0.35">
      <c r="A132" t="s">
        <v>0</v>
      </c>
      <c r="B132" s="1">
        <v>43753</v>
      </c>
      <c r="C132" s="1">
        <v>43797</v>
      </c>
      <c r="D132">
        <v>434.6</v>
      </c>
      <c r="E132">
        <v>434.6</v>
      </c>
      <c r="F132">
        <v>620</v>
      </c>
      <c r="G132">
        <v>3698.52</v>
      </c>
      <c r="H132">
        <v>1078000</v>
      </c>
      <c r="I132">
        <v>323125</v>
      </c>
      <c r="J132">
        <v>431.85</v>
      </c>
      <c r="L132">
        <f t="shared" ref="L132:L195" si="24">100*(E132-E131)/E131</f>
        <v>1.0345228408694747</v>
      </c>
      <c r="M132" s="4">
        <v>1.405479452E-2</v>
      </c>
      <c r="N132">
        <f t="shared" ref="N132:N195" si="25">(L132-M132)</f>
        <v>1.0204680463494746</v>
      </c>
    </row>
    <row r="133" spans="1:14" ht="15" thickBot="1" x14ac:dyDescent="0.35">
      <c r="A133" t="s">
        <v>0</v>
      </c>
      <c r="B133" s="1">
        <v>43754</v>
      </c>
      <c r="C133" s="1">
        <v>43797</v>
      </c>
      <c r="D133">
        <v>437.9</v>
      </c>
      <c r="E133">
        <v>437.9</v>
      </c>
      <c r="F133">
        <v>627</v>
      </c>
      <c r="G133">
        <v>3776.88</v>
      </c>
      <c r="H133">
        <v>1237500</v>
      </c>
      <c r="I133">
        <v>159500</v>
      </c>
      <c r="J133">
        <v>435.3</v>
      </c>
      <c r="L133">
        <f t="shared" si="24"/>
        <v>0.75931891394384587</v>
      </c>
      <c r="M133" s="4">
        <v>1.3917808219999999E-2</v>
      </c>
      <c r="N133">
        <f t="shared" si="25"/>
        <v>0.74540110572384588</v>
      </c>
    </row>
    <row r="134" spans="1:14" ht="15" thickBot="1" x14ac:dyDescent="0.35">
      <c r="A134" t="s">
        <v>0</v>
      </c>
      <c r="B134" s="1">
        <v>43755</v>
      </c>
      <c r="C134" s="1">
        <v>43797</v>
      </c>
      <c r="D134">
        <v>443.5</v>
      </c>
      <c r="E134">
        <v>443.5</v>
      </c>
      <c r="F134">
        <v>550</v>
      </c>
      <c r="G134">
        <v>3340.58</v>
      </c>
      <c r="H134">
        <v>1490500</v>
      </c>
      <c r="I134">
        <v>253000</v>
      </c>
      <c r="J134">
        <v>440.6</v>
      </c>
      <c r="L134">
        <f t="shared" si="24"/>
        <v>1.2788307832838601</v>
      </c>
      <c r="M134" s="4">
        <v>1.3917808219999999E-2</v>
      </c>
      <c r="N134">
        <f t="shared" si="25"/>
        <v>1.2649129750638601</v>
      </c>
    </row>
    <row r="135" spans="1:14" ht="15" thickBot="1" x14ac:dyDescent="0.35">
      <c r="A135" t="s">
        <v>0</v>
      </c>
      <c r="B135" s="1">
        <v>43756</v>
      </c>
      <c r="C135" s="1">
        <v>43797</v>
      </c>
      <c r="D135">
        <v>440.75</v>
      </c>
      <c r="E135">
        <v>440.75</v>
      </c>
      <c r="F135">
        <v>745</v>
      </c>
      <c r="G135">
        <v>4521.7700000000004</v>
      </c>
      <c r="H135">
        <v>1721500</v>
      </c>
      <c r="I135">
        <v>231000</v>
      </c>
      <c r="J135">
        <v>437.8</v>
      </c>
      <c r="L135">
        <f t="shared" si="24"/>
        <v>-0.62006764374295376</v>
      </c>
      <c r="M135" s="4">
        <v>1.3917808219999999E-2</v>
      </c>
      <c r="N135">
        <f t="shared" si="25"/>
        <v>-0.63398545196295375</v>
      </c>
    </row>
    <row r="136" spans="1:14" ht="15" thickBot="1" x14ac:dyDescent="0.35">
      <c r="A136" t="s">
        <v>0</v>
      </c>
      <c r="B136" s="1">
        <v>43760</v>
      </c>
      <c r="C136" s="1">
        <v>43797</v>
      </c>
      <c r="D136">
        <v>453.25</v>
      </c>
      <c r="E136">
        <v>453.25</v>
      </c>
      <c r="F136">
        <v>5154</v>
      </c>
      <c r="G136">
        <v>32206.97</v>
      </c>
      <c r="H136">
        <v>5827250</v>
      </c>
      <c r="I136">
        <v>4105750</v>
      </c>
      <c r="J136">
        <v>451.15</v>
      </c>
      <c r="L136">
        <f t="shared" si="24"/>
        <v>2.8360748723766309</v>
      </c>
      <c r="M136" s="4">
        <v>1.394520548E-2</v>
      </c>
      <c r="N136">
        <f t="shared" si="25"/>
        <v>2.8221296668966307</v>
      </c>
    </row>
    <row r="137" spans="1:14" ht="15" thickBot="1" x14ac:dyDescent="0.35">
      <c r="A137" t="s">
        <v>0</v>
      </c>
      <c r="B137" s="1">
        <v>43761</v>
      </c>
      <c r="C137" s="1">
        <v>43797</v>
      </c>
      <c r="D137">
        <v>457.2</v>
      </c>
      <c r="E137">
        <v>457.2</v>
      </c>
      <c r="F137">
        <v>1819</v>
      </c>
      <c r="G137">
        <v>11439.63</v>
      </c>
      <c r="H137">
        <v>6411625</v>
      </c>
      <c r="I137">
        <v>584375</v>
      </c>
      <c r="J137">
        <v>455.1</v>
      </c>
      <c r="L137">
        <f t="shared" si="24"/>
        <v>0.8714837286265833</v>
      </c>
      <c r="M137" s="4">
        <v>1.3917808219999999E-2</v>
      </c>
      <c r="N137">
        <f t="shared" si="25"/>
        <v>0.8575659204065833</v>
      </c>
    </row>
    <row r="138" spans="1:14" ht="15" thickBot="1" x14ac:dyDescent="0.35">
      <c r="A138" t="s">
        <v>0</v>
      </c>
      <c r="B138" s="1">
        <v>43762</v>
      </c>
      <c r="C138" s="1">
        <v>43797</v>
      </c>
      <c r="D138">
        <v>457.65</v>
      </c>
      <c r="E138">
        <v>457.65</v>
      </c>
      <c r="F138">
        <v>2529</v>
      </c>
      <c r="G138">
        <v>15896.68</v>
      </c>
      <c r="H138">
        <v>7426375</v>
      </c>
      <c r="I138">
        <v>1014750</v>
      </c>
      <c r="J138">
        <v>454.75</v>
      </c>
      <c r="L138">
        <f t="shared" si="24"/>
        <v>9.8425196850391222E-2</v>
      </c>
      <c r="M138" s="4">
        <v>1.3917808219999999E-2</v>
      </c>
      <c r="N138">
        <f t="shared" si="25"/>
        <v>8.4507388630391228E-2</v>
      </c>
    </row>
    <row r="139" spans="1:14" ht="15" thickBot="1" x14ac:dyDescent="0.35">
      <c r="A139" t="s">
        <v>0</v>
      </c>
      <c r="B139" s="1">
        <v>43763</v>
      </c>
      <c r="C139" s="1">
        <v>43797</v>
      </c>
      <c r="D139">
        <v>471.9</v>
      </c>
      <c r="E139">
        <v>471.9</v>
      </c>
      <c r="F139">
        <v>10115</v>
      </c>
      <c r="G139">
        <v>64858.53</v>
      </c>
      <c r="H139">
        <v>12097250</v>
      </c>
      <c r="I139">
        <v>4670875</v>
      </c>
      <c r="J139">
        <v>469.1</v>
      </c>
      <c r="L139">
        <f t="shared" si="24"/>
        <v>3.1137332022287776</v>
      </c>
      <c r="M139" s="4">
        <v>1.3972602739999999E-2</v>
      </c>
      <c r="N139">
        <f t="shared" si="25"/>
        <v>3.0997605994887776</v>
      </c>
    </row>
    <row r="140" spans="1:14" ht="15" thickBot="1" x14ac:dyDescent="0.35">
      <c r="A140" t="s">
        <v>0</v>
      </c>
      <c r="B140" s="1">
        <v>43766</v>
      </c>
      <c r="C140" s="1">
        <v>43797</v>
      </c>
      <c r="D140">
        <v>471.4</v>
      </c>
      <c r="E140">
        <v>471.4</v>
      </c>
      <c r="F140">
        <v>2361</v>
      </c>
      <c r="G140">
        <v>15283.09</v>
      </c>
      <c r="H140">
        <v>12817750</v>
      </c>
      <c r="I140">
        <v>720500</v>
      </c>
      <c r="J140">
        <v>469.55</v>
      </c>
      <c r="L140">
        <f t="shared" si="24"/>
        <v>-0.10595465140919687</v>
      </c>
      <c r="M140" s="4">
        <v>1.394520548E-2</v>
      </c>
      <c r="N140">
        <f t="shared" si="25"/>
        <v>-0.11989985688919687</v>
      </c>
    </row>
    <row r="141" spans="1:14" ht="15" thickBot="1" x14ac:dyDescent="0.35">
      <c r="A141" t="s">
        <v>0</v>
      </c>
      <c r="B141" s="1">
        <v>43767</v>
      </c>
      <c r="C141" s="1">
        <v>43797</v>
      </c>
      <c r="D141">
        <v>479.25</v>
      </c>
      <c r="E141">
        <v>479.25</v>
      </c>
      <c r="F141">
        <v>28243</v>
      </c>
      <c r="G141">
        <v>185308.36</v>
      </c>
      <c r="H141">
        <v>37470125</v>
      </c>
      <c r="I141">
        <v>24652375</v>
      </c>
      <c r="J141">
        <v>477.4</v>
      </c>
      <c r="L141">
        <f t="shared" si="24"/>
        <v>1.6652524395417954</v>
      </c>
      <c r="M141" s="4">
        <v>1.389041096E-2</v>
      </c>
      <c r="N141">
        <f t="shared" si="25"/>
        <v>1.6513620285817954</v>
      </c>
    </row>
    <row r="142" spans="1:14" ht="15" thickBot="1" x14ac:dyDescent="0.35">
      <c r="A142" t="s">
        <v>0</v>
      </c>
      <c r="B142" s="1">
        <v>43768</v>
      </c>
      <c r="C142" s="1">
        <v>43797</v>
      </c>
      <c r="D142">
        <v>473.3</v>
      </c>
      <c r="E142">
        <v>473.3</v>
      </c>
      <c r="F142">
        <v>28187</v>
      </c>
      <c r="G142">
        <v>183938.92</v>
      </c>
      <c r="H142">
        <v>60713125</v>
      </c>
      <c r="I142">
        <v>23243000</v>
      </c>
      <c r="J142">
        <v>471.15</v>
      </c>
      <c r="L142">
        <f t="shared" si="24"/>
        <v>-1.2415232133541969</v>
      </c>
      <c r="M142" s="4">
        <v>1.383561644E-2</v>
      </c>
      <c r="N142">
        <f t="shared" si="25"/>
        <v>-1.2553588297941969</v>
      </c>
    </row>
    <row r="143" spans="1:14" ht="15" thickBot="1" x14ac:dyDescent="0.35">
      <c r="A143" t="s">
        <v>0</v>
      </c>
      <c r="B143" s="1">
        <v>43769</v>
      </c>
      <c r="C143" s="1">
        <v>43797</v>
      </c>
      <c r="D143">
        <v>465</v>
      </c>
      <c r="E143">
        <v>465</v>
      </c>
      <c r="F143">
        <v>33789</v>
      </c>
      <c r="G143">
        <v>219056.1</v>
      </c>
      <c r="H143">
        <v>74775250</v>
      </c>
      <c r="I143">
        <v>14062125</v>
      </c>
      <c r="J143">
        <v>463.05</v>
      </c>
      <c r="L143">
        <f t="shared" si="24"/>
        <v>-1.7536446228607672</v>
      </c>
      <c r="M143" s="4">
        <v>1.3808219179999999E-2</v>
      </c>
      <c r="N143">
        <f t="shared" si="25"/>
        <v>-1.7674528420407671</v>
      </c>
    </row>
    <row r="144" spans="1:14" ht="15" thickBot="1" x14ac:dyDescent="0.35">
      <c r="A144" t="s">
        <v>0</v>
      </c>
      <c r="B144" s="1">
        <v>43770</v>
      </c>
      <c r="C144" s="1">
        <v>43825</v>
      </c>
      <c r="D144">
        <v>466.5</v>
      </c>
      <c r="E144">
        <v>466.5</v>
      </c>
      <c r="F144">
        <v>161</v>
      </c>
      <c r="G144">
        <v>1034.71</v>
      </c>
      <c r="H144">
        <v>400125</v>
      </c>
      <c r="I144">
        <v>82500</v>
      </c>
      <c r="J144">
        <v>462.25</v>
      </c>
      <c r="L144">
        <f t="shared" si="24"/>
        <v>0.32258064516129031</v>
      </c>
      <c r="M144" s="4">
        <v>1.3808219179999999E-2</v>
      </c>
      <c r="N144">
        <f t="shared" si="25"/>
        <v>0.30877242598129029</v>
      </c>
    </row>
    <row r="145" spans="1:14" ht="15" thickBot="1" x14ac:dyDescent="0.35">
      <c r="A145" t="s">
        <v>0</v>
      </c>
      <c r="B145" s="1">
        <v>43773</v>
      </c>
      <c r="C145" s="1">
        <v>43825</v>
      </c>
      <c r="D145">
        <v>473.55</v>
      </c>
      <c r="E145">
        <v>473.55</v>
      </c>
      <c r="F145">
        <v>231</v>
      </c>
      <c r="G145">
        <v>1501.03</v>
      </c>
      <c r="H145">
        <v>391875</v>
      </c>
      <c r="I145">
        <v>-8250</v>
      </c>
      <c r="J145">
        <v>470.5</v>
      </c>
      <c r="L145">
        <f t="shared" si="24"/>
        <v>1.5112540192926069</v>
      </c>
      <c r="M145" s="4">
        <v>1.3808219179999999E-2</v>
      </c>
      <c r="N145">
        <f t="shared" si="25"/>
        <v>1.497445800112607</v>
      </c>
    </row>
    <row r="146" spans="1:14" ht="15" thickBot="1" x14ac:dyDescent="0.35">
      <c r="A146" t="s">
        <v>0</v>
      </c>
      <c r="B146" s="1">
        <v>43774</v>
      </c>
      <c r="C146" s="1">
        <v>43825</v>
      </c>
      <c r="D146">
        <v>471.95</v>
      </c>
      <c r="E146">
        <v>471.95</v>
      </c>
      <c r="F146">
        <v>125</v>
      </c>
      <c r="G146">
        <v>813.45</v>
      </c>
      <c r="H146">
        <v>396000</v>
      </c>
      <c r="I146">
        <v>4125</v>
      </c>
      <c r="J146">
        <v>468.35</v>
      </c>
      <c r="L146">
        <f t="shared" si="24"/>
        <v>-0.3378735086052207</v>
      </c>
      <c r="M146" s="4">
        <v>1.3808219179999999E-2</v>
      </c>
      <c r="N146">
        <f t="shared" si="25"/>
        <v>-0.35168172778522072</v>
      </c>
    </row>
    <row r="147" spans="1:14" ht="15" thickBot="1" x14ac:dyDescent="0.35">
      <c r="A147" t="s">
        <v>0</v>
      </c>
      <c r="B147" s="1">
        <v>43775</v>
      </c>
      <c r="C147" s="1">
        <v>43825</v>
      </c>
      <c r="D147">
        <v>483.5</v>
      </c>
      <c r="E147">
        <v>483.5</v>
      </c>
      <c r="F147">
        <v>487</v>
      </c>
      <c r="G147">
        <v>3215.66</v>
      </c>
      <c r="H147">
        <v>539000</v>
      </c>
      <c r="I147">
        <v>143000</v>
      </c>
      <c r="J147">
        <v>480.7</v>
      </c>
      <c r="L147">
        <f t="shared" si="24"/>
        <v>2.4472931454603266</v>
      </c>
      <c r="M147" s="4">
        <v>1.383561644E-2</v>
      </c>
      <c r="N147">
        <f t="shared" si="25"/>
        <v>2.4334575290203264</v>
      </c>
    </row>
    <row r="148" spans="1:14" ht="15" thickBot="1" x14ac:dyDescent="0.35">
      <c r="A148" t="s">
        <v>0</v>
      </c>
      <c r="B148" s="1">
        <v>43776</v>
      </c>
      <c r="C148" s="1">
        <v>43825</v>
      </c>
      <c r="D148">
        <v>482.1</v>
      </c>
      <c r="E148">
        <v>482.1</v>
      </c>
      <c r="F148">
        <v>408</v>
      </c>
      <c r="G148">
        <v>2699.97</v>
      </c>
      <c r="H148">
        <v>607750</v>
      </c>
      <c r="I148">
        <v>68750</v>
      </c>
      <c r="J148">
        <v>478.55</v>
      </c>
      <c r="L148">
        <f t="shared" si="24"/>
        <v>-0.28955532574973675</v>
      </c>
      <c r="M148" s="4">
        <v>1.3917808219999999E-2</v>
      </c>
      <c r="N148">
        <f t="shared" si="25"/>
        <v>-0.30347313396973674</v>
      </c>
    </row>
    <row r="149" spans="1:14" ht="15" thickBot="1" x14ac:dyDescent="0.35">
      <c r="A149" t="s">
        <v>0</v>
      </c>
      <c r="B149" s="1">
        <v>43777</v>
      </c>
      <c r="C149" s="1">
        <v>43825</v>
      </c>
      <c r="D149">
        <v>490.55</v>
      </c>
      <c r="E149">
        <v>490.55</v>
      </c>
      <c r="F149">
        <v>1152</v>
      </c>
      <c r="G149">
        <v>7761.58</v>
      </c>
      <c r="H149">
        <v>1170125</v>
      </c>
      <c r="I149">
        <v>562375</v>
      </c>
      <c r="J149">
        <v>489.45</v>
      </c>
      <c r="L149">
        <f t="shared" si="24"/>
        <v>1.7527483924496967</v>
      </c>
      <c r="M149" s="4">
        <v>1.3917808219999999E-2</v>
      </c>
      <c r="N149">
        <f t="shared" si="25"/>
        <v>1.7388305842296967</v>
      </c>
    </row>
    <row r="150" spans="1:14" ht="15" thickBot="1" x14ac:dyDescent="0.35">
      <c r="A150" t="s">
        <v>0</v>
      </c>
      <c r="B150" s="1">
        <v>43780</v>
      </c>
      <c r="C150" s="1">
        <v>43825</v>
      </c>
      <c r="D150">
        <v>497.6</v>
      </c>
      <c r="E150">
        <v>497.6</v>
      </c>
      <c r="F150">
        <v>576</v>
      </c>
      <c r="G150">
        <v>3907.27</v>
      </c>
      <c r="H150">
        <v>1439625</v>
      </c>
      <c r="I150">
        <v>269500</v>
      </c>
      <c r="J150">
        <v>496.8</v>
      </c>
      <c r="L150">
        <f t="shared" si="24"/>
        <v>1.4371623687697506</v>
      </c>
      <c r="M150" s="4">
        <v>1.3917808219999999E-2</v>
      </c>
      <c r="N150">
        <f t="shared" si="25"/>
        <v>1.4232445605497506</v>
      </c>
    </row>
    <row r="151" spans="1:14" ht="15" thickBot="1" x14ac:dyDescent="0.35">
      <c r="A151" t="s">
        <v>0</v>
      </c>
      <c r="B151" s="1">
        <v>43782</v>
      </c>
      <c r="C151" s="1">
        <v>43825</v>
      </c>
      <c r="D151">
        <v>488</v>
      </c>
      <c r="E151">
        <v>488</v>
      </c>
      <c r="F151">
        <v>816</v>
      </c>
      <c r="G151">
        <v>5525.96</v>
      </c>
      <c r="H151">
        <v>1788875</v>
      </c>
      <c r="I151">
        <v>349250</v>
      </c>
      <c r="J151">
        <v>485.75</v>
      </c>
      <c r="L151">
        <f t="shared" si="24"/>
        <v>-1.9292604501607762</v>
      </c>
      <c r="M151" s="4">
        <v>1.389041096E-2</v>
      </c>
      <c r="N151">
        <f t="shared" si="25"/>
        <v>-1.9431508611207762</v>
      </c>
    </row>
    <row r="152" spans="1:14" ht="15" thickBot="1" x14ac:dyDescent="0.35">
      <c r="A152" t="s">
        <v>0</v>
      </c>
      <c r="B152" s="1">
        <v>43783</v>
      </c>
      <c r="C152" s="1">
        <v>43825</v>
      </c>
      <c r="D152">
        <v>499.6</v>
      </c>
      <c r="E152">
        <v>499.6</v>
      </c>
      <c r="F152">
        <v>1011</v>
      </c>
      <c r="G152">
        <v>6876.78</v>
      </c>
      <c r="H152">
        <v>2389750</v>
      </c>
      <c r="I152">
        <v>600875</v>
      </c>
      <c r="J152">
        <v>498.65</v>
      </c>
      <c r="L152">
        <f t="shared" si="24"/>
        <v>2.3770491803278735</v>
      </c>
      <c r="M152" s="4">
        <v>1.3863013699999999E-2</v>
      </c>
      <c r="N152">
        <f t="shared" si="25"/>
        <v>2.3631861666278735</v>
      </c>
    </row>
    <row r="153" spans="1:14" ht="15" thickBot="1" x14ac:dyDescent="0.35">
      <c r="A153" t="s">
        <v>0</v>
      </c>
      <c r="B153" s="1">
        <v>43784</v>
      </c>
      <c r="C153" s="1">
        <v>43825</v>
      </c>
      <c r="D153">
        <v>501.55</v>
      </c>
      <c r="E153">
        <v>501.55</v>
      </c>
      <c r="F153">
        <v>1328</v>
      </c>
      <c r="G153">
        <v>9207.7800000000007</v>
      </c>
      <c r="H153">
        <v>2902625</v>
      </c>
      <c r="I153">
        <v>512875</v>
      </c>
      <c r="J153">
        <v>499.85</v>
      </c>
      <c r="L153">
        <f t="shared" si="24"/>
        <v>0.39031224979983759</v>
      </c>
      <c r="M153" s="4">
        <v>1.389041096E-2</v>
      </c>
      <c r="N153">
        <f t="shared" si="25"/>
        <v>0.3764218388398376</v>
      </c>
    </row>
    <row r="154" spans="1:14" ht="15" thickBot="1" x14ac:dyDescent="0.35">
      <c r="A154" t="s">
        <v>0</v>
      </c>
      <c r="B154" s="1">
        <v>43787</v>
      </c>
      <c r="C154" s="1">
        <v>43825</v>
      </c>
      <c r="D154">
        <v>499.65</v>
      </c>
      <c r="E154">
        <v>499.65</v>
      </c>
      <c r="F154">
        <v>821</v>
      </c>
      <c r="G154">
        <v>5653.56</v>
      </c>
      <c r="H154">
        <v>3169375</v>
      </c>
      <c r="I154">
        <v>266750</v>
      </c>
      <c r="J154">
        <v>498.35</v>
      </c>
      <c r="L154">
        <f t="shared" si="24"/>
        <v>-0.37882564051441214</v>
      </c>
      <c r="M154" s="4">
        <v>1.3863013699999999E-2</v>
      </c>
      <c r="N154">
        <f t="shared" si="25"/>
        <v>-0.39268865421441213</v>
      </c>
    </row>
    <row r="155" spans="1:14" ht="15" thickBot="1" x14ac:dyDescent="0.35">
      <c r="A155" t="s">
        <v>0</v>
      </c>
      <c r="B155" s="1">
        <v>43788</v>
      </c>
      <c r="C155" s="1">
        <v>43825</v>
      </c>
      <c r="D155">
        <v>495.55</v>
      </c>
      <c r="E155">
        <v>495.55</v>
      </c>
      <c r="F155">
        <v>1528</v>
      </c>
      <c r="G155">
        <v>10450.950000000001</v>
      </c>
      <c r="H155">
        <v>3696000</v>
      </c>
      <c r="I155">
        <v>526625</v>
      </c>
      <c r="J155">
        <v>493.5</v>
      </c>
      <c r="L155">
        <f t="shared" si="24"/>
        <v>-0.82057440208145027</v>
      </c>
      <c r="M155" s="4">
        <v>1.3863013699999999E-2</v>
      </c>
      <c r="N155">
        <f t="shared" si="25"/>
        <v>-0.83443741578145025</v>
      </c>
    </row>
    <row r="156" spans="1:14" ht="15" thickBot="1" x14ac:dyDescent="0.35">
      <c r="A156" t="s">
        <v>0</v>
      </c>
      <c r="B156" s="1">
        <v>43789</v>
      </c>
      <c r="C156" s="1">
        <v>43825</v>
      </c>
      <c r="D156">
        <v>495.25</v>
      </c>
      <c r="E156">
        <v>495.25</v>
      </c>
      <c r="F156">
        <v>2018</v>
      </c>
      <c r="G156">
        <v>13763.25</v>
      </c>
      <c r="H156">
        <v>5050375</v>
      </c>
      <c r="I156">
        <v>1354375</v>
      </c>
      <c r="J156">
        <v>495</v>
      </c>
      <c r="L156">
        <f t="shared" si="24"/>
        <v>-6.0538795277976259E-2</v>
      </c>
      <c r="M156" s="4">
        <v>1.3808219179999999E-2</v>
      </c>
      <c r="N156">
        <f t="shared" si="25"/>
        <v>-7.4347014457976257E-2</v>
      </c>
    </row>
    <row r="157" spans="1:14" ht="15" thickBot="1" x14ac:dyDescent="0.35">
      <c r="A157" t="s">
        <v>0</v>
      </c>
      <c r="B157" s="1">
        <v>43790</v>
      </c>
      <c r="C157" s="1">
        <v>43825</v>
      </c>
      <c r="D157">
        <v>498.8</v>
      </c>
      <c r="E157">
        <v>498.8</v>
      </c>
      <c r="F157">
        <v>3697</v>
      </c>
      <c r="G157">
        <v>25407.5</v>
      </c>
      <c r="H157">
        <v>7849875</v>
      </c>
      <c r="I157">
        <v>2799500</v>
      </c>
      <c r="J157">
        <v>498.25</v>
      </c>
      <c r="L157">
        <f t="shared" si="24"/>
        <v>0.71680969207471201</v>
      </c>
      <c r="M157" s="4">
        <v>1.3808219179999999E-2</v>
      </c>
      <c r="N157">
        <f t="shared" si="25"/>
        <v>0.70300147289471204</v>
      </c>
    </row>
    <row r="158" spans="1:14" ht="15" thickBot="1" x14ac:dyDescent="0.35">
      <c r="A158" t="s">
        <v>0</v>
      </c>
      <c r="B158" s="1">
        <v>43791</v>
      </c>
      <c r="C158" s="1">
        <v>43825</v>
      </c>
      <c r="D158">
        <v>498.55</v>
      </c>
      <c r="E158">
        <v>498.55</v>
      </c>
      <c r="F158">
        <v>5973</v>
      </c>
      <c r="G158">
        <v>40963.71</v>
      </c>
      <c r="H158">
        <v>11504625</v>
      </c>
      <c r="I158">
        <v>3654750</v>
      </c>
      <c r="J158">
        <v>496.8</v>
      </c>
      <c r="L158">
        <f t="shared" si="24"/>
        <v>-5.012028869286287E-2</v>
      </c>
      <c r="M158" s="4">
        <v>1.3808219179999999E-2</v>
      </c>
      <c r="N158">
        <f t="shared" si="25"/>
        <v>-6.3928507872862875E-2</v>
      </c>
    </row>
    <row r="159" spans="1:14" ht="15" thickBot="1" x14ac:dyDescent="0.35">
      <c r="A159" t="s">
        <v>0</v>
      </c>
      <c r="B159" s="1">
        <v>43794</v>
      </c>
      <c r="C159" s="1">
        <v>43825</v>
      </c>
      <c r="D159">
        <v>500.6</v>
      </c>
      <c r="E159">
        <v>500.6</v>
      </c>
      <c r="F159">
        <v>15188</v>
      </c>
      <c r="G159">
        <v>104121.85</v>
      </c>
      <c r="H159">
        <v>22947375</v>
      </c>
      <c r="I159">
        <v>11442750</v>
      </c>
      <c r="J159">
        <v>497.8</v>
      </c>
      <c r="L159">
        <f t="shared" si="24"/>
        <v>0.41119245812857513</v>
      </c>
      <c r="M159" s="4">
        <v>1.378082192E-2</v>
      </c>
      <c r="N159">
        <f t="shared" si="25"/>
        <v>0.39741163620857511</v>
      </c>
    </row>
    <row r="160" spans="1:14" ht="15" thickBot="1" x14ac:dyDescent="0.35">
      <c r="A160" t="s">
        <v>0</v>
      </c>
      <c r="B160" s="1">
        <v>43795</v>
      </c>
      <c r="C160" s="1">
        <v>43825</v>
      </c>
      <c r="D160">
        <v>508.3</v>
      </c>
      <c r="E160">
        <v>508.3</v>
      </c>
      <c r="F160">
        <v>76020</v>
      </c>
      <c r="G160">
        <v>530580.85</v>
      </c>
      <c r="H160">
        <v>89120625</v>
      </c>
      <c r="I160">
        <v>66173250</v>
      </c>
      <c r="J160">
        <v>510.7</v>
      </c>
      <c r="L160">
        <f t="shared" si="24"/>
        <v>1.5381542149420673</v>
      </c>
      <c r="M160" s="4">
        <v>1.3753424659999999E-2</v>
      </c>
      <c r="N160">
        <f t="shared" si="25"/>
        <v>1.5244007902820673</v>
      </c>
    </row>
    <row r="161" spans="1:14" ht="15" thickBot="1" x14ac:dyDescent="0.35">
      <c r="A161" t="s">
        <v>0</v>
      </c>
      <c r="B161" s="1">
        <v>43796</v>
      </c>
      <c r="C161" s="1">
        <v>43825</v>
      </c>
      <c r="D161">
        <v>506.95</v>
      </c>
      <c r="E161">
        <v>506.95</v>
      </c>
      <c r="F161">
        <v>29193</v>
      </c>
      <c r="G161">
        <v>204026.26</v>
      </c>
      <c r="H161">
        <v>101428250</v>
      </c>
      <c r="I161">
        <v>12307625</v>
      </c>
      <c r="J161">
        <v>505.5</v>
      </c>
      <c r="L161">
        <f t="shared" si="24"/>
        <v>-0.26559118630730333</v>
      </c>
      <c r="M161" s="4">
        <v>1.3753424659999999E-2</v>
      </c>
      <c r="N161">
        <f t="shared" si="25"/>
        <v>-0.27934461096730334</v>
      </c>
    </row>
    <row r="162" spans="1:14" ht="15" thickBot="1" x14ac:dyDescent="0.35">
      <c r="A162" t="s">
        <v>0</v>
      </c>
      <c r="B162" s="1">
        <v>43797</v>
      </c>
      <c r="C162" s="1">
        <v>43825</v>
      </c>
      <c r="D162">
        <v>518.1</v>
      </c>
      <c r="E162">
        <v>518.1</v>
      </c>
      <c r="F162">
        <v>40155</v>
      </c>
      <c r="G162">
        <v>284718</v>
      </c>
      <c r="H162">
        <v>112774750</v>
      </c>
      <c r="I162">
        <v>11346500</v>
      </c>
      <c r="J162">
        <v>519.15</v>
      </c>
      <c r="L162">
        <f t="shared" si="24"/>
        <v>2.1994279514745112</v>
      </c>
      <c r="M162" s="4">
        <v>1.3452054789999999E-2</v>
      </c>
      <c r="N162">
        <f t="shared" si="25"/>
        <v>2.1859758966845111</v>
      </c>
    </row>
    <row r="163" spans="1:14" ht="15" thickBot="1" x14ac:dyDescent="0.35">
      <c r="A163" t="s">
        <v>0</v>
      </c>
      <c r="B163" s="1">
        <v>43798</v>
      </c>
      <c r="C163" s="1">
        <v>43860</v>
      </c>
      <c r="D163">
        <v>515.75</v>
      </c>
      <c r="E163">
        <v>515.75</v>
      </c>
      <c r="F163">
        <v>517</v>
      </c>
      <c r="G163">
        <v>3664.76</v>
      </c>
      <c r="H163">
        <v>940500</v>
      </c>
      <c r="I163">
        <v>339625</v>
      </c>
      <c r="J163">
        <v>512.6</v>
      </c>
      <c r="L163">
        <f t="shared" si="24"/>
        <v>-0.45358038988612676</v>
      </c>
      <c r="M163" s="4">
        <v>1.347945205E-2</v>
      </c>
      <c r="N163">
        <f t="shared" si="25"/>
        <v>-0.46705984193612676</v>
      </c>
    </row>
    <row r="164" spans="1:14" ht="15" thickBot="1" x14ac:dyDescent="0.35">
      <c r="A164" t="s">
        <v>0</v>
      </c>
      <c r="B164" s="1">
        <v>43801</v>
      </c>
      <c r="C164" s="1">
        <v>43860</v>
      </c>
      <c r="D164">
        <v>512.20000000000005</v>
      </c>
      <c r="E164">
        <v>512.20000000000005</v>
      </c>
      <c r="F164">
        <v>304</v>
      </c>
      <c r="G164">
        <v>2137.9499999999998</v>
      </c>
      <c r="H164">
        <v>1001000</v>
      </c>
      <c r="I164">
        <v>60500</v>
      </c>
      <c r="J164">
        <v>510.9</v>
      </c>
      <c r="L164">
        <f t="shared" si="24"/>
        <v>-0.68831798351913809</v>
      </c>
      <c r="M164" s="4">
        <v>1.347945205E-2</v>
      </c>
      <c r="N164">
        <f t="shared" si="25"/>
        <v>-0.70179743556913809</v>
      </c>
    </row>
    <row r="165" spans="1:14" ht="15" thickBot="1" x14ac:dyDescent="0.35">
      <c r="A165" t="s">
        <v>0</v>
      </c>
      <c r="B165" s="1">
        <v>43802</v>
      </c>
      <c r="C165" s="1">
        <v>43860</v>
      </c>
      <c r="D165">
        <v>512.85</v>
      </c>
      <c r="E165">
        <v>512.85</v>
      </c>
      <c r="F165">
        <v>229</v>
      </c>
      <c r="G165">
        <v>1608.47</v>
      </c>
      <c r="H165">
        <v>1017500</v>
      </c>
      <c r="I165">
        <v>16500</v>
      </c>
      <c r="J165">
        <v>509.35</v>
      </c>
      <c r="L165">
        <f t="shared" si="24"/>
        <v>0.12690355329948794</v>
      </c>
      <c r="M165" s="4">
        <v>1.347945205E-2</v>
      </c>
      <c r="N165">
        <f t="shared" si="25"/>
        <v>0.11342410124948793</v>
      </c>
    </row>
    <row r="166" spans="1:14" ht="15" thickBot="1" x14ac:dyDescent="0.35">
      <c r="A166" t="s">
        <v>0</v>
      </c>
      <c r="B166" s="1">
        <v>43803</v>
      </c>
      <c r="C166" s="1">
        <v>43860</v>
      </c>
      <c r="D166">
        <v>531.35</v>
      </c>
      <c r="E166">
        <v>531.35</v>
      </c>
      <c r="F166">
        <v>759</v>
      </c>
      <c r="G166">
        <v>5480.05</v>
      </c>
      <c r="H166">
        <v>1183875</v>
      </c>
      <c r="I166">
        <v>166375</v>
      </c>
      <c r="J166">
        <v>529.25</v>
      </c>
      <c r="L166">
        <f t="shared" si="24"/>
        <v>3.607292580676611</v>
      </c>
      <c r="M166" s="4">
        <v>1.3863013699999999E-2</v>
      </c>
      <c r="N166">
        <f t="shared" si="25"/>
        <v>3.593429566976611</v>
      </c>
    </row>
    <row r="167" spans="1:14" ht="15" thickBot="1" x14ac:dyDescent="0.35">
      <c r="A167" t="s">
        <v>0</v>
      </c>
      <c r="B167" s="1">
        <v>43804</v>
      </c>
      <c r="C167" s="1">
        <v>43860</v>
      </c>
      <c r="D167">
        <v>529.95000000000005</v>
      </c>
      <c r="E167">
        <v>529.95000000000005</v>
      </c>
      <c r="F167">
        <v>1004</v>
      </c>
      <c r="G167">
        <v>7360.2</v>
      </c>
      <c r="H167">
        <v>1718750</v>
      </c>
      <c r="I167">
        <v>534875</v>
      </c>
      <c r="J167">
        <v>528.1</v>
      </c>
      <c r="L167">
        <f t="shared" si="24"/>
        <v>-0.26347981556412481</v>
      </c>
      <c r="M167" s="4">
        <v>1.3753424659999999E-2</v>
      </c>
      <c r="N167">
        <f t="shared" si="25"/>
        <v>-0.27723324022412482</v>
      </c>
    </row>
    <row r="168" spans="1:14" ht="15" thickBot="1" x14ac:dyDescent="0.35">
      <c r="A168" t="s">
        <v>0</v>
      </c>
      <c r="B168" s="1">
        <v>43805</v>
      </c>
      <c r="C168" s="1">
        <v>43860</v>
      </c>
      <c r="D168">
        <v>528.45000000000005</v>
      </c>
      <c r="E168">
        <v>528.45000000000005</v>
      </c>
      <c r="F168">
        <v>493</v>
      </c>
      <c r="G168">
        <v>3591.34</v>
      </c>
      <c r="H168">
        <v>1816375</v>
      </c>
      <c r="I168">
        <v>97625</v>
      </c>
      <c r="J168">
        <v>524.79999999999995</v>
      </c>
      <c r="L168">
        <f t="shared" si="24"/>
        <v>-0.2830455703368242</v>
      </c>
      <c r="M168" s="4">
        <v>1.383561644E-2</v>
      </c>
      <c r="N168">
        <f t="shared" si="25"/>
        <v>-0.29688118677682418</v>
      </c>
    </row>
    <row r="169" spans="1:14" ht="15" thickBot="1" x14ac:dyDescent="0.35">
      <c r="A169" t="s">
        <v>0</v>
      </c>
      <c r="B169" s="1">
        <v>43808</v>
      </c>
      <c r="C169" s="1">
        <v>43860</v>
      </c>
      <c r="D169">
        <v>529.9</v>
      </c>
      <c r="E169">
        <v>529.9</v>
      </c>
      <c r="F169">
        <v>474</v>
      </c>
      <c r="G169">
        <v>3454.72</v>
      </c>
      <c r="H169">
        <v>2117500</v>
      </c>
      <c r="I169">
        <v>301125</v>
      </c>
      <c r="J169">
        <v>526.5</v>
      </c>
      <c r="L169">
        <f t="shared" si="24"/>
        <v>0.27438735925819502</v>
      </c>
      <c r="M169" s="4">
        <v>1.3808219179999999E-2</v>
      </c>
      <c r="N169">
        <f t="shared" si="25"/>
        <v>0.26057914007819499</v>
      </c>
    </row>
    <row r="170" spans="1:14" ht="15" thickBot="1" x14ac:dyDescent="0.35">
      <c r="A170" t="s">
        <v>0</v>
      </c>
      <c r="B170" s="1">
        <v>43809</v>
      </c>
      <c r="C170" s="1">
        <v>43860</v>
      </c>
      <c r="D170">
        <v>532.95000000000005</v>
      </c>
      <c r="E170">
        <v>532.95000000000005</v>
      </c>
      <c r="F170">
        <v>614</v>
      </c>
      <c r="G170">
        <v>4489.29</v>
      </c>
      <c r="H170">
        <v>2554750</v>
      </c>
      <c r="I170">
        <v>437250</v>
      </c>
      <c r="J170">
        <v>528.70000000000005</v>
      </c>
      <c r="L170">
        <f t="shared" si="24"/>
        <v>0.57558029816947887</v>
      </c>
      <c r="M170" s="4">
        <v>1.37260274E-2</v>
      </c>
      <c r="N170">
        <f t="shared" si="25"/>
        <v>0.56185427076947891</v>
      </c>
    </row>
    <row r="171" spans="1:14" ht="15" thickBot="1" x14ac:dyDescent="0.35">
      <c r="A171" t="s">
        <v>0</v>
      </c>
      <c r="B171" s="1">
        <v>43810</v>
      </c>
      <c r="C171" s="1">
        <v>43860</v>
      </c>
      <c r="D171">
        <v>537.4</v>
      </c>
      <c r="E171">
        <v>537.4</v>
      </c>
      <c r="F171">
        <v>743</v>
      </c>
      <c r="G171">
        <v>5474.89</v>
      </c>
      <c r="H171">
        <v>2985125</v>
      </c>
      <c r="I171">
        <v>430375</v>
      </c>
      <c r="J171">
        <v>533.54999999999995</v>
      </c>
      <c r="L171">
        <f t="shared" si="24"/>
        <v>0.83497513838069826</v>
      </c>
      <c r="M171" s="4">
        <v>1.4027397259999999E-2</v>
      </c>
      <c r="N171">
        <f t="shared" si="25"/>
        <v>0.82094774112069824</v>
      </c>
    </row>
    <row r="172" spans="1:14" ht="15" thickBot="1" x14ac:dyDescent="0.35">
      <c r="A172" t="s">
        <v>0</v>
      </c>
      <c r="B172" s="1">
        <v>43811</v>
      </c>
      <c r="C172" s="1">
        <v>43860</v>
      </c>
      <c r="D172">
        <v>539.65</v>
      </c>
      <c r="E172">
        <v>539.65</v>
      </c>
      <c r="F172">
        <v>947</v>
      </c>
      <c r="G172">
        <v>6999.48</v>
      </c>
      <c r="H172">
        <v>3775750</v>
      </c>
      <c r="I172">
        <v>790625</v>
      </c>
      <c r="J172">
        <v>535.35</v>
      </c>
      <c r="L172">
        <f t="shared" si="24"/>
        <v>0.41868254558987722</v>
      </c>
      <c r="M172" s="4">
        <v>1.3808219179999999E-2</v>
      </c>
      <c r="N172">
        <f t="shared" si="25"/>
        <v>0.40487432640987719</v>
      </c>
    </row>
    <row r="173" spans="1:14" ht="15" thickBot="1" x14ac:dyDescent="0.35">
      <c r="A173" t="s">
        <v>0</v>
      </c>
      <c r="B173" s="1">
        <v>43812</v>
      </c>
      <c r="C173" s="1">
        <v>43860</v>
      </c>
      <c r="D173">
        <v>541.45000000000005</v>
      </c>
      <c r="E173">
        <v>541.45000000000005</v>
      </c>
      <c r="F173">
        <v>2071</v>
      </c>
      <c r="G173">
        <v>15437.2</v>
      </c>
      <c r="H173">
        <v>5091625</v>
      </c>
      <c r="I173">
        <v>1315875</v>
      </c>
      <c r="J173">
        <v>537.04999999999995</v>
      </c>
      <c r="L173">
        <f t="shared" si="24"/>
        <v>0.33354952283888972</v>
      </c>
      <c r="M173" s="4">
        <v>1.3753424659999999E-2</v>
      </c>
      <c r="N173">
        <f t="shared" si="25"/>
        <v>0.31979609817888971</v>
      </c>
    </row>
    <row r="174" spans="1:14" ht="15" thickBot="1" x14ac:dyDescent="0.35">
      <c r="A174" t="s">
        <v>0</v>
      </c>
      <c r="B174" s="1">
        <v>43815</v>
      </c>
      <c r="C174" s="1">
        <v>43860</v>
      </c>
      <c r="D174">
        <v>542.5</v>
      </c>
      <c r="E174">
        <v>542.5</v>
      </c>
      <c r="F174">
        <v>1987</v>
      </c>
      <c r="G174">
        <v>14823.65</v>
      </c>
      <c r="H174">
        <v>7078500</v>
      </c>
      <c r="I174">
        <v>1986875</v>
      </c>
      <c r="J174">
        <v>539.25</v>
      </c>
      <c r="L174">
        <f t="shared" si="24"/>
        <v>0.19392372333547964</v>
      </c>
      <c r="M174" s="4">
        <v>1.378082192E-2</v>
      </c>
      <c r="N174">
        <f t="shared" si="25"/>
        <v>0.18014290141547964</v>
      </c>
    </row>
    <row r="175" spans="1:14" ht="15" thickBot="1" x14ac:dyDescent="0.35">
      <c r="A175" t="s">
        <v>0</v>
      </c>
      <c r="B175" s="1">
        <v>43816</v>
      </c>
      <c r="C175" s="1">
        <v>43860</v>
      </c>
      <c r="D175">
        <v>545.29999999999995</v>
      </c>
      <c r="E175">
        <v>545.29999999999995</v>
      </c>
      <c r="F175">
        <v>4708</v>
      </c>
      <c r="G175">
        <v>35276.699999999997</v>
      </c>
      <c r="H175">
        <v>11845625</v>
      </c>
      <c r="I175">
        <v>4767125</v>
      </c>
      <c r="J175">
        <v>541.15</v>
      </c>
      <c r="L175">
        <f t="shared" si="24"/>
        <v>0.51612903225805618</v>
      </c>
      <c r="M175" s="4">
        <v>1.378082192E-2</v>
      </c>
      <c r="N175">
        <f t="shared" si="25"/>
        <v>0.50234821033805621</v>
      </c>
    </row>
    <row r="176" spans="1:14" ht="15" thickBot="1" x14ac:dyDescent="0.35">
      <c r="A176" t="s">
        <v>0</v>
      </c>
      <c r="B176" s="1">
        <v>43817</v>
      </c>
      <c r="C176" s="1">
        <v>43860</v>
      </c>
      <c r="D176">
        <v>545.4</v>
      </c>
      <c r="E176">
        <v>545.4</v>
      </c>
      <c r="F176">
        <v>4380</v>
      </c>
      <c r="G176">
        <v>32680.62</v>
      </c>
      <c r="H176">
        <v>15824875</v>
      </c>
      <c r="I176">
        <v>3979250</v>
      </c>
      <c r="J176">
        <v>541.4</v>
      </c>
      <c r="L176">
        <f t="shared" si="24"/>
        <v>1.8338529249958324E-2</v>
      </c>
      <c r="M176" s="4">
        <v>1.3753424659999999E-2</v>
      </c>
      <c r="N176">
        <f t="shared" si="25"/>
        <v>4.5851045899583248E-3</v>
      </c>
    </row>
    <row r="177" spans="1:14" ht="15" thickBot="1" x14ac:dyDescent="0.35">
      <c r="A177" t="s">
        <v>0</v>
      </c>
      <c r="B177" s="1">
        <v>43818</v>
      </c>
      <c r="C177" s="1">
        <v>43860</v>
      </c>
      <c r="D177">
        <v>543.25</v>
      </c>
      <c r="E177">
        <v>543.25</v>
      </c>
      <c r="F177">
        <v>4929</v>
      </c>
      <c r="G177">
        <v>36687.760000000002</v>
      </c>
      <c r="H177">
        <v>19375125</v>
      </c>
      <c r="I177">
        <v>3550250</v>
      </c>
      <c r="J177">
        <v>540.20000000000005</v>
      </c>
      <c r="L177">
        <f t="shared" si="24"/>
        <v>-0.39420608727539003</v>
      </c>
      <c r="M177" s="4">
        <v>1.3808219179999999E-2</v>
      </c>
      <c r="N177">
        <f t="shared" si="25"/>
        <v>-0.40801430645539005</v>
      </c>
    </row>
    <row r="178" spans="1:14" ht="15" thickBot="1" x14ac:dyDescent="0.35">
      <c r="A178" t="s">
        <v>0</v>
      </c>
      <c r="B178" s="1">
        <v>43819</v>
      </c>
      <c r="C178" s="1">
        <v>43860</v>
      </c>
      <c r="D178">
        <v>548.20000000000005</v>
      </c>
      <c r="E178">
        <v>548.20000000000005</v>
      </c>
      <c r="F178">
        <v>21499</v>
      </c>
      <c r="G178">
        <v>161700.34</v>
      </c>
      <c r="H178">
        <v>39407500</v>
      </c>
      <c r="I178">
        <v>20032375</v>
      </c>
      <c r="J178">
        <v>546.1</v>
      </c>
      <c r="L178">
        <f t="shared" si="24"/>
        <v>0.91118269673263608</v>
      </c>
      <c r="M178" s="4">
        <v>1.378082192E-2</v>
      </c>
      <c r="N178">
        <f t="shared" si="25"/>
        <v>0.89740187481263611</v>
      </c>
    </row>
    <row r="179" spans="1:14" ht="15" thickBot="1" x14ac:dyDescent="0.35">
      <c r="A179" t="s">
        <v>0</v>
      </c>
      <c r="B179" s="1">
        <v>43822</v>
      </c>
      <c r="C179" s="1">
        <v>43860</v>
      </c>
      <c r="D179">
        <v>544.6</v>
      </c>
      <c r="E179">
        <v>544.6</v>
      </c>
      <c r="F179">
        <v>26470</v>
      </c>
      <c r="G179">
        <v>198763.33</v>
      </c>
      <c r="H179">
        <v>69113000</v>
      </c>
      <c r="I179">
        <v>29705500</v>
      </c>
      <c r="J179">
        <v>541.29999999999995</v>
      </c>
      <c r="L179">
        <f t="shared" si="24"/>
        <v>-0.65669463699380193</v>
      </c>
      <c r="M179" s="4">
        <v>1.3753424659999999E-2</v>
      </c>
      <c r="N179">
        <f t="shared" si="25"/>
        <v>-0.67044806165380189</v>
      </c>
    </row>
    <row r="180" spans="1:14" ht="15" thickBot="1" x14ac:dyDescent="0.35">
      <c r="A180" t="s">
        <v>0</v>
      </c>
      <c r="B180" s="1">
        <v>43823</v>
      </c>
      <c r="C180" s="1">
        <v>43860</v>
      </c>
      <c r="D180">
        <v>544.9</v>
      </c>
      <c r="E180">
        <v>544.9</v>
      </c>
      <c r="F180">
        <v>22529</v>
      </c>
      <c r="G180">
        <v>168791.33</v>
      </c>
      <c r="H180">
        <v>91817000</v>
      </c>
      <c r="I180">
        <v>22704000</v>
      </c>
      <c r="J180">
        <v>541.1</v>
      </c>
      <c r="L180">
        <f t="shared" si="24"/>
        <v>5.5086301872925909E-2</v>
      </c>
      <c r="M180" s="4">
        <v>1.3753424659999999E-2</v>
      </c>
      <c r="N180">
        <f t="shared" si="25"/>
        <v>4.133287721292591E-2</v>
      </c>
    </row>
    <row r="181" spans="1:14" ht="15" thickBot="1" x14ac:dyDescent="0.35">
      <c r="A181" t="s">
        <v>0</v>
      </c>
      <c r="B181" s="1">
        <v>43825</v>
      </c>
      <c r="C181" s="1">
        <v>43860</v>
      </c>
      <c r="D181">
        <v>542.54999999999995</v>
      </c>
      <c r="E181">
        <v>542.54999999999995</v>
      </c>
      <c r="F181">
        <v>16802</v>
      </c>
      <c r="G181">
        <v>125622.67</v>
      </c>
      <c r="H181">
        <v>100775125</v>
      </c>
      <c r="I181">
        <v>8958125</v>
      </c>
      <c r="J181">
        <v>538.75</v>
      </c>
      <c r="L181">
        <f t="shared" si="24"/>
        <v>-0.43127179298954355</v>
      </c>
      <c r="M181" s="4">
        <v>1.3753424659999999E-2</v>
      </c>
      <c r="N181">
        <f t="shared" si="25"/>
        <v>-0.44502521764954356</v>
      </c>
    </row>
    <row r="182" spans="1:14" ht="15" thickBot="1" x14ac:dyDescent="0.35">
      <c r="A182" t="s">
        <v>0</v>
      </c>
      <c r="B182" s="1">
        <v>43826</v>
      </c>
      <c r="C182" s="1">
        <v>43888</v>
      </c>
      <c r="D182">
        <v>555.1</v>
      </c>
      <c r="E182">
        <v>555.1</v>
      </c>
      <c r="F182">
        <v>231</v>
      </c>
      <c r="G182">
        <v>1751.32</v>
      </c>
      <c r="H182">
        <v>467500</v>
      </c>
      <c r="I182">
        <v>39875</v>
      </c>
      <c r="J182">
        <v>549.4</v>
      </c>
      <c r="L182">
        <f t="shared" si="24"/>
        <v>2.313150861671748</v>
      </c>
      <c r="M182" s="4">
        <v>1.3753424659999999E-2</v>
      </c>
      <c r="N182">
        <f t="shared" si="25"/>
        <v>2.299397437011748</v>
      </c>
    </row>
    <row r="183" spans="1:14" ht="15" thickBot="1" x14ac:dyDescent="0.35">
      <c r="A183" t="s">
        <v>0</v>
      </c>
      <c r="B183" s="1">
        <v>43829</v>
      </c>
      <c r="C183" s="1">
        <v>43888</v>
      </c>
      <c r="D183">
        <v>550.15</v>
      </c>
      <c r="E183">
        <v>550.15</v>
      </c>
      <c r="F183">
        <v>163</v>
      </c>
      <c r="G183">
        <v>1236.4100000000001</v>
      </c>
      <c r="H183">
        <v>467500</v>
      </c>
      <c r="I183">
        <v>0</v>
      </c>
      <c r="J183">
        <v>543.95000000000005</v>
      </c>
      <c r="L183">
        <f t="shared" si="24"/>
        <v>-0.89173121960008017</v>
      </c>
      <c r="M183" s="4">
        <v>1.383561644E-2</v>
      </c>
      <c r="N183">
        <f t="shared" si="25"/>
        <v>-0.90556683604008015</v>
      </c>
    </row>
    <row r="184" spans="1:14" ht="15" thickBot="1" x14ac:dyDescent="0.35">
      <c r="A184" t="s">
        <v>0</v>
      </c>
      <c r="B184" s="1">
        <v>43830</v>
      </c>
      <c r="C184" s="1">
        <v>43888</v>
      </c>
      <c r="D184">
        <v>545.29999999999995</v>
      </c>
      <c r="E184">
        <v>545.29999999999995</v>
      </c>
      <c r="F184">
        <v>140</v>
      </c>
      <c r="G184">
        <v>1051.78</v>
      </c>
      <c r="H184">
        <v>495000</v>
      </c>
      <c r="I184">
        <v>27500</v>
      </c>
      <c r="J184">
        <v>538.9</v>
      </c>
      <c r="L184">
        <f t="shared" si="24"/>
        <v>-0.88157775152231621</v>
      </c>
      <c r="M184" s="4">
        <v>1.3808219179999999E-2</v>
      </c>
      <c r="N184">
        <f t="shared" si="25"/>
        <v>-0.89538597070231618</v>
      </c>
    </row>
    <row r="185" spans="1:14" ht="15" thickBot="1" x14ac:dyDescent="0.35">
      <c r="A185" t="s">
        <v>0</v>
      </c>
      <c r="B185" s="1">
        <v>43831</v>
      </c>
      <c r="C185" s="1">
        <v>43888</v>
      </c>
      <c r="D185">
        <v>543.35</v>
      </c>
      <c r="E185">
        <v>543.35</v>
      </c>
      <c r="F185">
        <v>141</v>
      </c>
      <c r="G185">
        <v>1054.1600000000001</v>
      </c>
      <c r="H185">
        <v>526625</v>
      </c>
      <c r="I185">
        <v>31625</v>
      </c>
      <c r="J185">
        <v>536.75</v>
      </c>
      <c r="L185">
        <f t="shared" si="24"/>
        <v>-0.35760132037409353</v>
      </c>
      <c r="M185" s="4">
        <v>1.361643836E-2</v>
      </c>
      <c r="N185">
        <f t="shared" si="25"/>
        <v>-0.37121775873409352</v>
      </c>
    </row>
    <row r="186" spans="1:14" ht="15" thickBot="1" x14ac:dyDescent="0.35">
      <c r="A186" t="s">
        <v>0</v>
      </c>
      <c r="B186" s="1">
        <v>43832</v>
      </c>
      <c r="C186" s="1">
        <v>43888</v>
      </c>
      <c r="D186">
        <v>546.54999999999995</v>
      </c>
      <c r="E186">
        <v>546.54999999999995</v>
      </c>
      <c r="F186">
        <v>114</v>
      </c>
      <c r="G186">
        <v>854.91</v>
      </c>
      <c r="H186">
        <v>550000</v>
      </c>
      <c r="I186">
        <v>23375</v>
      </c>
      <c r="J186">
        <v>540.6</v>
      </c>
      <c r="L186">
        <f t="shared" si="24"/>
        <v>0.58893898960153335</v>
      </c>
      <c r="M186" s="4">
        <v>1.367123288E-2</v>
      </c>
      <c r="N186">
        <f t="shared" si="25"/>
        <v>0.5752677567215333</v>
      </c>
    </row>
    <row r="187" spans="1:14" ht="15" thickBot="1" x14ac:dyDescent="0.35">
      <c r="A187" t="s">
        <v>0</v>
      </c>
      <c r="B187" s="1">
        <v>43833</v>
      </c>
      <c r="C187" s="1">
        <v>43888</v>
      </c>
      <c r="D187">
        <v>544.1</v>
      </c>
      <c r="E187">
        <v>544.1</v>
      </c>
      <c r="F187">
        <v>122</v>
      </c>
      <c r="G187">
        <v>911.43</v>
      </c>
      <c r="H187">
        <v>561000</v>
      </c>
      <c r="I187">
        <v>11000</v>
      </c>
      <c r="J187">
        <v>538.85</v>
      </c>
      <c r="L187">
        <f t="shared" si="24"/>
        <v>-0.44826639831670151</v>
      </c>
      <c r="M187" s="4">
        <v>1.3643835619999999E-2</v>
      </c>
      <c r="N187">
        <f t="shared" si="25"/>
        <v>-0.4619102339367015</v>
      </c>
    </row>
    <row r="188" spans="1:14" ht="15" thickBot="1" x14ac:dyDescent="0.35">
      <c r="A188" t="s">
        <v>0</v>
      </c>
      <c r="B188" s="1">
        <v>43836</v>
      </c>
      <c r="C188" s="1">
        <v>43888</v>
      </c>
      <c r="D188">
        <v>530.95000000000005</v>
      </c>
      <c r="E188">
        <v>530.95000000000005</v>
      </c>
      <c r="F188">
        <v>366</v>
      </c>
      <c r="G188">
        <v>2681.92</v>
      </c>
      <c r="H188">
        <v>676500</v>
      </c>
      <c r="I188">
        <v>115500</v>
      </c>
      <c r="J188">
        <v>525.70000000000005</v>
      </c>
      <c r="L188">
        <f t="shared" si="24"/>
        <v>-2.4168351405991504</v>
      </c>
      <c r="M188" s="4">
        <v>1.37260274E-2</v>
      </c>
      <c r="N188">
        <f t="shared" si="25"/>
        <v>-2.4305611679991506</v>
      </c>
    </row>
    <row r="189" spans="1:14" ht="15" thickBot="1" x14ac:dyDescent="0.35">
      <c r="A189" t="s">
        <v>0</v>
      </c>
      <c r="B189" s="1">
        <v>43837</v>
      </c>
      <c r="C189" s="1">
        <v>43888</v>
      </c>
      <c r="D189">
        <v>528.70000000000005</v>
      </c>
      <c r="E189">
        <v>528.70000000000005</v>
      </c>
      <c r="F189">
        <v>588</v>
      </c>
      <c r="G189">
        <v>4300.84</v>
      </c>
      <c r="H189">
        <v>847000</v>
      </c>
      <c r="I189">
        <v>170500</v>
      </c>
      <c r="J189">
        <v>522.9</v>
      </c>
      <c r="L189">
        <f t="shared" si="24"/>
        <v>-0.42376871645164327</v>
      </c>
      <c r="M189" s="4">
        <v>1.3753424659999999E-2</v>
      </c>
      <c r="N189">
        <f t="shared" si="25"/>
        <v>-0.43752214111164328</v>
      </c>
    </row>
    <row r="190" spans="1:14" ht="15" thickBot="1" x14ac:dyDescent="0.35">
      <c r="A190" t="s">
        <v>0</v>
      </c>
      <c r="B190" s="1">
        <v>43838</v>
      </c>
      <c r="C190" s="1">
        <v>43888</v>
      </c>
      <c r="D190">
        <v>530.15</v>
      </c>
      <c r="E190">
        <v>530.15</v>
      </c>
      <c r="F190">
        <v>509</v>
      </c>
      <c r="G190">
        <v>3684.92</v>
      </c>
      <c r="H190">
        <v>918500</v>
      </c>
      <c r="I190">
        <v>71500</v>
      </c>
      <c r="J190">
        <v>525.95000000000005</v>
      </c>
      <c r="L190">
        <f t="shared" si="24"/>
        <v>0.27425761301303797</v>
      </c>
      <c r="M190" s="4">
        <v>1.383561644E-2</v>
      </c>
      <c r="N190">
        <f t="shared" si="25"/>
        <v>0.26042199657303799</v>
      </c>
    </row>
    <row r="191" spans="1:14" ht="15" thickBot="1" x14ac:dyDescent="0.35">
      <c r="A191" t="s">
        <v>0</v>
      </c>
      <c r="B191" s="1">
        <v>43839</v>
      </c>
      <c r="C191" s="1">
        <v>43888</v>
      </c>
      <c r="D191">
        <v>549.70000000000005</v>
      </c>
      <c r="E191">
        <v>549.70000000000005</v>
      </c>
      <c r="F191">
        <v>589</v>
      </c>
      <c r="G191">
        <v>4406.87</v>
      </c>
      <c r="H191">
        <v>918500</v>
      </c>
      <c r="I191">
        <v>0</v>
      </c>
      <c r="J191">
        <v>546.29999999999995</v>
      </c>
      <c r="L191">
        <f t="shared" si="24"/>
        <v>3.6876355748373233</v>
      </c>
      <c r="M191" s="4">
        <v>1.383561644E-2</v>
      </c>
      <c r="N191">
        <f t="shared" si="25"/>
        <v>3.6737999583973231</v>
      </c>
    </row>
    <row r="192" spans="1:14" ht="15" thickBot="1" x14ac:dyDescent="0.35">
      <c r="A192" t="s">
        <v>0</v>
      </c>
      <c r="B192" s="1">
        <v>43840</v>
      </c>
      <c r="C192" s="1">
        <v>43888</v>
      </c>
      <c r="D192">
        <v>544.85</v>
      </c>
      <c r="E192">
        <v>544.85</v>
      </c>
      <c r="F192">
        <v>347</v>
      </c>
      <c r="G192">
        <v>2607.71</v>
      </c>
      <c r="H192">
        <v>1002375</v>
      </c>
      <c r="I192">
        <v>83875</v>
      </c>
      <c r="J192">
        <v>540.25</v>
      </c>
      <c r="L192">
        <f t="shared" si="24"/>
        <v>-0.88229943605603467</v>
      </c>
      <c r="M192" s="4">
        <v>1.383561644E-2</v>
      </c>
      <c r="N192">
        <f t="shared" si="25"/>
        <v>-0.89613505249603465</v>
      </c>
    </row>
    <row r="193" spans="1:14" ht="15" thickBot="1" x14ac:dyDescent="0.35">
      <c r="A193" t="s">
        <v>0</v>
      </c>
      <c r="B193" s="1">
        <v>43843</v>
      </c>
      <c r="C193" s="1">
        <v>43888</v>
      </c>
      <c r="D193">
        <v>543.25</v>
      </c>
      <c r="E193">
        <v>543.25</v>
      </c>
      <c r="F193">
        <v>239</v>
      </c>
      <c r="G193">
        <v>1791.31</v>
      </c>
      <c r="H193">
        <v>1104125</v>
      </c>
      <c r="I193">
        <v>101750</v>
      </c>
      <c r="J193">
        <v>538.6</v>
      </c>
      <c r="L193">
        <f t="shared" si="24"/>
        <v>-0.29365880517574061</v>
      </c>
      <c r="M193" s="4">
        <v>1.389041096E-2</v>
      </c>
      <c r="N193">
        <f t="shared" si="25"/>
        <v>-0.3075492161357406</v>
      </c>
    </row>
    <row r="194" spans="1:14" ht="15" thickBot="1" x14ac:dyDescent="0.35">
      <c r="A194" t="s">
        <v>0</v>
      </c>
      <c r="B194" s="1">
        <v>43844</v>
      </c>
      <c r="C194" s="1">
        <v>43888</v>
      </c>
      <c r="D194">
        <v>542.35</v>
      </c>
      <c r="E194">
        <v>542.35</v>
      </c>
      <c r="F194">
        <v>296</v>
      </c>
      <c r="G194">
        <v>2201.38</v>
      </c>
      <c r="H194">
        <v>1174250</v>
      </c>
      <c r="I194">
        <v>70125</v>
      </c>
      <c r="J194">
        <v>537.6</v>
      </c>
      <c r="L194">
        <f t="shared" si="24"/>
        <v>-0.16566958122410994</v>
      </c>
      <c r="M194" s="4">
        <v>1.3972602739999999E-2</v>
      </c>
      <c r="N194">
        <f t="shared" si="25"/>
        <v>-0.17964218396410994</v>
      </c>
    </row>
    <row r="195" spans="1:14" ht="15" thickBot="1" x14ac:dyDescent="0.35">
      <c r="A195" t="s">
        <v>0</v>
      </c>
      <c r="B195" s="1">
        <v>43845</v>
      </c>
      <c r="C195" s="1">
        <v>43888</v>
      </c>
      <c r="D195">
        <v>540.79999999999995</v>
      </c>
      <c r="E195">
        <v>540.79999999999995</v>
      </c>
      <c r="F195">
        <v>529</v>
      </c>
      <c r="G195">
        <v>3912.04</v>
      </c>
      <c r="H195">
        <v>1377750</v>
      </c>
      <c r="I195">
        <v>203500</v>
      </c>
      <c r="J195">
        <v>535.6</v>
      </c>
      <c r="L195">
        <f t="shared" si="24"/>
        <v>-0.28579330690514765</v>
      </c>
      <c r="M195" s="4">
        <v>1.4027397259999999E-2</v>
      </c>
      <c r="N195">
        <f t="shared" si="25"/>
        <v>-0.29982070416514767</v>
      </c>
    </row>
    <row r="196" spans="1:14" ht="15" thickBot="1" x14ac:dyDescent="0.35">
      <c r="A196" t="s">
        <v>0</v>
      </c>
      <c r="B196" s="1">
        <v>43846</v>
      </c>
      <c r="C196" s="1">
        <v>43888</v>
      </c>
      <c r="D196">
        <v>541.45000000000005</v>
      </c>
      <c r="E196">
        <v>541.45000000000005</v>
      </c>
      <c r="F196">
        <v>377</v>
      </c>
      <c r="G196">
        <v>2802.01</v>
      </c>
      <c r="H196">
        <v>1399750</v>
      </c>
      <c r="I196">
        <v>22000</v>
      </c>
      <c r="J196">
        <v>537.15</v>
      </c>
      <c r="L196">
        <f t="shared" ref="L196:L245" si="26">100*(E196-E195)/E195</f>
        <v>0.12019230769232452</v>
      </c>
      <c r="M196" s="4">
        <v>1.3972602739999999E-2</v>
      </c>
      <c r="N196">
        <f t="shared" ref="N196:N245" si="27">(L196-M196)</f>
        <v>0.10621970495232452</v>
      </c>
    </row>
    <row r="197" spans="1:14" ht="15" thickBot="1" x14ac:dyDescent="0.35">
      <c r="A197" t="s">
        <v>0</v>
      </c>
      <c r="B197" s="1">
        <v>43847</v>
      </c>
      <c r="C197" s="1">
        <v>43888</v>
      </c>
      <c r="D197">
        <v>536.70000000000005</v>
      </c>
      <c r="E197">
        <v>536.70000000000005</v>
      </c>
      <c r="F197">
        <v>1180</v>
      </c>
      <c r="G197">
        <v>8740.1299999999992</v>
      </c>
      <c r="H197">
        <v>2428250</v>
      </c>
      <c r="I197">
        <v>1028500</v>
      </c>
      <c r="J197">
        <v>532.04999999999995</v>
      </c>
      <c r="L197">
        <f t="shared" si="26"/>
        <v>-0.87727398651768396</v>
      </c>
      <c r="M197" s="4">
        <v>1.4E-2</v>
      </c>
      <c r="N197">
        <f t="shared" si="27"/>
        <v>-0.89127398651768397</v>
      </c>
    </row>
    <row r="198" spans="1:14" ht="15" thickBot="1" x14ac:dyDescent="0.35">
      <c r="A198" t="s">
        <v>0</v>
      </c>
      <c r="B198" s="1">
        <v>43850</v>
      </c>
      <c r="C198" s="1">
        <v>43888</v>
      </c>
      <c r="D198">
        <v>538.85</v>
      </c>
      <c r="E198">
        <v>538.85</v>
      </c>
      <c r="F198">
        <v>1034</v>
      </c>
      <c r="G198">
        <v>7694.14</v>
      </c>
      <c r="H198">
        <v>2525875</v>
      </c>
      <c r="I198">
        <v>97625</v>
      </c>
      <c r="J198">
        <v>534.85</v>
      </c>
      <c r="L198">
        <f t="shared" si="26"/>
        <v>0.40059623625861318</v>
      </c>
      <c r="M198" s="4">
        <v>1.3972602739999999E-2</v>
      </c>
      <c r="N198">
        <f t="shared" si="27"/>
        <v>0.38662363351861317</v>
      </c>
    </row>
    <row r="199" spans="1:14" ht="15" thickBot="1" x14ac:dyDescent="0.35">
      <c r="A199" t="s">
        <v>0</v>
      </c>
      <c r="B199" s="1">
        <v>43851</v>
      </c>
      <c r="C199" s="1">
        <v>43888</v>
      </c>
      <c r="D199">
        <v>535.29999999999995</v>
      </c>
      <c r="E199">
        <v>535.29999999999995</v>
      </c>
      <c r="F199">
        <v>946</v>
      </c>
      <c r="G199">
        <v>7000.96</v>
      </c>
      <c r="H199">
        <v>2945250</v>
      </c>
      <c r="I199">
        <v>419375</v>
      </c>
      <c r="J199">
        <v>531.04999999999995</v>
      </c>
      <c r="L199">
        <f t="shared" si="26"/>
        <v>-0.65881042961864489</v>
      </c>
      <c r="M199" s="4">
        <v>1.4E-2</v>
      </c>
      <c r="N199">
        <f t="shared" si="27"/>
        <v>-0.6728104296186449</v>
      </c>
    </row>
    <row r="200" spans="1:14" ht="15" thickBot="1" x14ac:dyDescent="0.35">
      <c r="A200" t="s">
        <v>0</v>
      </c>
      <c r="B200" s="1">
        <v>43852</v>
      </c>
      <c r="C200" s="1">
        <v>43888</v>
      </c>
      <c r="D200">
        <v>526.79999999999995</v>
      </c>
      <c r="E200">
        <v>526.79999999999995</v>
      </c>
      <c r="F200">
        <v>2140</v>
      </c>
      <c r="G200">
        <v>15579.06</v>
      </c>
      <c r="H200">
        <v>4500375</v>
      </c>
      <c r="I200">
        <v>1555125</v>
      </c>
      <c r="J200">
        <v>522.85</v>
      </c>
      <c r="L200">
        <f t="shared" si="26"/>
        <v>-1.587894638520456</v>
      </c>
      <c r="M200" s="4">
        <v>1.4027397259999999E-2</v>
      </c>
      <c r="N200">
        <f t="shared" si="27"/>
        <v>-1.601922035780456</v>
      </c>
    </row>
    <row r="201" spans="1:14" ht="15" thickBot="1" x14ac:dyDescent="0.35">
      <c r="A201" t="s">
        <v>0</v>
      </c>
      <c r="B201" s="1">
        <v>43853</v>
      </c>
      <c r="C201" s="1">
        <v>43888</v>
      </c>
      <c r="D201">
        <v>531.45000000000005</v>
      </c>
      <c r="E201">
        <v>531.45000000000005</v>
      </c>
      <c r="F201">
        <v>4123</v>
      </c>
      <c r="G201">
        <v>29913.360000000001</v>
      </c>
      <c r="H201">
        <v>8032750</v>
      </c>
      <c r="I201">
        <v>3532375</v>
      </c>
      <c r="J201">
        <v>527.70000000000005</v>
      </c>
      <c r="L201">
        <f t="shared" si="26"/>
        <v>0.88268792710707888</v>
      </c>
      <c r="M201" s="4">
        <v>1.4027397259999999E-2</v>
      </c>
      <c r="N201">
        <f t="shared" si="27"/>
        <v>0.86866052984707887</v>
      </c>
    </row>
    <row r="202" spans="1:14" ht="15" thickBot="1" x14ac:dyDescent="0.35">
      <c r="A202" t="s">
        <v>0</v>
      </c>
      <c r="B202" s="1">
        <v>43854</v>
      </c>
      <c r="C202" s="1">
        <v>43888</v>
      </c>
      <c r="D202">
        <v>537.04999999999995</v>
      </c>
      <c r="E202">
        <v>537.04999999999995</v>
      </c>
      <c r="F202">
        <v>4225</v>
      </c>
      <c r="G202">
        <v>31120.16</v>
      </c>
      <c r="H202">
        <v>11063250</v>
      </c>
      <c r="I202">
        <v>3030500</v>
      </c>
      <c r="J202">
        <v>533.85</v>
      </c>
      <c r="L202">
        <f t="shared" si="26"/>
        <v>1.0537209521121289</v>
      </c>
      <c r="M202" s="4">
        <v>1.4038356163999999E-2</v>
      </c>
      <c r="N202">
        <f t="shared" si="27"/>
        <v>1.0396825959481288</v>
      </c>
    </row>
    <row r="203" spans="1:14" ht="15" thickBot="1" x14ac:dyDescent="0.35">
      <c r="A203" t="s">
        <v>0</v>
      </c>
      <c r="B203" s="1">
        <v>43857</v>
      </c>
      <c r="C203" s="1">
        <v>43888</v>
      </c>
      <c r="D203">
        <v>540.04999999999995</v>
      </c>
      <c r="E203">
        <v>540.04999999999995</v>
      </c>
      <c r="F203">
        <v>23170</v>
      </c>
      <c r="G203">
        <v>173144.61</v>
      </c>
      <c r="H203">
        <v>30398500</v>
      </c>
      <c r="I203">
        <v>19335250</v>
      </c>
      <c r="J203">
        <v>537.25</v>
      </c>
      <c r="L203">
        <f t="shared" si="26"/>
        <v>0.55860720603295788</v>
      </c>
      <c r="M203" s="4">
        <v>1.4049315067999999E-2</v>
      </c>
      <c r="N203">
        <f t="shared" si="27"/>
        <v>0.54455789096495788</v>
      </c>
    </row>
    <row r="204" spans="1:14" ht="15" thickBot="1" x14ac:dyDescent="0.35">
      <c r="A204" t="s">
        <v>0</v>
      </c>
      <c r="B204" s="1">
        <v>43858</v>
      </c>
      <c r="C204" s="1">
        <v>43888</v>
      </c>
      <c r="D204">
        <v>530.15</v>
      </c>
      <c r="E204">
        <v>530.15</v>
      </c>
      <c r="F204">
        <v>31037</v>
      </c>
      <c r="G204">
        <v>229217.12</v>
      </c>
      <c r="H204">
        <v>57303125</v>
      </c>
      <c r="I204">
        <v>26904625</v>
      </c>
      <c r="J204">
        <v>528.20000000000005</v>
      </c>
      <c r="L204">
        <f t="shared" si="26"/>
        <v>-1.8331635959633328</v>
      </c>
      <c r="M204" s="4">
        <v>1.4060273971999999E-2</v>
      </c>
      <c r="N204">
        <f t="shared" si="27"/>
        <v>-1.8472238699353327</v>
      </c>
    </row>
    <row r="205" spans="1:14" ht="15" thickBot="1" x14ac:dyDescent="0.35">
      <c r="A205" t="s">
        <v>0</v>
      </c>
      <c r="B205" s="1">
        <v>43859</v>
      </c>
      <c r="C205" s="1">
        <v>43888</v>
      </c>
      <c r="D205">
        <v>529.79999999999995</v>
      </c>
      <c r="E205">
        <v>529.79999999999995</v>
      </c>
      <c r="F205">
        <v>32664</v>
      </c>
      <c r="G205">
        <v>239667.1</v>
      </c>
      <c r="H205">
        <v>85794500</v>
      </c>
      <c r="I205">
        <v>28491375</v>
      </c>
      <c r="J205">
        <v>526.6</v>
      </c>
      <c r="L205">
        <f t="shared" si="26"/>
        <v>-6.6019051211925445E-2</v>
      </c>
      <c r="M205" s="4">
        <v>1.4027397259999999E-2</v>
      </c>
      <c r="N205">
        <f t="shared" si="27"/>
        <v>-8.0046448471925449E-2</v>
      </c>
    </row>
    <row r="206" spans="1:14" ht="15" thickBot="1" x14ac:dyDescent="0.35">
      <c r="A206" t="s">
        <v>0</v>
      </c>
      <c r="B206" s="1">
        <v>43860</v>
      </c>
      <c r="C206" s="1">
        <v>43888</v>
      </c>
      <c r="D206">
        <v>534.6</v>
      </c>
      <c r="E206">
        <v>534.6</v>
      </c>
      <c r="F206">
        <v>26937</v>
      </c>
      <c r="G206">
        <v>196604.69</v>
      </c>
      <c r="H206">
        <v>100831500</v>
      </c>
      <c r="I206">
        <v>15037000</v>
      </c>
      <c r="J206">
        <v>532.20000000000005</v>
      </c>
      <c r="L206">
        <f t="shared" si="26"/>
        <v>0.90600226500567549</v>
      </c>
      <c r="M206" s="4">
        <v>1.3972602739999999E-2</v>
      </c>
      <c r="N206">
        <f t="shared" si="27"/>
        <v>0.89202966226567548</v>
      </c>
    </row>
    <row r="207" spans="1:14" ht="15" thickBot="1" x14ac:dyDescent="0.35">
      <c r="A207" t="s">
        <v>0</v>
      </c>
      <c r="B207" s="1">
        <v>43861</v>
      </c>
      <c r="C207" s="1">
        <v>43916</v>
      </c>
      <c r="D207">
        <v>530.35</v>
      </c>
      <c r="E207">
        <v>530.35</v>
      </c>
      <c r="F207">
        <v>354</v>
      </c>
      <c r="G207">
        <v>2593.9499999999998</v>
      </c>
      <c r="H207">
        <v>481250</v>
      </c>
      <c r="I207">
        <v>111375</v>
      </c>
      <c r="J207">
        <v>525.65</v>
      </c>
      <c r="L207">
        <f t="shared" si="26"/>
        <v>-0.79498690609801714</v>
      </c>
      <c r="M207" s="4">
        <v>1.4E-2</v>
      </c>
      <c r="N207">
        <f t="shared" si="27"/>
        <v>-0.80898690609801716</v>
      </c>
    </row>
    <row r="208" spans="1:14" ht="15" thickBot="1" x14ac:dyDescent="0.35">
      <c r="A208" t="s">
        <v>0</v>
      </c>
      <c r="B208" s="1">
        <v>43862</v>
      </c>
      <c r="C208" s="1">
        <v>43916</v>
      </c>
      <c r="D208">
        <v>508.45</v>
      </c>
      <c r="E208">
        <v>508.45</v>
      </c>
      <c r="F208">
        <v>446</v>
      </c>
      <c r="G208">
        <v>3187.94</v>
      </c>
      <c r="H208">
        <v>479875</v>
      </c>
      <c r="I208">
        <v>-1375</v>
      </c>
      <c r="J208">
        <v>504.6</v>
      </c>
      <c r="L208">
        <f t="shared" si="26"/>
        <v>-4.129348543414733</v>
      </c>
      <c r="M208" s="4">
        <v>1.3972602739999999E-2</v>
      </c>
      <c r="N208">
        <f t="shared" si="27"/>
        <v>-4.143321146154733</v>
      </c>
    </row>
    <row r="209" spans="1:14" ht="15" thickBot="1" x14ac:dyDescent="0.35">
      <c r="A209" t="s">
        <v>0</v>
      </c>
      <c r="B209" s="1">
        <v>43864</v>
      </c>
      <c r="C209" s="1">
        <v>43916</v>
      </c>
      <c r="D209">
        <v>519.25</v>
      </c>
      <c r="E209">
        <v>519.25</v>
      </c>
      <c r="F209">
        <v>391</v>
      </c>
      <c r="G209">
        <v>2780.91</v>
      </c>
      <c r="H209">
        <v>611875</v>
      </c>
      <c r="I209">
        <v>132000</v>
      </c>
      <c r="J209">
        <v>515.54999999999995</v>
      </c>
      <c r="L209">
        <f t="shared" si="26"/>
        <v>2.124102664962142</v>
      </c>
      <c r="M209" s="4">
        <v>1.4027397259999999E-2</v>
      </c>
      <c r="N209">
        <f t="shared" si="27"/>
        <v>2.1100752677021419</v>
      </c>
    </row>
    <row r="210" spans="1:14" ht="15" thickBot="1" x14ac:dyDescent="0.35">
      <c r="A210" t="s">
        <v>0</v>
      </c>
      <c r="B210" s="1">
        <v>43865</v>
      </c>
      <c r="C210" s="1">
        <v>43916</v>
      </c>
      <c r="D210">
        <v>535.25</v>
      </c>
      <c r="E210">
        <v>535.25</v>
      </c>
      <c r="F210">
        <v>677</v>
      </c>
      <c r="G210">
        <v>4955.25</v>
      </c>
      <c r="H210">
        <v>1027125</v>
      </c>
      <c r="I210">
        <v>415250</v>
      </c>
      <c r="J210">
        <v>530.79999999999995</v>
      </c>
      <c r="L210">
        <f t="shared" si="26"/>
        <v>3.0813673567645643</v>
      </c>
      <c r="M210" s="4">
        <v>1.405479452E-2</v>
      </c>
      <c r="N210">
        <f t="shared" si="27"/>
        <v>3.0673125622445645</v>
      </c>
    </row>
    <row r="211" spans="1:14" ht="15" thickBot="1" x14ac:dyDescent="0.35">
      <c r="A211" t="s">
        <v>0</v>
      </c>
      <c r="B211" s="1">
        <v>43866</v>
      </c>
      <c r="C211" s="1">
        <v>43916</v>
      </c>
      <c r="D211">
        <v>542.65</v>
      </c>
      <c r="E211">
        <v>542.65</v>
      </c>
      <c r="F211">
        <v>499</v>
      </c>
      <c r="G211">
        <v>3703.61</v>
      </c>
      <c r="H211">
        <v>1320000</v>
      </c>
      <c r="I211">
        <v>292875</v>
      </c>
      <c r="J211">
        <v>539.1</v>
      </c>
      <c r="L211">
        <f t="shared" si="26"/>
        <v>1.3825315273236762</v>
      </c>
      <c r="M211" s="4">
        <v>1.4E-2</v>
      </c>
      <c r="N211">
        <f t="shared" si="27"/>
        <v>1.3685315273236762</v>
      </c>
    </row>
    <row r="212" spans="1:14" ht="15" thickBot="1" x14ac:dyDescent="0.35">
      <c r="A212" t="s">
        <v>0</v>
      </c>
      <c r="B212" s="1">
        <v>43867</v>
      </c>
      <c r="C212" s="1">
        <v>43916</v>
      </c>
      <c r="D212">
        <v>545</v>
      </c>
      <c r="E212">
        <v>545</v>
      </c>
      <c r="F212">
        <v>519</v>
      </c>
      <c r="G212">
        <v>3892.76</v>
      </c>
      <c r="H212">
        <v>1568875</v>
      </c>
      <c r="I212">
        <v>248875</v>
      </c>
      <c r="J212">
        <v>541.6</v>
      </c>
      <c r="L212">
        <f t="shared" si="26"/>
        <v>0.43305998341472823</v>
      </c>
      <c r="M212" s="4">
        <v>1.4027397259999999E-2</v>
      </c>
      <c r="N212">
        <f t="shared" si="27"/>
        <v>0.41903258615472821</v>
      </c>
    </row>
    <row r="213" spans="1:14" ht="15" thickBot="1" x14ac:dyDescent="0.35">
      <c r="A213" t="s">
        <v>0</v>
      </c>
      <c r="B213" s="1">
        <v>43868</v>
      </c>
      <c r="C213" s="1">
        <v>43916</v>
      </c>
      <c r="D213">
        <v>539.29999999999995</v>
      </c>
      <c r="E213">
        <v>539.29999999999995</v>
      </c>
      <c r="F213">
        <v>259</v>
      </c>
      <c r="G213">
        <v>1924.47</v>
      </c>
      <c r="H213">
        <v>1593625</v>
      </c>
      <c r="I213">
        <v>24750</v>
      </c>
      <c r="J213">
        <v>536.45000000000005</v>
      </c>
      <c r="L213">
        <f t="shared" si="26"/>
        <v>-1.0458715596330359</v>
      </c>
      <c r="M213" s="4">
        <v>1.405479452E-2</v>
      </c>
      <c r="N213">
        <f t="shared" si="27"/>
        <v>-1.0599263541530359</v>
      </c>
    </row>
    <row r="214" spans="1:14" ht="15" thickBot="1" x14ac:dyDescent="0.35">
      <c r="A214" t="s">
        <v>0</v>
      </c>
      <c r="B214" s="1">
        <v>43871</v>
      </c>
      <c r="C214" s="1">
        <v>43916</v>
      </c>
      <c r="D214">
        <v>538.6</v>
      </c>
      <c r="E214">
        <v>538.6</v>
      </c>
      <c r="F214">
        <v>568</v>
      </c>
      <c r="G214">
        <v>4223.1499999999996</v>
      </c>
      <c r="H214">
        <v>1735250</v>
      </c>
      <c r="I214">
        <v>141625</v>
      </c>
      <c r="J214">
        <v>533.95000000000005</v>
      </c>
      <c r="L214">
        <f t="shared" si="26"/>
        <v>-0.12979788614869867</v>
      </c>
      <c r="M214" s="4">
        <v>1.410958904E-2</v>
      </c>
      <c r="N214">
        <f t="shared" si="27"/>
        <v>-0.14390747518869867</v>
      </c>
    </row>
    <row r="215" spans="1:14" ht="15" thickBot="1" x14ac:dyDescent="0.35">
      <c r="A215" t="s">
        <v>0</v>
      </c>
      <c r="B215" s="1">
        <v>43872</v>
      </c>
      <c r="C215" s="1">
        <v>43916</v>
      </c>
      <c r="D215">
        <v>544</v>
      </c>
      <c r="E215">
        <v>544</v>
      </c>
      <c r="F215">
        <v>530</v>
      </c>
      <c r="G215">
        <v>3979.42</v>
      </c>
      <c r="H215">
        <v>2124375</v>
      </c>
      <c r="I215">
        <v>389125</v>
      </c>
      <c r="J215">
        <v>539.75</v>
      </c>
      <c r="L215">
        <f t="shared" si="26"/>
        <v>1.0025993316004413</v>
      </c>
      <c r="M215" s="4">
        <v>1.4E-2</v>
      </c>
      <c r="N215">
        <f t="shared" si="27"/>
        <v>0.98859933160044133</v>
      </c>
    </row>
    <row r="216" spans="1:14" ht="15" thickBot="1" x14ac:dyDescent="0.35">
      <c r="A216" t="s">
        <v>0</v>
      </c>
      <c r="B216" s="1">
        <v>43873</v>
      </c>
      <c r="C216" s="1">
        <v>43916</v>
      </c>
      <c r="D216">
        <v>553.79999999999995</v>
      </c>
      <c r="E216">
        <v>553.79999999999995</v>
      </c>
      <c r="F216">
        <v>1386</v>
      </c>
      <c r="G216">
        <v>10504.81</v>
      </c>
      <c r="H216">
        <v>3492500</v>
      </c>
      <c r="I216">
        <v>1368125</v>
      </c>
      <c r="J216">
        <v>549.29999999999995</v>
      </c>
      <c r="L216">
        <f t="shared" si="26"/>
        <v>1.8014705882352857</v>
      </c>
      <c r="M216" s="4">
        <v>1.3972602739999999E-2</v>
      </c>
      <c r="N216">
        <f t="shared" si="27"/>
        <v>1.7874979854952857</v>
      </c>
    </row>
    <row r="217" spans="1:14" ht="15" thickBot="1" x14ac:dyDescent="0.35">
      <c r="A217" t="s">
        <v>0</v>
      </c>
      <c r="B217" s="1">
        <v>43874</v>
      </c>
      <c r="C217" s="1">
        <v>43916</v>
      </c>
      <c r="D217">
        <v>544.29999999999995</v>
      </c>
      <c r="E217">
        <v>544.29999999999995</v>
      </c>
      <c r="F217">
        <v>525</v>
      </c>
      <c r="G217">
        <v>3941.36</v>
      </c>
      <c r="H217">
        <v>3649250</v>
      </c>
      <c r="I217">
        <v>156750</v>
      </c>
      <c r="J217">
        <v>541</v>
      </c>
      <c r="L217">
        <f t="shared" si="26"/>
        <v>-1.7154207295052366</v>
      </c>
      <c r="M217" s="4">
        <v>1.394520548E-2</v>
      </c>
      <c r="N217">
        <f t="shared" si="27"/>
        <v>-1.7293659349852366</v>
      </c>
    </row>
    <row r="218" spans="1:14" ht="15" thickBot="1" x14ac:dyDescent="0.35">
      <c r="A218" t="s">
        <v>0</v>
      </c>
      <c r="B218" s="1">
        <v>43875</v>
      </c>
      <c r="C218" s="1">
        <v>43916</v>
      </c>
      <c r="D218">
        <v>548.20000000000005</v>
      </c>
      <c r="E218">
        <v>548.20000000000005</v>
      </c>
      <c r="F218">
        <v>746</v>
      </c>
      <c r="G218">
        <v>5610.25</v>
      </c>
      <c r="H218">
        <v>3889875</v>
      </c>
      <c r="I218">
        <v>240625</v>
      </c>
      <c r="J218">
        <v>545.79999999999995</v>
      </c>
      <c r="L218">
        <f t="shared" si="26"/>
        <v>0.71651662686020412</v>
      </c>
      <c r="M218" s="4">
        <v>1.4027397259999999E-2</v>
      </c>
      <c r="N218">
        <f t="shared" si="27"/>
        <v>0.7024892296002041</v>
      </c>
    </row>
    <row r="219" spans="1:14" ht="15" thickBot="1" x14ac:dyDescent="0.35">
      <c r="A219" t="s">
        <v>0</v>
      </c>
      <c r="B219" s="1">
        <v>43878</v>
      </c>
      <c r="C219" s="1">
        <v>43916</v>
      </c>
      <c r="D219">
        <v>545.5</v>
      </c>
      <c r="E219">
        <v>545.5</v>
      </c>
      <c r="F219">
        <v>1046</v>
      </c>
      <c r="G219">
        <v>7837.76</v>
      </c>
      <c r="H219">
        <v>4793250</v>
      </c>
      <c r="I219">
        <v>903375</v>
      </c>
      <c r="J219">
        <v>541.6</v>
      </c>
      <c r="L219">
        <f t="shared" si="26"/>
        <v>-0.49252097774535669</v>
      </c>
      <c r="M219" s="4">
        <v>1.4E-2</v>
      </c>
      <c r="N219">
        <f t="shared" si="27"/>
        <v>-0.50652097774535665</v>
      </c>
    </row>
    <row r="220" spans="1:14" ht="15" thickBot="1" x14ac:dyDescent="0.35">
      <c r="A220" t="s">
        <v>0</v>
      </c>
      <c r="B220" s="1">
        <v>43879</v>
      </c>
      <c r="C220" s="1">
        <v>43916</v>
      </c>
      <c r="D220">
        <v>543.45000000000005</v>
      </c>
      <c r="E220">
        <v>543.45000000000005</v>
      </c>
      <c r="F220">
        <v>1120</v>
      </c>
      <c r="G220">
        <v>8349.9699999999993</v>
      </c>
      <c r="H220">
        <v>5352875</v>
      </c>
      <c r="I220">
        <v>559625</v>
      </c>
      <c r="J220">
        <v>541.20000000000005</v>
      </c>
      <c r="L220">
        <f t="shared" si="26"/>
        <v>-0.37580201649861678</v>
      </c>
      <c r="M220" s="4">
        <v>1.4E-2</v>
      </c>
      <c r="N220">
        <f t="shared" si="27"/>
        <v>-0.38980201649861679</v>
      </c>
    </row>
    <row r="221" spans="1:14" ht="15" thickBot="1" x14ac:dyDescent="0.35">
      <c r="A221" t="s">
        <v>0</v>
      </c>
      <c r="B221" s="1">
        <v>43880</v>
      </c>
      <c r="C221" s="1">
        <v>43916</v>
      </c>
      <c r="D221">
        <v>548.5</v>
      </c>
      <c r="E221">
        <v>548.5</v>
      </c>
      <c r="F221">
        <v>3195</v>
      </c>
      <c r="G221">
        <v>24042.23</v>
      </c>
      <c r="H221">
        <v>8646000</v>
      </c>
      <c r="I221">
        <v>3293125</v>
      </c>
      <c r="J221">
        <v>544.79999999999995</v>
      </c>
      <c r="L221">
        <f t="shared" si="26"/>
        <v>0.92924832091267906</v>
      </c>
      <c r="M221" s="4">
        <v>1.4027397259999999E-2</v>
      </c>
      <c r="N221">
        <f t="shared" si="27"/>
        <v>0.91522092365267904</v>
      </c>
    </row>
    <row r="222" spans="1:14" ht="15" thickBot="1" x14ac:dyDescent="0.35">
      <c r="A222" t="s">
        <v>0</v>
      </c>
      <c r="B222" s="1">
        <v>43881</v>
      </c>
      <c r="C222" s="1">
        <v>43916</v>
      </c>
      <c r="D222">
        <v>549.25</v>
      </c>
      <c r="E222">
        <v>549.25</v>
      </c>
      <c r="F222">
        <v>6420</v>
      </c>
      <c r="G222">
        <v>48511.8</v>
      </c>
      <c r="H222">
        <v>15457750</v>
      </c>
      <c r="I222">
        <v>6811750</v>
      </c>
      <c r="J222">
        <v>547</v>
      </c>
      <c r="L222">
        <f t="shared" si="26"/>
        <v>0.13673655423883319</v>
      </c>
      <c r="M222" s="4">
        <v>1.3917808219999999E-2</v>
      </c>
      <c r="N222">
        <f t="shared" si="27"/>
        <v>0.12281874601883319</v>
      </c>
    </row>
    <row r="223" spans="1:14" ht="15" thickBot="1" x14ac:dyDescent="0.35">
      <c r="A223" t="s">
        <v>0</v>
      </c>
      <c r="B223" s="1">
        <v>43885</v>
      </c>
      <c r="C223" s="1">
        <v>43916</v>
      </c>
      <c r="D223">
        <v>532.35</v>
      </c>
      <c r="E223">
        <v>532.35</v>
      </c>
      <c r="F223">
        <v>17066</v>
      </c>
      <c r="G223">
        <v>125988.36</v>
      </c>
      <c r="H223">
        <v>33033000</v>
      </c>
      <c r="I223">
        <v>17575250</v>
      </c>
      <c r="J223">
        <v>529.85</v>
      </c>
      <c r="L223">
        <f t="shared" si="26"/>
        <v>-3.0769230769230727</v>
      </c>
      <c r="M223" s="4">
        <v>1.389041096E-2</v>
      </c>
      <c r="N223">
        <f t="shared" si="27"/>
        <v>-3.0908134878830729</v>
      </c>
    </row>
    <row r="224" spans="1:14" ht="15" thickBot="1" x14ac:dyDescent="0.35">
      <c r="A224" t="s">
        <v>0</v>
      </c>
      <c r="B224" s="1">
        <v>43886</v>
      </c>
      <c r="C224" s="1">
        <v>43916</v>
      </c>
      <c r="D224">
        <v>533.9</v>
      </c>
      <c r="E224">
        <v>533.9</v>
      </c>
      <c r="F224">
        <v>29980</v>
      </c>
      <c r="G224">
        <v>220651.81</v>
      </c>
      <c r="H224">
        <v>60396875</v>
      </c>
      <c r="I224">
        <v>27363875</v>
      </c>
      <c r="J224">
        <v>530.95000000000005</v>
      </c>
      <c r="L224">
        <f t="shared" si="26"/>
        <v>0.29116182962335951</v>
      </c>
      <c r="M224" s="4">
        <v>1.3863013699999999E-2</v>
      </c>
      <c r="N224">
        <f t="shared" si="27"/>
        <v>0.27729881592335953</v>
      </c>
    </row>
    <row r="225" spans="1:14" ht="15" thickBot="1" x14ac:dyDescent="0.35">
      <c r="A225" t="s">
        <v>0</v>
      </c>
      <c r="B225" s="1">
        <v>43887</v>
      </c>
      <c r="C225" s="1">
        <v>43916</v>
      </c>
      <c r="D225">
        <v>525.65</v>
      </c>
      <c r="E225">
        <v>525.65</v>
      </c>
      <c r="F225">
        <v>27451</v>
      </c>
      <c r="G225">
        <v>199237.29</v>
      </c>
      <c r="H225">
        <v>83791125</v>
      </c>
      <c r="I225">
        <v>23394250</v>
      </c>
      <c r="J225">
        <v>523.70000000000005</v>
      </c>
      <c r="L225">
        <f t="shared" si="26"/>
        <v>-1.5452331897359057</v>
      </c>
      <c r="M225" s="4">
        <v>1.389041096E-2</v>
      </c>
      <c r="N225">
        <f t="shared" si="27"/>
        <v>-1.5591236006959057</v>
      </c>
    </row>
    <row r="226" spans="1:14" ht="15" thickBot="1" x14ac:dyDescent="0.35">
      <c r="A226" t="s">
        <v>0</v>
      </c>
      <c r="B226" s="1">
        <v>43888</v>
      </c>
      <c r="C226" s="1">
        <v>43916</v>
      </c>
      <c r="D226">
        <v>517.65</v>
      </c>
      <c r="E226">
        <v>517.65</v>
      </c>
      <c r="F226">
        <v>29994</v>
      </c>
      <c r="G226">
        <v>213720.1</v>
      </c>
      <c r="H226">
        <v>102136375</v>
      </c>
      <c r="I226">
        <v>18345250</v>
      </c>
      <c r="J226">
        <v>515.35</v>
      </c>
      <c r="L226">
        <f t="shared" si="26"/>
        <v>-1.5219252354228099</v>
      </c>
      <c r="M226" s="4">
        <v>1.394520548E-2</v>
      </c>
      <c r="N226">
        <f t="shared" si="27"/>
        <v>-1.5358704409028099</v>
      </c>
    </row>
    <row r="227" spans="1:14" ht="15" thickBot="1" x14ac:dyDescent="0.35">
      <c r="A227" t="s">
        <v>0</v>
      </c>
      <c r="B227" s="1">
        <v>43889</v>
      </c>
      <c r="C227" s="1">
        <v>43951</v>
      </c>
      <c r="D227">
        <v>498.8</v>
      </c>
      <c r="E227">
        <v>498.8</v>
      </c>
      <c r="F227">
        <v>3039</v>
      </c>
      <c r="G227">
        <v>20976.93</v>
      </c>
      <c r="H227">
        <v>3371500</v>
      </c>
      <c r="I227">
        <v>3000250</v>
      </c>
      <c r="J227">
        <v>497.25</v>
      </c>
      <c r="L227">
        <f t="shared" si="26"/>
        <v>-3.6414565826330469</v>
      </c>
      <c r="M227" s="4">
        <v>1.3917808219999999E-2</v>
      </c>
      <c r="N227">
        <f t="shared" si="27"/>
        <v>-3.6553743908530469</v>
      </c>
    </row>
    <row r="228" spans="1:14" ht="15" thickBot="1" x14ac:dyDescent="0.35">
      <c r="A228" t="s">
        <v>0</v>
      </c>
      <c r="B228" s="1">
        <v>43892</v>
      </c>
      <c r="C228" s="1">
        <v>43951</v>
      </c>
      <c r="D228">
        <v>508.25</v>
      </c>
      <c r="E228">
        <v>508.25</v>
      </c>
      <c r="F228">
        <v>657</v>
      </c>
      <c r="G228">
        <v>4659.1000000000004</v>
      </c>
      <c r="H228">
        <v>3543375</v>
      </c>
      <c r="I228">
        <v>171875</v>
      </c>
      <c r="J228">
        <v>506.1</v>
      </c>
      <c r="L228">
        <f t="shared" si="26"/>
        <v>1.8945469125902141</v>
      </c>
      <c r="M228" s="4">
        <v>1.3917808219999999E-2</v>
      </c>
      <c r="N228">
        <f t="shared" si="27"/>
        <v>1.8806291043702141</v>
      </c>
    </row>
    <row r="229" spans="1:14" ht="15" thickBot="1" x14ac:dyDescent="0.35">
      <c r="A229" t="s">
        <v>0</v>
      </c>
      <c r="B229" s="1">
        <v>43893</v>
      </c>
      <c r="C229" s="1">
        <v>43951</v>
      </c>
      <c r="D229">
        <v>518.20000000000005</v>
      </c>
      <c r="E229">
        <v>518.20000000000005</v>
      </c>
      <c r="F229">
        <v>582</v>
      </c>
      <c r="G229">
        <v>4141.58</v>
      </c>
      <c r="H229">
        <v>3766125</v>
      </c>
      <c r="I229">
        <v>222750</v>
      </c>
      <c r="J229">
        <v>514.75</v>
      </c>
      <c r="L229">
        <f t="shared" si="26"/>
        <v>1.9576979832759558</v>
      </c>
      <c r="M229" s="4">
        <v>1.3917808219999999E-2</v>
      </c>
      <c r="N229">
        <f t="shared" si="27"/>
        <v>1.9437801750559558</v>
      </c>
    </row>
    <row r="230" spans="1:14" ht="15" thickBot="1" x14ac:dyDescent="0.35">
      <c r="A230" t="s">
        <v>0</v>
      </c>
      <c r="B230" s="1">
        <v>43894</v>
      </c>
      <c r="C230" s="1">
        <v>43951</v>
      </c>
      <c r="D230">
        <v>512.95000000000005</v>
      </c>
      <c r="E230">
        <v>512.95000000000005</v>
      </c>
      <c r="F230">
        <v>647</v>
      </c>
      <c r="G230">
        <v>4536.82</v>
      </c>
      <c r="H230">
        <v>3946250</v>
      </c>
      <c r="I230">
        <v>180125</v>
      </c>
      <c r="J230">
        <v>508.35</v>
      </c>
      <c r="L230">
        <f t="shared" si="26"/>
        <v>-1.0131223465843302</v>
      </c>
      <c r="M230" s="4">
        <v>1.4027397259999999E-2</v>
      </c>
      <c r="N230">
        <f t="shared" si="27"/>
        <v>-1.0271497438443302</v>
      </c>
    </row>
    <row r="231" spans="1:14" ht="15" thickBot="1" x14ac:dyDescent="0.35">
      <c r="A231" t="s">
        <v>0</v>
      </c>
      <c r="B231" s="1">
        <v>43895</v>
      </c>
      <c r="C231" s="1">
        <v>43951</v>
      </c>
      <c r="D231">
        <v>506.9</v>
      </c>
      <c r="E231">
        <v>506.9</v>
      </c>
      <c r="F231">
        <v>385</v>
      </c>
      <c r="G231">
        <v>2697.42</v>
      </c>
      <c r="H231">
        <v>4076875</v>
      </c>
      <c r="I231">
        <v>130625</v>
      </c>
      <c r="J231">
        <v>504.5</v>
      </c>
      <c r="L231">
        <f t="shared" si="26"/>
        <v>-1.1794521883224618</v>
      </c>
      <c r="M231" s="4">
        <v>1.3753424659999999E-2</v>
      </c>
      <c r="N231">
        <f t="shared" si="27"/>
        <v>-1.1932056129824617</v>
      </c>
    </row>
    <row r="232" spans="1:14" ht="15" thickBot="1" x14ac:dyDescent="0.35">
      <c r="A232" t="s">
        <v>0</v>
      </c>
      <c r="B232" s="1">
        <v>43896</v>
      </c>
      <c r="C232" s="1">
        <v>43951</v>
      </c>
      <c r="D232">
        <v>489.85</v>
      </c>
      <c r="E232">
        <v>489.85</v>
      </c>
      <c r="F232">
        <v>781</v>
      </c>
      <c r="G232">
        <v>5258.48</v>
      </c>
      <c r="H232">
        <v>4257000</v>
      </c>
      <c r="I232">
        <v>180125</v>
      </c>
      <c r="J232">
        <v>486.35</v>
      </c>
      <c r="L232">
        <f t="shared" si="26"/>
        <v>-3.3635825606628438</v>
      </c>
      <c r="M232" s="4">
        <v>1.347945205E-2</v>
      </c>
      <c r="N232">
        <f t="shared" si="27"/>
        <v>-3.3770620127128437</v>
      </c>
    </row>
    <row r="233" spans="1:14" ht="15" thickBot="1" x14ac:dyDescent="0.35">
      <c r="A233" t="s">
        <v>0</v>
      </c>
      <c r="B233" s="1">
        <v>43899</v>
      </c>
      <c r="C233" s="1">
        <v>43951</v>
      </c>
      <c r="D233">
        <v>461.4</v>
      </c>
      <c r="E233">
        <v>461.4</v>
      </c>
      <c r="F233">
        <v>1436</v>
      </c>
      <c r="G233">
        <v>9145.17</v>
      </c>
      <c r="H233">
        <v>5064125</v>
      </c>
      <c r="I233">
        <v>807125</v>
      </c>
      <c r="J233">
        <v>457.75</v>
      </c>
      <c r="L233">
        <f t="shared" si="26"/>
        <v>-5.807900377666642</v>
      </c>
      <c r="M233" s="4">
        <v>1.3589041099999999E-2</v>
      </c>
      <c r="N233">
        <f t="shared" si="27"/>
        <v>-5.8214894187666424</v>
      </c>
    </row>
    <row r="234" spans="1:14" ht="15" thickBot="1" x14ac:dyDescent="0.35">
      <c r="A234" t="s">
        <v>0</v>
      </c>
      <c r="B234" s="1">
        <v>43901</v>
      </c>
      <c r="C234" s="1">
        <v>43951</v>
      </c>
      <c r="D234">
        <v>467.95</v>
      </c>
      <c r="E234">
        <v>467.95</v>
      </c>
      <c r="F234">
        <v>715</v>
      </c>
      <c r="G234">
        <v>4593.88</v>
      </c>
      <c r="H234">
        <v>5311625</v>
      </c>
      <c r="I234">
        <v>247500</v>
      </c>
      <c r="J234">
        <v>465.65</v>
      </c>
      <c r="L234">
        <f t="shared" si="26"/>
        <v>1.4195925444299982</v>
      </c>
      <c r="M234" s="4">
        <v>1.342465753E-2</v>
      </c>
      <c r="N234">
        <f t="shared" si="27"/>
        <v>1.4061678868999981</v>
      </c>
    </row>
    <row r="235" spans="1:14" ht="15" thickBot="1" x14ac:dyDescent="0.35">
      <c r="A235" t="s">
        <v>0</v>
      </c>
      <c r="B235" s="1">
        <v>43902</v>
      </c>
      <c r="C235" s="1">
        <v>43951</v>
      </c>
      <c r="D235">
        <v>426.1</v>
      </c>
      <c r="E235">
        <v>426.1</v>
      </c>
      <c r="F235">
        <v>1790</v>
      </c>
      <c r="G235">
        <v>10749.31</v>
      </c>
      <c r="H235">
        <v>5970250</v>
      </c>
      <c r="I235">
        <v>658625</v>
      </c>
      <c r="J235">
        <v>425.65</v>
      </c>
      <c r="L235">
        <f t="shared" si="26"/>
        <v>-8.9432631691419946</v>
      </c>
      <c r="M235" s="4">
        <v>1.3287671230000001E-2</v>
      </c>
      <c r="N235">
        <f t="shared" si="27"/>
        <v>-8.9565508403719942</v>
      </c>
    </row>
    <row r="236" spans="1:14" ht="15" thickBot="1" x14ac:dyDescent="0.35">
      <c r="A236" t="s">
        <v>0</v>
      </c>
      <c r="B236" s="1">
        <v>43903</v>
      </c>
      <c r="C236" s="1">
        <v>43951</v>
      </c>
      <c r="D236">
        <v>447.35</v>
      </c>
      <c r="E236">
        <v>447.35</v>
      </c>
      <c r="F236">
        <v>3109</v>
      </c>
      <c r="G236">
        <v>18577.46</v>
      </c>
      <c r="H236">
        <v>8393000</v>
      </c>
      <c r="I236">
        <v>2422750</v>
      </c>
      <c r="J236">
        <v>447.2</v>
      </c>
      <c r="L236">
        <f t="shared" si="26"/>
        <v>4.9870922318704523</v>
      </c>
      <c r="M236" s="4">
        <v>1.336986301E-2</v>
      </c>
      <c r="N236">
        <f t="shared" si="27"/>
        <v>4.9737223688604519</v>
      </c>
    </row>
    <row r="237" spans="1:14" ht="15" thickBot="1" x14ac:dyDescent="0.35">
      <c r="A237" t="s">
        <v>0</v>
      </c>
      <c r="B237" s="1">
        <v>43906</v>
      </c>
      <c r="C237" s="1">
        <v>43951</v>
      </c>
      <c r="D237">
        <v>400.35</v>
      </c>
      <c r="E237">
        <v>400.35</v>
      </c>
      <c r="F237">
        <v>3746</v>
      </c>
      <c r="G237">
        <v>20987.53</v>
      </c>
      <c r="H237">
        <v>10914750</v>
      </c>
      <c r="I237">
        <v>2521750</v>
      </c>
      <c r="J237">
        <v>402.9</v>
      </c>
      <c r="L237">
        <f t="shared" si="26"/>
        <v>-10.506314965910361</v>
      </c>
      <c r="M237" s="4">
        <v>1.336986301E-2</v>
      </c>
      <c r="N237">
        <f t="shared" si="27"/>
        <v>-10.519684828920361</v>
      </c>
    </row>
    <row r="238" spans="1:14" ht="15" thickBot="1" x14ac:dyDescent="0.35">
      <c r="A238" t="s">
        <v>0</v>
      </c>
      <c r="B238" s="1">
        <v>43907</v>
      </c>
      <c r="C238" s="1">
        <v>43951</v>
      </c>
      <c r="D238">
        <v>368.55</v>
      </c>
      <c r="E238">
        <v>368.55</v>
      </c>
      <c r="F238">
        <v>4838</v>
      </c>
      <c r="G238">
        <v>25827.39</v>
      </c>
      <c r="H238">
        <v>13847625</v>
      </c>
      <c r="I238">
        <v>2932875</v>
      </c>
      <c r="J238">
        <v>367.25</v>
      </c>
      <c r="L238">
        <f t="shared" si="26"/>
        <v>-7.9430498313975288</v>
      </c>
      <c r="M238" s="4">
        <v>1.2958904110000001E-2</v>
      </c>
      <c r="N238">
        <f t="shared" si="27"/>
        <v>-7.9560087355075284</v>
      </c>
    </row>
    <row r="239" spans="1:14" ht="15" thickBot="1" x14ac:dyDescent="0.35">
      <c r="A239" t="s">
        <v>0</v>
      </c>
      <c r="B239" s="1">
        <v>43908</v>
      </c>
      <c r="C239" s="1">
        <v>43951</v>
      </c>
      <c r="D239">
        <v>355.15</v>
      </c>
      <c r="E239">
        <v>355.15</v>
      </c>
      <c r="F239">
        <v>5402</v>
      </c>
      <c r="G239">
        <v>26316.43</v>
      </c>
      <c r="H239">
        <v>16242875</v>
      </c>
      <c r="I239">
        <v>2395250</v>
      </c>
      <c r="J239">
        <v>355.05</v>
      </c>
      <c r="L239">
        <f t="shared" si="26"/>
        <v>-3.6358703025369783</v>
      </c>
      <c r="M239" s="4">
        <v>1.315068493E-2</v>
      </c>
      <c r="N239">
        <f t="shared" si="27"/>
        <v>-3.6490209874669781</v>
      </c>
    </row>
    <row r="240" spans="1:14" ht="15" thickBot="1" x14ac:dyDescent="0.35">
      <c r="A240" t="s">
        <v>0</v>
      </c>
      <c r="B240" s="1">
        <v>43909</v>
      </c>
      <c r="C240" s="1">
        <v>43951</v>
      </c>
      <c r="D240">
        <v>336.9</v>
      </c>
      <c r="E240">
        <v>336.9</v>
      </c>
      <c r="F240">
        <v>9119</v>
      </c>
      <c r="G240">
        <v>42397.84</v>
      </c>
      <c r="H240">
        <v>20029625</v>
      </c>
      <c r="I240">
        <v>3786750</v>
      </c>
      <c r="J240">
        <v>338.55</v>
      </c>
      <c r="L240">
        <f t="shared" si="26"/>
        <v>-5.1386737998029002</v>
      </c>
      <c r="M240" s="4">
        <v>1.336986301E-2</v>
      </c>
      <c r="N240">
        <f t="shared" si="27"/>
        <v>-5.1520436628129005</v>
      </c>
    </row>
    <row r="241" spans="1:14" ht="15" thickBot="1" x14ac:dyDescent="0.35">
      <c r="A241" t="s">
        <v>0</v>
      </c>
      <c r="B241" s="1">
        <v>43910</v>
      </c>
      <c r="C241" s="1">
        <v>43951</v>
      </c>
      <c r="D241">
        <v>346.9</v>
      </c>
      <c r="E241">
        <v>346.9</v>
      </c>
      <c r="F241">
        <v>8347</v>
      </c>
      <c r="G241">
        <v>39040.76</v>
      </c>
      <c r="H241">
        <v>22184250</v>
      </c>
      <c r="I241">
        <v>2154625</v>
      </c>
      <c r="J241">
        <v>345.7</v>
      </c>
      <c r="L241">
        <f t="shared" si="26"/>
        <v>2.9682398337785694</v>
      </c>
      <c r="M241" s="4">
        <v>1.336986301E-2</v>
      </c>
      <c r="N241">
        <f t="shared" si="27"/>
        <v>2.9548699707685695</v>
      </c>
    </row>
    <row r="242" spans="1:14" ht="15" thickBot="1" x14ac:dyDescent="0.35">
      <c r="A242" t="s">
        <v>0</v>
      </c>
      <c r="B242" s="1">
        <v>43913</v>
      </c>
      <c r="C242" s="1">
        <v>43951</v>
      </c>
      <c r="D242">
        <v>283.2</v>
      </c>
      <c r="E242">
        <v>283.2</v>
      </c>
      <c r="F242">
        <v>12183</v>
      </c>
      <c r="G242">
        <v>48495.78</v>
      </c>
      <c r="H242">
        <v>27253875</v>
      </c>
      <c r="I242">
        <v>5069625</v>
      </c>
      <c r="J242">
        <v>284</v>
      </c>
      <c r="L242">
        <f t="shared" si="26"/>
        <v>-18.362640530412222</v>
      </c>
      <c r="M242" s="4">
        <v>1.3123287670000001E-2</v>
      </c>
      <c r="N242">
        <f t="shared" si="27"/>
        <v>-18.37576381808222</v>
      </c>
    </row>
    <row r="243" spans="1:14" ht="15" thickBot="1" x14ac:dyDescent="0.35">
      <c r="A243" t="s">
        <v>0</v>
      </c>
      <c r="B243" s="1">
        <v>43914</v>
      </c>
      <c r="C243" s="1">
        <v>43951</v>
      </c>
      <c r="D243">
        <v>293.89999999999998</v>
      </c>
      <c r="E243">
        <v>293.89999999999998</v>
      </c>
      <c r="F243">
        <v>42476</v>
      </c>
      <c r="G243">
        <v>167603.14000000001</v>
      </c>
      <c r="H243">
        <v>52413625</v>
      </c>
      <c r="I243">
        <v>25159750</v>
      </c>
      <c r="J243">
        <v>296.5</v>
      </c>
      <c r="L243">
        <f t="shared" si="26"/>
        <v>3.7782485875706175</v>
      </c>
      <c r="M243" s="4">
        <v>1.293150685E-2</v>
      </c>
      <c r="N243">
        <f t="shared" si="27"/>
        <v>3.7653170807206173</v>
      </c>
    </row>
    <row r="244" spans="1:14" ht="15" thickBot="1" x14ac:dyDescent="0.35">
      <c r="A244" t="s">
        <v>0</v>
      </c>
      <c r="B244" s="1">
        <v>43915</v>
      </c>
      <c r="C244" s="1">
        <v>43951</v>
      </c>
      <c r="D244">
        <v>315.7</v>
      </c>
      <c r="E244">
        <v>315.7</v>
      </c>
      <c r="F244">
        <v>58290</v>
      </c>
      <c r="G244">
        <v>240985.44</v>
      </c>
      <c r="H244">
        <v>74354500</v>
      </c>
      <c r="I244">
        <v>21940875</v>
      </c>
      <c r="J244">
        <v>316.89999999999998</v>
      </c>
      <c r="L244">
        <f t="shared" si="26"/>
        <v>7.4174889418169485</v>
      </c>
      <c r="M244" s="4">
        <v>1.383561644E-2</v>
      </c>
      <c r="N244">
        <f t="shared" si="27"/>
        <v>7.4036533253769488</v>
      </c>
    </row>
    <row r="245" spans="1:14" ht="15" thickBot="1" x14ac:dyDescent="0.35">
      <c r="A245" t="s">
        <v>0</v>
      </c>
      <c r="B245" s="1">
        <v>43916</v>
      </c>
      <c r="C245" s="1">
        <v>43951</v>
      </c>
      <c r="D245">
        <v>327.39999999999998</v>
      </c>
      <c r="E245">
        <v>327.39999999999998</v>
      </c>
      <c r="F245">
        <v>48331</v>
      </c>
      <c r="G245">
        <v>222985.26</v>
      </c>
      <c r="H245">
        <v>76422500</v>
      </c>
      <c r="I245">
        <v>2068000</v>
      </c>
      <c r="J245">
        <v>330.25</v>
      </c>
      <c r="L245">
        <f t="shared" si="26"/>
        <v>3.7060500475134588</v>
      </c>
      <c r="M245" s="4">
        <v>1.3808219179999999E-2</v>
      </c>
      <c r="N245">
        <f t="shared" si="27"/>
        <v>3.6922418283334588</v>
      </c>
    </row>
    <row r="248" spans="1:14" ht="15" thickBot="1" x14ac:dyDescent="0.35">
      <c r="D248" t="s">
        <v>4</v>
      </c>
      <c r="E248" t="s">
        <v>5</v>
      </c>
      <c r="F248" t="s">
        <v>6</v>
      </c>
      <c r="G248" t="s">
        <v>7</v>
      </c>
      <c r="H248" t="s">
        <v>8</v>
      </c>
      <c r="I248" t="s">
        <v>9</v>
      </c>
      <c r="J248" t="s">
        <v>10</v>
      </c>
      <c r="L248" t="s">
        <v>20</v>
      </c>
      <c r="M248" t="s">
        <v>13</v>
      </c>
      <c r="N248" t="s">
        <v>14</v>
      </c>
    </row>
    <row r="249" spans="1:14" ht="15" thickBot="1" x14ac:dyDescent="0.35">
      <c r="B249" s="36" t="s">
        <v>15</v>
      </c>
      <c r="C249" s="37"/>
      <c r="D249">
        <f t="shared" ref="D249:J249" si="28">AVERAGE(D2:D245)</f>
        <v>455.63053278688517</v>
      </c>
      <c r="E249">
        <f t="shared" si="28"/>
        <v>455.63053278688517</v>
      </c>
      <c r="F249">
        <f t="shared" si="28"/>
        <v>6437.7827868852455</v>
      </c>
      <c r="G249">
        <f t="shared" si="28"/>
        <v>41310.543237704922</v>
      </c>
      <c r="H249">
        <f>AVERAGE(H2:H245)</f>
        <v>15125805.840163935</v>
      </c>
      <c r="I249">
        <f t="shared" si="28"/>
        <v>4397002.0491803279</v>
      </c>
      <c r="J249">
        <f t="shared" si="28"/>
        <v>452.93559670781917</v>
      </c>
      <c r="L249">
        <f>AVERAGE(L3:L245)</f>
        <v>-5.3356209958533629E-2</v>
      </c>
      <c r="M249">
        <f t="shared" ref="M249:N249" si="29">AVERAGE(M3:M245)</f>
        <v>1.4976199335078186E-2</v>
      </c>
      <c r="N249">
        <f t="shared" si="29"/>
        <v>-6.8332409293611771E-2</v>
      </c>
    </row>
    <row r="250" spans="1:14" ht="15" thickBot="1" x14ac:dyDescent="0.35">
      <c r="B250" s="36" t="s">
        <v>16</v>
      </c>
      <c r="C250" s="37"/>
      <c r="D250">
        <f t="shared" ref="D250:J250" si="30">MIN(D2:D245)</f>
        <v>283.2</v>
      </c>
      <c r="E250">
        <f t="shared" si="30"/>
        <v>283.2</v>
      </c>
      <c r="F250">
        <f t="shared" si="30"/>
        <v>92</v>
      </c>
      <c r="G250">
        <f t="shared" si="30"/>
        <v>786.91</v>
      </c>
      <c r="H250">
        <f t="shared" si="30"/>
        <v>324500</v>
      </c>
      <c r="I250">
        <f t="shared" si="30"/>
        <v>-107250</v>
      </c>
      <c r="J250">
        <f t="shared" si="30"/>
        <v>284</v>
      </c>
      <c r="L250">
        <f>MIN(L3:L245)</f>
        <v>-18.362640530412222</v>
      </c>
      <c r="M250">
        <f t="shared" ref="M250:N250" si="31">MIN(M3:M245)</f>
        <v>1.293150685E-2</v>
      </c>
      <c r="N250">
        <f t="shared" si="31"/>
        <v>-18.37576381808222</v>
      </c>
    </row>
    <row r="251" spans="1:14" ht="15" thickBot="1" x14ac:dyDescent="0.35">
      <c r="B251" s="36" t="s">
        <v>17</v>
      </c>
      <c r="C251" s="37"/>
      <c r="D251">
        <f t="shared" ref="D251:J251" si="32">MAX(D2:D245)</f>
        <v>555.1</v>
      </c>
      <c r="E251">
        <f t="shared" si="32"/>
        <v>555.1</v>
      </c>
      <c r="F251">
        <f t="shared" si="32"/>
        <v>76020</v>
      </c>
      <c r="G251">
        <f t="shared" si="32"/>
        <v>530580.85</v>
      </c>
      <c r="H251">
        <f t="shared" si="32"/>
        <v>112774750</v>
      </c>
      <c r="I251">
        <f t="shared" si="32"/>
        <v>66173250</v>
      </c>
      <c r="J251">
        <f t="shared" si="32"/>
        <v>549.4</v>
      </c>
      <c r="L251">
        <f>MAX(L3:L245)</f>
        <v>7.5568692970055205</v>
      </c>
      <c r="M251">
        <f t="shared" ref="M251:N251" si="33">MAX(M3:M245)</f>
        <v>1.7780821919999999E-2</v>
      </c>
      <c r="N251">
        <f t="shared" si="33"/>
        <v>7.5422939545355208</v>
      </c>
    </row>
    <row r="252" spans="1:14" ht="15" thickBot="1" x14ac:dyDescent="0.35">
      <c r="B252" s="36" t="s">
        <v>18</v>
      </c>
      <c r="C252" s="37"/>
      <c r="D252">
        <f t="shared" ref="D252:J252" si="34">_xlfn.STDEV.S(D2:D245)</f>
        <v>59.641830820874532</v>
      </c>
      <c r="E252">
        <f t="shared" si="34"/>
        <v>59.641830820874532</v>
      </c>
      <c r="F252">
        <f t="shared" si="34"/>
        <v>11624.685277475726</v>
      </c>
      <c r="G252">
        <f t="shared" si="34"/>
        <v>73803.76682079272</v>
      </c>
      <c r="H252">
        <f t="shared" si="34"/>
        <v>26436358.032857489</v>
      </c>
      <c r="I252">
        <f t="shared" si="34"/>
        <v>8390404.9518429805</v>
      </c>
      <c r="J252">
        <f t="shared" si="34"/>
        <v>59.232119894739945</v>
      </c>
      <c r="L252">
        <f>_xlfn.STDEV.S(L3:L245)</f>
        <v>2.4888158989150586</v>
      </c>
      <c r="M252">
        <f t="shared" ref="M252:N252" si="35">_xlfn.STDEV.S(M3:M245)</f>
        <v>1.3652920476044288E-3</v>
      </c>
      <c r="N252">
        <f t="shared" si="35"/>
        <v>2.488707329234936</v>
      </c>
    </row>
    <row r="253" spans="1:14" ht="15" thickBot="1" x14ac:dyDescent="0.35">
      <c r="B253" s="36" t="s">
        <v>19</v>
      </c>
      <c r="C253" s="37"/>
      <c r="D253">
        <f>N249/L252</f>
        <v>-2.745579105445272E-2</v>
      </c>
    </row>
  </sheetData>
  <mergeCells count="15">
    <mergeCell ref="S55:T55"/>
    <mergeCell ref="S56:T56"/>
    <mergeCell ref="S57:T57"/>
    <mergeCell ref="S58:T58"/>
    <mergeCell ref="S59:T59"/>
    <mergeCell ref="B249:C249"/>
    <mergeCell ref="B250:C250"/>
    <mergeCell ref="B251:C251"/>
    <mergeCell ref="B252:C252"/>
    <mergeCell ref="B253:C253"/>
    <mergeCell ref="AK16:AL16"/>
    <mergeCell ref="AK17:AL17"/>
    <mergeCell ref="AK18:AL18"/>
    <mergeCell ref="AK19:AL19"/>
    <mergeCell ref="AK20:AL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275F-6190-4BA5-B791-7A2EB8CDF1B2}">
  <dimension ref="A1:AC53"/>
  <sheetViews>
    <sheetView topLeftCell="A37" workbookViewId="0">
      <selection activeCell="T22" sqref="T22"/>
    </sheetView>
  </sheetViews>
  <sheetFormatPr defaultRowHeight="14.4" x14ac:dyDescent="0.3"/>
  <cols>
    <col min="2" max="2" width="11.21875" customWidth="1"/>
    <col min="3" max="3" width="9.88671875" customWidth="1"/>
    <col min="17" max="18" width="9.88671875" bestFit="1" customWidth="1"/>
  </cols>
  <sheetData>
    <row r="1" spans="1:29" ht="15" thickBo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20</v>
      </c>
      <c r="M1" t="s">
        <v>13</v>
      </c>
      <c r="N1" t="s">
        <v>14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t="s">
        <v>20</v>
      </c>
      <c r="AB1" t="s">
        <v>13</v>
      </c>
      <c r="AC1" t="s">
        <v>14</v>
      </c>
    </row>
    <row r="2" spans="1:29" ht="15" thickBot="1" x14ac:dyDescent="0.35">
      <c r="A2" t="s">
        <v>0</v>
      </c>
      <c r="B2" s="1">
        <v>43560</v>
      </c>
      <c r="C2" s="1">
        <v>43615</v>
      </c>
      <c r="D2">
        <v>396.85</v>
      </c>
      <c r="E2">
        <v>396.85</v>
      </c>
      <c r="F2">
        <v>473</v>
      </c>
      <c r="G2">
        <v>5129.26</v>
      </c>
      <c r="H2">
        <v>2040500</v>
      </c>
      <c r="I2">
        <v>660000</v>
      </c>
      <c r="J2">
        <v>390.55</v>
      </c>
      <c r="M2" s="4">
        <v>1.7013698630000001E-2</v>
      </c>
      <c r="P2" t="s">
        <v>0</v>
      </c>
      <c r="Q2" s="1">
        <v>43556</v>
      </c>
      <c r="R2" s="1">
        <v>43615</v>
      </c>
      <c r="S2">
        <v>402.9</v>
      </c>
      <c r="T2">
        <v>402.9</v>
      </c>
      <c r="U2">
        <v>231</v>
      </c>
      <c r="V2">
        <v>2584.2800000000002</v>
      </c>
      <c r="W2">
        <v>924000</v>
      </c>
      <c r="X2">
        <v>217250</v>
      </c>
      <c r="Y2">
        <v>398.25</v>
      </c>
    </row>
    <row r="3" spans="1:29" ht="15" thickBot="1" x14ac:dyDescent="0.35">
      <c r="A3" t="s">
        <v>0</v>
      </c>
      <c r="B3" s="1">
        <v>43567</v>
      </c>
      <c r="C3" s="1">
        <v>43615</v>
      </c>
      <c r="D3">
        <v>398.85</v>
      </c>
      <c r="E3">
        <v>398.85</v>
      </c>
      <c r="F3">
        <v>1122</v>
      </c>
      <c r="G3">
        <v>12242.45</v>
      </c>
      <c r="H3">
        <v>5274500</v>
      </c>
      <c r="I3">
        <v>2268750</v>
      </c>
      <c r="J3">
        <v>394.6</v>
      </c>
      <c r="L3">
        <f>100*(D3-D2)/D2</f>
        <v>0.50396875393725582</v>
      </c>
      <c r="M3" s="4">
        <v>1.7287671229999999E-2</v>
      </c>
      <c r="N3">
        <f>L3-M3</f>
        <v>0.4866810827072558</v>
      </c>
      <c r="P3" t="s">
        <v>0</v>
      </c>
      <c r="Q3" s="1">
        <v>43587</v>
      </c>
      <c r="R3" s="1">
        <v>43643</v>
      </c>
      <c r="S3">
        <v>399.25</v>
      </c>
      <c r="T3">
        <v>399.25</v>
      </c>
      <c r="U3">
        <v>287</v>
      </c>
      <c r="V3">
        <v>1591.82</v>
      </c>
      <c r="W3">
        <v>518375</v>
      </c>
      <c r="X3">
        <v>42625</v>
      </c>
      <c r="Y3">
        <v>395.55</v>
      </c>
      <c r="AA3">
        <v>-2.9651233442702609</v>
      </c>
      <c r="AB3" s="4">
        <v>1.7780821919999999E-2</v>
      </c>
      <c r="AC3">
        <v>-2.9829041661902611</v>
      </c>
    </row>
    <row r="4" spans="1:29" ht="15" thickBot="1" x14ac:dyDescent="0.35">
      <c r="A4" t="s">
        <v>0</v>
      </c>
      <c r="B4" s="1">
        <v>43573</v>
      </c>
      <c r="C4" s="1">
        <v>43615</v>
      </c>
      <c r="D4">
        <v>407.15</v>
      </c>
      <c r="E4">
        <v>407.15</v>
      </c>
      <c r="F4">
        <v>2583</v>
      </c>
      <c r="G4">
        <v>29006.74</v>
      </c>
      <c r="H4">
        <v>16533000</v>
      </c>
      <c r="I4">
        <v>3143250</v>
      </c>
      <c r="J4">
        <v>404.4</v>
      </c>
      <c r="L4">
        <f t="shared" ref="L4:L53" si="0">100*(D4-D3)/D3</f>
        <v>2.0809828256236567</v>
      </c>
      <c r="M4" s="4">
        <v>1.736986301E-2</v>
      </c>
      <c r="N4">
        <f t="shared" ref="N4:N53" si="1">L4-M4</f>
        <v>2.0636129626136568</v>
      </c>
      <c r="P4" t="s">
        <v>0</v>
      </c>
      <c r="Q4" s="1">
        <v>43619</v>
      </c>
      <c r="R4" s="1">
        <v>43671</v>
      </c>
      <c r="S4">
        <v>426</v>
      </c>
      <c r="T4">
        <v>426</v>
      </c>
      <c r="U4">
        <v>255</v>
      </c>
      <c r="V4">
        <v>1487.86</v>
      </c>
      <c r="W4">
        <v>540375</v>
      </c>
      <c r="X4">
        <v>213125</v>
      </c>
      <c r="Y4">
        <v>422.9</v>
      </c>
      <c r="AA4">
        <v>0.60219624512929781</v>
      </c>
      <c r="AB4" s="4">
        <v>1.6575342470000001E-2</v>
      </c>
      <c r="AC4">
        <v>0.58562090265929778</v>
      </c>
    </row>
    <row r="5" spans="1:29" ht="15" thickBot="1" x14ac:dyDescent="0.35">
      <c r="A5" t="s">
        <v>0</v>
      </c>
      <c r="B5" s="1">
        <v>43581</v>
      </c>
      <c r="C5" s="1">
        <v>43643</v>
      </c>
      <c r="D5">
        <v>410.55</v>
      </c>
      <c r="E5">
        <v>410.55</v>
      </c>
      <c r="F5">
        <v>299</v>
      </c>
      <c r="G5">
        <v>1665.86</v>
      </c>
      <c r="H5">
        <v>467500</v>
      </c>
      <c r="I5">
        <v>154000</v>
      </c>
      <c r="J5">
        <v>407.2</v>
      </c>
      <c r="L5">
        <f t="shared" si="0"/>
        <v>0.83507306889353661</v>
      </c>
      <c r="M5" s="4">
        <v>1.750684932E-2</v>
      </c>
      <c r="N5">
        <f t="shared" si="1"/>
        <v>0.81756621957353659</v>
      </c>
      <c r="P5" t="s">
        <v>0</v>
      </c>
      <c r="Q5" s="1">
        <v>43647</v>
      </c>
      <c r="R5" s="1">
        <v>43706</v>
      </c>
      <c r="S5">
        <v>442.75</v>
      </c>
      <c r="T5">
        <v>442.75</v>
      </c>
      <c r="U5">
        <v>152</v>
      </c>
      <c r="V5">
        <v>928.23</v>
      </c>
      <c r="W5">
        <v>852500</v>
      </c>
      <c r="X5">
        <v>103125</v>
      </c>
      <c r="Y5">
        <v>439</v>
      </c>
      <c r="AA5">
        <v>0.30584503851382483</v>
      </c>
      <c r="AB5" s="4">
        <v>1.6383561639999999E-2</v>
      </c>
      <c r="AC5">
        <v>0.28946147687382484</v>
      </c>
    </row>
    <row r="6" spans="1:29" ht="15" thickBot="1" x14ac:dyDescent="0.35">
      <c r="A6" t="s">
        <v>0</v>
      </c>
      <c r="B6" s="1">
        <v>43588</v>
      </c>
      <c r="C6" s="1">
        <v>43643</v>
      </c>
      <c r="D6">
        <v>406.35</v>
      </c>
      <c r="E6">
        <v>406.35</v>
      </c>
      <c r="F6">
        <v>304</v>
      </c>
      <c r="G6">
        <v>1689.05</v>
      </c>
      <c r="H6">
        <v>541750</v>
      </c>
      <c r="I6">
        <v>23375</v>
      </c>
      <c r="J6">
        <v>401.8</v>
      </c>
      <c r="L6">
        <f t="shared" si="0"/>
        <v>-1.0230179028132964</v>
      </c>
      <c r="M6" s="4">
        <v>1.77260274E-2</v>
      </c>
      <c r="N6">
        <f t="shared" si="1"/>
        <v>-1.0407439302132964</v>
      </c>
      <c r="P6" t="s">
        <v>0</v>
      </c>
      <c r="Q6" s="1">
        <v>43678</v>
      </c>
      <c r="R6" s="1">
        <v>43734</v>
      </c>
      <c r="S6">
        <v>420.85</v>
      </c>
      <c r="T6">
        <v>420.85</v>
      </c>
      <c r="U6">
        <v>422</v>
      </c>
      <c r="V6">
        <v>2447.98</v>
      </c>
      <c r="W6">
        <v>671000</v>
      </c>
      <c r="X6">
        <v>13750</v>
      </c>
      <c r="Y6">
        <v>417.05</v>
      </c>
      <c r="AA6">
        <v>-1.8654541214876996</v>
      </c>
      <c r="AB6" s="4">
        <v>1.550684932E-2</v>
      </c>
      <c r="AC6">
        <v>-1.8809609708076995</v>
      </c>
    </row>
    <row r="7" spans="1:29" ht="15" thickBot="1" x14ac:dyDescent="0.35">
      <c r="A7" t="s">
        <v>0</v>
      </c>
      <c r="B7" s="1">
        <v>43595</v>
      </c>
      <c r="C7" s="1">
        <v>43643</v>
      </c>
      <c r="D7">
        <v>388.2</v>
      </c>
      <c r="E7">
        <v>388.2</v>
      </c>
      <c r="F7">
        <v>262</v>
      </c>
      <c r="G7">
        <v>1404.09</v>
      </c>
      <c r="H7">
        <v>1424500</v>
      </c>
      <c r="I7">
        <v>38500</v>
      </c>
      <c r="J7">
        <v>385.1</v>
      </c>
      <c r="L7">
        <f t="shared" si="0"/>
        <v>-4.4665928386858704</v>
      </c>
      <c r="M7" s="4">
        <v>1.7671232879999998E-2</v>
      </c>
      <c r="N7">
        <f t="shared" si="1"/>
        <v>-4.4842640715658701</v>
      </c>
      <c r="P7" t="s">
        <v>0</v>
      </c>
      <c r="Q7" s="1">
        <v>43711</v>
      </c>
      <c r="R7" s="1">
        <v>43769</v>
      </c>
      <c r="S7">
        <v>394.7</v>
      </c>
      <c r="T7">
        <v>394.7</v>
      </c>
      <c r="U7">
        <v>602</v>
      </c>
      <c r="V7">
        <v>3315.05</v>
      </c>
      <c r="W7">
        <v>541750</v>
      </c>
      <c r="X7">
        <v>-24750</v>
      </c>
      <c r="Y7">
        <v>392.15</v>
      </c>
      <c r="AA7">
        <v>-4.7768395657418603</v>
      </c>
      <c r="AB7" s="4">
        <v>1.4849315070000001E-2</v>
      </c>
      <c r="AC7">
        <v>-4.7916888808118605</v>
      </c>
    </row>
    <row r="8" spans="1:29" ht="15" thickBot="1" x14ac:dyDescent="0.35">
      <c r="A8" t="s">
        <v>0</v>
      </c>
      <c r="B8" s="1">
        <v>43602</v>
      </c>
      <c r="C8" s="1">
        <v>43643</v>
      </c>
      <c r="D8">
        <v>392.3</v>
      </c>
      <c r="E8">
        <v>392.3</v>
      </c>
      <c r="F8">
        <v>1005</v>
      </c>
      <c r="G8">
        <v>5374.42</v>
      </c>
      <c r="H8">
        <v>2571250</v>
      </c>
      <c r="I8">
        <v>613250</v>
      </c>
      <c r="J8">
        <v>389.7</v>
      </c>
      <c r="L8">
        <f t="shared" si="0"/>
        <v>1.0561566202988208</v>
      </c>
      <c r="M8" s="4">
        <v>1.7397260269999999E-2</v>
      </c>
      <c r="N8">
        <f t="shared" si="1"/>
        <v>1.0387593600288207</v>
      </c>
      <c r="P8" t="s">
        <v>0</v>
      </c>
      <c r="Q8" s="1">
        <v>43739</v>
      </c>
      <c r="R8" s="1">
        <v>43797</v>
      </c>
      <c r="S8">
        <v>429.55</v>
      </c>
      <c r="T8">
        <v>429.55</v>
      </c>
      <c r="U8">
        <v>880</v>
      </c>
      <c r="V8">
        <v>5277.08</v>
      </c>
      <c r="W8">
        <v>503250</v>
      </c>
      <c r="X8">
        <v>93500</v>
      </c>
      <c r="Y8">
        <v>424.6</v>
      </c>
      <c r="AA8">
        <v>-2.0857077729655749</v>
      </c>
      <c r="AB8" s="4">
        <v>1.4520547950000001E-2</v>
      </c>
      <c r="AC8">
        <v>-2.100228320915575</v>
      </c>
    </row>
    <row r="9" spans="1:29" ht="15" thickBot="1" x14ac:dyDescent="0.35">
      <c r="A9" t="s">
        <v>0</v>
      </c>
      <c r="B9" s="1">
        <v>43609</v>
      </c>
      <c r="C9" s="1">
        <v>43643</v>
      </c>
      <c r="D9">
        <v>432</v>
      </c>
      <c r="E9">
        <v>432</v>
      </c>
      <c r="F9">
        <v>14261</v>
      </c>
      <c r="G9">
        <v>83014.39</v>
      </c>
      <c r="H9">
        <v>20519125</v>
      </c>
      <c r="I9">
        <v>12486375</v>
      </c>
      <c r="J9">
        <v>431.75</v>
      </c>
      <c r="L9">
        <f t="shared" si="0"/>
        <v>10.119806270711187</v>
      </c>
      <c r="M9" s="4">
        <v>1.7123287670000001E-2</v>
      </c>
      <c r="N9">
        <f t="shared" si="1"/>
        <v>10.102682983041188</v>
      </c>
      <c r="P9" t="s">
        <v>0</v>
      </c>
      <c r="Q9" s="1">
        <v>43770</v>
      </c>
      <c r="R9" s="1">
        <v>43825</v>
      </c>
      <c r="S9">
        <v>466.5</v>
      </c>
      <c r="T9">
        <v>466.5</v>
      </c>
      <c r="U9">
        <v>161</v>
      </c>
      <c r="V9">
        <v>1034.71</v>
      </c>
      <c r="W9">
        <v>400125</v>
      </c>
      <c r="X9">
        <v>82500</v>
      </c>
      <c r="Y9">
        <v>462.25</v>
      </c>
      <c r="AA9">
        <v>0.32258064516129031</v>
      </c>
      <c r="AB9" s="4">
        <v>1.3808219179999999E-2</v>
      </c>
      <c r="AC9">
        <v>0.30877242598129029</v>
      </c>
    </row>
    <row r="10" spans="1:29" ht="15" thickBot="1" x14ac:dyDescent="0.35">
      <c r="A10" t="s">
        <v>0</v>
      </c>
      <c r="B10" s="1">
        <v>43616</v>
      </c>
      <c r="C10" s="1">
        <v>43671</v>
      </c>
      <c r="D10">
        <v>423.45</v>
      </c>
      <c r="E10">
        <v>423.45</v>
      </c>
      <c r="F10">
        <v>412</v>
      </c>
      <c r="G10">
        <v>2399.8000000000002</v>
      </c>
      <c r="H10">
        <v>327250</v>
      </c>
      <c r="I10">
        <v>38500</v>
      </c>
      <c r="J10">
        <v>423.7</v>
      </c>
      <c r="L10">
        <f t="shared" si="0"/>
        <v>-1.9791666666666694</v>
      </c>
      <c r="M10" s="4">
        <v>1.6767123290000002E-2</v>
      </c>
      <c r="N10">
        <f t="shared" si="1"/>
        <v>-1.9959337899566694</v>
      </c>
      <c r="P10" t="s">
        <v>0</v>
      </c>
      <c r="Q10" s="1">
        <v>43801</v>
      </c>
      <c r="R10" s="1">
        <v>43860</v>
      </c>
      <c r="S10">
        <v>512.20000000000005</v>
      </c>
      <c r="T10">
        <v>512.20000000000005</v>
      </c>
      <c r="U10">
        <v>304</v>
      </c>
      <c r="V10">
        <v>2137.9499999999998</v>
      </c>
      <c r="W10">
        <v>1001000</v>
      </c>
      <c r="X10">
        <v>60500</v>
      </c>
      <c r="Y10">
        <v>510.9</v>
      </c>
      <c r="AA10">
        <v>-0.68831798351913809</v>
      </c>
      <c r="AB10" s="4">
        <v>1.347945205E-2</v>
      </c>
      <c r="AC10">
        <v>-0.70179743556913809</v>
      </c>
    </row>
    <row r="11" spans="1:29" ht="15" thickBot="1" x14ac:dyDescent="0.35">
      <c r="A11" t="s">
        <v>0</v>
      </c>
      <c r="B11" s="1">
        <v>43623</v>
      </c>
      <c r="C11" s="1">
        <v>43671</v>
      </c>
      <c r="D11">
        <v>419.75</v>
      </c>
      <c r="E11">
        <v>419.75</v>
      </c>
      <c r="F11">
        <v>342</v>
      </c>
      <c r="G11">
        <v>1964.01</v>
      </c>
      <c r="H11">
        <v>526625</v>
      </c>
      <c r="I11">
        <v>-107250</v>
      </c>
      <c r="J11">
        <v>416.6</v>
      </c>
      <c r="L11">
        <f t="shared" si="0"/>
        <v>-0.87377494391309218</v>
      </c>
      <c r="M11" s="4">
        <v>1.621917808E-2</v>
      </c>
      <c r="N11">
        <f t="shared" si="1"/>
        <v>-0.88999412199309214</v>
      </c>
      <c r="P11" t="s">
        <v>0</v>
      </c>
      <c r="Q11" s="1">
        <v>43831</v>
      </c>
      <c r="R11" s="1">
        <v>43888</v>
      </c>
      <c r="S11">
        <v>543.35</v>
      </c>
      <c r="T11">
        <v>543.35</v>
      </c>
      <c r="U11">
        <v>141</v>
      </c>
      <c r="V11">
        <v>1054.1600000000001</v>
      </c>
      <c r="W11">
        <v>526625</v>
      </c>
      <c r="X11">
        <v>31625</v>
      </c>
      <c r="Y11">
        <v>536.75</v>
      </c>
      <c r="AA11">
        <v>-0.35760132037409353</v>
      </c>
      <c r="AB11" s="4">
        <v>1.361643836E-2</v>
      </c>
      <c r="AC11">
        <v>-0.37121775873409352</v>
      </c>
    </row>
    <row r="12" spans="1:29" ht="15" thickBot="1" x14ac:dyDescent="0.35">
      <c r="A12" t="s">
        <v>0</v>
      </c>
      <c r="B12" s="1">
        <v>43630</v>
      </c>
      <c r="C12" s="1">
        <v>43671</v>
      </c>
      <c r="D12">
        <v>419.85</v>
      </c>
      <c r="E12">
        <v>419.85</v>
      </c>
      <c r="F12">
        <v>519</v>
      </c>
      <c r="G12">
        <v>3004.69</v>
      </c>
      <c r="H12">
        <v>1853500</v>
      </c>
      <c r="I12">
        <v>137500</v>
      </c>
      <c r="J12">
        <v>417.75</v>
      </c>
      <c r="L12">
        <f t="shared" si="0"/>
        <v>2.3823704586068549E-2</v>
      </c>
      <c r="M12" s="4">
        <v>1.6383561639999999E-2</v>
      </c>
      <c r="N12">
        <f t="shared" si="1"/>
        <v>7.4401429460685502E-3</v>
      </c>
      <c r="P12" t="s">
        <v>0</v>
      </c>
      <c r="Q12" s="1">
        <v>43862</v>
      </c>
      <c r="R12" s="1">
        <v>43916</v>
      </c>
      <c r="S12">
        <v>508.45</v>
      </c>
      <c r="T12">
        <v>508.45</v>
      </c>
      <c r="U12">
        <v>446</v>
      </c>
      <c r="V12">
        <v>3187.94</v>
      </c>
      <c r="W12">
        <v>479875</v>
      </c>
      <c r="X12">
        <v>-1375</v>
      </c>
      <c r="Y12">
        <v>504.6</v>
      </c>
      <c r="AA12">
        <v>-4.129348543414733</v>
      </c>
      <c r="AB12" s="4">
        <v>1.3972602739999999E-2</v>
      </c>
      <c r="AC12">
        <v>-4.143321146154733</v>
      </c>
    </row>
    <row r="13" spans="1:29" ht="15" thickBot="1" x14ac:dyDescent="0.35">
      <c r="A13" t="s">
        <v>0</v>
      </c>
      <c r="B13" s="1">
        <v>43637</v>
      </c>
      <c r="C13" s="1">
        <v>43671</v>
      </c>
      <c r="D13">
        <v>432.05</v>
      </c>
      <c r="E13">
        <v>432.05</v>
      </c>
      <c r="F13">
        <v>6407</v>
      </c>
      <c r="G13">
        <v>38059.339999999997</v>
      </c>
      <c r="H13">
        <v>18614750</v>
      </c>
      <c r="I13">
        <v>6468000</v>
      </c>
      <c r="J13">
        <v>430.8</v>
      </c>
      <c r="L13">
        <f t="shared" si="0"/>
        <v>2.9057996903656038</v>
      </c>
      <c r="M13" s="4">
        <v>1.635616438E-2</v>
      </c>
      <c r="N13">
        <f t="shared" si="1"/>
        <v>2.8894435259856039</v>
      </c>
      <c r="P13" t="s">
        <v>0</v>
      </c>
      <c r="Q13" s="1">
        <v>43892</v>
      </c>
      <c r="R13" s="1">
        <v>43951</v>
      </c>
      <c r="S13">
        <v>508.25</v>
      </c>
      <c r="T13">
        <v>508.25</v>
      </c>
      <c r="U13">
        <v>657</v>
      </c>
      <c r="V13">
        <v>4659.1000000000004</v>
      </c>
      <c r="W13">
        <v>3543375</v>
      </c>
      <c r="X13">
        <v>171875</v>
      </c>
      <c r="Y13">
        <v>506.1</v>
      </c>
      <c r="AA13">
        <v>1.8945469125902141</v>
      </c>
      <c r="AB13" s="4">
        <v>1.3917808219999999E-2</v>
      </c>
      <c r="AC13">
        <v>1.8806291043702141</v>
      </c>
    </row>
    <row r="14" spans="1:29" ht="15" thickBot="1" x14ac:dyDescent="0.35">
      <c r="A14" t="s">
        <v>0</v>
      </c>
      <c r="B14" s="1">
        <v>43644</v>
      </c>
      <c r="C14" s="1">
        <v>43706</v>
      </c>
      <c r="D14">
        <v>441.4</v>
      </c>
      <c r="E14">
        <v>441.4</v>
      </c>
      <c r="F14">
        <v>553</v>
      </c>
      <c r="G14">
        <v>3350.38</v>
      </c>
      <c r="H14">
        <v>749375</v>
      </c>
      <c r="I14">
        <v>398750</v>
      </c>
      <c r="J14">
        <v>437.1</v>
      </c>
      <c r="L14">
        <f t="shared" si="0"/>
        <v>2.1641013771554141</v>
      </c>
      <c r="M14" s="4">
        <v>1.646575342E-2</v>
      </c>
      <c r="N14">
        <f t="shared" si="1"/>
        <v>2.1476356237354142</v>
      </c>
    </row>
    <row r="15" spans="1:29" ht="15" thickBot="1" x14ac:dyDescent="0.35">
      <c r="A15" t="s">
        <v>0</v>
      </c>
      <c r="B15" s="1">
        <v>43651</v>
      </c>
      <c r="C15" s="1">
        <v>43706</v>
      </c>
      <c r="D15">
        <v>438.75</v>
      </c>
      <c r="E15">
        <v>438.75</v>
      </c>
      <c r="F15">
        <v>162</v>
      </c>
      <c r="G15">
        <v>978.41</v>
      </c>
      <c r="H15">
        <v>1254000</v>
      </c>
      <c r="I15">
        <v>63250</v>
      </c>
      <c r="J15">
        <v>436.35</v>
      </c>
      <c r="L15">
        <f t="shared" si="0"/>
        <v>-0.60036248300860384</v>
      </c>
      <c r="M15" s="4">
        <v>1.61369863E-2</v>
      </c>
      <c r="N15">
        <f t="shared" si="1"/>
        <v>-0.61649946930860389</v>
      </c>
    </row>
    <row r="16" spans="1:29" ht="15" thickBot="1" x14ac:dyDescent="0.35">
      <c r="A16" t="s">
        <v>0</v>
      </c>
      <c r="B16" s="1">
        <v>43658</v>
      </c>
      <c r="C16" s="1">
        <v>43706</v>
      </c>
      <c r="D16">
        <v>428.45</v>
      </c>
      <c r="E16">
        <v>428.45</v>
      </c>
      <c r="F16">
        <v>1105</v>
      </c>
      <c r="G16">
        <v>6531.08</v>
      </c>
      <c r="H16">
        <v>3918750</v>
      </c>
      <c r="I16">
        <v>701250</v>
      </c>
      <c r="J16">
        <v>427.05</v>
      </c>
      <c r="L16">
        <f t="shared" si="0"/>
        <v>-2.34757834757835</v>
      </c>
      <c r="M16" s="4">
        <v>1.6027397259999999E-2</v>
      </c>
      <c r="N16">
        <f t="shared" si="1"/>
        <v>-2.3636057448383498</v>
      </c>
    </row>
    <row r="17" spans="1:14" ht="15" thickBot="1" x14ac:dyDescent="0.35">
      <c r="A17" t="s">
        <v>0</v>
      </c>
      <c r="B17" s="1">
        <v>43665</v>
      </c>
      <c r="C17" s="1">
        <v>43706</v>
      </c>
      <c r="D17">
        <v>412</v>
      </c>
      <c r="E17">
        <v>412</v>
      </c>
      <c r="F17">
        <v>4792</v>
      </c>
      <c r="G17">
        <v>27338.720000000001</v>
      </c>
      <c r="H17">
        <v>12757250</v>
      </c>
      <c r="I17">
        <v>4499000</v>
      </c>
      <c r="J17">
        <v>410.3</v>
      </c>
      <c r="L17">
        <f t="shared" si="0"/>
        <v>-3.8394211693313078</v>
      </c>
      <c r="M17" s="4">
        <v>1.5698630139999999E-2</v>
      </c>
      <c r="N17">
        <f t="shared" si="1"/>
        <v>-3.855119799471308</v>
      </c>
    </row>
    <row r="18" spans="1:14" ht="15" thickBot="1" x14ac:dyDescent="0.35">
      <c r="A18" t="s">
        <v>0</v>
      </c>
      <c r="B18" s="1">
        <v>43672</v>
      </c>
      <c r="C18" s="1">
        <v>43734</v>
      </c>
      <c r="D18">
        <v>421</v>
      </c>
      <c r="E18">
        <v>421</v>
      </c>
      <c r="F18">
        <v>181</v>
      </c>
      <c r="G18">
        <v>1042.4100000000001</v>
      </c>
      <c r="H18">
        <v>365750</v>
      </c>
      <c r="I18">
        <v>83875</v>
      </c>
      <c r="J18">
        <v>415.75</v>
      </c>
      <c r="L18">
        <f t="shared" si="0"/>
        <v>2.1844660194174756</v>
      </c>
      <c r="M18" s="4">
        <v>1.5726027399999998E-2</v>
      </c>
      <c r="N18">
        <f t="shared" si="1"/>
        <v>2.1687399920174757</v>
      </c>
    </row>
    <row r="19" spans="1:14" ht="15" thickBot="1" x14ac:dyDescent="0.35">
      <c r="A19" t="s">
        <v>0</v>
      </c>
      <c r="B19" s="1">
        <v>43679</v>
      </c>
      <c r="C19" s="1">
        <v>43734</v>
      </c>
      <c r="D19">
        <v>414.3</v>
      </c>
      <c r="E19">
        <v>414.3</v>
      </c>
      <c r="F19">
        <v>654</v>
      </c>
      <c r="G19">
        <v>3724.55</v>
      </c>
      <c r="H19">
        <v>761750</v>
      </c>
      <c r="I19">
        <v>90750</v>
      </c>
      <c r="J19">
        <v>410.6</v>
      </c>
      <c r="L19">
        <f t="shared" si="0"/>
        <v>-1.5914489311163869</v>
      </c>
      <c r="M19" s="4">
        <v>1.547945205E-2</v>
      </c>
      <c r="N19">
        <f t="shared" si="1"/>
        <v>-1.6069283831663868</v>
      </c>
    </row>
    <row r="20" spans="1:14" ht="15" thickBot="1" x14ac:dyDescent="0.35">
      <c r="A20" t="s">
        <v>0</v>
      </c>
      <c r="B20" s="1">
        <v>43686</v>
      </c>
      <c r="C20" s="1">
        <v>43734</v>
      </c>
      <c r="D20">
        <v>422.55</v>
      </c>
      <c r="E20">
        <v>422.55</v>
      </c>
      <c r="F20">
        <v>288</v>
      </c>
      <c r="G20">
        <v>1668.94</v>
      </c>
      <c r="H20">
        <v>944625</v>
      </c>
      <c r="I20">
        <v>70125</v>
      </c>
      <c r="J20">
        <v>420.15</v>
      </c>
      <c r="L20">
        <f t="shared" si="0"/>
        <v>1.9913106444605357</v>
      </c>
      <c r="M20" s="4">
        <v>1.4849315070000001E-2</v>
      </c>
      <c r="N20">
        <f t="shared" si="1"/>
        <v>1.9764613293905358</v>
      </c>
    </row>
    <row r="21" spans="1:14" ht="15" thickBot="1" x14ac:dyDescent="0.35">
      <c r="A21" t="s">
        <v>0</v>
      </c>
      <c r="B21" s="1">
        <v>43693</v>
      </c>
      <c r="C21" s="1">
        <v>43734</v>
      </c>
      <c r="D21">
        <v>421.8</v>
      </c>
      <c r="E21">
        <v>421.8</v>
      </c>
      <c r="F21">
        <v>439</v>
      </c>
      <c r="G21">
        <v>2534.9</v>
      </c>
      <c r="H21">
        <v>1178375</v>
      </c>
      <c r="I21">
        <v>206250</v>
      </c>
      <c r="J21">
        <v>418.95</v>
      </c>
      <c r="L21">
        <f t="shared" si="0"/>
        <v>-0.17749378771742988</v>
      </c>
      <c r="M21" s="4">
        <v>1.5013698630000001E-2</v>
      </c>
      <c r="N21">
        <f t="shared" si="1"/>
        <v>-0.19250748634742987</v>
      </c>
    </row>
    <row r="22" spans="1:14" ht="15" thickBot="1" x14ac:dyDescent="0.35">
      <c r="A22" t="s">
        <v>0</v>
      </c>
      <c r="B22" s="1">
        <v>43700</v>
      </c>
      <c r="C22" s="1">
        <v>43734</v>
      </c>
      <c r="D22">
        <v>397.05</v>
      </c>
      <c r="E22">
        <v>397.05</v>
      </c>
      <c r="F22">
        <v>11041</v>
      </c>
      <c r="G22">
        <v>60251.83</v>
      </c>
      <c r="H22">
        <v>12820500</v>
      </c>
      <c r="I22">
        <v>5599000</v>
      </c>
      <c r="J22">
        <v>395.4</v>
      </c>
      <c r="L22">
        <f t="shared" si="0"/>
        <v>-5.8677098150782356</v>
      </c>
      <c r="M22" s="4">
        <v>1.482191781E-2</v>
      </c>
      <c r="N22">
        <f t="shared" si="1"/>
        <v>-5.8825317328882356</v>
      </c>
    </row>
    <row r="23" spans="1:14" ht="15" thickBot="1" x14ac:dyDescent="0.35">
      <c r="A23" t="s">
        <v>0</v>
      </c>
      <c r="B23" s="1">
        <v>43707</v>
      </c>
      <c r="C23" s="1">
        <v>43769</v>
      </c>
      <c r="D23">
        <v>414.5</v>
      </c>
      <c r="E23">
        <v>414.5</v>
      </c>
      <c r="F23">
        <v>444</v>
      </c>
      <c r="G23">
        <v>2517.46</v>
      </c>
      <c r="H23">
        <v>566500</v>
      </c>
      <c r="I23">
        <v>243375</v>
      </c>
      <c r="J23">
        <v>409.65</v>
      </c>
      <c r="L23">
        <f t="shared" si="0"/>
        <v>4.394912479536579</v>
      </c>
      <c r="M23" s="4">
        <v>1.4849315070000001E-2</v>
      </c>
      <c r="N23">
        <f t="shared" si="1"/>
        <v>4.3800631644665788</v>
      </c>
    </row>
    <row r="24" spans="1:14" ht="15" thickBot="1" x14ac:dyDescent="0.35">
      <c r="A24" t="s">
        <v>0</v>
      </c>
      <c r="B24" s="1">
        <v>43714</v>
      </c>
      <c r="C24" s="1">
        <v>43769</v>
      </c>
      <c r="D24">
        <v>395.25</v>
      </c>
      <c r="E24">
        <v>395.25</v>
      </c>
      <c r="F24">
        <v>257</v>
      </c>
      <c r="G24">
        <v>1397.96</v>
      </c>
      <c r="H24">
        <v>1166000</v>
      </c>
      <c r="I24">
        <v>44000</v>
      </c>
      <c r="J24">
        <v>391.35</v>
      </c>
      <c r="L24">
        <f t="shared" si="0"/>
        <v>-4.6441495778045843</v>
      </c>
      <c r="M24" s="4">
        <v>1.4575342470000001E-2</v>
      </c>
      <c r="N24">
        <f t="shared" si="1"/>
        <v>-4.658724920274584</v>
      </c>
    </row>
    <row r="25" spans="1:14" ht="15" thickBot="1" x14ac:dyDescent="0.35">
      <c r="A25" t="s">
        <v>0</v>
      </c>
      <c r="B25" s="1">
        <v>43721</v>
      </c>
      <c r="C25" s="1">
        <v>43769</v>
      </c>
      <c r="D25">
        <v>416.2</v>
      </c>
      <c r="E25">
        <v>416.2</v>
      </c>
      <c r="F25">
        <v>1655</v>
      </c>
      <c r="G25">
        <v>9331.3799999999992</v>
      </c>
      <c r="H25">
        <v>2187625</v>
      </c>
      <c r="I25">
        <v>658625</v>
      </c>
      <c r="J25">
        <v>413.4</v>
      </c>
      <c r="L25">
        <f t="shared" si="0"/>
        <v>5.3004427577482582</v>
      </c>
      <c r="M25" s="4">
        <v>1.460273973E-2</v>
      </c>
      <c r="N25">
        <f t="shared" si="1"/>
        <v>5.2858400180182583</v>
      </c>
    </row>
    <row r="26" spans="1:14" ht="15" thickBot="1" x14ac:dyDescent="0.35">
      <c r="A26" t="s">
        <v>0</v>
      </c>
      <c r="B26" s="1">
        <v>43728</v>
      </c>
      <c r="C26" s="1">
        <v>43769</v>
      </c>
      <c r="D26">
        <v>418.45</v>
      </c>
      <c r="E26">
        <v>418.45</v>
      </c>
      <c r="F26">
        <v>18954</v>
      </c>
      <c r="G26">
        <v>107571.17</v>
      </c>
      <c r="H26">
        <v>14755125</v>
      </c>
      <c r="I26">
        <v>7445625</v>
      </c>
      <c r="J26">
        <v>417.5</v>
      </c>
      <c r="L26">
        <f t="shared" si="0"/>
        <v>0.54060547813551174</v>
      </c>
      <c r="M26" s="4">
        <v>1.4575342470000001E-2</v>
      </c>
      <c r="N26">
        <f t="shared" si="1"/>
        <v>0.52603013566551171</v>
      </c>
    </row>
    <row r="27" spans="1:14" ht="15" thickBot="1" x14ac:dyDescent="0.35">
      <c r="A27" t="s">
        <v>0</v>
      </c>
      <c r="B27" s="1">
        <v>43735</v>
      </c>
      <c r="C27" s="1">
        <v>43797</v>
      </c>
      <c r="D27">
        <v>454</v>
      </c>
      <c r="E27">
        <v>454</v>
      </c>
      <c r="F27">
        <v>331</v>
      </c>
      <c r="G27">
        <v>2059.35</v>
      </c>
      <c r="H27">
        <v>324500</v>
      </c>
      <c r="I27">
        <v>13750</v>
      </c>
      <c r="J27">
        <v>449.2</v>
      </c>
      <c r="L27">
        <f t="shared" si="0"/>
        <v>8.4956386665073502</v>
      </c>
      <c r="M27" s="4">
        <v>1.482191781E-2</v>
      </c>
      <c r="N27">
        <f t="shared" si="1"/>
        <v>8.4808167486973502</v>
      </c>
    </row>
    <row r="28" spans="1:14" ht="15" thickBot="1" x14ac:dyDescent="0.35">
      <c r="A28" t="s">
        <v>0</v>
      </c>
      <c r="B28" s="1">
        <v>43742</v>
      </c>
      <c r="C28" s="1">
        <v>43797</v>
      </c>
      <c r="D28">
        <v>417.6</v>
      </c>
      <c r="E28">
        <v>417.6</v>
      </c>
      <c r="F28">
        <v>439</v>
      </c>
      <c r="G28">
        <v>2568.34</v>
      </c>
      <c r="H28">
        <v>533500</v>
      </c>
      <c r="I28">
        <v>13750</v>
      </c>
      <c r="J28">
        <v>413.9</v>
      </c>
      <c r="L28">
        <f t="shared" si="0"/>
        <v>-8.017621145374445</v>
      </c>
      <c r="M28" s="4">
        <v>1.435616438E-2</v>
      </c>
      <c r="N28">
        <f t="shared" si="1"/>
        <v>-8.0319773097544456</v>
      </c>
    </row>
    <row r="29" spans="1:14" ht="15" thickBot="1" x14ac:dyDescent="0.35">
      <c r="A29" t="s">
        <v>0</v>
      </c>
      <c r="B29" s="1">
        <v>43749</v>
      </c>
      <c r="C29" s="1">
        <v>43797</v>
      </c>
      <c r="D29">
        <v>431.35</v>
      </c>
      <c r="E29">
        <v>431.35</v>
      </c>
      <c r="F29">
        <v>416</v>
      </c>
      <c r="G29">
        <v>2465.73</v>
      </c>
      <c r="H29">
        <v>691625</v>
      </c>
      <c r="I29">
        <v>27500</v>
      </c>
      <c r="J29">
        <v>428.55</v>
      </c>
      <c r="L29">
        <f t="shared" si="0"/>
        <v>3.2926245210727969</v>
      </c>
      <c r="M29" s="4">
        <v>1.424657534E-2</v>
      </c>
      <c r="N29">
        <f t="shared" si="1"/>
        <v>3.2783779457327968</v>
      </c>
    </row>
    <row r="30" spans="1:14" ht="15" thickBot="1" x14ac:dyDescent="0.35">
      <c r="A30" t="s">
        <v>0</v>
      </c>
      <c r="B30" s="1">
        <v>43756</v>
      </c>
      <c r="C30" s="1">
        <v>43797</v>
      </c>
      <c r="D30">
        <v>440.75</v>
      </c>
      <c r="E30">
        <v>440.75</v>
      </c>
      <c r="F30">
        <v>745</v>
      </c>
      <c r="G30">
        <v>4521.7700000000004</v>
      </c>
      <c r="H30">
        <v>1721500</v>
      </c>
      <c r="I30">
        <v>231000</v>
      </c>
      <c r="J30">
        <v>437.8</v>
      </c>
      <c r="L30">
        <f t="shared" si="0"/>
        <v>2.1792048220702394</v>
      </c>
      <c r="M30" s="4">
        <v>1.3917808219999999E-2</v>
      </c>
      <c r="N30">
        <f t="shared" si="1"/>
        <v>2.1652870138502394</v>
      </c>
    </row>
    <row r="31" spans="1:14" ht="15" thickBot="1" x14ac:dyDescent="0.35">
      <c r="A31" t="s">
        <v>0</v>
      </c>
      <c r="B31" s="1">
        <v>43763</v>
      </c>
      <c r="C31" s="1">
        <v>43797</v>
      </c>
      <c r="D31">
        <v>471.9</v>
      </c>
      <c r="E31">
        <v>471.9</v>
      </c>
      <c r="F31">
        <v>10115</v>
      </c>
      <c r="G31">
        <v>64858.53</v>
      </c>
      <c r="H31">
        <v>12097250</v>
      </c>
      <c r="I31">
        <v>4670875</v>
      </c>
      <c r="J31">
        <v>469.1</v>
      </c>
      <c r="L31">
        <f t="shared" si="0"/>
        <v>7.0674985819625586</v>
      </c>
      <c r="M31" s="4">
        <v>1.3972602739999999E-2</v>
      </c>
      <c r="N31">
        <f t="shared" si="1"/>
        <v>7.0535259792225586</v>
      </c>
    </row>
    <row r="32" spans="1:14" ht="15" thickBot="1" x14ac:dyDescent="0.35">
      <c r="A32" t="s">
        <v>0</v>
      </c>
      <c r="B32" s="1">
        <v>43770</v>
      </c>
      <c r="C32" s="1">
        <v>43825</v>
      </c>
      <c r="D32">
        <v>466.5</v>
      </c>
      <c r="E32">
        <v>466.5</v>
      </c>
      <c r="F32">
        <v>161</v>
      </c>
      <c r="G32">
        <v>1034.71</v>
      </c>
      <c r="H32">
        <v>400125</v>
      </c>
      <c r="I32">
        <v>82500</v>
      </c>
      <c r="J32">
        <v>462.25</v>
      </c>
      <c r="L32">
        <f t="shared" si="0"/>
        <v>-1.1443102352193213</v>
      </c>
      <c r="M32" s="4">
        <v>1.3808219179999999E-2</v>
      </c>
      <c r="N32">
        <f t="shared" si="1"/>
        <v>-1.1581184543993213</v>
      </c>
    </row>
    <row r="33" spans="1:14" ht="15" thickBot="1" x14ac:dyDescent="0.35">
      <c r="A33" t="s">
        <v>0</v>
      </c>
      <c r="B33" s="1">
        <v>43777</v>
      </c>
      <c r="C33" s="1">
        <v>43825</v>
      </c>
      <c r="D33">
        <v>490.55</v>
      </c>
      <c r="E33">
        <v>490.55</v>
      </c>
      <c r="F33">
        <v>1152</v>
      </c>
      <c r="G33">
        <v>7761.58</v>
      </c>
      <c r="H33">
        <v>1170125</v>
      </c>
      <c r="I33">
        <v>562375</v>
      </c>
      <c r="J33">
        <v>489.45</v>
      </c>
      <c r="L33">
        <f t="shared" si="0"/>
        <v>5.1554126473740638</v>
      </c>
      <c r="M33" s="4">
        <v>1.3917808219999999E-2</v>
      </c>
      <c r="N33">
        <f t="shared" si="1"/>
        <v>5.1414948391540634</v>
      </c>
    </row>
    <row r="34" spans="1:14" ht="15" thickBot="1" x14ac:dyDescent="0.35">
      <c r="A34" t="s">
        <v>0</v>
      </c>
      <c r="B34" s="1">
        <v>43784</v>
      </c>
      <c r="C34" s="1">
        <v>43825</v>
      </c>
      <c r="D34">
        <v>501.55</v>
      </c>
      <c r="E34">
        <v>501.55</v>
      </c>
      <c r="F34">
        <v>1328</v>
      </c>
      <c r="G34">
        <v>9207.7800000000007</v>
      </c>
      <c r="H34">
        <v>2902625</v>
      </c>
      <c r="I34">
        <v>512875</v>
      </c>
      <c r="J34">
        <v>499.85</v>
      </c>
      <c r="L34">
        <f t="shared" si="0"/>
        <v>2.2423810009173377</v>
      </c>
      <c r="M34" s="4">
        <v>1.389041096E-2</v>
      </c>
      <c r="N34">
        <f t="shared" si="1"/>
        <v>2.2284905899573375</v>
      </c>
    </row>
    <row r="35" spans="1:14" ht="15" thickBot="1" x14ac:dyDescent="0.35">
      <c r="A35" t="s">
        <v>0</v>
      </c>
      <c r="B35" s="1">
        <v>43791</v>
      </c>
      <c r="C35" s="1">
        <v>43825</v>
      </c>
      <c r="D35">
        <v>498.55</v>
      </c>
      <c r="E35">
        <v>498.55</v>
      </c>
      <c r="F35">
        <v>5973</v>
      </c>
      <c r="G35">
        <v>40963.71</v>
      </c>
      <c r="H35">
        <v>11504625</v>
      </c>
      <c r="I35">
        <v>3654750</v>
      </c>
      <c r="J35">
        <v>496.8</v>
      </c>
      <c r="L35">
        <f t="shared" si="0"/>
        <v>-0.59814574818064004</v>
      </c>
      <c r="M35" s="4">
        <v>1.3808219179999999E-2</v>
      </c>
      <c r="N35">
        <f t="shared" si="1"/>
        <v>-0.61195396736064001</v>
      </c>
    </row>
    <row r="36" spans="1:14" ht="15" thickBot="1" x14ac:dyDescent="0.35">
      <c r="A36" t="s">
        <v>0</v>
      </c>
      <c r="B36" s="1">
        <v>43798</v>
      </c>
      <c r="C36" s="1">
        <v>43860</v>
      </c>
      <c r="D36">
        <v>515.75</v>
      </c>
      <c r="E36">
        <v>515.75</v>
      </c>
      <c r="F36">
        <v>517</v>
      </c>
      <c r="G36">
        <v>3664.76</v>
      </c>
      <c r="H36">
        <v>940500</v>
      </c>
      <c r="I36">
        <v>339625</v>
      </c>
      <c r="J36">
        <v>512.6</v>
      </c>
      <c r="L36">
        <f t="shared" si="0"/>
        <v>3.4500050145421701</v>
      </c>
      <c r="M36" s="4">
        <v>1.347945205E-2</v>
      </c>
      <c r="N36">
        <f t="shared" si="1"/>
        <v>3.4365255624921702</v>
      </c>
    </row>
    <row r="37" spans="1:14" ht="15" thickBot="1" x14ac:dyDescent="0.35">
      <c r="A37" t="s">
        <v>0</v>
      </c>
      <c r="B37" s="1">
        <v>43805</v>
      </c>
      <c r="C37" s="1">
        <v>43860</v>
      </c>
      <c r="D37">
        <v>528.45000000000005</v>
      </c>
      <c r="E37">
        <v>528.45000000000005</v>
      </c>
      <c r="F37">
        <v>493</v>
      </c>
      <c r="G37">
        <v>3591.34</v>
      </c>
      <c r="H37">
        <v>1816375</v>
      </c>
      <c r="I37">
        <v>97625</v>
      </c>
      <c r="J37">
        <v>524.79999999999995</v>
      </c>
      <c r="L37">
        <f t="shared" si="0"/>
        <v>2.4624333494910413</v>
      </c>
      <c r="M37" s="4">
        <v>1.383561644E-2</v>
      </c>
      <c r="N37">
        <f t="shared" si="1"/>
        <v>2.4485977330510411</v>
      </c>
    </row>
    <row r="38" spans="1:14" ht="15" thickBot="1" x14ac:dyDescent="0.35">
      <c r="A38" t="s">
        <v>0</v>
      </c>
      <c r="B38" s="1">
        <v>43812</v>
      </c>
      <c r="C38" s="1">
        <v>43860</v>
      </c>
      <c r="D38">
        <v>541.45000000000005</v>
      </c>
      <c r="E38">
        <v>541.45000000000005</v>
      </c>
      <c r="F38">
        <v>2071</v>
      </c>
      <c r="G38">
        <v>15437.2</v>
      </c>
      <c r="H38">
        <v>5091625</v>
      </c>
      <c r="I38">
        <v>1315875</v>
      </c>
      <c r="J38">
        <v>537.04999999999995</v>
      </c>
      <c r="L38">
        <f t="shared" si="0"/>
        <v>2.4600246002460024</v>
      </c>
      <c r="M38" s="4">
        <v>1.3753424659999999E-2</v>
      </c>
      <c r="N38">
        <f t="shared" si="1"/>
        <v>2.4462711755860025</v>
      </c>
    </row>
    <row r="39" spans="1:14" ht="15" thickBot="1" x14ac:dyDescent="0.35">
      <c r="A39" t="s">
        <v>0</v>
      </c>
      <c r="B39" s="1">
        <v>43819</v>
      </c>
      <c r="C39" s="1">
        <v>43860</v>
      </c>
      <c r="D39">
        <v>548.20000000000005</v>
      </c>
      <c r="E39">
        <v>548.20000000000005</v>
      </c>
      <c r="F39">
        <v>21499</v>
      </c>
      <c r="G39">
        <v>161700.34</v>
      </c>
      <c r="H39">
        <v>39407500</v>
      </c>
      <c r="I39">
        <v>20032375</v>
      </c>
      <c r="J39">
        <v>546.1</v>
      </c>
      <c r="L39">
        <f t="shared" si="0"/>
        <v>1.2466525071567087</v>
      </c>
      <c r="M39" s="4">
        <v>1.378082192E-2</v>
      </c>
      <c r="N39">
        <f t="shared" si="1"/>
        <v>1.2328716852367088</v>
      </c>
    </row>
    <row r="40" spans="1:14" ht="15" thickBot="1" x14ac:dyDescent="0.35">
      <c r="A40" t="s">
        <v>0</v>
      </c>
      <c r="B40" s="1">
        <v>43826</v>
      </c>
      <c r="C40" s="1">
        <v>43888</v>
      </c>
      <c r="D40">
        <v>555.1</v>
      </c>
      <c r="E40">
        <v>555.1</v>
      </c>
      <c r="F40">
        <v>231</v>
      </c>
      <c r="G40">
        <v>1751.32</v>
      </c>
      <c r="H40">
        <v>467500</v>
      </c>
      <c r="I40">
        <v>39875</v>
      </c>
      <c r="J40">
        <v>549.4</v>
      </c>
      <c r="L40">
        <f t="shared" si="0"/>
        <v>1.258664720904775</v>
      </c>
      <c r="M40" s="4">
        <v>1.3753424659999999E-2</v>
      </c>
      <c r="N40">
        <f t="shared" si="1"/>
        <v>1.244911296244775</v>
      </c>
    </row>
    <row r="41" spans="1:14" ht="15" thickBot="1" x14ac:dyDescent="0.35">
      <c r="A41" t="s">
        <v>0</v>
      </c>
      <c r="B41" s="1">
        <v>43833</v>
      </c>
      <c r="C41" s="1">
        <v>43888</v>
      </c>
      <c r="D41">
        <v>544.1</v>
      </c>
      <c r="E41">
        <v>544.1</v>
      </c>
      <c r="F41">
        <v>122</v>
      </c>
      <c r="G41">
        <v>911.43</v>
      </c>
      <c r="H41">
        <v>561000</v>
      </c>
      <c r="I41">
        <v>11000</v>
      </c>
      <c r="J41">
        <v>538.85</v>
      </c>
      <c r="L41">
        <f t="shared" si="0"/>
        <v>-1.9816249324446045</v>
      </c>
      <c r="M41" s="4">
        <v>1.3643835619999999E-2</v>
      </c>
      <c r="N41">
        <f t="shared" si="1"/>
        <v>-1.9952687680646044</v>
      </c>
    </row>
    <row r="42" spans="1:14" ht="15" thickBot="1" x14ac:dyDescent="0.35">
      <c r="A42" t="s">
        <v>0</v>
      </c>
      <c r="B42" s="1">
        <v>43840</v>
      </c>
      <c r="C42" s="1">
        <v>43888</v>
      </c>
      <c r="D42">
        <v>544.85</v>
      </c>
      <c r="E42">
        <v>544.85</v>
      </c>
      <c r="F42">
        <v>347</v>
      </c>
      <c r="G42">
        <v>2607.71</v>
      </c>
      <c r="H42">
        <v>1002375</v>
      </c>
      <c r="I42">
        <v>83875</v>
      </c>
      <c r="J42">
        <v>540.25</v>
      </c>
      <c r="L42">
        <f t="shared" si="0"/>
        <v>0.13784230839919132</v>
      </c>
      <c r="M42" s="4">
        <v>1.383561644E-2</v>
      </c>
      <c r="N42">
        <f t="shared" si="1"/>
        <v>0.12400669195919131</v>
      </c>
    </row>
    <row r="43" spans="1:14" ht="15" thickBot="1" x14ac:dyDescent="0.35">
      <c r="A43" t="s">
        <v>0</v>
      </c>
      <c r="B43" s="1">
        <v>43847</v>
      </c>
      <c r="C43" s="1">
        <v>43888</v>
      </c>
      <c r="D43">
        <v>536.70000000000005</v>
      </c>
      <c r="E43">
        <v>536.70000000000005</v>
      </c>
      <c r="F43">
        <v>1180</v>
      </c>
      <c r="G43">
        <v>8740.1299999999992</v>
      </c>
      <c r="H43">
        <v>2428250</v>
      </c>
      <c r="I43">
        <v>1028500</v>
      </c>
      <c r="J43">
        <v>532.04999999999995</v>
      </c>
      <c r="L43">
        <f t="shared" si="0"/>
        <v>-1.4958245388639033</v>
      </c>
      <c r="M43" s="4">
        <v>1.4E-2</v>
      </c>
      <c r="N43">
        <f t="shared" si="1"/>
        <v>-1.5098245388639033</v>
      </c>
    </row>
    <row r="44" spans="1:14" ht="15" thickBot="1" x14ac:dyDescent="0.35">
      <c r="A44" t="s">
        <v>0</v>
      </c>
      <c r="B44" s="1">
        <v>43854</v>
      </c>
      <c r="C44" s="1">
        <v>43888</v>
      </c>
      <c r="D44">
        <v>537.04999999999995</v>
      </c>
      <c r="E44">
        <v>537.04999999999995</v>
      </c>
      <c r="F44">
        <v>4225</v>
      </c>
      <c r="G44">
        <v>31120.16</v>
      </c>
      <c r="H44">
        <v>11063250</v>
      </c>
      <c r="I44">
        <v>3030500</v>
      </c>
      <c r="J44">
        <v>533.85</v>
      </c>
      <c r="L44">
        <f t="shared" si="0"/>
        <v>6.5213340786269614E-2</v>
      </c>
      <c r="M44" s="4">
        <v>1.4038356163999999E-2</v>
      </c>
      <c r="N44">
        <f t="shared" si="1"/>
        <v>5.1174984622269618E-2</v>
      </c>
    </row>
    <row r="45" spans="1:14" ht="15" thickBot="1" x14ac:dyDescent="0.35">
      <c r="A45" t="s">
        <v>0</v>
      </c>
      <c r="B45" s="1">
        <v>43862</v>
      </c>
      <c r="C45" s="1">
        <v>43916</v>
      </c>
      <c r="D45">
        <v>508.45</v>
      </c>
      <c r="E45">
        <v>508.45</v>
      </c>
      <c r="F45">
        <v>446</v>
      </c>
      <c r="G45">
        <v>3187.94</v>
      </c>
      <c r="H45">
        <v>479875</v>
      </c>
      <c r="I45">
        <v>-1375</v>
      </c>
      <c r="J45">
        <v>504.6</v>
      </c>
      <c r="L45">
        <f t="shared" si="0"/>
        <v>-5.3253886975141915</v>
      </c>
      <c r="M45" s="4">
        <v>1.3972602739999999E-2</v>
      </c>
      <c r="N45">
        <f t="shared" si="1"/>
        <v>-5.3393613002541915</v>
      </c>
    </row>
    <row r="46" spans="1:14" ht="15" thickBot="1" x14ac:dyDescent="0.35">
      <c r="A46" t="s">
        <v>0</v>
      </c>
      <c r="B46" s="1">
        <v>43868</v>
      </c>
      <c r="C46" s="1">
        <v>43916</v>
      </c>
      <c r="D46">
        <v>539.29999999999995</v>
      </c>
      <c r="E46">
        <v>539.29999999999995</v>
      </c>
      <c r="F46">
        <v>259</v>
      </c>
      <c r="G46">
        <v>1924.47</v>
      </c>
      <c r="H46">
        <v>1593625</v>
      </c>
      <c r="I46">
        <v>24750</v>
      </c>
      <c r="J46">
        <v>536.45000000000005</v>
      </c>
      <c r="L46">
        <f t="shared" si="0"/>
        <v>6.0674599272298089</v>
      </c>
      <c r="M46" s="4">
        <v>1.405479452E-2</v>
      </c>
      <c r="N46">
        <f t="shared" si="1"/>
        <v>6.0534051327098091</v>
      </c>
    </row>
    <row r="47" spans="1:14" ht="15" thickBot="1" x14ac:dyDescent="0.35">
      <c r="A47" t="s">
        <v>0</v>
      </c>
      <c r="B47" s="1">
        <v>43875</v>
      </c>
      <c r="C47" s="1">
        <v>43916</v>
      </c>
      <c r="D47">
        <v>548.20000000000005</v>
      </c>
      <c r="E47">
        <v>548.20000000000005</v>
      </c>
      <c r="F47">
        <v>746</v>
      </c>
      <c r="G47">
        <v>5610.25</v>
      </c>
      <c r="H47">
        <v>3889875</v>
      </c>
      <c r="I47">
        <v>240625</v>
      </c>
      <c r="J47">
        <v>545.79999999999995</v>
      </c>
      <c r="L47">
        <f t="shared" si="0"/>
        <v>1.6502874096050606</v>
      </c>
      <c r="M47" s="4">
        <v>1.4027397259999999E-2</v>
      </c>
      <c r="N47">
        <f t="shared" si="1"/>
        <v>1.6362600123450606</v>
      </c>
    </row>
    <row r="48" spans="1:14" ht="15" thickBot="1" x14ac:dyDescent="0.35">
      <c r="A48" t="s">
        <v>0</v>
      </c>
      <c r="B48" s="1">
        <v>43881</v>
      </c>
      <c r="C48" s="1">
        <v>43916</v>
      </c>
      <c r="D48">
        <v>549.25</v>
      </c>
      <c r="E48">
        <v>549.25</v>
      </c>
      <c r="F48">
        <v>6420</v>
      </c>
      <c r="G48">
        <v>48511.8</v>
      </c>
      <c r="H48">
        <v>15457750</v>
      </c>
      <c r="I48">
        <v>6811750</v>
      </c>
      <c r="J48">
        <v>547</v>
      </c>
      <c r="L48">
        <f t="shared" si="0"/>
        <v>0.1915359357898494</v>
      </c>
      <c r="M48" s="4">
        <v>1.3917808219999999E-2</v>
      </c>
      <c r="N48">
        <f t="shared" si="1"/>
        <v>0.1776181275698494</v>
      </c>
    </row>
    <row r="49" spans="1:14" ht="15" thickBot="1" x14ac:dyDescent="0.35">
      <c r="A49" t="s">
        <v>0</v>
      </c>
      <c r="B49" s="1">
        <v>43889</v>
      </c>
      <c r="C49" s="1">
        <v>43951</v>
      </c>
      <c r="D49">
        <v>498.8</v>
      </c>
      <c r="E49">
        <v>498.8</v>
      </c>
      <c r="F49">
        <v>3039</v>
      </c>
      <c r="G49">
        <v>20976.93</v>
      </c>
      <c r="H49">
        <v>3371500</v>
      </c>
      <c r="I49">
        <v>3000250</v>
      </c>
      <c r="J49">
        <v>497.25</v>
      </c>
      <c r="L49">
        <f t="shared" si="0"/>
        <v>-9.1852526172052791</v>
      </c>
      <c r="M49" s="4">
        <v>1.3917808219999999E-2</v>
      </c>
      <c r="N49">
        <f t="shared" si="1"/>
        <v>-9.1991704254252795</v>
      </c>
    </row>
    <row r="50" spans="1:14" ht="15" thickBot="1" x14ac:dyDescent="0.35">
      <c r="A50" t="s">
        <v>0</v>
      </c>
      <c r="B50" s="1">
        <v>43896</v>
      </c>
      <c r="C50" s="1">
        <v>43951</v>
      </c>
      <c r="D50">
        <v>489.85</v>
      </c>
      <c r="E50">
        <v>489.85</v>
      </c>
      <c r="F50">
        <v>781</v>
      </c>
      <c r="G50">
        <v>5258.48</v>
      </c>
      <c r="H50">
        <v>4257000</v>
      </c>
      <c r="I50">
        <v>180125</v>
      </c>
      <c r="J50">
        <v>486.35</v>
      </c>
      <c r="L50">
        <f t="shared" si="0"/>
        <v>-1.7943063352044886</v>
      </c>
      <c r="M50" s="4">
        <v>1.347945205E-2</v>
      </c>
      <c r="N50">
        <f t="shared" si="1"/>
        <v>-1.8077857872544885</v>
      </c>
    </row>
    <row r="51" spans="1:14" ht="15" thickBot="1" x14ac:dyDescent="0.35">
      <c r="A51" t="s">
        <v>0</v>
      </c>
      <c r="B51" s="1">
        <v>43903</v>
      </c>
      <c r="C51" s="1">
        <v>43951</v>
      </c>
      <c r="D51">
        <v>447.35</v>
      </c>
      <c r="E51">
        <v>447.35</v>
      </c>
      <c r="F51">
        <v>3109</v>
      </c>
      <c r="G51">
        <v>18577.46</v>
      </c>
      <c r="H51">
        <v>8393000</v>
      </c>
      <c r="I51">
        <v>2422750</v>
      </c>
      <c r="J51">
        <v>447.2</v>
      </c>
      <c r="L51">
        <f t="shared" si="0"/>
        <v>-8.6761253444932116</v>
      </c>
      <c r="M51" s="4">
        <v>1.336986301E-2</v>
      </c>
      <c r="N51">
        <f t="shared" si="1"/>
        <v>-8.6894952075032119</v>
      </c>
    </row>
    <row r="52" spans="1:14" ht="15" thickBot="1" x14ac:dyDescent="0.35">
      <c r="A52" t="s">
        <v>0</v>
      </c>
      <c r="B52" s="1">
        <v>43910</v>
      </c>
      <c r="C52" s="1">
        <v>43951</v>
      </c>
      <c r="D52">
        <v>346.9</v>
      </c>
      <c r="E52">
        <v>346.9</v>
      </c>
      <c r="F52">
        <v>8347</v>
      </c>
      <c r="G52">
        <v>39040.76</v>
      </c>
      <c r="H52">
        <v>22184250</v>
      </c>
      <c r="I52">
        <v>2154625</v>
      </c>
      <c r="J52">
        <v>345.7</v>
      </c>
      <c r="L52">
        <f t="shared" si="0"/>
        <v>-22.454454006929705</v>
      </c>
      <c r="M52" s="4">
        <v>1.336986301E-2</v>
      </c>
      <c r="N52">
        <f t="shared" si="1"/>
        <v>-22.467823869939703</v>
      </c>
    </row>
    <row r="53" spans="1:14" ht="15" thickBot="1" x14ac:dyDescent="0.35">
      <c r="A53" t="s">
        <v>0</v>
      </c>
      <c r="B53" s="1">
        <v>43916</v>
      </c>
      <c r="C53" s="1">
        <v>43951</v>
      </c>
      <c r="D53">
        <v>327.39999999999998</v>
      </c>
      <c r="E53">
        <v>327.39999999999998</v>
      </c>
      <c r="F53">
        <v>48331</v>
      </c>
      <c r="G53">
        <v>222985.26</v>
      </c>
      <c r="H53">
        <v>76422500</v>
      </c>
      <c r="I53">
        <v>2068000</v>
      </c>
      <c r="J53">
        <v>330.25</v>
      </c>
      <c r="L53">
        <f t="shared" si="0"/>
        <v>-5.6212164889017009</v>
      </c>
      <c r="M53" s="4">
        <v>1.3808219179999999E-2</v>
      </c>
      <c r="N53">
        <f t="shared" si="1"/>
        <v>-5.6350247080817013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7D10-F02C-42B7-93A0-2F59C9735B32}">
  <dimension ref="A1:AU232"/>
  <sheetViews>
    <sheetView topLeftCell="A49" zoomScale="40" zoomScaleNormal="40" workbookViewId="0">
      <selection activeCell="W104" sqref="W104"/>
    </sheetView>
  </sheetViews>
  <sheetFormatPr defaultRowHeight="14.4" x14ac:dyDescent="0.3"/>
  <cols>
    <col min="2" max="2" width="9.88671875" bestFit="1" customWidth="1"/>
    <col min="3" max="3" width="9.6640625" bestFit="1" customWidth="1"/>
    <col min="8" max="8" width="12" bestFit="1" customWidth="1"/>
    <col min="9" max="9" width="11.21875" bestFit="1" customWidth="1"/>
    <col min="10" max="10" width="15.21875" bestFit="1" customWidth="1"/>
    <col min="19" max="19" width="10.5546875" bestFit="1" customWidth="1"/>
    <col min="20" max="20" width="12.21875" bestFit="1" customWidth="1"/>
    <col min="21" max="21" width="12" bestFit="1" customWidth="1"/>
    <col min="22" max="22" width="12.6640625" bestFit="1" customWidth="1"/>
    <col min="35" max="35" width="17.21875" bestFit="1" customWidth="1"/>
    <col min="36" max="36" width="9.6640625" bestFit="1" customWidth="1"/>
  </cols>
  <sheetData>
    <row r="1" spans="1:47" ht="15" thickBo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20</v>
      </c>
      <c r="M1" t="s">
        <v>13</v>
      </c>
      <c r="N1" t="s">
        <v>14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C1" t="s">
        <v>20</v>
      </c>
      <c r="AD1" t="s">
        <v>13</v>
      </c>
      <c r="AE1" t="s">
        <v>14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S1" t="s">
        <v>20</v>
      </c>
      <c r="AT1" t="s">
        <v>13</v>
      </c>
      <c r="AU1" t="s">
        <v>14</v>
      </c>
    </row>
    <row r="2" spans="1:47" ht="15" thickBot="1" x14ac:dyDescent="0.35">
      <c r="A2" s="2" t="s">
        <v>0</v>
      </c>
      <c r="B2" s="3">
        <v>43556</v>
      </c>
      <c r="C2" s="3">
        <v>43643</v>
      </c>
      <c r="D2" s="2">
        <v>403.1</v>
      </c>
      <c r="E2" s="2">
        <v>403.1</v>
      </c>
      <c r="F2" s="2">
        <v>8</v>
      </c>
      <c r="G2" s="2">
        <v>89.65</v>
      </c>
      <c r="H2" s="2">
        <v>35750</v>
      </c>
      <c r="I2" s="2">
        <v>16500</v>
      </c>
      <c r="J2" s="2">
        <v>398.25</v>
      </c>
      <c r="K2" s="2"/>
      <c r="L2" s="2"/>
      <c r="M2" s="2"/>
      <c r="R2" s="2" t="s">
        <v>0</v>
      </c>
      <c r="S2" s="3">
        <v>43560</v>
      </c>
      <c r="T2" s="3">
        <v>43643</v>
      </c>
      <c r="U2" s="2">
        <v>397.9</v>
      </c>
      <c r="V2" s="2">
        <v>397.9</v>
      </c>
      <c r="W2" s="2">
        <v>9</v>
      </c>
      <c r="X2" s="2">
        <v>97.57</v>
      </c>
      <c r="Y2" s="2">
        <v>74250</v>
      </c>
      <c r="Z2" s="2">
        <v>16500</v>
      </c>
      <c r="AA2" s="2">
        <v>390.55</v>
      </c>
      <c r="AB2" s="2"/>
      <c r="AC2" s="2"/>
      <c r="AD2" s="4">
        <v>1.7013698630000001E-2</v>
      </c>
      <c r="AH2" s="2" t="s">
        <v>0</v>
      </c>
      <c r="AI2" s="3">
        <v>43556</v>
      </c>
      <c r="AJ2" s="3">
        <v>43643</v>
      </c>
      <c r="AK2" s="2">
        <v>403.1</v>
      </c>
      <c r="AL2" s="2">
        <v>403.1</v>
      </c>
      <c r="AM2" s="2">
        <v>8</v>
      </c>
      <c r="AN2" s="2">
        <v>89.65</v>
      </c>
      <c r="AO2" s="2">
        <v>35750</v>
      </c>
      <c r="AP2" s="2">
        <v>16500</v>
      </c>
      <c r="AQ2" s="2">
        <v>398.25</v>
      </c>
      <c r="AR2" s="2"/>
      <c r="AS2" s="2"/>
      <c r="AT2" s="2"/>
    </row>
    <row r="3" spans="1:47" ht="15" thickBot="1" x14ac:dyDescent="0.35">
      <c r="A3" s="2" t="s">
        <v>0</v>
      </c>
      <c r="B3" s="3">
        <v>43557</v>
      </c>
      <c r="C3" s="3">
        <v>43643</v>
      </c>
      <c r="D3" s="2">
        <v>399.15</v>
      </c>
      <c r="E3" s="2">
        <v>403.9</v>
      </c>
      <c r="F3" s="2">
        <v>5</v>
      </c>
      <c r="G3" s="2">
        <v>54.95</v>
      </c>
      <c r="H3" s="2">
        <v>41250</v>
      </c>
      <c r="I3" s="2">
        <v>5500</v>
      </c>
      <c r="J3" s="2">
        <v>397.15</v>
      </c>
      <c r="K3" s="2"/>
      <c r="L3" s="2">
        <f>100*(E3-E2)/E2</f>
        <v>0.19846192011906585</v>
      </c>
      <c r="M3" s="4">
        <v>1.693150685E-2</v>
      </c>
      <c r="N3">
        <f>(L3-M3)</f>
        <v>0.18153041326906585</v>
      </c>
      <c r="R3" s="2" t="s">
        <v>0</v>
      </c>
      <c r="S3" s="3">
        <v>43567</v>
      </c>
      <c r="T3" s="3">
        <v>43643</v>
      </c>
      <c r="U3" s="2">
        <v>394.35</v>
      </c>
      <c r="V3" s="2">
        <v>400.35</v>
      </c>
      <c r="W3" s="2">
        <v>9</v>
      </c>
      <c r="X3" s="2">
        <v>97.81</v>
      </c>
      <c r="Y3" s="2">
        <v>96250</v>
      </c>
      <c r="Z3" s="2">
        <v>11000</v>
      </c>
      <c r="AA3" s="2">
        <v>394.6</v>
      </c>
      <c r="AB3" s="2"/>
      <c r="AC3" s="2">
        <f>100*(V3-V2)/V2</f>
        <v>0.61573259612969233</v>
      </c>
      <c r="AD3" s="4">
        <v>1.7287671229999999E-2</v>
      </c>
      <c r="AE3">
        <f>AC3-AD3</f>
        <v>0.59844492489969237</v>
      </c>
      <c r="AH3" s="2" t="s">
        <v>0</v>
      </c>
      <c r="AI3" s="3">
        <v>43587</v>
      </c>
      <c r="AJ3" s="3">
        <v>43671</v>
      </c>
      <c r="AK3" s="2">
        <v>401</v>
      </c>
      <c r="AL3" s="2">
        <v>401</v>
      </c>
      <c r="AM3" s="2">
        <v>5</v>
      </c>
      <c r="AN3" s="2">
        <v>27.9</v>
      </c>
      <c r="AO3" s="2">
        <v>2750</v>
      </c>
      <c r="AP3" s="2">
        <v>-1375</v>
      </c>
      <c r="AQ3" s="2">
        <v>395.55</v>
      </c>
      <c r="AR3" s="2"/>
      <c r="AS3" s="2">
        <f>100*(AL3-AL2)/AL2</f>
        <v>-0.52096254031258316</v>
      </c>
      <c r="AT3" s="4">
        <v>1.7780821919999999E-2</v>
      </c>
      <c r="AU3">
        <f>(AS3-AT3)</f>
        <v>-0.53874336223258312</v>
      </c>
    </row>
    <row r="4" spans="1:47" ht="15" thickBot="1" x14ac:dyDescent="0.35">
      <c r="A4" s="2" t="s">
        <v>0</v>
      </c>
      <c r="B4" s="3">
        <v>43558</v>
      </c>
      <c r="C4" s="3">
        <v>43643</v>
      </c>
      <c r="D4" s="2">
        <v>400.3</v>
      </c>
      <c r="E4" s="2">
        <v>398.7</v>
      </c>
      <c r="F4" s="2">
        <v>6</v>
      </c>
      <c r="G4" s="2">
        <v>66.709999999999994</v>
      </c>
      <c r="H4" s="2">
        <v>49500</v>
      </c>
      <c r="I4" s="2">
        <v>8250</v>
      </c>
      <c r="J4" s="2">
        <v>392.1</v>
      </c>
      <c r="K4" s="2"/>
      <c r="L4" s="2">
        <f t="shared" ref="L4:L67" si="0">100*(E4-E3)/E3</f>
        <v>-1.2874473879673158</v>
      </c>
      <c r="M4" s="4">
        <v>1.704109589E-2</v>
      </c>
      <c r="N4">
        <f t="shared" ref="N4:N67" si="1">(L4-M4)</f>
        <v>-1.3044884838573159</v>
      </c>
      <c r="R4" s="2" t="s">
        <v>0</v>
      </c>
      <c r="S4" s="3">
        <v>43573</v>
      </c>
      <c r="T4" s="3">
        <v>43643</v>
      </c>
      <c r="U4" s="2">
        <v>408.25</v>
      </c>
      <c r="V4" s="2">
        <v>408.25</v>
      </c>
      <c r="W4" s="2">
        <v>16</v>
      </c>
      <c r="X4" s="2">
        <v>179.98</v>
      </c>
      <c r="Y4" s="2">
        <v>121000</v>
      </c>
      <c r="Z4" s="2">
        <v>2750</v>
      </c>
      <c r="AA4" s="2">
        <v>404.4</v>
      </c>
      <c r="AB4" s="2"/>
      <c r="AC4" s="2">
        <f t="shared" ref="AC4:AC49" si="2">100*(V4-V3)/V3</f>
        <v>1.9732733857874303</v>
      </c>
      <c r="AD4" s="4">
        <v>1.736986301E-2</v>
      </c>
      <c r="AE4">
        <f t="shared" ref="AE4:AE49" si="3">AC4-AD4</f>
        <v>1.9559035227774302</v>
      </c>
      <c r="AH4" s="2" t="s">
        <v>0</v>
      </c>
      <c r="AI4" s="3">
        <v>43619</v>
      </c>
      <c r="AJ4" s="3">
        <v>43706</v>
      </c>
      <c r="AK4" s="2">
        <v>426.5</v>
      </c>
      <c r="AL4" s="2">
        <v>430</v>
      </c>
      <c r="AM4" s="2">
        <v>5</v>
      </c>
      <c r="AN4" s="2">
        <v>29.34</v>
      </c>
      <c r="AO4" s="2">
        <v>12375</v>
      </c>
      <c r="AP4" s="2">
        <v>5500</v>
      </c>
      <c r="AQ4" s="2">
        <v>422.9</v>
      </c>
      <c r="AR4" s="2"/>
      <c r="AS4" s="2">
        <f t="shared" ref="AS4:AS12" si="4">100*(AL4-AL3)/AL3</f>
        <v>7.2319201995012472</v>
      </c>
      <c r="AT4" s="4">
        <v>1.6575342470000001E-2</v>
      </c>
      <c r="AU4">
        <f t="shared" ref="AU4:AU12" si="5">(AS4-AT4)</f>
        <v>7.2153448570312468</v>
      </c>
    </row>
    <row r="5" spans="1:47" ht="15" thickBot="1" x14ac:dyDescent="0.35">
      <c r="A5" s="2" t="s">
        <v>0</v>
      </c>
      <c r="B5" s="3">
        <v>43559</v>
      </c>
      <c r="C5" s="3">
        <v>43643</v>
      </c>
      <c r="D5" s="2">
        <v>395.3</v>
      </c>
      <c r="E5" s="2">
        <v>395.15</v>
      </c>
      <c r="F5" s="2">
        <v>3</v>
      </c>
      <c r="G5" s="2">
        <v>32.68</v>
      </c>
      <c r="H5" s="2">
        <v>57750</v>
      </c>
      <c r="I5" s="2">
        <v>8250</v>
      </c>
      <c r="J5" s="2">
        <v>388.75</v>
      </c>
      <c r="K5" s="2"/>
      <c r="L5" s="2">
        <f t="shared" si="0"/>
        <v>-0.8903937797843019</v>
      </c>
      <c r="M5" s="4">
        <v>1.704109589E-2</v>
      </c>
      <c r="N5">
        <f t="shared" si="1"/>
        <v>-0.90743487567430192</v>
      </c>
      <c r="R5" s="2" t="s">
        <v>0</v>
      </c>
      <c r="S5" s="3">
        <v>43581</v>
      </c>
      <c r="T5" s="3">
        <v>43671</v>
      </c>
      <c r="U5" s="2">
        <v>410.65</v>
      </c>
      <c r="V5" s="2">
        <v>414.4</v>
      </c>
      <c r="W5" s="2">
        <v>4</v>
      </c>
      <c r="X5" s="2">
        <v>22.53</v>
      </c>
      <c r="Y5" s="2">
        <v>4125</v>
      </c>
      <c r="Z5" s="2">
        <v>4125</v>
      </c>
      <c r="AA5" s="2">
        <v>407.2</v>
      </c>
      <c r="AB5" s="2"/>
      <c r="AC5" s="2">
        <f t="shared" si="2"/>
        <v>1.506429883649719</v>
      </c>
      <c r="AD5" s="4">
        <v>1.750684932E-2</v>
      </c>
      <c r="AE5">
        <f t="shared" si="3"/>
        <v>1.4889230343297191</v>
      </c>
      <c r="AH5" s="2" t="s">
        <v>0</v>
      </c>
      <c r="AI5" s="3">
        <v>43647</v>
      </c>
      <c r="AJ5" s="3">
        <v>43734</v>
      </c>
      <c r="AK5" s="2">
        <v>446</v>
      </c>
      <c r="AL5" s="2">
        <v>446.15</v>
      </c>
      <c r="AM5" s="2">
        <v>3</v>
      </c>
      <c r="AN5" s="2">
        <v>18.38</v>
      </c>
      <c r="AO5" s="2">
        <v>11000</v>
      </c>
      <c r="AP5" s="2">
        <v>0</v>
      </c>
      <c r="AQ5" s="2">
        <v>439</v>
      </c>
      <c r="AR5" s="2"/>
      <c r="AS5" s="2">
        <f t="shared" si="4"/>
        <v>3.7558139534883668</v>
      </c>
      <c r="AT5" s="4">
        <v>1.6383561639999999E-2</v>
      </c>
      <c r="AU5">
        <f t="shared" si="5"/>
        <v>3.7394303918483667</v>
      </c>
    </row>
    <row r="6" spans="1:47" ht="15" thickBot="1" x14ac:dyDescent="0.35">
      <c r="A6" s="2" t="s">
        <v>0</v>
      </c>
      <c r="B6" s="3">
        <v>43560</v>
      </c>
      <c r="C6" s="3">
        <v>43643</v>
      </c>
      <c r="D6" s="2">
        <v>397.9</v>
      </c>
      <c r="E6" s="2">
        <v>397.9</v>
      </c>
      <c r="F6" s="2">
        <v>9</v>
      </c>
      <c r="G6" s="2">
        <v>97.57</v>
      </c>
      <c r="H6" s="2">
        <v>74250</v>
      </c>
      <c r="I6" s="2">
        <v>16500</v>
      </c>
      <c r="J6" s="2">
        <v>390.55</v>
      </c>
      <c r="K6" s="2"/>
      <c r="L6" s="2">
        <f t="shared" si="0"/>
        <v>0.69593825129697584</v>
      </c>
      <c r="M6" s="4">
        <v>1.7013698630000001E-2</v>
      </c>
      <c r="N6">
        <f t="shared" si="1"/>
        <v>0.67892455266697582</v>
      </c>
      <c r="R6" s="2" t="s">
        <v>0</v>
      </c>
      <c r="S6" s="3">
        <v>43588</v>
      </c>
      <c r="T6" s="3">
        <v>43671</v>
      </c>
      <c r="U6" s="2">
        <v>407.65</v>
      </c>
      <c r="V6" s="2">
        <v>407.65</v>
      </c>
      <c r="W6" s="2">
        <v>3</v>
      </c>
      <c r="X6" s="2">
        <v>16.73</v>
      </c>
      <c r="Y6" s="2">
        <v>5500</v>
      </c>
      <c r="Z6" s="2">
        <v>2750</v>
      </c>
      <c r="AA6" s="2">
        <v>401.8</v>
      </c>
      <c r="AB6" s="2"/>
      <c r="AC6" s="2">
        <f t="shared" si="2"/>
        <v>-1.6288610038610039</v>
      </c>
      <c r="AD6" s="4">
        <v>1.77260274E-2</v>
      </c>
      <c r="AE6">
        <f t="shared" si="3"/>
        <v>-1.6465870312610038</v>
      </c>
      <c r="AH6" s="2" t="s">
        <v>0</v>
      </c>
      <c r="AI6" s="3">
        <v>43678</v>
      </c>
      <c r="AJ6" s="3">
        <v>43769</v>
      </c>
      <c r="AK6" s="2">
        <v>423.65</v>
      </c>
      <c r="AL6" s="2">
        <v>423.65</v>
      </c>
      <c r="AM6" s="2">
        <v>11</v>
      </c>
      <c r="AN6" s="2">
        <v>64.13</v>
      </c>
      <c r="AO6" s="2">
        <v>38500</v>
      </c>
      <c r="AP6" s="2">
        <v>-5500</v>
      </c>
      <c r="AQ6" s="2">
        <v>417.05</v>
      </c>
      <c r="AR6" s="2"/>
      <c r="AS6" s="2">
        <f t="shared" si="4"/>
        <v>-5.0431469236803768</v>
      </c>
      <c r="AT6" s="4">
        <v>1.550684932E-2</v>
      </c>
      <c r="AU6">
        <f t="shared" si="5"/>
        <v>-5.0586537730003771</v>
      </c>
    </row>
    <row r="7" spans="1:47" ht="15" thickBot="1" x14ac:dyDescent="0.35">
      <c r="A7" s="2" t="s">
        <v>0</v>
      </c>
      <c r="B7" s="3">
        <v>43563</v>
      </c>
      <c r="C7" s="3">
        <v>43643</v>
      </c>
      <c r="D7" s="2">
        <v>392</v>
      </c>
      <c r="E7" s="2">
        <v>392</v>
      </c>
      <c r="F7" s="2">
        <v>3</v>
      </c>
      <c r="G7" s="2">
        <v>32.24</v>
      </c>
      <c r="H7" s="2">
        <v>79750</v>
      </c>
      <c r="I7" s="2">
        <v>5500</v>
      </c>
      <c r="J7" s="2">
        <v>387.1</v>
      </c>
      <c r="K7" s="2"/>
      <c r="L7" s="2">
        <f t="shared" si="0"/>
        <v>-1.4827846192510625</v>
      </c>
      <c r="M7" s="4">
        <v>1.6986301370000002E-2</v>
      </c>
      <c r="N7">
        <f t="shared" si="1"/>
        <v>-1.4997709206210625</v>
      </c>
      <c r="R7" s="2" t="s">
        <v>0</v>
      </c>
      <c r="S7" s="3">
        <v>43595</v>
      </c>
      <c r="T7" s="3">
        <v>43671</v>
      </c>
      <c r="U7" s="2">
        <v>391.45</v>
      </c>
      <c r="V7" s="2">
        <v>390.9</v>
      </c>
      <c r="W7" s="2">
        <v>11</v>
      </c>
      <c r="X7" s="2">
        <v>59.15</v>
      </c>
      <c r="Y7" s="2">
        <v>38500</v>
      </c>
      <c r="Z7" s="2">
        <v>5500</v>
      </c>
      <c r="AA7" s="2">
        <v>385.1</v>
      </c>
      <c r="AB7" s="2"/>
      <c r="AC7" s="2">
        <f t="shared" si="2"/>
        <v>-4.1089169630810751</v>
      </c>
      <c r="AD7" s="4">
        <v>1.7671232879999998E-2</v>
      </c>
      <c r="AE7">
        <f t="shared" si="3"/>
        <v>-4.1265881959610748</v>
      </c>
      <c r="AH7" s="2" t="s">
        <v>0</v>
      </c>
      <c r="AI7" s="3">
        <v>43711</v>
      </c>
      <c r="AJ7" s="3">
        <v>43797</v>
      </c>
      <c r="AK7" s="2">
        <v>395.3</v>
      </c>
      <c r="AL7" s="2">
        <v>395.3</v>
      </c>
      <c r="AM7" s="2">
        <v>9</v>
      </c>
      <c r="AN7" s="2">
        <v>49.63</v>
      </c>
      <c r="AO7" s="2">
        <v>12375</v>
      </c>
      <c r="AP7" s="2">
        <v>2750</v>
      </c>
      <c r="AQ7" s="2">
        <v>392.15</v>
      </c>
      <c r="AR7" s="2"/>
      <c r="AS7" s="2">
        <f t="shared" si="4"/>
        <v>-6.6918446831110501</v>
      </c>
      <c r="AT7" s="4">
        <v>1.4849315070000001E-2</v>
      </c>
      <c r="AU7">
        <f t="shared" si="5"/>
        <v>-6.7066939981810503</v>
      </c>
    </row>
    <row r="8" spans="1:47" ht="15" thickBot="1" x14ac:dyDescent="0.35">
      <c r="A8" s="2" t="s">
        <v>0</v>
      </c>
      <c r="B8" s="3">
        <v>43564</v>
      </c>
      <c r="C8" s="3">
        <v>43643</v>
      </c>
      <c r="D8" s="2">
        <v>400.3</v>
      </c>
      <c r="E8" s="2">
        <v>403.15</v>
      </c>
      <c r="F8" s="2">
        <v>3</v>
      </c>
      <c r="G8" s="2">
        <v>32.85</v>
      </c>
      <c r="H8" s="2">
        <v>82500</v>
      </c>
      <c r="I8" s="2">
        <v>2750</v>
      </c>
      <c r="J8" s="2">
        <v>397.15</v>
      </c>
      <c r="K8" s="2"/>
      <c r="L8" s="2">
        <f t="shared" si="0"/>
        <v>2.8443877551020349</v>
      </c>
      <c r="M8" s="4">
        <v>1.6986301370000002E-2</v>
      </c>
      <c r="N8">
        <f t="shared" si="1"/>
        <v>2.8274014537320351</v>
      </c>
      <c r="R8" s="2" t="s">
        <v>0</v>
      </c>
      <c r="S8" s="3">
        <v>43602</v>
      </c>
      <c r="T8" s="3">
        <v>43671</v>
      </c>
      <c r="U8" s="2">
        <v>393.8</v>
      </c>
      <c r="V8" s="2">
        <v>393.8</v>
      </c>
      <c r="W8" s="2">
        <v>16</v>
      </c>
      <c r="X8" s="2">
        <v>86.15</v>
      </c>
      <c r="Y8" s="2">
        <v>34375</v>
      </c>
      <c r="Z8" s="2">
        <v>-1375</v>
      </c>
      <c r="AA8" s="2">
        <v>389.7</v>
      </c>
      <c r="AB8" s="2"/>
      <c r="AC8" s="2">
        <f t="shared" si="2"/>
        <v>0.74187771808647585</v>
      </c>
      <c r="AD8" s="4">
        <v>1.7397260269999999E-2</v>
      </c>
      <c r="AE8">
        <f t="shared" si="3"/>
        <v>0.72448045781647585</v>
      </c>
      <c r="AH8" s="2" t="s">
        <v>0</v>
      </c>
      <c r="AI8" s="3">
        <v>43739</v>
      </c>
      <c r="AJ8" s="3">
        <v>43825</v>
      </c>
      <c r="AK8" s="2">
        <v>430</v>
      </c>
      <c r="AL8" s="2">
        <v>430.8</v>
      </c>
      <c r="AM8" s="2">
        <v>29</v>
      </c>
      <c r="AN8" s="2">
        <v>173.86</v>
      </c>
      <c r="AO8" s="2">
        <v>31625</v>
      </c>
      <c r="AP8" s="2">
        <v>8250</v>
      </c>
      <c r="AQ8" s="2">
        <v>424.6</v>
      </c>
      <c r="AR8" s="2"/>
      <c r="AS8" s="2">
        <f t="shared" si="4"/>
        <v>8.9805211231975708</v>
      </c>
      <c r="AT8" s="4">
        <v>1.4520547950000001E-2</v>
      </c>
      <c r="AU8">
        <f t="shared" si="5"/>
        <v>8.9660005752475715</v>
      </c>
    </row>
    <row r="9" spans="1:47" ht="15" thickBot="1" x14ac:dyDescent="0.35">
      <c r="A9" s="2" t="s">
        <v>0</v>
      </c>
      <c r="B9" s="3">
        <v>43565</v>
      </c>
      <c r="C9" s="3">
        <v>43643</v>
      </c>
      <c r="D9" s="2">
        <v>398.15</v>
      </c>
      <c r="E9" s="2">
        <v>400.1</v>
      </c>
      <c r="F9" s="2">
        <v>4</v>
      </c>
      <c r="G9" s="2">
        <v>44.02</v>
      </c>
      <c r="H9" s="2">
        <v>85250</v>
      </c>
      <c r="I9" s="2">
        <v>2750</v>
      </c>
      <c r="J9" s="2">
        <v>394.2</v>
      </c>
      <c r="K9" s="2"/>
      <c r="L9" s="2">
        <f t="shared" si="0"/>
        <v>-0.75654222993921738</v>
      </c>
      <c r="M9" s="4">
        <v>1.704109589E-2</v>
      </c>
      <c r="N9">
        <f t="shared" si="1"/>
        <v>-0.77358332582921741</v>
      </c>
      <c r="R9" s="2" t="s">
        <v>0</v>
      </c>
      <c r="S9" s="3">
        <v>43609</v>
      </c>
      <c r="T9" s="3">
        <v>43671</v>
      </c>
      <c r="U9" s="2">
        <v>432.5</v>
      </c>
      <c r="V9" s="2">
        <v>432.5</v>
      </c>
      <c r="W9" s="2">
        <v>111</v>
      </c>
      <c r="X9" s="2">
        <v>652.98</v>
      </c>
      <c r="Y9" s="2">
        <v>107250</v>
      </c>
      <c r="Z9" s="2">
        <v>45375</v>
      </c>
      <c r="AA9" s="2">
        <v>431.75</v>
      </c>
      <c r="AB9" s="2"/>
      <c r="AC9" s="2">
        <f t="shared" si="2"/>
        <v>9.8273235144743492</v>
      </c>
      <c r="AD9" s="4">
        <v>1.7123287670000001E-2</v>
      </c>
      <c r="AE9">
        <f t="shared" si="3"/>
        <v>9.8102002268043496</v>
      </c>
      <c r="AH9" s="2" t="s">
        <v>0</v>
      </c>
      <c r="AI9" s="3">
        <v>43770</v>
      </c>
      <c r="AJ9" s="3">
        <v>43860</v>
      </c>
      <c r="AK9" s="2">
        <v>469</v>
      </c>
      <c r="AL9" s="2">
        <v>468.95</v>
      </c>
      <c r="AM9" s="2">
        <v>1</v>
      </c>
      <c r="AN9" s="2">
        <v>6.45</v>
      </c>
      <c r="AO9" s="2">
        <v>1375</v>
      </c>
      <c r="AP9" s="2">
        <v>1375</v>
      </c>
      <c r="AQ9" s="2">
        <v>462.25</v>
      </c>
      <c r="AR9" s="2"/>
      <c r="AS9" s="2">
        <f t="shared" si="4"/>
        <v>8.8556174558960024</v>
      </c>
      <c r="AT9" s="4">
        <v>1.3808219179999999E-2</v>
      </c>
      <c r="AU9">
        <f t="shared" si="5"/>
        <v>8.8418092367160028</v>
      </c>
    </row>
    <row r="10" spans="1:47" ht="15" thickBot="1" x14ac:dyDescent="0.35">
      <c r="A10" s="2" t="s">
        <v>0</v>
      </c>
      <c r="B10" s="3">
        <v>43566</v>
      </c>
      <c r="C10" s="3">
        <v>43643</v>
      </c>
      <c r="D10" s="2">
        <v>393.7</v>
      </c>
      <c r="E10" s="2">
        <v>395.8</v>
      </c>
      <c r="F10" s="2">
        <v>2</v>
      </c>
      <c r="G10" s="2">
        <v>21.67</v>
      </c>
      <c r="H10" s="2">
        <v>85250</v>
      </c>
      <c r="I10" s="2">
        <v>0</v>
      </c>
      <c r="J10" s="2">
        <v>390.05</v>
      </c>
      <c r="K10" s="2"/>
      <c r="L10" s="2">
        <f t="shared" si="0"/>
        <v>-1.07473131717071</v>
      </c>
      <c r="M10" s="4">
        <v>1.7315068489999998E-2</v>
      </c>
      <c r="N10">
        <f t="shared" si="1"/>
        <v>-1.0920463856607101</v>
      </c>
      <c r="R10" s="2" t="s">
        <v>0</v>
      </c>
      <c r="S10" s="3">
        <v>43616</v>
      </c>
      <c r="T10" s="3">
        <v>43706</v>
      </c>
      <c r="U10" s="2">
        <v>425.1</v>
      </c>
      <c r="V10" s="2">
        <v>425.1</v>
      </c>
      <c r="W10" s="2">
        <v>9</v>
      </c>
      <c r="X10" s="2">
        <v>52.56</v>
      </c>
      <c r="Y10" s="2">
        <v>6875</v>
      </c>
      <c r="Z10" s="2">
        <v>6875</v>
      </c>
      <c r="AA10" s="2">
        <v>423.7</v>
      </c>
      <c r="AB10" s="2"/>
      <c r="AC10" s="2">
        <f t="shared" si="2"/>
        <v>-1.7109826589595323</v>
      </c>
      <c r="AD10" s="4">
        <v>1.6767123290000002E-2</v>
      </c>
      <c r="AE10">
        <f t="shared" si="3"/>
        <v>-1.7277497822495322</v>
      </c>
      <c r="AH10" s="2" t="s">
        <v>0</v>
      </c>
      <c r="AI10" s="3">
        <v>43801</v>
      </c>
      <c r="AJ10" s="3">
        <v>43888</v>
      </c>
      <c r="AK10" s="2">
        <v>514.1</v>
      </c>
      <c r="AL10" s="2">
        <v>517.95000000000005</v>
      </c>
      <c r="AM10" s="2">
        <v>9</v>
      </c>
      <c r="AN10" s="2">
        <v>63.45</v>
      </c>
      <c r="AO10" s="2">
        <v>12375</v>
      </c>
      <c r="AP10" s="2">
        <v>5500</v>
      </c>
      <c r="AQ10" s="2">
        <v>510.9</v>
      </c>
      <c r="AR10" s="2"/>
      <c r="AS10" s="2">
        <f t="shared" si="4"/>
        <v>10.448875146604127</v>
      </c>
      <c r="AT10" s="4">
        <v>1.347945205E-2</v>
      </c>
      <c r="AU10">
        <f t="shared" si="5"/>
        <v>10.435395694554128</v>
      </c>
    </row>
    <row r="11" spans="1:47" ht="15" thickBot="1" x14ac:dyDescent="0.35">
      <c r="A11" s="2" t="s">
        <v>0</v>
      </c>
      <c r="B11" s="3">
        <v>43567</v>
      </c>
      <c r="C11" s="3">
        <v>43643</v>
      </c>
      <c r="D11" s="2">
        <v>394.35</v>
      </c>
      <c r="E11" s="2">
        <v>400.35</v>
      </c>
      <c r="F11" s="2">
        <v>9</v>
      </c>
      <c r="G11" s="2">
        <v>97.81</v>
      </c>
      <c r="H11" s="2">
        <v>96250</v>
      </c>
      <c r="I11" s="2">
        <v>11000</v>
      </c>
      <c r="J11" s="2">
        <v>394.6</v>
      </c>
      <c r="K11" s="2"/>
      <c r="L11" s="2">
        <f t="shared" si="0"/>
        <v>1.1495704901465416</v>
      </c>
      <c r="M11" s="4">
        <v>1.7287671229999999E-2</v>
      </c>
      <c r="N11">
        <f t="shared" si="1"/>
        <v>1.1322828189165415</v>
      </c>
      <c r="R11" s="2" t="s">
        <v>0</v>
      </c>
      <c r="S11" s="3">
        <v>43623</v>
      </c>
      <c r="T11" s="3">
        <v>43706</v>
      </c>
      <c r="U11" s="2">
        <v>422.5</v>
      </c>
      <c r="V11" s="2">
        <v>423.05</v>
      </c>
      <c r="W11" s="2">
        <v>17</v>
      </c>
      <c r="X11" s="2">
        <v>97.65</v>
      </c>
      <c r="Y11" s="2">
        <v>24750</v>
      </c>
      <c r="Z11" s="2">
        <v>9625</v>
      </c>
      <c r="AA11" s="2">
        <v>416.6</v>
      </c>
      <c r="AB11" s="2"/>
      <c r="AC11" s="2">
        <f t="shared" si="2"/>
        <v>-0.48223947306516379</v>
      </c>
      <c r="AD11" s="4">
        <v>1.621917808E-2</v>
      </c>
      <c r="AE11">
        <f t="shared" si="3"/>
        <v>-0.4984586511451638</v>
      </c>
      <c r="AH11" s="2" t="s">
        <v>0</v>
      </c>
      <c r="AI11" s="3">
        <v>43831</v>
      </c>
      <c r="AJ11" s="3">
        <v>43916</v>
      </c>
      <c r="AK11" s="2">
        <v>545</v>
      </c>
      <c r="AL11" s="2">
        <v>545</v>
      </c>
      <c r="AM11" s="2">
        <v>12</v>
      </c>
      <c r="AN11" s="2">
        <v>90.03</v>
      </c>
      <c r="AO11" s="2">
        <v>52250</v>
      </c>
      <c r="AP11" s="2">
        <v>6875</v>
      </c>
      <c r="AQ11" s="2">
        <v>536.75</v>
      </c>
      <c r="AR11" s="2"/>
      <c r="AS11" s="2">
        <f t="shared" si="4"/>
        <v>5.2225118254657694</v>
      </c>
      <c r="AT11" s="4">
        <v>1.361643836E-2</v>
      </c>
      <c r="AU11">
        <f t="shared" si="5"/>
        <v>5.2088953871057697</v>
      </c>
    </row>
    <row r="12" spans="1:47" ht="15" thickBot="1" x14ac:dyDescent="0.35">
      <c r="A12" s="2" t="s">
        <v>0</v>
      </c>
      <c r="B12" s="3">
        <v>43570</v>
      </c>
      <c r="C12" s="3">
        <v>43643</v>
      </c>
      <c r="D12" s="2">
        <v>396.35</v>
      </c>
      <c r="E12" s="2">
        <v>396.35</v>
      </c>
      <c r="F12" s="2">
        <v>3</v>
      </c>
      <c r="G12" s="2">
        <v>32.909999999999997</v>
      </c>
      <c r="H12" s="2">
        <v>96250</v>
      </c>
      <c r="I12" s="2">
        <v>0</v>
      </c>
      <c r="J12" s="2">
        <v>392.75</v>
      </c>
      <c r="K12" s="2"/>
      <c r="L12" s="2">
        <f t="shared" si="0"/>
        <v>-0.99912576495566374</v>
      </c>
      <c r="M12" s="4">
        <v>1.7287671229999999E-2</v>
      </c>
      <c r="N12">
        <f t="shared" si="1"/>
        <v>-1.0164134361856638</v>
      </c>
      <c r="R12" s="2" t="s">
        <v>0</v>
      </c>
      <c r="S12" s="3">
        <v>43630</v>
      </c>
      <c r="T12" s="3">
        <v>43706</v>
      </c>
      <c r="U12" s="2">
        <v>421.5</v>
      </c>
      <c r="V12" s="2">
        <v>421.5</v>
      </c>
      <c r="W12" s="2">
        <v>5</v>
      </c>
      <c r="X12" s="2">
        <v>29.06</v>
      </c>
      <c r="Y12" s="2">
        <v>30250</v>
      </c>
      <c r="Z12" s="2">
        <v>1375</v>
      </c>
      <c r="AA12" s="2">
        <v>417.75</v>
      </c>
      <c r="AB12" s="2"/>
      <c r="AC12" s="2">
        <f t="shared" si="2"/>
        <v>-0.36638695189694159</v>
      </c>
      <c r="AD12" s="4">
        <v>1.6383561639999999E-2</v>
      </c>
      <c r="AE12">
        <f t="shared" si="3"/>
        <v>-0.38277051353694158</v>
      </c>
      <c r="AH12" s="2" t="s">
        <v>0</v>
      </c>
      <c r="AI12" s="3">
        <v>43862</v>
      </c>
      <c r="AJ12" s="3">
        <v>43951</v>
      </c>
      <c r="AK12" s="2">
        <v>509</v>
      </c>
      <c r="AL12" s="2">
        <v>509</v>
      </c>
      <c r="AM12" s="2">
        <v>15</v>
      </c>
      <c r="AN12" s="2">
        <v>108.3</v>
      </c>
      <c r="AO12" s="2">
        <v>19250</v>
      </c>
      <c r="AP12" s="2">
        <v>9625</v>
      </c>
      <c r="AQ12" s="2">
        <v>504.6</v>
      </c>
      <c r="AR12" s="2"/>
      <c r="AS12" s="2">
        <f t="shared" si="4"/>
        <v>-6.6055045871559637</v>
      </c>
      <c r="AT12" s="4">
        <v>1.4027397259999999E-2</v>
      </c>
      <c r="AU12">
        <f t="shared" si="5"/>
        <v>-6.6195319844159632</v>
      </c>
    </row>
    <row r="13" spans="1:47" ht="15" thickBot="1" x14ac:dyDescent="0.35">
      <c r="A13" s="2" t="s">
        <v>0</v>
      </c>
      <c r="B13" s="3">
        <v>43571</v>
      </c>
      <c r="C13" s="3">
        <v>43643</v>
      </c>
      <c r="D13" s="2">
        <v>410.6</v>
      </c>
      <c r="E13" s="2">
        <v>410.6</v>
      </c>
      <c r="F13" s="2">
        <v>31</v>
      </c>
      <c r="G13" s="2">
        <v>348.16</v>
      </c>
      <c r="H13" s="2">
        <v>118250</v>
      </c>
      <c r="I13" s="2">
        <v>22000</v>
      </c>
      <c r="J13" s="2">
        <v>407</v>
      </c>
      <c r="K13" s="2"/>
      <c r="L13" s="2">
        <f t="shared" si="0"/>
        <v>3.5953071779992429</v>
      </c>
      <c r="M13" s="4">
        <v>1.736986301E-2</v>
      </c>
      <c r="N13">
        <f t="shared" si="1"/>
        <v>3.5779373149892431</v>
      </c>
      <c r="R13" s="2" t="s">
        <v>0</v>
      </c>
      <c r="S13" s="3">
        <v>43637</v>
      </c>
      <c r="T13" s="3">
        <v>43706</v>
      </c>
      <c r="U13" s="2">
        <v>434.3</v>
      </c>
      <c r="V13" s="2">
        <v>434.3</v>
      </c>
      <c r="W13" s="2">
        <v>41</v>
      </c>
      <c r="X13" s="2">
        <v>244.52</v>
      </c>
      <c r="Y13" s="2">
        <v>93500</v>
      </c>
      <c r="Z13" s="2">
        <v>11000</v>
      </c>
      <c r="AA13" s="2">
        <v>430.8</v>
      </c>
      <c r="AB13" s="2"/>
      <c r="AC13" s="2">
        <f t="shared" si="2"/>
        <v>3.0367734282325056</v>
      </c>
      <c r="AD13" s="4">
        <v>1.635616438E-2</v>
      </c>
      <c r="AE13">
        <f t="shared" si="3"/>
        <v>3.0204172638525058</v>
      </c>
    </row>
    <row r="14" spans="1:47" ht="15" thickBot="1" x14ac:dyDescent="0.35">
      <c r="A14" s="2" t="s">
        <v>0</v>
      </c>
      <c r="B14" s="3">
        <v>43573</v>
      </c>
      <c r="C14" s="3">
        <v>43643</v>
      </c>
      <c r="D14" s="2">
        <v>408.25</v>
      </c>
      <c r="E14" s="2">
        <v>408.25</v>
      </c>
      <c r="F14" s="2">
        <v>16</v>
      </c>
      <c r="G14" s="2">
        <v>179.98</v>
      </c>
      <c r="H14" s="2">
        <v>121000</v>
      </c>
      <c r="I14" s="2">
        <v>2750</v>
      </c>
      <c r="J14" s="2">
        <v>404.4</v>
      </c>
      <c r="K14" s="2"/>
      <c r="L14" s="2">
        <f t="shared" si="0"/>
        <v>-0.57233317096931868</v>
      </c>
      <c r="M14" s="4">
        <v>1.736986301E-2</v>
      </c>
      <c r="N14">
        <f t="shared" si="1"/>
        <v>-0.58970303397931867</v>
      </c>
      <c r="R14" s="2" t="s">
        <v>0</v>
      </c>
      <c r="S14" s="3">
        <v>43644</v>
      </c>
      <c r="T14" s="3">
        <v>43734</v>
      </c>
      <c r="U14" s="2">
        <v>443.5</v>
      </c>
      <c r="V14" s="2">
        <v>443.5</v>
      </c>
      <c r="W14" s="2">
        <v>9</v>
      </c>
      <c r="X14" s="2">
        <v>54.76</v>
      </c>
      <c r="Y14" s="2">
        <v>11000</v>
      </c>
      <c r="Z14" s="2">
        <v>11000</v>
      </c>
      <c r="AA14" s="2">
        <v>437.1</v>
      </c>
      <c r="AB14" s="2"/>
      <c r="AC14" s="2">
        <f t="shared" si="2"/>
        <v>2.1183513700207204</v>
      </c>
      <c r="AD14" s="4">
        <v>1.646575342E-2</v>
      </c>
      <c r="AE14">
        <f t="shared" si="3"/>
        <v>2.1018856166007205</v>
      </c>
      <c r="AH14" t="s">
        <v>1</v>
      </c>
      <c r="AI14" t="s">
        <v>2</v>
      </c>
      <c r="AJ14" t="s">
        <v>3</v>
      </c>
      <c r="AK14" t="s">
        <v>4</v>
      </c>
      <c r="AL14" t="s">
        <v>5</v>
      </c>
      <c r="AM14" t="s">
        <v>6</v>
      </c>
      <c r="AN14" t="s">
        <v>7</v>
      </c>
      <c r="AO14" t="s">
        <v>8</v>
      </c>
      <c r="AP14" t="s">
        <v>9</v>
      </c>
      <c r="AQ14" t="s">
        <v>10</v>
      </c>
      <c r="AS14" t="s">
        <v>20</v>
      </c>
      <c r="AT14" t="s">
        <v>13</v>
      </c>
      <c r="AU14" t="s">
        <v>14</v>
      </c>
    </row>
    <row r="15" spans="1:47" ht="15" thickBot="1" x14ac:dyDescent="0.35">
      <c r="A15" s="2" t="s">
        <v>0</v>
      </c>
      <c r="B15" s="3">
        <v>43577</v>
      </c>
      <c r="C15" s="3">
        <v>43643</v>
      </c>
      <c r="D15" s="2">
        <v>398.6</v>
      </c>
      <c r="E15" s="2">
        <v>398.6</v>
      </c>
      <c r="F15" s="2">
        <v>21</v>
      </c>
      <c r="G15" s="2">
        <v>231.15</v>
      </c>
      <c r="H15" s="2">
        <v>115500</v>
      </c>
      <c r="I15" s="2">
        <v>-5500</v>
      </c>
      <c r="J15" s="2">
        <v>394.5</v>
      </c>
      <c r="K15" s="2"/>
      <c r="L15" s="2">
        <f t="shared" si="0"/>
        <v>-2.3637477036129768</v>
      </c>
      <c r="M15" s="4">
        <v>1.7397260269999999E-2</v>
      </c>
      <c r="N15">
        <f t="shared" si="1"/>
        <v>-2.3811449638829769</v>
      </c>
      <c r="R15" s="2" t="s">
        <v>0</v>
      </c>
      <c r="S15" s="3">
        <v>43651</v>
      </c>
      <c r="T15" s="3">
        <v>43734</v>
      </c>
      <c r="U15" s="2">
        <v>444.15</v>
      </c>
      <c r="V15" s="2">
        <v>443.05</v>
      </c>
      <c r="W15" s="2">
        <v>11</v>
      </c>
      <c r="X15" s="2">
        <v>66.78</v>
      </c>
      <c r="Y15" s="2">
        <v>26125</v>
      </c>
      <c r="Z15" s="2">
        <v>2750</v>
      </c>
      <c r="AA15" s="2">
        <v>436.35</v>
      </c>
      <c r="AB15" s="2"/>
      <c r="AC15" s="2">
        <f t="shared" si="2"/>
        <v>-0.1014656144306626</v>
      </c>
      <c r="AD15" s="4">
        <v>1.61369863E-2</v>
      </c>
      <c r="AE15">
        <f t="shared" si="3"/>
        <v>-0.1176026007306626</v>
      </c>
      <c r="AH15" s="36" t="s">
        <v>15</v>
      </c>
      <c r="AI15" s="37"/>
      <c r="AK15">
        <f>AVERAGE(AK2:AK12)</f>
        <v>451.15</v>
      </c>
      <c r="AL15">
        <f t="shared" ref="AL15:AQ15" si="6">AVERAGE(AL2:AL12)</f>
        <v>451.90000000000003</v>
      </c>
      <c r="AM15">
        <f t="shared" si="6"/>
        <v>9.7272727272727266</v>
      </c>
      <c r="AN15">
        <f t="shared" si="6"/>
        <v>65.556363636363642</v>
      </c>
      <c r="AO15">
        <f t="shared" si="6"/>
        <v>20875</v>
      </c>
      <c r="AP15">
        <f t="shared" si="6"/>
        <v>4500</v>
      </c>
      <c r="AQ15">
        <f t="shared" si="6"/>
        <v>445.81818181818181</v>
      </c>
      <c r="AS15">
        <f>AVERAGE(AS3:AS12)</f>
        <v>2.5633800969893108</v>
      </c>
      <c r="AT15">
        <f>AVERAGE(AT3:AT12)</f>
        <v>1.5054794522E-2</v>
      </c>
      <c r="AU15">
        <f>AVERAGE(AU3:AU12)</f>
        <v>2.5483253024673109</v>
      </c>
    </row>
    <row r="16" spans="1:47" ht="15" thickBot="1" x14ac:dyDescent="0.35">
      <c r="A16" s="2" t="s">
        <v>0</v>
      </c>
      <c r="B16" s="3">
        <v>43578</v>
      </c>
      <c r="C16" s="3">
        <v>43643</v>
      </c>
      <c r="D16" s="2">
        <v>399.55</v>
      </c>
      <c r="E16" s="2">
        <v>399.55</v>
      </c>
      <c r="F16" s="2">
        <v>43</v>
      </c>
      <c r="G16" s="2">
        <v>473.48</v>
      </c>
      <c r="H16" s="2">
        <v>140250</v>
      </c>
      <c r="I16" s="2">
        <v>24750</v>
      </c>
      <c r="J16" s="2">
        <v>396.5</v>
      </c>
      <c r="K16" s="2"/>
      <c r="L16" s="2">
        <f t="shared" si="0"/>
        <v>0.23833416959357465</v>
      </c>
      <c r="M16" s="4">
        <v>1.7397260269999999E-2</v>
      </c>
      <c r="N16">
        <f t="shared" si="1"/>
        <v>0.22093690932357465</v>
      </c>
      <c r="R16" s="2" t="s">
        <v>0</v>
      </c>
      <c r="S16" s="3">
        <v>43658</v>
      </c>
      <c r="T16" s="3">
        <v>43734</v>
      </c>
      <c r="U16" s="2">
        <v>431</v>
      </c>
      <c r="V16" s="2">
        <v>431</v>
      </c>
      <c r="W16" s="2">
        <v>22</v>
      </c>
      <c r="X16" s="2">
        <v>130.81</v>
      </c>
      <c r="Y16" s="2">
        <v>41250</v>
      </c>
      <c r="Z16" s="2">
        <v>4125</v>
      </c>
      <c r="AA16" s="2">
        <v>427.05</v>
      </c>
      <c r="AB16" s="2"/>
      <c r="AC16" s="2">
        <f t="shared" si="2"/>
        <v>-2.7197833201670267</v>
      </c>
      <c r="AD16" s="4">
        <v>1.6027397259999999E-2</v>
      </c>
      <c r="AE16">
        <f t="shared" si="3"/>
        <v>-2.7358107174270265</v>
      </c>
      <c r="AH16" s="36" t="s">
        <v>16</v>
      </c>
      <c r="AI16" s="37"/>
      <c r="AK16">
        <f>MIN(AK2:AK12)</f>
        <v>395.3</v>
      </c>
      <c r="AL16">
        <f t="shared" ref="AL16:AQ16" si="7">MIN(AL2:AL12)</f>
        <v>395.3</v>
      </c>
      <c r="AM16">
        <f t="shared" si="7"/>
        <v>1</v>
      </c>
      <c r="AN16">
        <f t="shared" si="7"/>
        <v>6.45</v>
      </c>
      <c r="AO16">
        <f t="shared" si="7"/>
        <v>1375</v>
      </c>
      <c r="AP16">
        <f t="shared" si="7"/>
        <v>-5500</v>
      </c>
      <c r="AQ16">
        <f t="shared" si="7"/>
        <v>392.15</v>
      </c>
      <c r="AS16">
        <f>MIN(AS3:AS12)</f>
        <v>-6.6918446831110501</v>
      </c>
      <c r="AT16">
        <f>MIN(AT3:AT12)</f>
        <v>1.347945205E-2</v>
      </c>
      <c r="AU16">
        <f>MIN(AU3:AU12)</f>
        <v>-6.7066939981810503</v>
      </c>
    </row>
    <row r="17" spans="1:47" ht="15" thickBot="1" x14ac:dyDescent="0.35">
      <c r="A17" s="2" t="s">
        <v>0</v>
      </c>
      <c r="B17" s="3">
        <v>43579</v>
      </c>
      <c r="C17" s="3">
        <v>43643</v>
      </c>
      <c r="D17" s="2">
        <v>405.3</v>
      </c>
      <c r="E17" s="2">
        <v>405.3</v>
      </c>
      <c r="F17" s="2">
        <v>68</v>
      </c>
      <c r="G17" s="2">
        <v>752.1</v>
      </c>
      <c r="H17" s="2">
        <v>239250</v>
      </c>
      <c r="I17" s="2">
        <v>99000</v>
      </c>
      <c r="J17" s="2">
        <v>401.1</v>
      </c>
      <c r="K17" s="2"/>
      <c r="L17" s="2">
        <f t="shared" si="0"/>
        <v>1.4391190088849957</v>
      </c>
      <c r="M17" s="4">
        <v>1.7424657529999998E-2</v>
      </c>
      <c r="N17">
        <f t="shared" si="1"/>
        <v>1.4216943513549958</v>
      </c>
      <c r="R17" s="2" t="s">
        <v>0</v>
      </c>
      <c r="S17" s="3">
        <v>43665</v>
      </c>
      <c r="T17" s="3">
        <v>43734</v>
      </c>
      <c r="U17" s="2">
        <v>413.65</v>
      </c>
      <c r="V17" s="2">
        <v>413.65</v>
      </c>
      <c r="W17" s="2">
        <v>27</v>
      </c>
      <c r="X17" s="2">
        <v>154.09</v>
      </c>
      <c r="Y17" s="2">
        <v>59125</v>
      </c>
      <c r="Z17" s="2">
        <v>6875</v>
      </c>
      <c r="AA17" s="2">
        <v>410.3</v>
      </c>
      <c r="AB17" s="2"/>
      <c r="AC17" s="2">
        <f t="shared" si="2"/>
        <v>-4.0255220417633462</v>
      </c>
      <c r="AD17" s="4">
        <v>1.5698630139999999E-2</v>
      </c>
      <c r="AE17">
        <f t="shared" si="3"/>
        <v>-4.0412206719033463</v>
      </c>
      <c r="AH17" s="36" t="s">
        <v>17</v>
      </c>
      <c r="AI17" s="37"/>
      <c r="AK17">
        <f>MAX(AK2:AK12)</f>
        <v>545</v>
      </c>
      <c r="AL17">
        <f t="shared" ref="AL17:AQ17" si="8">MAX(AL2:AL12)</f>
        <v>545</v>
      </c>
      <c r="AM17">
        <f t="shared" si="8"/>
        <v>29</v>
      </c>
      <c r="AN17">
        <f t="shared" si="8"/>
        <v>173.86</v>
      </c>
      <c r="AO17">
        <f t="shared" si="8"/>
        <v>52250</v>
      </c>
      <c r="AP17">
        <f t="shared" si="8"/>
        <v>16500</v>
      </c>
      <c r="AQ17">
        <f t="shared" si="8"/>
        <v>536.75</v>
      </c>
      <c r="AS17">
        <f>MAX(AS3:AS12)</f>
        <v>10.448875146604127</v>
      </c>
      <c r="AT17">
        <f>MAX(AT3:AT12)</f>
        <v>1.7780821919999999E-2</v>
      </c>
      <c r="AU17">
        <f>MAX(AU3:AU12)</f>
        <v>10.435395694554128</v>
      </c>
    </row>
    <row r="18" spans="1:47" ht="15" thickBot="1" x14ac:dyDescent="0.35">
      <c r="A18" s="2" t="s">
        <v>0</v>
      </c>
      <c r="B18" s="3">
        <v>43580</v>
      </c>
      <c r="C18" s="3">
        <v>43643</v>
      </c>
      <c r="D18" s="2">
        <v>400.15</v>
      </c>
      <c r="E18" s="2">
        <v>400.15</v>
      </c>
      <c r="F18" s="2">
        <v>74</v>
      </c>
      <c r="G18" s="2">
        <v>819.46</v>
      </c>
      <c r="H18" s="2">
        <v>313500</v>
      </c>
      <c r="I18" s="2">
        <v>74250</v>
      </c>
      <c r="J18" s="2">
        <v>395.4</v>
      </c>
      <c r="K18" s="2"/>
      <c r="L18" s="2">
        <f t="shared" si="0"/>
        <v>-1.2706637058968748</v>
      </c>
      <c r="M18" s="4">
        <v>1.750684932E-2</v>
      </c>
      <c r="N18">
        <f t="shared" si="1"/>
        <v>-1.2881705552168747</v>
      </c>
      <c r="R18" s="2" t="s">
        <v>0</v>
      </c>
      <c r="S18" s="3">
        <v>43672</v>
      </c>
      <c r="T18" s="3">
        <v>43769</v>
      </c>
      <c r="U18" s="2">
        <v>421.75</v>
      </c>
      <c r="V18" s="2">
        <v>423.2</v>
      </c>
      <c r="W18" s="2">
        <v>6</v>
      </c>
      <c r="X18" s="2">
        <v>34.75</v>
      </c>
      <c r="Y18" s="2">
        <v>6875</v>
      </c>
      <c r="Z18" s="2">
        <v>6875</v>
      </c>
      <c r="AA18" s="2">
        <v>415.75</v>
      </c>
      <c r="AB18" s="2"/>
      <c r="AC18" s="2">
        <f t="shared" si="2"/>
        <v>2.3087150973044874</v>
      </c>
      <c r="AD18" s="4">
        <v>1.5726027399999998E-2</v>
      </c>
      <c r="AE18">
        <f t="shared" si="3"/>
        <v>2.2929890699044875</v>
      </c>
      <c r="AH18" s="36" t="s">
        <v>18</v>
      </c>
      <c r="AI18" s="37"/>
      <c r="AK18">
        <f>_xlfn.STDEV.S(AK2:AK12)</f>
        <v>51.202084918487593</v>
      </c>
      <c r="AL18">
        <f t="shared" ref="AL18:AQ18" si="9">_xlfn.STDEV.S(AL2:AL12)</f>
        <v>51.49085355672365</v>
      </c>
      <c r="AM18">
        <f t="shared" si="9"/>
        <v>7.590664122340141</v>
      </c>
      <c r="AN18">
        <f t="shared" si="9"/>
        <v>48.420116536978171</v>
      </c>
      <c r="AO18">
        <f t="shared" si="9"/>
        <v>16301.936234693105</v>
      </c>
      <c r="AP18">
        <f t="shared" si="9"/>
        <v>5996.3530583180309</v>
      </c>
      <c r="AQ18">
        <f t="shared" si="9"/>
        <v>50.743463976788398</v>
      </c>
      <c r="AS18">
        <f>_xlfn.STDEV.S(AS3:AS12)</f>
        <v>6.7522933038473649</v>
      </c>
      <c r="AT18">
        <f>_xlfn.STDEV.S(AT3:AT12)</f>
        <v>1.4606306022503669E-3</v>
      </c>
      <c r="AU18">
        <f>_xlfn.STDEV.S(AU3:AU12)</f>
        <v>6.752612041296369</v>
      </c>
    </row>
    <row r="19" spans="1:47" ht="15" thickBot="1" x14ac:dyDescent="0.35">
      <c r="A19" s="2" t="s">
        <v>0</v>
      </c>
      <c r="B19" s="3">
        <v>43581</v>
      </c>
      <c r="C19" s="3">
        <v>43671</v>
      </c>
      <c r="D19" s="2">
        <v>410.65</v>
      </c>
      <c r="E19" s="2">
        <v>414.4</v>
      </c>
      <c r="F19" s="2">
        <v>4</v>
      </c>
      <c r="G19" s="2">
        <v>22.53</v>
      </c>
      <c r="H19" s="2">
        <v>4125</v>
      </c>
      <c r="I19" s="2">
        <v>4125</v>
      </c>
      <c r="J19" s="2">
        <v>407.2</v>
      </c>
      <c r="K19" s="2"/>
      <c r="L19" s="2">
        <f t="shared" si="0"/>
        <v>3.561164563288767</v>
      </c>
      <c r="M19" s="4">
        <v>1.750684932E-2</v>
      </c>
      <c r="N19">
        <f t="shared" si="1"/>
        <v>3.5436577139687668</v>
      </c>
      <c r="R19" s="2" t="s">
        <v>0</v>
      </c>
      <c r="S19" s="3">
        <v>43679</v>
      </c>
      <c r="T19" s="3">
        <v>43769</v>
      </c>
      <c r="U19" s="2">
        <v>418.8</v>
      </c>
      <c r="V19" s="2">
        <v>417.3</v>
      </c>
      <c r="W19" s="2">
        <v>55</v>
      </c>
      <c r="X19" s="2">
        <v>314.58999999999997</v>
      </c>
      <c r="Y19" s="2">
        <v>52250</v>
      </c>
      <c r="Z19" s="2">
        <v>13750</v>
      </c>
      <c r="AA19" s="2">
        <v>410.6</v>
      </c>
      <c r="AB19" s="2"/>
      <c r="AC19" s="2">
        <f t="shared" si="2"/>
        <v>-1.3941398865784447</v>
      </c>
      <c r="AD19" s="4">
        <v>1.547945205E-2</v>
      </c>
      <c r="AE19">
        <f t="shared" si="3"/>
        <v>-1.4096193386284446</v>
      </c>
      <c r="AH19" s="36" t="s">
        <v>19</v>
      </c>
      <c r="AI19" s="37"/>
      <c r="AJ19">
        <f>AU15/AS18</f>
        <v>0.37740145277979997</v>
      </c>
    </row>
    <row r="20" spans="1:47" ht="15" thickBot="1" x14ac:dyDescent="0.35">
      <c r="A20" s="2" t="s">
        <v>0</v>
      </c>
      <c r="B20" s="3">
        <v>43585</v>
      </c>
      <c r="C20" s="3">
        <v>43671</v>
      </c>
      <c r="D20" s="2">
        <v>410.65</v>
      </c>
      <c r="E20" s="2">
        <v>414.4</v>
      </c>
      <c r="F20" s="2">
        <v>2</v>
      </c>
      <c r="G20" s="2">
        <v>11.33</v>
      </c>
      <c r="H20" s="2">
        <v>4125</v>
      </c>
      <c r="I20" s="2">
        <v>0</v>
      </c>
      <c r="J20" s="2">
        <v>407.5</v>
      </c>
      <c r="K20" s="2"/>
      <c r="L20" s="2">
        <f t="shared" si="0"/>
        <v>0</v>
      </c>
      <c r="M20" s="4">
        <v>1.7534246579999999E-2</v>
      </c>
      <c r="N20">
        <f t="shared" si="1"/>
        <v>-1.7534246579999999E-2</v>
      </c>
      <c r="R20" s="2" t="s">
        <v>0</v>
      </c>
      <c r="S20" s="3">
        <v>43686</v>
      </c>
      <c r="T20" s="3">
        <v>43769</v>
      </c>
      <c r="U20" s="2">
        <v>424.05</v>
      </c>
      <c r="V20" s="2">
        <v>426.2</v>
      </c>
      <c r="W20" s="2">
        <v>4</v>
      </c>
      <c r="X20" s="2">
        <v>23.23</v>
      </c>
      <c r="Y20" s="2">
        <v>61875</v>
      </c>
      <c r="Z20" s="2">
        <v>2750</v>
      </c>
      <c r="AA20" s="2">
        <v>420.15</v>
      </c>
      <c r="AB20" s="2"/>
      <c r="AC20" s="2">
        <f t="shared" si="2"/>
        <v>2.132758207524557</v>
      </c>
      <c r="AD20" s="4">
        <v>1.4849315070000001E-2</v>
      </c>
      <c r="AE20">
        <f t="shared" si="3"/>
        <v>2.1179088924545568</v>
      </c>
    </row>
    <row r="21" spans="1:47" ht="15" thickBot="1" x14ac:dyDescent="0.35">
      <c r="A21" s="2" t="s">
        <v>0</v>
      </c>
      <c r="B21" s="3">
        <v>43587</v>
      </c>
      <c r="C21" s="3">
        <v>43671</v>
      </c>
      <c r="D21" s="2">
        <v>401</v>
      </c>
      <c r="E21" s="2">
        <v>401</v>
      </c>
      <c r="F21" s="2">
        <v>5</v>
      </c>
      <c r="G21" s="2">
        <v>27.9</v>
      </c>
      <c r="H21" s="2">
        <v>2750</v>
      </c>
      <c r="I21" s="2">
        <v>-1375</v>
      </c>
      <c r="J21" s="2">
        <v>395.55</v>
      </c>
      <c r="K21" s="2"/>
      <c r="L21" s="2">
        <f t="shared" si="0"/>
        <v>-3.2335907335907281</v>
      </c>
      <c r="M21" s="4">
        <v>1.7780821919999999E-2</v>
      </c>
      <c r="N21">
        <f t="shared" si="1"/>
        <v>-3.2513715555107283</v>
      </c>
      <c r="R21" s="2" t="s">
        <v>0</v>
      </c>
      <c r="S21" s="3">
        <v>43693</v>
      </c>
      <c r="T21" s="3">
        <v>43769</v>
      </c>
      <c r="U21" s="2">
        <v>423.6</v>
      </c>
      <c r="V21" s="2">
        <v>424.4</v>
      </c>
      <c r="W21" s="2">
        <v>13</v>
      </c>
      <c r="X21" s="2">
        <v>75.58</v>
      </c>
      <c r="Y21" s="2">
        <v>71500</v>
      </c>
      <c r="Z21" s="2">
        <v>0</v>
      </c>
      <c r="AA21" s="2">
        <v>418.95</v>
      </c>
      <c r="AB21" s="2"/>
      <c r="AC21" s="2">
        <f t="shared" si="2"/>
        <v>-0.42233693101830394</v>
      </c>
      <c r="AD21" s="4">
        <v>1.5013698630000001E-2</v>
      </c>
      <c r="AE21">
        <f t="shared" si="3"/>
        <v>-0.43735062964830396</v>
      </c>
    </row>
    <row r="22" spans="1:47" ht="15" thickBot="1" x14ac:dyDescent="0.35">
      <c r="A22" s="2" t="s">
        <v>0</v>
      </c>
      <c r="B22" s="3">
        <v>43588</v>
      </c>
      <c r="C22" s="3">
        <v>43671</v>
      </c>
      <c r="D22" s="2">
        <v>407.65</v>
      </c>
      <c r="E22" s="2">
        <v>407.65</v>
      </c>
      <c r="F22" s="2">
        <v>3</v>
      </c>
      <c r="G22" s="2">
        <v>16.73</v>
      </c>
      <c r="H22" s="2">
        <v>5500</v>
      </c>
      <c r="I22" s="2">
        <v>2750</v>
      </c>
      <c r="J22" s="2">
        <v>401.8</v>
      </c>
      <c r="K22" s="2"/>
      <c r="L22" s="2">
        <f t="shared" si="0"/>
        <v>1.6583541147132113</v>
      </c>
      <c r="M22" s="4">
        <v>1.77260274E-2</v>
      </c>
      <c r="N22">
        <f t="shared" si="1"/>
        <v>1.6406280873132113</v>
      </c>
      <c r="R22" s="2" t="s">
        <v>0</v>
      </c>
      <c r="S22" s="3">
        <v>43700</v>
      </c>
      <c r="T22" s="3">
        <v>43769</v>
      </c>
      <c r="U22" s="2">
        <v>401.55</v>
      </c>
      <c r="V22" s="2">
        <v>400.15</v>
      </c>
      <c r="W22" s="2">
        <v>55</v>
      </c>
      <c r="X22" s="2">
        <v>300.07</v>
      </c>
      <c r="Y22" s="2">
        <v>96250</v>
      </c>
      <c r="Z22" s="2">
        <v>15125</v>
      </c>
      <c r="AA22" s="2">
        <v>395.4</v>
      </c>
      <c r="AB22" s="2"/>
      <c r="AC22" s="2">
        <f t="shared" si="2"/>
        <v>-5.7139491046182851</v>
      </c>
      <c r="AD22" s="4">
        <v>1.482191781E-2</v>
      </c>
      <c r="AE22">
        <f t="shared" si="3"/>
        <v>-5.7287710224282851</v>
      </c>
    </row>
    <row r="23" spans="1:47" ht="15" thickBot="1" x14ac:dyDescent="0.35">
      <c r="A23" s="2" t="s">
        <v>0</v>
      </c>
      <c r="B23" s="3">
        <v>43591</v>
      </c>
      <c r="C23" s="3">
        <v>43671</v>
      </c>
      <c r="D23" s="2">
        <v>405.2</v>
      </c>
      <c r="E23" s="2">
        <v>405.2</v>
      </c>
      <c r="F23" s="2">
        <v>14</v>
      </c>
      <c r="G23" s="2">
        <v>78.03</v>
      </c>
      <c r="H23" s="2">
        <v>11000</v>
      </c>
      <c r="I23" s="2">
        <v>5500</v>
      </c>
      <c r="J23" s="2">
        <v>401.3</v>
      </c>
      <c r="K23" s="2"/>
      <c r="L23" s="2">
        <f t="shared" si="0"/>
        <v>-0.60100576474916934</v>
      </c>
      <c r="M23" s="4">
        <v>1.7698630140000001E-2</v>
      </c>
      <c r="N23">
        <f t="shared" si="1"/>
        <v>-0.61870439488916928</v>
      </c>
      <c r="R23" s="2" t="s">
        <v>0</v>
      </c>
      <c r="S23" s="3">
        <v>43707</v>
      </c>
      <c r="T23" s="3">
        <v>43797</v>
      </c>
      <c r="U23" s="2">
        <v>415.8</v>
      </c>
      <c r="V23" s="2">
        <v>415.8</v>
      </c>
      <c r="W23" s="2">
        <v>7</v>
      </c>
      <c r="X23" s="2">
        <v>39.89</v>
      </c>
      <c r="Y23" s="2">
        <v>9625</v>
      </c>
      <c r="Z23" s="2">
        <v>9625</v>
      </c>
      <c r="AA23" s="2">
        <v>409.65</v>
      </c>
      <c r="AB23" s="2"/>
      <c r="AC23" s="2">
        <f t="shared" si="2"/>
        <v>3.9110333624890754</v>
      </c>
      <c r="AD23" s="4">
        <v>1.4849315070000001E-2</v>
      </c>
      <c r="AE23">
        <f t="shared" si="3"/>
        <v>3.8961840474190752</v>
      </c>
    </row>
    <row r="24" spans="1:47" ht="15" thickBot="1" x14ac:dyDescent="0.35">
      <c r="A24" s="2" t="s">
        <v>0</v>
      </c>
      <c r="B24" s="3">
        <v>43592</v>
      </c>
      <c r="C24" s="3">
        <v>43671</v>
      </c>
      <c r="D24" s="2">
        <v>391.95</v>
      </c>
      <c r="E24" s="2">
        <v>391.95</v>
      </c>
      <c r="F24" s="2">
        <v>23</v>
      </c>
      <c r="G24" s="2">
        <v>127.23</v>
      </c>
      <c r="H24" s="2">
        <v>26125</v>
      </c>
      <c r="I24" s="2">
        <v>15125</v>
      </c>
      <c r="J24" s="2">
        <v>386.5</v>
      </c>
      <c r="K24" s="2"/>
      <c r="L24" s="2">
        <f t="shared" si="0"/>
        <v>-3.2699901283316883</v>
      </c>
      <c r="M24" s="4">
        <v>1.7671232879999998E-2</v>
      </c>
      <c r="N24">
        <f t="shared" si="1"/>
        <v>-3.2876613612116885</v>
      </c>
      <c r="R24" s="2" t="s">
        <v>0</v>
      </c>
      <c r="S24" s="3">
        <v>43714</v>
      </c>
      <c r="T24" s="3">
        <v>43797</v>
      </c>
      <c r="U24" s="2">
        <v>396.85</v>
      </c>
      <c r="V24" s="2">
        <v>396.85</v>
      </c>
      <c r="W24" s="2">
        <v>13</v>
      </c>
      <c r="X24" s="2">
        <v>70.959999999999994</v>
      </c>
      <c r="Y24" s="2">
        <v>33000</v>
      </c>
      <c r="Z24" s="2">
        <v>6875</v>
      </c>
      <c r="AA24" s="2">
        <v>391.35</v>
      </c>
      <c r="AB24" s="2"/>
      <c r="AC24" s="2">
        <f t="shared" si="2"/>
        <v>-4.5574795574795548</v>
      </c>
      <c r="AD24" s="4">
        <v>1.4575342470000001E-2</v>
      </c>
      <c r="AE24">
        <f t="shared" si="3"/>
        <v>-4.5720548999495545</v>
      </c>
    </row>
    <row r="25" spans="1:47" ht="15" thickBot="1" x14ac:dyDescent="0.35">
      <c r="A25" s="2" t="s">
        <v>0</v>
      </c>
      <c r="B25" s="3">
        <v>43593</v>
      </c>
      <c r="C25" s="3">
        <v>43671</v>
      </c>
      <c r="D25" s="2">
        <v>387.55</v>
      </c>
      <c r="E25" s="2">
        <v>387.55</v>
      </c>
      <c r="F25" s="2">
        <v>38</v>
      </c>
      <c r="G25" s="2">
        <v>203.71</v>
      </c>
      <c r="H25" s="2">
        <v>30250</v>
      </c>
      <c r="I25" s="2">
        <v>4125</v>
      </c>
      <c r="J25" s="2">
        <v>382.2</v>
      </c>
      <c r="K25" s="2"/>
      <c r="L25" s="2">
        <f t="shared" si="0"/>
        <v>-1.122592167368281</v>
      </c>
      <c r="M25" s="4">
        <v>1.7698630140000001E-2</v>
      </c>
      <c r="N25">
        <f t="shared" si="1"/>
        <v>-1.140290797508281</v>
      </c>
      <c r="R25" s="2" t="s">
        <v>0</v>
      </c>
      <c r="S25" s="3">
        <v>43721</v>
      </c>
      <c r="T25" s="3">
        <v>43797</v>
      </c>
      <c r="U25" s="2">
        <v>416</v>
      </c>
      <c r="V25" s="2">
        <v>416</v>
      </c>
      <c r="W25" s="2">
        <v>9</v>
      </c>
      <c r="X25" s="2">
        <v>50.84</v>
      </c>
      <c r="Y25" s="2">
        <v>53625</v>
      </c>
      <c r="Z25" s="2">
        <v>0</v>
      </c>
      <c r="AA25" s="2">
        <v>413.4</v>
      </c>
      <c r="AB25" s="2"/>
      <c r="AC25" s="2">
        <f t="shared" si="2"/>
        <v>4.8255008189492195</v>
      </c>
      <c r="AD25" s="4">
        <v>1.460273973E-2</v>
      </c>
      <c r="AE25">
        <f t="shared" si="3"/>
        <v>4.8108980792192195</v>
      </c>
    </row>
    <row r="26" spans="1:47" ht="15" thickBot="1" x14ac:dyDescent="0.35">
      <c r="A26" s="2" t="s">
        <v>0</v>
      </c>
      <c r="B26" s="3">
        <v>43594</v>
      </c>
      <c r="C26" s="3">
        <v>43671</v>
      </c>
      <c r="D26" s="2">
        <v>385.75</v>
      </c>
      <c r="E26" s="2">
        <v>387.2</v>
      </c>
      <c r="F26" s="2">
        <v>15</v>
      </c>
      <c r="G26" s="2">
        <v>79.45</v>
      </c>
      <c r="H26" s="2">
        <v>33000</v>
      </c>
      <c r="I26" s="2">
        <v>2750</v>
      </c>
      <c r="J26" s="2">
        <v>381.4</v>
      </c>
      <c r="K26" s="2"/>
      <c r="L26" s="2">
        <f t="shared" si="0"/>
        <v>-9.0310927622248155E-2</v>
      </c>
      <c r="M26" s="4">
        <v>1.7671232879999998E-2</v>
      </c>
      <c r="N26">
        <f t="shared" si="1"/>
        <v>-0.10798216050224815</v>
      </c>
      <c r="R26" s="2" t="s">
        <v>0</v>
      </c>
      <c r="S26" s="3">
        <v>43728</v>
      </c>
      <c r="T26" s="3">
        <v>43797</v>
      </c>
      <c r="U26" s="2">
        <v>420.5</v>
      </c>
      <c r="V26" s="2">
        <v>420.5</v>
      </c>
      <c r="W26" s="2">
        <v>106</v>
      </c>
      <c r="X26" s="2">
        <v>599.72</v>
      </c>
      <c r="Y26" s="2">
        <v>67375</v>
      </c>
      <c r="Z26" s="2">
        <v>-9625</v>
      </c>
      <c r="AA26" s="2">
        <v>417.5</v>
      </c>
      <c r="AB26" s="2"/>
      <c r="AC26" s="2">
        <f t="shared" si="2"/>
        <v>1.0817307692307692</v>
      </c>
      <c r="AD26" s="4">
        <v>1.4575342470000001E-2</v>
      </c>
      <c r="AE26">
        <f t="shared" si="3"/>
        <v>1.0671554267607692</v>
      </c>
    </row>
    <row r="27" spans="1:47" ht="15" thickBot="1" x14ac:dyDescent="0.35">
      <c r="A27" s="2" t="s">
        <v>0</v>
      </c>
      <c r="B27" s="3">
        <v>43595</v>
      </c>
      <c r="C27" s="3">
        <v>43671</v>
      </c>
      <c r="D27" s="2">
        <v>391.45</v>
      </c>
      <c r="E27" s="2">
        <v>390.9</v>
      </c>
      <c r="F27" s="2">
        <v>11</v>
      </c>
      <c r="G27" s="2">
        <v>59.15</v>
      </c>
      <c r="H27" s="2">
        <v>38500</v>
      </c>
      <c r="I27" s="2">
        <v>5500</v>
      </c>
      <c r="J27" s="2">
        <v>385.1</v>
      </c>
      <c r="K27" s="2"/>
      <c r="L27" s="2">
        <f t="shared" si="0"/>
        <v>0.95557851239669134</v>
      </c>
      <c r="M27" s="4">
        <v>1.7671232879999998E-2</v>
      </c>
      <c r="N27">
        <f t="shared" si="1"/>
        <v>0.93790727951669139</v>
      </c>
      <c r="R27" s="2" t="s">
        <v>0</v>
      </c>
      <c r="S27" s="3">
        <v>43735</v>
      </c>
      <c r="T27" s="3">
        <v>43825</v>
      </c>
      <c r="U27" s="2">
        <v>456.1</v>
      </c>
      <c r="V27" s="2">
        <v>456.1</v>
      </c>
      <c r="W27" s="2">
        <v>2</v>
      </c>
      <c r="X27" s="2">
        <v>12.49</v>
      </c>
      <c r="Y27" s="2">
        <v>2750</v>
      </c>
      <c r="Z27" s="2">
        <v>2750</v>
      </c>
      <c r="AA27" s="2">
        <v>449.2</v>
      </c>
      <c r="AB27" s="2"/>
      <c r="AC27" s="2">
        <f t="shared" si="2"/>
        <v>8.466111771700362</v>
      </c>
      <c r="AD27" s="4">
        <v>1.482191781E-2</v>
      </c>
      <c r="AE27">
        <f t="shared" si="3"/>
        <v>8.451289853890362</v>
      </c>
    </row>
    <row r="28" spans="1:47" ht="15" thickBot="1" x14ac:dyDescent="0.35">
      <c r="A28" s="2" t="s">
        <v>0</v>
      </c>
      <c r="B28" s="3">
        <v>43598</v>
      </c>
      <c r="C28" s="3">
        <v>43671</v>
      </c>
      <c r="D28" s="2">
        <v>380.3</v>
      </c>
      <c r="E28" s="2">
        <v>380.3</v>
      </c>
      <c r="F28" s="2">
        <v>21</v>
      </c>
      <c r="G28" s="2">
        <v>110.81</v>
      </c>
      <c r="H28" s="2">
        <v>41250</v>
      </c>
      <c r="I28" s="2">
        <v>2750</v>
      </c>
      <c r="J28" s="2">
        <v>376.3</v>
      </c>
      <c r="K28" s="2"/>
      <c r="L28" s="2">
        <f t="shared" si="0"/>
        <v>-2.7116909695574232</v>
      </c>
      <c r="M28" s="4">
        <v>1.7671232879999998E-2</v>
      </c>
      <c r="N28">
        <f t="shared" si="1"/>
        <v>-2.7293622024374233</v>
      </c>
      <c r="R28" s="2" t="s">
        <v>0</v>
      </c>
      <c r="S28" s="3">
        <v>43742</v>
      </c>
      <c r="T28" s="3">
        <v>43825</v>
      </c>
      <c r="U28" s="2">
        <v>418.95</v>
      </c>
      <c r="V28" s="2">
        <v>418.95</v>
      </c>
      <c r="W28" s="2">
        <v>19</v>
      </c>
      <c r="X28" s="2">
        <v>111.08</v>
      </c>
      <c r="Y28" s="2">
        <v>38500</v>
      </c>
      <c r="Z28" s="2">
        <v>6875</v>
      </c>
      <c r="AA28" s="2">
        <v>413.9</v>
      </c>
      <c r="AB28" s="2"/>
      <c r="AC28" s="2">
        <f t="shared" si="2"/>
        <v>-8.1451436088577136</v>
      </c>
      <c r="AD28" s="4">
        <v>1.435616438E-2</v>
      </c>
      <c r="AE28">
        <f t="shared" si="3"/>
        <v>-8.1594997732377141</v>
      </c>
    </row>
    <row r="29" spans="1:47" ht="15" thickBot="1" x14ac:dyDescent="0.35">
      <c r="A29" s="2" t="s">
        <v>0</v>
      </c>
      <c r="B29" s="3">
        <v>43599</v>
      </c>
      <c r="C29" s="3">
        <v>43671</v>
      </c>
      <c r="D29" s="2">
        <v>386</v>
      </c>
      <c r="E29" s="2">
        <v>385.8</v>
      </c>
      <c r="F29" s="2">
        <v>9</v>
      </c>
      <c r="G29" s="2">
        <v>47.96</v>
      </c>
      <c r="H29" s="2">
        <v>41250</v>
      </c>
      <c r="I29" s="2">
        <v>0</v>
      </c>
      <c r="J29" s="2">
        <v>380.4</v>
      </c>
      <c r="K29" s="2"/>
      <c r="L29" s="2">
        <f t="shared" si="0"/>
        <v>1.4462266631606626</v>
      </c>
      <c r="M29" s="4">
        <v>1.747945205E-2</v>
      </c>
      <c r="N29">
        <f t="shared" si="1"/>
        <v>1.4287472111106627</v>
      </c>
      <c r="R29" s="2" t="s">
        <v>0</v>
      </c>
      <c r="S29" s="3">
        <v>43749</v>
      </c>
      <c r="T29" s="3">
        <v>43825</v>
      </c>
      <c r="U29" s="2">
        <v>433</v>
      </c>
      <c r="V29" s="2">
        <v>433.9</v>
      </c>
      <c r="W29" s="2">
        <v>15</v>
      </c>
      <c r="X29" s="2">
        <v>89.28</v>
      </c>
      <c r="Y29" s="2">
        <v>49500</v>
      </c>
      <c r="Z29" s="2">
        <v>1375</v>
      </c>
      <c r="AA29" s="2">
        <v>428.55</v>
      </c>
      <c r="AB29" s="2"/>
      <c r="AC29" s="2">
        <f t="shared" si="2"/>
        <v>3.568444921828378</v>
      </c>
      <c r="AD29" s="4">
        <v>1.424657534E-2</v>
      </c>
      <c r="AE29">
        <f t="shared" si="3"/>
        <v>3.554198346488378</v>
      </c>
    </row>
    <row r="30" spans="1:47" ht="15" thickBot="1" x14ac:dyDescent="0.35">
      <c r="A30" s="2" t="s">
        <v>0</v>
      </c>
      <c r="B30" s="3">
        <v>43600</v>
      </c>
      <c r="C30" s="3">
        <v>43671</v>
      </c>
      <c r="D30" s="2">
        <v>381.55</v>
      </c>
      <c r="E30" s="2">
        <v>381.55</v>
      </c>
      <c r="F30" s="2">
        <v>21</v>
      </c>
      <c r="G30" s="2">
        <v>110.85</v>
      </c>
      <c r="H30" s="2">
        <v>38500</v>
      </c>
      <c r="I30" s="2">
        <v>-2750</v>
      </c>
      <c r="J30" s="2">
        <v>377.05</v>
      </c>
      <c r="K30" s="2"/>
      <c r="L30" s="2">
        <f t="shared" si="0"/>
        <v>-1.1016070502851218</v>
      </c>
      <c r="M30" s="4">
        <v>1.750684932E-2</v>
      </c>
      <c r="N30">
        <f t="shared" si="1"/>
        <v>-1.1191138996051218</v>
      </c>
      <c r="R30" s="2" t="s">
        <v>0</v>
      </c>
      <c r="S30" s="3">
        <v>43756</v>
      </c>
      <c r="T30" s="3">
        <v>43825</v>
      </c>
      <c r="U30" s="2">
        <v>442</v>
      </c>
      <c r="V30" s="2">
        <v>442</v>
      </c>
      <c r="W30" s="2">
        <v>18</v>
      </c>
      <c r="X30" s="2">
        <v>109.72</v>
      </c>
      <c r="Y30" s="2">
        <v>72875</v>
      </c>
      <c r="Z30" s="2">
        <v>5500</v>
      </c>
      <c r="AA30" s="2">
        <v>437.8</v>
      </c>
      <c r="AB30" s="2"/>
      <c r="AC30" s="2">
        <f t="shared" si="2"/>
        <v>1.8667895828531973</v>
      </c>
      <c r="AD30" s="4">
        <v>1.3917808219999999E-2</v>
      </c>
      <c r="AE30">
        <f t="shared" si="3"/>
        <v>1.8528717746331973</v>
      </c>
    </row>
    <row r="31" spans="1:47" ht="15" thickBot="1" x14ac:dyDescent="0.35">
      <c r="A31" s="2" t="s">
        <v>0</v>
      </c>
      <c r="B31" s="3">
        <v>43601</v>
      </c>
      <c r="C31" s="3">
        <v>43671</v>
      </c>
      <c r="D31" s="2">
        <v>388.5</v>
      </c>
      <c r="E31" s="2">
        <v>387.8</v>
      </c>
      <c r="F31" s="2">
        <v>8</v>
      </c>
      <c r="G31" s="2">
        <v>42.36</v>
      </c>
      <c r="H31" s="2">
        <v>35750</v>
      </c>
      <c r="I31" s="2">
        <v>-2750</v>
      </c>
      <c r="J31" s="2">
        <v>382.5</v>
      </c>
      <c r="K31" s="2"/>
      <c r="L31" s="2">
        <f t="shared" si="0"/>
        <v>1.6380553007469532</v>
      </c>
      <c r="M31" s="4">
        <v>1.747945205E-2</v>
      </c>
      <c r="N31">
        <f t="shared" si="1"/>
        <v>1.6205758486969533</v>
      </c>
      <c r="R31" s="2" t="s">
        <v>0</v>
      </c>
      <c r="S31" s="3">
        <v>43765</v>
      </c>
      <c r="T31" s="3">
        <v>43825</v>
      </c>
      <c r="U31" s="2">
        <v>473.15</v>
      </c>
      <c r="V31" s="2">
        <v>473.15</v>
      </c>
      <c r="W31" s="2">
        <v>50</v>
      </c>
      <c r="X31" s="2">
        <v>324.62</v>
      </c>
      <c r="Y31" s="2">
        <v>228250</v>
      </c>
      <c r="Z31" s="2">
        <v>12375</v>
      </c>
      <c r="AA31" s="2">
        <v>469.55</v>
      </c>
      <c r="AB31" s="2"/>
      <c r="AC31" s="2">
        <f t="shared" si="2"/>
        <v>7.0475113122171891</v>
      </c>
      <c r="AD31" s="4">
        <v>1.394520548E-2</v>
      </c>
      <c r="AE31">
        <f t="shared" si="3"/>
        <v>7.0335661067371893</v>
      </c>
    </row>
    <row r="32" spans="1:47" ht="15" thickBot="1" x14ac:dyDescent="0.35">
      <c r="A32" s="2" t="s">
        <v>0</v>
      </c>
      <c r="B32" s="3">
        <v>43602</v>
      </c>
      <c r="C32" s="3">
        <v>43671</v>
      </c>
      <c r="D32" s="2">
        <v>393.8</v>
      </c>
      <c r="E32" s="2">
        <v>393.8</v>
      </c>
      <c r="F32" s="2">
        <v>16</v>
      </c>
      <c r="G32" s="2">
        <v>86.15</v>
      </c>
      <c r="H32" s="2">
        <v>34375</v>
      </c>
      <c r="I32" s="2">
        <v>-1375</v>
      </c>
      <c r="J32" s="2">
        <v>389.7</v>
      </c>
      <c r="K32" s="2"/>
      <c r="L32" s="2">
        <f t="shared" si="0"/>
        <v>1.5471892728210417</v>
      </c>
      <c r="M32" s="4">
        <v>1.7397260269999999E-2</v>
      </c>
      <c r="N32">
        <f t="shared" si="1"/>
        <v>1.5297920125510416</v>
      </c>
      <c r="R32" s="2" t="s">
        <v>0</v>
      </c>
      <c r="S32" s="3">
        <v>43770</v>
      </c>
      <c r="T32" s="3">
        <v>43860</v>
      </c>
      <c r="U32" s="2">
        <v>469</v>
      </c>
      <c r="V32" s="2">
        <v>468.95</v>
      </c>
      <c r="W32" s="2">
        <v>1</v>
      </c>
      <c r="X32" s="2">
        <v>6.45</v>
      </c>
      <c r="Y32" s="2">
        <v>1375</v>
      </c>
      <c r="Z32" s="2">
        <v>1375</v>
      </c>
      <c r="AA32" s="2">
        <v>462.25</v>
      </c>
      <c r="AB32" s="2"/>
      <c r="AC32" s="2">
        <f t="shared" si="2"/>
        <v>-0.88766775863890712</v>
      </c>
      <c r="AD32" s="4">
        <v>1.3808219179999999E-2</v>
      </c>
      <c r="AE32">
        <f t="shared" si="3"/>
        <v>-0.90147597781890709</v>
      </c>
    </row>
    <row r="33" spans="1:31" ht="15" thickBot="1" x14ac:dyDescent="0.35">
      <c r="A33" s="2" t="s">
        <v>0</v>
      </c>
      <c r="B33" s="3">
        <v>43605</v>
      </c>
      <c r="C33" s="3">
        <v>43671</v>
      </c>
      <c r="D33" s="2">
        <v>410.9</v>
      </c>
      <c r="E33" s="2">
        <v>410.9</v>
      </c>
      <c r="F33" s="2">
        <v>40</v>
      </c>
      <c r="G33" s="2">
        <v>225.88</v>
      </c>
      <c r="H33" s="2">
        <v>41250</v>
      </c>
      <c r="I33" s="2">
        <v>6875</v>
      </c>
      <c r="J33" s="2">
        <v>407.7</v>
      </c>
      <c r="K33" s="2"/>
      <c r="L33" s="2">
        <f t="shared" si="0"/>
        <v>4.3423057389537751</v>
      </c>
      <c r="M33" s="4">
        <v>1.7178082189999999E-2</v>
      </c>
      <c r="N33">
        <f t="shared" si="1"/>
        <v>4.3251276567637751</v>
      </c>
      <c r="R33" s="2" t="s">
        <v>0</v>
      </c>
      <c r="S33" s="3">
        <v>43777</v>
      </c>
      <c r="T33" s="3">
        <v>43860</v>
      </c>
      <c r="U33" s="2">
        <v>491.85</v>
      </c>
      <c r="V33" s="2">
        <v>491.85</v>
      </c>
      <c r="W33" s="2">
        <v>63</v>
      </c>
      <c r="X33" s="2">
        <v>426.5</v>
      </c>
      <c r="Y33" s="2">
        <v>72875</v>
      </c>
      <c r="Z33" s="2">
        <v>33000</v>
      </c>
      <c r="AA33" s="2">
        <v>489.45</v>
      </c>
      <c r="AB33" s="2"/>
      <c r="AC33" s="2">
        <f t="shared" si="2"/>
        <v>4.8832498134129514</v>
      </c>
      <c r="AD33" s="4">
        <v>1.3917808219999999E-2</v>
      </c>
      <c r="AE33">
        <f t="shared" si="3"/>
        <v>4.869332005192951</v>
      </c>
    </row>
    <row r="34" spans="1:31" ht="15" thickBot="1" x14ac:dyDescent="0.35">
      <c r="A34" s="2" t="s">
        <v>0</v>
      </c>
      <c r="B34" s="3">
        <v>43606</v>
      </c>
      <c r="C34" s="3">
        <v>43671</v>
      </c>
      <c r="D34" s="2">
        <v>405.5</v>
      </c>
      <c r="E34" s="2">
        <v>405.5</v>
      </c>
      <c r="F34" s="2">
        <v>33</v>
      </c>
      <c r="G34" s="2">
        <v>185.45</v>
      </c>
      <c r="H34" s="2">
        <v>48125</v>
      </c>
      <c r="I34" s="2">
        <v>6875</v>
      </c>
      <c r="J34" s="2">
        <v>400.15</v>
      </c>
      <c r="K34" s="2"/>
      <c r="L34" s="2">
        <f t="shared" si="0"/>
        <v>-1.3141883669992644</v>
      </c>
      <c r="M34" s="4">
        <v>1.726027397E-2</v>
      </c>
      <c r="N34">
        <f t="shared" si="1"/>
        <v>-1.3314486409692645</v>
      </c>
      <c r="R34" s="2" t="s">
        <v>0</v>
      </c>
      <c r="S34" s="3">
        <v>43784</v>
      </c>
      <c r="T34" s="3">
        <v>43860</v>
      </c>
      <c r="U34" s="2">
        <v>502.75</v>
      </c>
      <c r="V34" s="2">
        <v>502.75</v>
      </c>
      <c r="W34" s="2">
        <v>126</v>
      </c>
      <c r="X34" s="2">
        <v>877.33</v>
      </c>
      <c r="Y34" s="2">
        <v>159500</v>
      </c>
      <c r="Z34" s="2">
        <v>24750</v>
      </c>
      <c r="AA34" s="2">
        <v>499.85</v>
      </c>
      <c r="AB34" s="2"/>
      <c r="AC34" s="2">
        <f t="shared" si="2"/>
        <v>2.2161228016671704</v>
      </c>
      <c r="AD34" s="4">
        <v>1.389041096E-2</v>
      </c>
      <c r="AE34">
        <f t="shared" si="3"/>
        <v>2.2022323907071701</v>
      </c>
    </row>
    <row r="35" spans="1:31" ht="15" thickBot="1" x14ac:dyDescent="0.35">
      <c r="A35" s="2" t="s">
        <v>0</v>
      </c>
      <c r="B35" s="3">
        <v>43607</v>
      </c>
      <c r="C35" s="3">
        <v>43671</v>
      </c>
      <c r="D35" s="2">
        <v>409.7</v>
      </c>
      <c r="E35" s="2">
        <v>410.45</v>
      </c>
      <c r="F35" s="2">
        <v>22</v>
      </c>
      <c r="G35" s="2">
        <v>123.69</v>
      </c>
      <c r="H35" s="2">
        <v>53625</v>
      </c>
      <c r="I35" s="2">
        <v>5500</v>
      </c>
      <c r="J35" s="2">
        <v>405.35</v>
      </c>
      <c r="K35" s="2"/>
      <c r="L35" s="2">
        <f t="shared" si="0"/>
        <v>1.2207151664611562</v>
      </c>
      <c r="M35" s="4">
        <v>1.7397260269999999E-2</v>
      </c>
      <c r="N35">
        <f t="shared" si="1"/>
        <v>1.2033179061911561</v>
      </c>
      <c r="R35" s="2" t="s">
        <v>0</v>
      </c>
      <c r="S35" s="3">
        <v>43791</v>
      </c>
      <c r="T35" s="3">
        <v>43860</v>
      </c>
      <c r="U35" s="2">
        <v>500.35</v>
      </c>
      <c r="V35" s="2">
        <v>500.35</v>
      </c>
      <c r="W35" s="2">
        <v>58</v>
      </c>
      <c r="X35" s="2">
        <v>399.45</v>
      </c>
      <c r="Y35" s="2">
        <v>220000</v>
      </c>
      <c r="Z35" s="2">
        <v>24750</v>
      </c>
      <c r="AA35" s="2">
        <v>496.8</v>
      </c>
      <c r="AB35" s="2"/>
      <c r="AC35" s="2">
        <f t="shared" si="2"/>
        <v>-0.47737444057682293</v>
      </c>
      <c r="AD35" s="4">
        <v>1.3808219179999999E-2</v>
      </c>
      <c r="AE35">
        <f t="shared" si="3"/>
        <v>-0.49118265975682296</v>
      </c>
    </row>
    <row r="36" spans="1:31" ht="15" thickBot="1" x14ac:dyDescent="0.35">
      <c r="A36" s="2" t="s">
        <v>0</v>
      </c>
      <c r="B36" s="3">
        <v>43608</v>
      </c>
      <c r="C36" s="3">
        <v>43671</v>
      </c>
      <c r="D36" s="2">
        <v>414.15</v>
      </c>
      <c r="E36" s="2">
        <v>414.15</v>
      </c>
      <c r="F36" s="2">
        <v>115</v>
      </c>
      <c r="G36" s="2">
        <v>663.88</v>
      </c>
      <c r="H36" s="2">
        <v>61875</v>
      </c>
      <c r="I36" s="2">
        <v>8250</v>
      </c>
      <c r="J36" s="2">
        <v>410.85</v>
      </c>
      <c r="K36" s="2"/>
      <c r="L36" s="2">
        <f t="shared" si="0"/>
        <v>0.90144962845656929</v>
      </c>
      <c r="M36" s="4">
        <v>1.7205479449999998E-2</v>
      </c>
      <c r="N36">
        <f t="shared" si="1"/>
        <v>0.88424414900656934</v>
      </c>
      <c r="R36" s="2" t="s">
        <v>0</v>
      </c>
      <c r="S36" s="3">
        <v>43798</v>
      </c>
      <c r="T36" s="3">
        <v>43888</v>
      </c>
      <c r="U36" s="2">
        <v>517.45000000000005</v>
      </c>
      <c r="V36" s="2">
        <v>519.9</v>
      </c>
      <c r="W36" s="2">
        <v>9</v>
      </c>
      <c r="X36" s="2">
        <v>63.86</v>
      </c>
      <c r="Y36" s="2">
        <v>6875</v>
      </c>
      <c r="Z36" s="2">
        <v>6875</v>
      </c>
      <c r="AA36" s="2">
        <v>512.6</v>
      </c>
      <c r="AB36" s="2"/>
      <c r="AC36" s="2">
        <f t="shared" si="2"/>
        <v>3.9072649145597991</v>
      </c>
      <c r="AD36" s="4">
        <v>1.347945205E-2</v>
      </c>
      <c r="AE36">
        <f t="shared" si="3"/>
        <v>3.8937854625097992</v>
      </c>
    </row>
    <row r="37" spans="1:31" ht="15" thickBot="1" x14ac:dyDescent="0.35">
      <c r="A37" s="2" t="s">
        <v>0</v>
      </c>
      <c r="B37" s="3">
        <v>43609</v>
      </c>
      <c r="C37" s="3">
        <v>43671</v>
      </c>
      <c r="D37" s="2">
        <v>432.5</v>
      </c>
      <c r="E37" s="2">
        <v>432.5</v>
      </c>
      <c r="F37" s="2">
        <v>111</v>
      </c>
      <c r="G37" s="2">
        <v>652.98</v>
      </c>
      <c r="H37" s="2">
        <v>107250</v>
      </c>
      <c r="I37" s="2">
        <v>45375</v>
      </c>
      <c r="J37" s="2">
        <v>431.75</v>
      </c>
      <c r="K37" s="2"/>
      <c r="L37" s="2">
        <f t="shared" si="0"/>
        <v>4.4307618012797354</v>
      </c>
      <c r="M37" s="4">
        <v>1.7123287670000001E-2</v>
      </c>
      <c r="N37">
        <f t="shared" si="1"/>
        <v>4.4136385136097358</v>
      </c>
      <c r="R37" s="2" t="s">
        <v>0</v>
      </c>
      <c r="S37" s="3">
        <v>43805</v>
      </c>
      <c r="T37" s="3">
        <v>43888</v>
      </c>
      <c r="U37" s="2">
        <v>530</v>
      </c>
      <c r="V37" s="2">
        <v>530</v>
      </c>
      <c r="W37" s="2">
        <v>32</v>
      </c>
      <c r="X37" s="2">
        <v>234.04</v>
      </c>
      <c r="Y37" s="2">
        <v>97625</v>
      </c>
      <c r="Z37" s="2">
        <v>6875</v>
      </c>
      <c r="AA37" s="2">
        <v>524.79999999999995</v>
      </c>
      <c r="AB37" s="2"/>
      <c r="AC37" s="2">
        <f t="shared" si="2"/>
        <v>1.9426812848624779</v>
      </c>
      <c r="AD37" s="4">
        <v>1.383561644E-2</v>
      </c>
      <c r="AE37">
        <f t="shared" si="3"/>
        <v>1.928845668422478</v>
      </c>
    </row>
    <row r="38" spans="1:31" ht="15" thickBot="1" x14ac:dyDescent="0.35">
      <c r="A38" s="2" t="s">
        <v>0</v>
      </c>
      <c r="B38" s="3">
        <v>43612</v>
      </c>
      <c r="C38" s="3">
        <v>43671</v>
      </c>
      <c r="D38" s="2">
        <v>437.05</v>
      </c>
      <c r="E38" s="2">
        <v>437.05</v>
      </c>
      <c r="F38" s="2">
        <v>89</v>
      </c>
      <c r="G38" s="2">
        <v>533.67999999999995</v>
      </c>
      <c r="H38" s="2">
        <v>122375</v>
      </c>
      <c r="I38" s="2">
        <v>15125</v>
      </c>
      <c r="J38" s="2">
        <v>435.5</v>
      </c>
      <c r="K38" s="2"/>
      <c r="L38" s="2">
        <f t="shared" si="0"/>
        <v>1.0520231213872859</v>
      </c>
      <c r="M38" s="4">
        <v>1.6986301370000002E-2</v>
      </c>
      <c r="N38">
        <f t="shared" si="1"/>
        <v>1.0350368200172859</v>
      </c>
      <c r="R38" s="2" t="s">
        <v>0</v>
      </c>
      <c r="S38" s="3">
        <v>43812</v>
      </c>
      <c r="T38" s="3">
        <v>43888</v>
      </c>
      <c r="U38" s="2">
        <v>543.9</v>
      </c>
      <c r="V38" s="2">
        <v>543.9</v>
      </c>
      <c r="W38" s="2">
        <v>84</v>
      </c>
      <c r="X38" s="2">
        <v>628.48</v>
      </c>
      <c r="Y38" s="2">
        <v>258500</v>
      </c>
      <c r="Z38" s="2">
        <v>48125</v>
      </c>
      <c r="AA38" s="2">
        <v>537.04999999999995</v>
      </c>
      <c r="AB38" s="2"/>
      <c r="AC38" s="2">
        <f t="shared" si="2"/>
        <v>2.6226415094339579</v>
      </c>
      <c r="AD38" s="4">
        <v>1.3753424659999999E-2</v>
      </c>
      <c r="AE38">
        <f t="shared" si="3"/>
        <v>2.6088880847739579</v>
      </c>
    </row>
    <row r="39" spans="1:31" ht="15" thickBot="1" x14ac:dyDescent="0.35">
      <c r="A39" s="2" t="s">
        <v>0</v>
      </c>
      <c r="B39" s="3">
        <v>43613</v>
      </c>
      <c r="C39" s="3">
        <v>43671</v>
      </c>
      <c r="D39" s="2">
        <v>438.1</v>
      </c>
      <c r="E39" s="2">
        <v>438.1</v>
      </c>
      <c r="F39" s="2">
        <v>86</v>
      </c>
      <c r="G39" s="2">
        <v>515.25</v>
      </c>
      <c r="H39" s="2">
        <v>167750</v>
      </c>
      <c r="I39" s="2">
        <v>45375</v>
      </c>
      <c r="J39" s="2">
        <v>434.3</v>
      </c>
      <c r="K39" s="2"/>
      <c r="L39" s="2">
        <f t="shared" si="0"/>
        <v>0.2402471113144975</v>
      </c>
      <c r="M39" s="4">
        <v>1.704109589E-2</v>
      </c>
      <c r="N39">
        <f t="shared" si="1"/>
        <v>0.2232060154244975</v>
      </c>
      <c r="R39" s="2" t="s">
        <v>0</v>
      </c>
      <c r="S39" s="3">
        <v>43819</v>
      </c>
      <c r="T39" s="3">
        <v>43888</v>
      </c>
      <c r="U39" s="2">
        <v>550.79999999999995</v>
      </c>
      <c r="V39" s="2">
        <v>550.79999999999995</v>
      </c>
      <c r="W39" s="2">
        <v>106</v>
      </c>
      <c r="X39" s="2">
        <v>800.18</v>
      </c>
      <c r="Y39" s="2">
        <v>292875</v>
      </c>
      <c r="Z39" s="2">
        <v>15125</v>
      </c>
      <c r="AA39" s="2">
        <v>546.1</v>
      </c>
      <c r="AB39" s="2"/>
      <c r="AC39" s="2">
        <f t="shared" si="2"/>
        <v>1.2686155543298359</v>
      </c>
      <c r="AD39" s="4">
        <v>1.378082192E-2</v>
      </c>
      <c r="AE39">
        <f t="shared" si="3"/>
        <v>1.2548347324098359</v>
      </c>
    </row>
    <row r="40" spans="1:31" ht="15" thickBot="1" x14ac:dyDescent="0.35">
      <c r="A40" s="2" t="s">
        <v>0</v>
      </c>
      <c r="B40" s="3">
        <v>43614</v>
      </c>
      <c r="C40" s="3">
        <v>43671</v>
      </c>
      <c r="D40" s="2">
        <v>427.3</v>
      </c>
      <c r="E40" s="2">
        <v>427.3</v>
      </c>
      <c r="F40" s="2">
        <v>84</v>
      </c>
      <c r="G40" s="2">
        <v>496.26</v>
      </c>
      <c r="H40" s="2">
        <v>165000</v>
      </c>
      <c r="I40" s="2">
        <v>-2750</v>
      </c>
      <c r="J40" s="2">
        <v>423.3</v>
      </c>
      <c r="K40" s="2"/>
      <c r="L40" s="2">
        <f t="shared" si="0"/>
        <v>-2.4651905957543963</v>
      </c>
      <c r="M40" s="4">
        <v>1.7013698630000001E-2</v>
      </c>
      <c r="N40">
        <f t="shared" si="1"/>
        <v>-2.4822042943843963</v>
      </c>
      <c r="R40" s="2" t="s">
        <v>0</v>
      </c>
      <c r="S40" s="3">
        <v>43826</v>
      </c>
      <c r="T40" s="3">
        <v>43916</v>
      </c>
      <c r="U40" s="2">
        <v>556.45000000000005</v>
      </c>
      <c r="V40" s="2">
        <v>556.45000000000005</v>
      </c>
      <c r="W40" s="2">
        <v>12</v>
      </c>
      <c r="X40" s="2">
        <v>91.39</v>
      </c>
      <c r="Y40" s="2">
        <v>11000</v>
      </c>
      <c r="Z40" s="2">
        <v>11000</v>
      </c>
      <c r="AA40" s="2">
        <v>549.4</v>
      </c>
      <c r="AB40" s="2"/>
      <c r="AC40" s="2">
        <f t="shared" si="2"/>
        <v>1.0257806826434444</v>
      </c>
      <c r="AD40" s="4">
        <v>1.3753424659999999E-2</v>
      </c>
      <c r="AE40">
        <f t="shared" si="3"/>
        <v>1.0120272579834444</v>
      </c>
    </row>
    <row r="41" spans="1:31" ht="15" thickBot="1" x14ac:dyDescent="0.35">
      <c r="A41" s="2" t="s">
        <v>0</v>
      </c>
      <c r="B41" s="3">
        <v>43615</v>
      </c>
      <c r="C41" s="3">
        <v>43671</v>
      </c>
      <c r="D41" s="2">
        <v>428.45</v>
      </c>
      <c r="E41" s="2">
        <v>428.45</v>
      </c>
      <c r="F41" s="2">
        <v>296</v>
      </c>
      <c r="G41" s="2">
        <v>1739.15</v>
      </c>
      <c r="H41" s="2">
        <v>288750</v>
      </c>
      <c r="I41" s="2">
        <v>123750</v>
      </c>
      <c r="J41" s="2">
        <v>426.2</v>
      </c>
      <c r="K41" s="2"/>
      <c r="L41" s="2">
        <f t="shared" si="0"/>
        <v>0.26913175754738528</v>
      </c>
      <c r="M41" s="4">
        <v>1.704109589E-2</v>
      </c>
      <c r="N41">
        <f t="shared" si="1"/>
        <v>0.25209066165738525</v>
      </c>
      <c r="R41" s="2" t="s">
        <v>0</v>
      </c>
      <c r="S41" s="3">
        <v>43833</v>
      </c>
      <c r="T41" s="3">
        <v>43916</v>
      </c>
      <c r="U41" s="2">
        <v>545.5</v>
      </c>
      <c r="V41" s="2">
        <v>545.95000000000005</v>
      </c>
      <c r="W41" s="2">
        <v>3</v>
      </c>
      <c r="X41" s="2">
        <v>22.52</v>
      </c>
      <c r="Y41" s="2">
        <v>56375</v>
      </c>
      <c r="Z41" s="2">
        <v>1375</v>
      </c>
      <c r="AA41" s="2">
        <v>538.85</v>
      </c>
      <c r="AB41" s="2"/>
      <c r="AC41" s="2">
        <f t="shared" si="2"/>
        <v>-1.8869619911941773</v>
      </c>
      <c r="AD41" s="4">
        <v>1.3643835619999999E-2</v>
      </c>
      <c r="AE41">
        <f t="shared" si="3"/>
        <v>-1.9006058268141772</v>
      </c>
    </row>
    <row r="42" spans="1:31" ht="15" thickBot="1" x14ac:dyDescent="0.35">
      <c r="A42" s="2" t="s">
        <v>0</v>
      </c>
      <c r="B42" s="3">
        <v>43616</v>
      </c>
      <c r="C42" s="3">
        <v>43706</v>
      </c>
      <c r="D42" s="2">
        <v>425.1</v>
      </c>
      <c r="E42" s="2">
        <v>425.1</v>
      </c>
      <c r="F42" s="2">
        <v>9</v>
      </c>
      <c r="G42" s="2">
        <v>52.56</v>
      </c>
      <c r="H42" s="2">
        <v>6875</v>
      </c>
      <c r="I42" s="2">
        <v>6875</v>
      </c>
      <c r="J42" s="2">
        <v>423.7</v>
      </c>
      <c r="K42" s="2"/>
      <c r="L42" s="2">
        <f t="shared" si="0"/>
        <v>-0.78188820165712825</v>
      </c>
      <c r="M42" s="4">
        <v>1.6767123290000002E-2</v>
      </c>
      <c r="N42">
        <f t="shared" si="1"/>
        <v>-0.79865532494712821</v>
      </c>
      <c r="R42" s="2" t="s">
        <v>0</v>
      </c>
      <c r="S42" s="3">
        <v>43840</v>
      </c>
      <c r="T42" s="3">
        <v>43916</v>
      </c>
      <c r="U42" s="2">
        <v>546.79999999999995</v>
      </c>
      <c r="V42" s="2">
        <v>546.79999999999995</v>
      </c>
      <c r="W42" s="2">
        <v>22</v>
      </c>
      <c r="X42" s="2">
        <v>165.85</v>
      </c>
      <c r="Y42" s="2">
        <v>101750</v>
      </c>
      <c r="Z42" s="2">
        <v>0</v>
      </c>
      <c r="AA42" s="2">
        <v>540.25</v>
      </c>
      <c r="AB42" s="2"/>
      <c r="AC42" s="2">
        <f t="shared" si="2"/>
        <v>0.15569191317884587</v>
      </c>
      <c r="AD42" s="4">
        <v>1.383561644E-2</v>
      </c>
      <c r="AE42">
        <f t="shared" si="3"/>
        <v>0.14185629673884587</v>
      </c>
    </row>
    <row r="43" spans="1:31" ht="15" thickBot="1" x14ac:dyDescent="0.35">
      <c r="A43" s="2" t="s">
        <v>0</v>
      </c>
      <c r="B43" s="3">
        <v>43619</v>
      </c>
      <c r="C43" s="3">
        <v>43706</v>
      </c>
      <c r="D43" s="2">
        <v>426.5</v>
      </c>
      <c r="E43" s="2">
        <v>430</v>
      </c>
      <c r="F43" s="2">
        <v>5</v>
      </c>
      <c r="G43" s="2">
        <v>29.34</v>
      </c>
      <c r="H43" s="2">
        <v>12375</v>
      </c>
      <c r="I43" s="2">
        <v>5500</v>
      </c>
      <c r="J43" s="2">
        <v>422.9</v>
      </c>
      <c r="K43" s="2"/>
      <c r="L43" s="2">
        <f t="shared" si="0"/>
        <v>1.1526699600094041</v>
      </c>
      <c r="M43" s="4">
        <v>1.6575342470000001E-2</v>
      </c>
      <c r="N43">
        <f t="shared" si="1"/>
        <v>1.1360946175394042</v>
      </c>
      <c r="R43" s="2" t="s">
        <v>0</v>
      </c>
      <c r="S43" s="3">
        <v>43847</v>
      </c>
      <c r="T43" s="3">
        <v>43916</v>
      </c>
      <c r="U43" s="2">
        <v>539.5</v>
      </c>
      <c r="V43" s="2">
        <v>539.5</v>
      </c>
      <c r="W43" s="2">
        <v>16</v>
      </c>
      <c r="X43" s="2">
        <v>119.51</v>
      </c>
      <c r="Y43" s="2">
        <v>176000</v>
      </c>
      <c r="Z43" s="2">
        <v>12375</v>
      </c>
      <c r="AA43" s="2">
        <v>532.04999999999995</v>
      </c>
      <c r="AB43" s="2"/>
      <c r="AC43" s="2">
        <f t="shared" si="2"/>
        <v>-1.3350402340892382</v>
      </c>
      <c r="AD43" s="4">
        <v>1.4E-2</v>
      </c>
      <c r="AE43">
        <f t="shared" si="3"/>
        <v>-1.3490402340892382</v>
      </c>
    </row>
    <row r="44" spans="1:31" ht="15" thickBot="1" x14ac:dyDescent="0.35">
      <c r="A44" s="2" t="s">
        <v>0</v>
      </c>
      <c r="B44" s="3">
        <v>43620</v>
      </c>
      <c r="C44" s="3">
        <v>43706</v>
      </c>
      <c r="D44" s="2">
        <v>426</v>
      </c>
      <c r="E44" s="2">
        <v>426</v>
      </c>
      <c r="F44" s="2">
        <v>4</v>
      </c>
      <c r="G44" s="2">
        <v>23.43</v>
      </c>
      <c r="H44" s="2">
        <v>11000</v>
      </c>
      <c r="I44" s="2">
        <v>-1375</v>
      </c>
      <c r="J44" s="2">
        <v>419.1</v>
      </c>
      <c r="K44" s="2"/>
      <c r="L44" s="2">
        <f t="shared" si="0"/>
        <v>-0.93023255813953487</v>
      </c>
      <c r="M44" s="4">
        <v>1.6630136989999999E-2</v>
      </c>
      <c r="N44">
        <f t="shared" si="1"/>
        <v>-0.94686269512953491</v>
      </c>
      <c r="R44" s="2" t="s">
        <v>0</v>
      </c>
      <c r="S44" s="3">
        <v>43854</v>
      </c>
      <c r="T44" s="3">
        <v>43916</v>
      </c>
      <c r="U44" s="2">
        <v>539.4</v>
      </c>
      <c r="V44" s="2">
        <v>539.4</v>
      </c>
      <c r="W44" s="2">
        <v>53</v>
      </c>
      <c r="X44" s="2">
        <v>392.3</v>
      </c>
      <c r="Y44" s="2">
        <v>193875</v>
      </c>
      <c r="Z44" s="2">
        <v>22000</v>
      </c>
      <c r="AA44" s="2">
        <v>533.85</v>
      </c>
      <c r="AB44" s="2"/>
      <c r="AC44" s="2">
        <f t="shared" si="2"/>
        <v>-1.853568118628781E-2</v>
      </c>
      <c r="AD44" s="4">
        <v>1.3972602739999999E-2</v>
      </c>
      <c r="AE44">
        <f t="shared" si="3"/>
        <v>-3.2508283926287809E-2</v>
      </c>
    </row>
    <row r="45" spans="1:31" ht="15" thickBot="1" x14ac:dyDescent="0.35">
      <c r="A45" s="2" t="s">
        <v>0</v>
      </c>
      <c r="B45" s="3">
        <v>43622</v>
      </c>
      <c r="C45" s="3">
        <v>43706</v>
      </c>
      <c r="D45" s="2">
        <v>417</v>
      </c>
      <c r="E45" s="2">
        <v>417</v>
      </c>
      <c r="F45" s="2">
        <v>7</v>
      </c>
      <c r="G45" s="2">
        <v>40.299999999999997</v>
      </c>
      <c r="H45" s="2">
        <v>15125</v>
      </c>
      <c r="I45" s="2">
        <v>4125</v>
      </c>
      <c r="J45" s="2">
        <v>411.55</v>
      </c>
      <c r="K45" s="2"/>
      <c r="L45" s="2">
        <f t="shared" si="0"/>
        <v>-2.112676056338028</v>
      </c>
      <c r="M45" s="4">
        <v>1.610958904E-2</v>
      </c>
      <c r="N45">
        <f t="shared" si="1"/>
        <v>-2.1287856453780281</v>
      </c>
      <c r="R45" s="2" t="s">
        <v>0</v>
      </c>
      <c r="S45" s="3">
        <v>43862</v>
      </c>
      <c r="T45" s="3">
        <v>43951</v>
      </c>
      <c r="U45" s="2">
        <v>509</v>
      </c>
      <c r="V45" s="2">
        <v>509</v>
      </c>
      <c r="W45" s="2">
        <v>15</v>
      </c>
      <c r="X45" s="2">
        <v>108.3</v>
      </c>
      <c r="Y45" s="2">
        <v>19250</v>
      </c>
      <c r="Z45" s="2">
        <v>9625</v>
      </c>
      <c r="AA45" s="2">
        <v>504.6</v>
      </c>
      <c r="AB45" s="2"/>
      <c r="AC45" s="2">
        <f t="shared" si="2"/>
        <v>-5.6358917315535741</v>
      </c>
      <c r="AD45" s="4">
        <v>1.4027397259999999E-2</v>
      </c>
      <c r="AE45">
        <f t="shared" si="3"/>
        <v>-5.6499191288135737</v>
      </c>
    </row>
    <row r="46" spans="1:31" ht="15" thickBot="1" x14ac:dyDescent="0.35">
      <c r="A46" s="2" t="s">
        <v>0</v>
      </c>
      <c r="B46" s="3">
        <v>43623</v>
      </c>
      <c r="C46" s="3">
        <v>43706</v>
      </c>
      <c r="D46" s="2">
        <v>422.5</v>
      </c>
      <c r="E46" s="2">
        <v>423.05</v>
      </c>
      <c r="F46" s="2">
        <v>17</v>
      </c>
      <c r="G46" s="2">
        <v>97.65</v>
      </c>
      <c r="H46" s="2">
        <v>24750</v>
      </c>
      <c r="I46" s="2">
        <v>9625</v>
      </c>
      <c r="J46" s="2">
        <v>416.6</v>
      </c>
      <c r="K46" s="2"/>
      <c r="L46" s="2">
        <f t="shared" si="0"/>
        <v>1.450839328537173</v>
      </c>
      <c r="M46" s="4">
        <v>1.621917808E-2</v>
      </c>
      <c r="N46">
        <f t="shared" si="1"/>
        <v>1.4346201504571729</v>
      </c>
      <c r="R46" s="2" t="s">
        <v>0</v>
      </c>
      <c r="S46" s="3">
        <v>43868</v>
      </c>
      <c r="T46" s="3">
        <v>43951</v>
      </c>
      <c r="U46" s="2">
        <v>542.15</v>
      </c>
      <c r="V46" s="2">
        <v>542.15</v>
      </c>
      <c r="W46" s="2">
        <v>15</v>
      </c>
      <c r="X46" s="2">
        <v>112.05</v>
      </c>
      <c r="Y46" s="2">
        <v>61875</v>
      </c>
      <c r="Z46" s="2">
        <v>-2750</v>
      </c>
      <c r="AA46" s="2">
        <v>536.45000000000005</v>
      </c>
      <c r="AB46" s="2"/>
      <c r="AC46" s="2">
        <f t="shared" si="2"/>
        <v>6.5127701375245532</v>
      </c>
      <c r="AD46" s="4">
        <v>1.410958904E-2</v>
      </c>
      <c r="AE46">
        <f t="shared" si="3"/>
        <v>6.498660548484553</v>
      </c>
    </row>
    <row r="47" spans="1:31" ht="15" thickBot="1" x14ac:dyDescent="0.35">
      <c r="A47" s="2" t="s">
        <v>0</v>
      </c>
      <c r="B47" s="3">
        <v>43626</v>
      </c>
      <c r="C47" s="3">
        <v>43706</v>
      </c>
      <c r="D47" s="2">
        <v>419.55</v>
      </c>
      <c r="E47" s="2">
        <v>422.3</v>
      </c>
      <c r="F47" s="2">
        <v>3</v>
      </c>
      <c r="G47" s="2">
        <v>17.47</v>
      </c>
      <c r="H47" s="2">
        <v>26125</v>
      </c>
      <c r="I47" s="2">
        <v>1375</v>
      </c>
      <c r="J47" s="2">
        <v>416.1</v>
      </c>
      <c r="K47" s="2"/>
      <c r="L47" s="2">
        <f t="shared" si="0"/>
        <v>-0.17728400898238977</v>
      </c>
      <c r="M47" s="4">
        <v>1.6273972599999999E-2</v>
      </c>
      <c r="N47">
        <f t="shared" si="1"/>
        <v>-0.19355798158238977</v>
      </c>
      <c r="R47" s="2" t="s">
        <v>0</v>
      </c>
      <c r="S47" s="3">
        <v>43875</v>
      </c>
      <c r="T47" s="3">
        <v>43951</v>
      </c>
      <c r="U47" s="2">
        <v>550.15</v>
      </c>
      <c r="V47" s="2">
        <v>550.15</v>
      </c>
      <c r="W47" s="2">
        <v>45</v>
      </c>
      <c r="X47" s="2">
        <v>340.14</v>
      </c>
      <c r="Y47" s="2">
        <v>103125</v>
      </c>
      <c r="Z47" s="2">
        <v>13750</v>
      </c>
      <c r="AA47" s="2">
        <v>545.79999999999995</v>
      </c>
      <c r="AB47" s="2"/>
      <c r="AC47" s="2">
        <f t="shared" si="2"/>
        <v>1.4756063819976022</v>
      </c>
      <c r="AD47" s="4">
        <v>1.4E-2</v>
      </c>
      <c r="AE47">
        <f t="shared" si="3"/>
        <v>1.4616063819976022</v>
      </c>
    </row>
    <row r="48" spans="1:31" ht="15" thickBot="1" x14ac:dyDescent="0.35">
      <c r="A48" s="2" t="s">
        <v>0</v>
      </c>
      <c r="B48" s="3">
        <v>43627</v>
      </c>
      <c r="C48" s="3">
        <v>43706</v>
      </c>
      <c r="D48" s="2">
        <v>423.45</v>
      </c>
      <c r="E48" s="2">
        <v>423.45</v>
      </c>
      <c r="F48" s="2">
        <v>13</v>
      </c>
      <c r="G48" s="2">
        <v>75.819999999999993</v>
      </c>
      <c r="H48" s="2">
        <v>30250</v>
      </c>
      <c r="I48" s="2">
        <v>4125</v>
      </c>
      <c r="J48" s="2">
        <v>421.35</v>
      </c>
      <c r="K48" s="2"/>
      <c r="L48" s="2">
        <f t="shared" si="0"/>
        <v>0.27231825716314878</v>
      </c>
      <c r="M48" s="4">
        <v>1.635616438E-2</v>
      </c>
      <c r="N48">
        <f t="shared" si="1"/>
        <v>0.2559620927831488</v>
      </c>
      <c r="R48" s="2" t="s">
        <v>0</v>
      </c>
      <c r="S48" s="3">
        <v>43881</v>
      </c>
      <c r="T48" s="3">
        <v>43951</v>
      </c>
      <c r="U48" s="2">
        <v>552.20000000000005</v>
      </c>
      <c r="V48" s="2">
        <v>552.70000000000005</v>
      </c>
      <c r="W48" s="2">
        <v>38</v>
      </c>
      <c r="X48" s="2">
        <v>288.49</v>
      </c>
      <c r="Y48" s="2">
        <v>166375</v>
      </c>
      <c r="Z48" s="2">
        <v>28875</v>
      </c>
      <c r="AA48" s="2">
        <v>547</v>
      </c>
      <c r="AB48" s="2"/>
      <c r="AC48" s="2">
        <f t="shared" si="2"/>
        <v>0.46350995183133115</v>
      </c>
      <c r="AD48" s="4">
        <v>1.389041096E-2</v>
      </c>
      <c r="AE48">
        <f t="shared" si="3"/>
        <v>0.44961954087133116</v>
      </c>
    </row>
    <row r="49" spans="1:38" ht="15" thickBot="1" x14ac:dyDescent="0.35">
      <c r="A49" s="2" t="s">
        <v>0</v>
      </c>
      <c r="B49" s="3">
        <v>43628</v>
      </c>
      <c r="C49" s="3">
        <v>43706</v>
      </c>
      <c r="D49" s="2">
        <v>422.1</v>
      </c>
      <c r="E49" s="2">
        <v>424.05</v>
      </c>
      <c r="F49" s="2">
        <v>5</v>
      </c>
      <c r="G49" s="2">
        <v>29</v>
      </c>
      <c r="H49" s="2">
        <v>28875</v>
      </c>
      <c r="I49" s="2">
        <v>-1375</v>
      </c>
      <c r="J49" s="2">
        <v>418</v>
      </c>
      <c r="K49" s="2"/>
      <c r="L49" s="2">
        <f t="shared" si="0"/>
        <v>0.1416932341480748</v>
      </c>
      <c r="M49" s="4">
        <v>1.635616438E-2</v>
      </c>
      <c r="N49">
        <f t="shared" si="1"/>
        <v>0.12533706976807479</v>
      </c>
      <c r="R49" s="2" t="s">
        <v>0</v>
      </c>
      <c r="S49" s="3">
        <v>43888</v>
      </c>
      <c r="T49" s="3">
        <v>43951</v>
      </c>
      <c r="U49" s="2">
        <v>520.29999999999995</v>
      </c>
      <c r="V49" s="2">
        <v>520.29999999999995</v>
      </c>
      <c r="W49" s="2">
        <v>233</v>
      </c>
      <c r="X49" s="2">
        <v>1668.11</v>
      </c>
      <c r="Y49" s="2">
        <v>371250</v>
      </c>
      <c r="Z49" s="2">
        <v>171875</v>
      </c>
      <c r="AA49" s="2">
        <v>515.35</v>
      </c>
      <c r="AB49" s="2"/>
      <c r="AC49" s="2">
        <f t="shared" si="2"/>
        <v>-5.8621313551655669</v>
      </c>
      <c r="AD49" s="4">
        <v>1.3917808219999999E-2</v>
      </c>
      <c r="AE49">
        <f t="shared" si="3"/>
        <v>-5.8760491633855674</v>
      </c>
      <c r="AI49" t="s">
        <v>33</v>
      </c>
    </row>
    <row r="50" spans="1:38" ht="15" thickBot="1" x14ac:dyDescent="0.35">
      <c r="A50" s="2" t="s">
        <v>0</v>
      </c>
      <c r="B50" s="3">
        <v>43629</v>
      </c>
      <c r="C50" s="3">
        <v>43706</v>
      </c>
      <c r="D50" s="2">
        <v>424.65</v>
      </c>
      <c r="E50" s="2">
        <v>425.6</v>
      </c>
      <c r="F50" s="2">
        <v>7</v>
      </c>
      <c r="G50" s="2">
        <v>40.659999999999997</v>
      </c>
      <c r="H50" s="2">
        <v>28875</v>
      </c>
      <c r="I50" s="2">
        <v>0</v>
      </c>
      <c r="J50" s="2">
        <v>419.6</v>
      </c>
      <c r="K50" s="2"/>
      <c r="L50" s="2">
        <f t="shared" si="0"/>
        <v>0.36552293361632149</v>
      </c>
      <c r="M50" s="4">
        <v>1.6301369860000001E-2</v>
      </c>
      <c r="N50">
        <f t="shared" si="1"/>
        <v>0.34922156375632146</v>
      </c>
      <c r="R50" t="s">
        <v>1</v>
      </c>
      <c r="S50" t="s">
        <v>2</v>
      </c>
      <c r="T50" t="s">
        <v>3</v>
      </c>
      <c r="U50" t="s">
        <v>4</v>
      </c>
      <c r="V50" t="s">
        <v>5</v>
      </c>
      <c r="W50" t="s">
        <v>6</v>
      </c>
      <c r="X50" t="s">
        <v>7</v>
      </c>
      <c r="Y50" t="s">
        <v>8</v>
      </c>
      <c r="Z50" t="s">
        <v>9</v>
      </c>
      <c r="AA50" t="s">
        <v>10</v>
      </c>
      <c r="AC50" t="s">
        <v>20</v>
      </c>
      <c r="AD50" t="s">
        <v>13</v>
      </c>
      <c r="AE50" t="s">
        <v>14</v>
      </c>
      <c r="AI50" s="23" t="s">
        <v>21</v>
      </c>
      <c r="AJ50" s="24" t="s">
        <v>22</v>
      </c>
      <c r="AK50" s="24" t="s">
        <v>24</v>
      </c>
      <c r="AL50" s="25" t="s">
        <v>23</v>
      </c>
    </row>
    <row r="51" spans="1:38" ht="15" thickBot="1" x14ac:dyDescent="0.35">
      <c r="A51" s="2" t="s">
        <v>0</v>
      </c>
      <c r="B51" s="3">
        <v>43630</v>
      </c>
      <c r="C51" s="3">
        <v>43706</v>
      </c>
      <c r="D51" s="2">
        <v>421.5</v>
      </c>
      <c r="E51" s="2">
        <v>421.5</v>
      </c>
      <c r="F51" s="2">
        <v>5</v>
      </c>
      <c r="G51" s="2">
        <v>29.06</v>
      </c>
      <c r="H51" s="2">
        <v>30250</v>
      </c>
      <c r="I51" s="2">
        <v>1375</v>
      </c>
      <c r="J51" s="2">
        <v>417.75</v>
      </c>
      <c r="K51" s="2"/>
      <c r="L51" s="2">
        <f t="shared" si="0"/>
        <v>-0.96334586466165939</v>
      </c>
      <c r="M51" s="4">
        <v>1.6383561639999999E-2</v>
      </c>
      <c r="N51">
        <f t="shared" si="1"/>
        <v>-0.97972942630165938</v>
      </c>
      <c r="R51" s="36" t="s">
        <v>15</v>
      </c>
      <c r="S51" s="37"/>
      <c r="U51">
        <f>AVERAGE(U2:U49)</f>
        <v>461.28958333333344</v>
      </c>
      <c r="V51">
        <f t="shared" ref="V51:AA51" si="10">AVERAGE(V2:V49)</f>
        <v>461.58958333333345</v>
      </c>
      <c r="W51">
        <f t="shared" si="10"/>
        <v>33.8125</v>
      </c>
      <c r="X51">
        <f t="shared" si="10"/>
        <v>228.01874999999998</v>
      </c>
      <c r="Y51">
        <f t="shared" si="10"/>
        <v>83101.5625</v>
      </c>
      <c r="Z51">
        <f t="shared" si="10"/>
        <v>13406.25</v>
      </c>
      <c r="AA51">
        <f t="shared" si="10"/>
        <v>456.43749999999983</v>
      </c>
      <c r="AC51" s="6">
        <f>AVERAGE(AC3:AC49)</f>
        <v>0.63875494420720158</v>
      </c>
      <c r="AD51" s="6">
        <f t="shared" ref="AD51:AE51" si="11">AVERAGE(AD3:AD49)</f>
        <v>1.5049839697234038E-2</v>
      </c>
      <c r="AE51" s="6">
        <f t="shared" si="11"/>
        <v>0.62370510450996741</v>
      </c>
      <c r="AI51" s="8" t="s">
        <v>25</v>
      </c>
      <c r="AJ51" s="18">
        <v>-4.9302549302549306</v>
      </c>
      <c r="AK51" s="18">
        <v>-8.1451436088577136</v>
      </c>
      <c r="AL51" s="20">
        <v>-6.6918446831110501</v>
      </c>
    </row>
    <row r="52" spans="1:38" ht="15" thickBot="1" x14ac:dyDescent="0.35">
      <c r="A52" s="2" t="s">
        <v>0</v>
      </c>
      <c r="B52" s="3">
        <v>43633</v>
      </c>
      <c r="C52" s="3">
        <v>43706</v>
      </c>
      <c r="D52" s="2">
        <v>418.5</v>
      </c>
      <c r="E52" s="2">
        <v>418.5</v>
      </c>
      <c r="F52" s="2">
        <v>13</v>
      </c>
      <c r="G52" s="2">
        <v>75</v>
      </c>
      <c r="H52" s="2">
        <v>37125</v>
      </c>
      <c r="I52" s="2">
        <v>6875</v>
      </c>
      <c r="J52" s="2">
        <v>414.2</v>
      </c>
      <c r="K52" s="2"/>
      <c r="L52" s="2">
        <f t="shared" si="0"/>
        <v>-0.71174377224199292</v>
      </c>
      <c r="M52" s="4">
        <v>1.6383561639999999E-2</v>
      </c>
      <c r="N52">
        <f t="shared" si="1"/>
        <v>-0.72812733388199291</v>
      </c>
      <c r="R52" s="36" t="s">
        <v>16</v>
      </c>
      <c r="S52" s="37"/>
      <c r="U52">
        <f>MIN(U2:U49)</f>
        <v>391.45</v>
      </c>
      <c r="V52">
        <f t="shared" ref="V52:AA52" si="12">MIN(V2:V49)</f>
        <v>390.9</v>
      </c>
      <c r="W52">
        <f t="shared" si="12"/>
        <v>1</v>
      </c>
      <c r="X52">
        <f t="shared" si="12"/>
        <v>6.45</v>
      </c>
      <c r="Y52">
        <f t="shared" si="12"/>
        <v>1375</v>
      </c>
      <c r="Z52">
        <f t="shared" si="12"/>
        <v>-9625</v>
      </c>
      <c r="AA52">
        <f t="shared" si="12"/>
        <v>385.1</v>
      </c>
      <c r="AC52">
        <f>MIN(AC3:AC49)</f>
        <v>-8.1451436088577136</v>
      </c>
      <c r="AD52">
        <f t="shared" ref="AD52:AE52" si="13">MIN(AD3:AD49)</f>
        <v>1.347945205E-2</v>
      </c>
      <c r="AE52">
        <f t="shared" si="13"/>
        <v>-8.1594997732377141</v>
      </c>
      <c r="AI52" s="8" t="s">
        <v>26</v>
      </c>
      <c r="AJ52" s="18">
        <v>7.6273355515741006</v>
      </c>
      <c r="AK52" s="18">
        <v>9.8273235144743492</v>
      </c>
      <c r="AL52" s="20">
        <v>10.448875146604127</v>
      </c>
    </row>
    <row r="53" spans="1:38" ht="15" thickBot="1" x14ac:dyDescent="0.35">
      <c r="A53" s="2" t="s">
        <v>0</v>
      </c>
      <c r="B53" s="3">
        <v>43634</v>
      </c>
      <c r="C53" s="3">
        <v>43706</v>
      </c>
      <c r="D53" s="2">
        <v>424.1</v>
      </c>
      <c r="E53" s="2">
        <v>427.8</v>
      </c>
      <c r="F53" s="2">
        <v>31</v>
      </c>
      <c r="G53" s="2">
        <v>181.31</v>
      </c>
      <c r="H53" s="2">
        <v>39875</v>
      </c>
      <c r="I53" s="2">
        <v>2750</v>
      </c>
      <c r="J53" s="2">
        <v>422.15</v>
      </c>
      <c r="K53" s="2"/>
      <c r="L53" s="2">
        <f t="shared" si="0"/>
        <v>2.222222222222225</v>
      </c>
      <c r="M53" s="4">
        <v>1.6383561639999999E-2</v>
      </c>
      <c r="N53">
        <f t="shared" si="1"/>
        <v>2.2058386605822249</v>
      </c>
      <c r="R53" s="36" t="s">
        <v>17</v>
      </c>
      <c r="S53" s="37"/>
      <c r="U53">
        <f>MAX(U2:U49)</f>
        <v>556.45000000000005</v>
      </c>
      <c r="V53">
        <f t="shared" ref="V53:AA53" si="14">MAX(V2:V49)</f>
        <v>556.45000000000005</v>
      </c>
      <c r="W53">
        <f t="shared" si="14"/>
        <v>233</v>
      </c>
      <c r="X53">
        <f t="shared" si="14"/>
        <v>1668.11</v>
      </c>
      <c r="Y53">
        <f t="shared" si="14"/>
        <v>371250</v>
      </c>
      <c r="Z53">
        <f t="shared" si="14"/>
        <v>171875</v>
      </c>
      <c r="AA53">
        <f t="shared" si="14"/>
        <v>549.4</v>
      </c>
      <c r="AC53">
        <f>MAX(AC3:AC49)</f>
        <v>9.8273235144743492</v>
      </c>
      <c r="AD53">
        <f t="shared" ref="AD53:AE53" si="15">MAX(AD3:AD49)</f>
        <v>1.77260274E-2</v>
      </c>
      <c r="AE53">
        <f t="shared" si="15"/>
        <v>9.8102002268043496</v>
      </c>
      <c r="AI53" s="8" t="s">
        <v>27</v>
      </c>
      <c r="AJ53" s="18">
        <v>0.12935816807096109</v>
      </c>
      <c r="AK53" s="6">
        <v>0.63875494420720158</v>
      </c>
      <c r="AL53" s="20">
        <v>2.5633800969893108</v>
      </c>
    </row>
    <row r="54" spans="1:38" ht="15" thickBot="1" x14ac:dyDescent="0.35">
      <c r="A54" s="2" t="s">
        <v>0</v>
      </c>
      <c r="B54" s="3">
        <v>43635</v>
      </c>
      <c r="C54" s="3">
        <v>43706</v>
      </c>
      <c r="D54" s="2">
        <v>422</v>
      </c>
      <c r="E54" s="2">
        <v>425.35</v>
      </c>
      <c r="F54" s="2">
        <v>17</v>
      </c>
      <c r="G54" s="2">
        <v>99.27</v>
      </c>
      <c r="H54" s="2">
        <v>46750</v>
      </c>
      <c r="I54" s="2">
        <v>6875</v>
      </c>
      <c r="J54" s="2">
        <v>419.8</v>
      </c>
      <c r="K54" s="2"/>
      <c r="L54" s="2">
        <f t="shared" si="0"/>
        <v>-0.57269752220663594</v>
      </c>
      <c r="M54" s="4">
        <v>1.6383561639999999E-2</v>
      </c>
      <c r="N54">
        <f t="shared" si="1"/>
        <v>-0.58908108384663593</v>
      </c>
      <c r="R54" s="36" t="s">
        <v>18</v>
      </c>
      <c r="S54" s="37"/>
      <c r="U54">
        <f>_xlfn.STDEV.S(U2:U49)</f>
        <v>56.46259443237949</v>
      </c>
      <c r="V54">
        <f t="shared" ref="V54:AA54" si="16">_xlfn.STDEV.S(V2:V49)</f>
        <v>56.331499783936174</v>
      </c>
      <c r="W54">
        <f t="shared" si="16"/>
        <v>43.145304347449475</v>
      </c>
      <c r="X54">
        <f t="shared" si="16"/>
        <v>300.14479064544122</v>
      </c>
      <c r="Y54">
        <f t="shared" si="16"/>
        <v>82935.683297335956</v>
      </c>
      <c r="Z54">
        <f t="shared" si="16"/>
        <v>25958.173957595052</v>
      </c>
      <c r="AA54">
        <f t="shared" si="16"/>
        <v>56.063214226102097</v>
      </c>
      <c r="AC54">
        <f>_xlfn.STDEV.S(AC3:AC49)</f>
        <v>3.6960011081434994</v>
      </c>
      <c r="AD54">
        <f t="shared" ref="AD54:AE54" si="17">_xlfn.STDEV.S(AD3:AD49)</f>
        <v>1.3491840781236094E-3</v>
      </c>
      <c r="AE54">
        <f t="shared" si="17"/>
        <v>3.6960449260150101</v>
      </c>
      <c r="AI54" s="11" t="s">
        <v>31</v>
      </c>
      <c r="AJ54" s="21">
        <v>1.7627737422993746</v>
      </c>
      <c r="AK54" s="21">
        <v>3.6960011081434994</v>
      </c>
      <c r="AL54" s="22">
        <v>6.7522933038473649</v>
      </c>
    </row>
    <row r="55" spans="1:38" ht="15" thickBot="1" x14ac:dyDescent="0.35">
      <c r="A55" s="2" t="s">
        <v>0</v>
      </c>
      <c r="B55" s="3">
        <v>43636</v>
      </c>
      <c r="C55" s="3">
        <v>43706</v>
      </c>
      <c r="D55" s="2">
        <v>434.5</v>
      </c>
      <c r="E55" s="2">
        <v>434.5</v>
      </c>
      <c r="F55" s="2">
        <v>47</v>
      </c>
      <c r="G55" s="2">
        <v>278.44</v>
      </c>
      <c r="H55" s="2">
        <v>82500</v>
      </c>
      <c r="I55" s="2">
        <v>35750</v>
      </c>
      <c r="J55" s="2">
        <v>433.4</v>
      </c>
      <c r="K55" s="2"/>
      <c r="L55" s="2">
        <f t="shared" si="0"/>
        <v>2.1511696250146883</v>
      </c>
      <c r="M55" s="4">
        <v>1.6301369860000001E-2</v>
      </c>
      <c r="N55">
        <f t="shared" si="1"/>
        <v>2.1348682551546885</v>
      </c>
      <c r="R55" s="36" t="s">
        <v>19</v>
      </c>
      <c r="S55" s="37"/>
      <c r="T55">
        <f>AE51/AC54</f>
        <v>0.1687513304949344</v>
      </c>
    </row>
    <row r="56" spans="1:38" ht="15" thickBot="1" x14ac:dyDescent="0.35">
      <c r="A56" s="2" t="s">
        <v>0</v>
      </c>
      <c r="B56" s="3">
        <v>43637</v>
      </c>
      <c r="C56" s="3">
        <v>43706</v>
      </c>
      <c r="D56" s="2">
        <v>434.3</v>
      </c>
      <c r="E56" s="2">
        <v>434.3</v>
      </c>
      <c r="F56" s="2">
        <v>41</v>
      </c>
      <c r="G56" s="2">
        <v>244.52</v>
      </c>
      <c r="H56" s="2">
        <v>93500</v>
      </c>
      <c r="I56" s="2">
        <v>11000</v>
      </c>
      <c r="J56" s="2">
        <v>430.8</v>
      </c>
      <c r="K56" s="2"/>
      <c r="L56" s="2">
        <f t="shared" si="0"/>
        <v>-4.6029919447638352E-2</v>
      </c>
      <c r="M56" s="4">
        <v>1.635616438E-2</v>
      </c>
      <c r="N56">
        <f t="shared" si="1"/>
        <v>-6.2386083827638356E-2</v>
      </c>
    </row>
    <row r="57" spans="1:38" ht="15" thickBot="1" x14ac:dyDescent="0.35">
      <c r="A57" s="2" t="s">
        <v>0</v>
      </c>
      <c r="B57" s="3">
        <v>43640</v>
      </c>
      <c r="C57" s="3">
        <v>43706</v>
      </c>
      <c r="D57" s="2">
        <v>433.05</v>
      </c>
      <c r="E57" s="2">
        <v>433.05</v>
      </c>
      <c r="F57" s="2">
        <v>70</v>
      </c>
      <c r="G57" s="2">
        <v>417.5</v>
      </c>
      <c r="H57" s="2">
        <v>141625</v>
      </c>
      <c r="I57" s="2">
        <v>48125</v>
      </c>
      <c r="J57" s="2">
        <v>429.45</v>
      </c>
      <c r="K57" s="2"/>
      <c r="L57" s="2">
        <f t="shared" si="0"/>
        <v>-0.28781947962238086</v>
      </c>
      <c r="M57" s="4">
        <v>1.6301369860000001E-2</v>
      </c>
      <c r="N57">
        <f t="shared" si="1"/>
        <v>-0.30412084948238088</v>
      </c>
      <c r="AI57" t="s">
        <v>14</v>
      </c>
    </row>
    <row r="58" spans="1:38" ht="15" thickBot="1" x14ac:dyDescent="0.35">
      <c r="A58" s="2" t="s">
        <v>0</v>
      </c>
      <c r="B58" s="3">
        <v>43641</v>
      </c>
      <c r="C58" s="3">
        <v>43706</v>
      </c>
      <c r="D58" s="2">
        <v>436.6</v>
      </c>
      <c r="E58" s="2">
        <v>436.6</v>
      </c>
      <c r="F58" s="2">
        <v>126</v>
      </c>
      <c r="G58" s="2">
        <v>752.05</v>
      </c>
      <c r="H58" s="2">
        <v>188375</v>
      </c>
      <c r="I58" s="2">
        <v>46750</v>
      </c>
      <c r="J58" s="2">
        <v>433.65</v>
      </c>
      <c r="K58" s="2"/>
      <c r="L58" s="2">
        <f t="shared" si="0"/>
        <v>0.81976677058076697</v>
      </c>
      <c r="M58" s="4">
        <v>1.632876712E-2</v>
      </c>
      <c r="N58">
        <f t="shared" si="1"/>
        <v>0.80343800346076699</v>
      </c>
      <c r="AI58" s="23" t="s">
        <v>21</v>
      </c>
      <c r="AJ58" s="24" t="s">
        <v>22</v>
      </c>
      <c r="AK58" s="24" t="s">
        <v>24</v>
      </c>
      <c r="AL58" s="25" t="s">
        <v>23</v>
      </c>
    </row>
    <row r="59" spans="1:38" ht="15" thickBot="1" x14ac:dyDescent="0.35">
      <c r="A59" s="2" t="s">
        <v>0</v>
      </c>
      <c r="B59" s="3">
        <v>43642</v>
      </c>
      <c r="C59" s="3">
        <v>43706</v>
      </c>
      <c r="D59" s="2">
        <v>441.55</v>
      </c>
      <c r="E59" s="2">
        <v>441.55</v>
      </c>
      <c r="F59" s="2">
        <v>155</v>
      </c>
      <c r="G59" s="2">
        <v>938.62</v>
      </c>
      <c r="H59" s="2">
        <v>248875</v>
      </c>
      <c r="I59" s="2">
        <v>60500</v>
      </c>
      <c r="J59" s="2">
        <v>438.65</v>
      </c>
      <c r="K59" s="2"/>
      <c r="L59" s="2">
        <f t="shared" si="0"/>
        <v>1.1337608795235887</v>
      </c>
      <c r="M59" s="4">
        <v>1.6383561639999999E-2</v>
      </c>
      <c r="N59">
        <f t="shared" si="1"/>
        <v>1.1173773178835886</v>
      </c>
      <c r="AI59" s="8" t="s">
        <v>25</v>
      </c>
      <c r="AJ59" s="18">
        <v>-4.9451042453249308</v>
      </c>
      <c r="AK59" s="18">
        <v>-8.1594997732377141</v>
      </c>
      <c r="AL59" s="20">
        <v>-6.7066939981810503</v>
      </c>
    </row>
    <row r="60" spans="1:38" ht="15" thickBot="1" x14ac:dyDescent="0.35">
      <c r="A60" s="2" t="s">
        <v>0</v>
      </c>
      <c r="B60" s="3">
        <v>43643</v>
      </c>
      <c r="C60" s="3">
        <v>43706</v>
      </c>
      <c r="D60" s="2">
        <v>442.7</v>
      </c>
      <c r="E60" s="2">
        <v>442.7</v>
      </c>
      <c r="F60" s="2">
        <v>192</v>
      </c>
      <c r="G60" s="2">
        <v>1168.49</v>
      </c>
      <c r="H60" s="2">
        <v>350625</v>
      </c>
      <c r="I60" s="2">
        <v>101750</v>
      </c>
      <c r="J60" s="2">
        <v>440.95</v>
      </c>
      <c r="K60" s="2"/>
      <c r="L60" s="2">
        <f t="shared" si="0"/>
        <v>0.26044615558826345</v>
      </c>
      <c r="M60" s="4">
        <v>1.6410958900000001E-2</v>
      </c>
      <c r="N60">
        <f t="shared" si="1"/>
        <v>0.24403519668826346</v>
      </c>
      <c r="U60" s="30" t="s">
        <v>47</v>
      </c>
      <c r="V60" s="30" t="s">
        <v>48</v>
      </c>
      <c r="AI60" s="8" t="s">
        <v>26</v>
      </c>
      <c r="AJ60" s="18">
        <v>7.6127602091041009</v>
      </c>
      <c r="AK60" s="18">
        <v>9.8102002268043496</v>
      </c>
      <c r="AL60" s="20">
        <v>10.435395694554128</v>
      </c>
    </row>
    <row r="61" spans="1:38" ht="15" thickBot="1" x14ac:dyDescent="0.35">
      <c r="A61" s="2" t="s">
        <v>0</v>
      </c>
      <c r="B61" s="3">
        <v>43644</v>
      </c>
      <c r="C61" s="3">
        <v>43734</v>
      </c>
      <c r="D61" s="2">
        <v>443.5</v>
      </c>
      <c r="E61" s="2">
        <v>443.5</v>
      </c>
      <c r="F61" s="2">
        <v>9</v>
      </c>
      <c r="G61" s="2">
        <v>54.76</v>
      </c>
      <c r="H61" s="2">
        <v>11000</v>
      </c>
      <c r="I61" s="2">
        <v>11000</v>
      </c>
      <c r="J61" s="2">
        <v>437.1</v>
      </c>
      <c r="K61" s="2"/>
      <c r="L61" s="2">
        <f t="shared" si="0"/>
        <v>0.18070928393946498</v>
      </c>
      <c r="M61" s="4">
        <v>1.646575342E-2</v>
      </c>
      <c r="N61">
        <f t="shared" si="1"/>
        <v>0.16424353051946497</v>
      </c>
      <c r="U61" s="30" t="s">
        <v>22</v>
      </c>
      <c r="V61" s="35">
        <v>6.4817095800092289E-2</v>
      </c>
      <c r="AI61" s="8" t="s">
        <v>27</v>
      </c>
      <c r="AJ61" s="18">
        <v>0.11425787452850576</v>
      </c>
      <c r="AK61" s="18">
        <v>0.62370510450996741</v>
      </c>
      <c r="AL61" s="20">
        <v>2.5483253024673109</v>
      </c>
    </row>
    <row r="62" spans="1:38" ht="15" thickBot="1" x14ac:dyDescent="0.35">
      <c r="A62" s="2" t="s">
        <v>0</v>
      </c>
      <c r="B62" s="3">
        <v>43647</v>
      </c>
      <c r="C62" s="3">
        <v>43734</v>
      </c>
      <c r="D62" s="2">
        <v>446</v>
      </c>
      <c r="E62" s="2">
        <v>446.15</v>
      </c>
      <c r="F62" s="2">
        <v>3</v>
      </c>
      <c r="G62" s="2">
        <v>18.38</v>
      </c>
      <c r="H62" s="2">
        <v>11000</v>
      </c>
      <c r="I62" s="2">
        <v>0</v>
      </c>
      <c r="J62" s="2">
        <v>439</v>
      </c>
      <c r="K62" s="2"/>
      <c r="L62" s="2">
        <f t="shared" si="0"/>
        <v>0.59751972942502307</v>
      </c>
      <c r="M62" s="4">
        <v>1.6383561639999999E-2</v>
      </c>
      <c r="N62">
        <f t="shared" si="1"/>
        <v>0.58113616778502308</v>
      </c>
      <c r="U62" s="30" t="s">
        <v>24</v>
      </c>
      <c r="V62" s="35">
        <v>0.1687513304949344</v>
      </c>
      <c r="AI62" s="11" t="s">
        <v>31</v>
      </c>
      <c r="AJ62" s="21">
        <v>1.7628099727672275</v>
      </c>
      <c r="AK62" s="21">
        <v>3.6960449260150101</v>
      </c>
      <c r="AL62" s="22">
        <v>6.752612041296369</v>
      </c>
    </row>
    <row r="63" spans="1:38" ht="15" thickBot="1" x14ac:dyDescent="0.35">
      <c r="A63" s="2" t="s">
        <v>0</v>
      </c>
      <c r="B63" s="3">
        <v>43648</v>
      </c>
      <c r="C63" s="3">
        <v>43734</v>
      </c>
      <c r="D63" s="2">
        <v>440.15</v>
      </c>
      <c r="E63" s="2">
        <v>443.75</v>
      </c>
      <c r="F63" s="2">
        <v>3</v>
      </c>
      <c r="G63" s="2">
        <v>18.2</v>
      </c>
      <c r="H63" s="2">
        <v>13750</v>
      </c>
      <c r="I63" s="2">
        <v>2750</v>
      </c>
      <c r="J63" s="2">
        <v>436.75</v>
      </c>
      <c r="K63" s="2"/>
      <c r="L63" s="2">
        <f t="shared" si="0"/>
        <v>-0.53793567185923508</v>
      </c>
      <c r="M63" s="4">
        <v>1.632876712E-2</v>
      </c>
      <c r="N63">
        <f t="shared" si="1"/>
        <v>-0.55426443897923505</v>
      </c>
      <c r="U63" s="30" t="s">
        <v>23</v>
      </c>
      <c r="V63" s="35">
        <v>0.37740145277979997</v>
      </c>
    </row>
    <row r="64" spans="1:38" ht="15" thickBot="1" x14ac:dyDescent="0.35">
      <c r="A64" s="2" t="s">
        <v>0</v>
      </c>
      <c r="B64" s="3">
        <v>43649</v>
      </c>
      <c r="C64" s="3">
        <v>43734</v>
      </c>
      <c r="D64" s="2">
        <v>439.25</v>
      </c>
      <c r="E64" s="2">
        <v>439.25</v>
      </c>
      <c r="F64" s="2">
        <v>9</v>
      </c>
      <c r="G64" s="2">
        <v>54.6</v>
      </c>
      <c r="H64" s="2">
        <v>15125</v>
      </c>
      <c r="I64" s="2">
        <v>1375</v>
      </c>
      <c r="J64" s="2">
        <v>435.95</v>
      </c>
      <c r="K64" s="2"/>
      <c r="L64" s="2">
        <f t="shared" si="0"/>
        <v>-1.0140845070422535</v>
      </c>
      <c r="M64" s="4">
        <v>1.632876712E-2</v>
      </c>
      <c r="N64">
        <f t="shared" si="1"/>
        <v>-1.0304132741622536</v>
      </c>
    </row>
    <row r="65" spans="1:14" ht="15" thickBot="1" x14ac:dyDescent="0.35">
      <c r="A65" s="2" t="s">
        <v>0</v>
      </c>
      <c r="B65" s="3">
        <v>43650</v>
      </c>
      <c r="C65" s="3">
        <v>43734</v>
      </c>
      <c r="D65" s="2">
        <v>442.5</v>
      </c>
      <c r="E65" s="2">
        <v>443.05</v>
      </c>
      <c r="F65" s="2">
        <v>10</v>
      </c>
      <c r="G65" s="2">
        <v>61.01</v>
      </c>
      <c r="H65" s="2">
        <v>23375</v>
      </c>
      <c r="I65" s="2">
        <v>8250</v>
      </c>
      <c r="J65" s="2">
        <v>436.2</v>
      </c>
      <c r="K65" s="2"/>
      <c r="L65" s="2">
        <f t="shared" si="0"/>
        <v>0.86511098463289959</v>
      </c>
      <c r="M65" s="4">
        <v>1.6383561639999999E-2</v>
      </c>
      <c r="N65">
        <f t="shared" si="1"/>
        <v>0.8487274229928996</v>
      </c>
    </row>
    <row r="66" spans="1:14" ht="15" thickBot="1" x14ac:dyDescent="0.35">
      <c r="A66" s="2" t="s">
        <v>0</v>
      </c>
      <c r="B66" s="3">
        <v>43651</v>
      </c>
      <c r="C66" s="3">
        <v>43734</v>
      </c>
      <c r="D66" s="2">
        <v>444.15</v>
      </c>
      <c r="E66" s="2">
        <v>443.05</v>
      </c>
      <c r="F66" s="2">
        <v>11</v>
      </c>
      <c r="G66" s="2">
        <v>66.78</v>
      </c>
      <c r="H66" s="2">
        <v>26125</v>
      </c>
      <c r="I66" s="2">
        <v>2750</v>
      </c>
      <c r="J66" s="2">
        <v>436.35</v>
      </c>
      <c r="K66" s="2"/>
      <c r="L66" s="2">
        <f t="shared" si="0"/>
        <v>0</v>
      </c>
      <c r="M66" s="4">
        <v>1.61369863E-2</v>
      </c>
      <c r="N66">
        <f t="shared" si="1"/>
        <v>-1.61369863E-2</v>
      </c>
    </row>
    <row r="67" spans="1:14" ht="15" thickBot="1" x14ac:dyDescent="0.35">
      <c r="A67" s="2" t="s">
        <v>0</v>
      </c>
      <c r="B67" s="3">
        <v>43654</v>
      </c>
      <c r="C67" s="3">
        <v>43734</v>
      </c>
      <c r="D67" s="2">
        <v>429.75</v>
      </c>
      <c r="E67" s="2">
        <v>429.75</v>
      </c>
      <c r="F67" s="2">
        <v>24</v>
      </c>
      <c r="G67" s="2">
        <v>142.09</v>
      </c>
      <c r="H67" s="2">
        <v>33000</v>
      </c>
      <c r="I67" s="2">
        <v>6875</v>
      </c>
      <c r="J67" s="2">
        <v>425.9</v>
      </c>
      <c r="K67" s="2"/>
      <c r="L67" s="2">
        <f t="shared" si="0"/>
        <v>-3.0019185193544771</v>
      </c>
      <c r="M67" s="4">
        <v>1.610958904E-2</v>
      </c>
      <c r="N67">
        <f t="shared" si="1"/>
        <v>-3.0180281083944771</v>
      </c>
    </row>
    <row r="68" spans="1:14" ht="15" thickBot="1" x14ac:dyDescent="0.35">
      <c r="A68" s="2" t="s">
        <v>0</v>
      </c>
      <c r="B68" s="3">
        <v>43655</v>
      </c>
      <c r="C68" s="3">
        <v>43734</v>
      </c>
      <c r="D68" s="2">
        <v>432.45</v>
      </c>
      <c r="E68" s="2">
        <v>434.85</v>
      </c>
      <c r="F68" s="2">
        <v>7</v>
      </c>
      <c r="G68" s="2">
        <v>41.59</v>
      </c>
      <c r="H68" s="2">
        <v>35750</v>
      </c>
      <c r="I68" s="2">
        <v>2750</v>
      </c>
      <c r="J68" s="2">
        <v>428.5</v>
      </c>
      <c r="K68" s="2"/>
      <c r="L68" s="2">
        <f t="shared" ref="L68:L131" si="18">100*(E68-E67)/E67</f>
        <v>1.1867364746945952</v>
      </c>
      <c r="M68" s="4">
        <v>1.6164383559999999E-2</v>
      </c>
      <c r="N68">
        <f t="shared" ref="N68:N131" si="19">(L68-M68)</f>
        <v>1.1705720911345951</v>
      </c>
    </row>
    <row r="69" spans="1:14" ht="15" thickBot="1" x14ac:dyDescent="0.35">
      <c r="A69" s="2" t="s">
        <v>0</v>
      </c>
      <c r="B69" s="3">
        <v>43656</v>
      </c>
      <c r="C69" s="3">
        <v>43734</v>
      </c>
      <c r="D69" s="2">
        <v>432.85</v>
      </c>
      <c r="E69" s="2">
        <v>432.85</v>
      </c>
      <c r="F69" s="2">
        <v>5</v>
      </c>
      <c r="G69" s="2">
        <v>29.78</v>
      </c>
      <c r="H69" s="2">
        <v>35750</v>
      </c>
      <c r="I69" s="2">
        <v>0</v>
      </c>
      <c r="J69" s="2">
        <v>430.9</v>
      </c>
      <c r="K69" s="2"/>
      <c r="L69" s="2">
        <f t="shared" si="18"/>
        <v>-0.45992871104978728</v>
      </c>
      <c r="M69" s="4">
        <v>1.610958904E-2</v>
      </c>
      <c r="N69">
        <f t="shared" si="19"/>
        <v>-0.47603830008978726</v>
      </c>
    </row>
    <row r="70" spans="1:14" ht="15" thickBot="1" x14ac:dyDescent="0.35">
      <c r="A70" s="2" t="s">
        <v>0</v>
      </c>
      <c r="B70" s="3">
        <v>43657</v>
      </c>
      <c r="C70" s="3">
        <v>43734</v>
      </c>
      <c r="D70" s="2">
        <v>430.5</v>
      </c>
      <c r="E70" s="2">
        <v>430.5</v>
      </c>
      <c r="F70" s="2">
        <v>11</v>
      </c>
      <c r="G70" s="2">
        <v>65.180000000000007</v>
      </c>
      <c r="H70" s="2">
        <v>37125</v>
      </c>
      <c r="I70" s="2">
        <v>1375</v>
      </c>
      <c r="J70" s="2">
        <v>426.55</v>
      </c>
      <c r="K70" s="2"/>
      <c r="L70" s="2">
        <f t="shared" si="18"/>
        <v>-0.54291324939355956</v>
      </c>
      <c r="M70" s="4">
        <v>1.6027397259999999E-2</v>
      </c>
      <c r="N70">
        <f t="shared" si="19"/>
        <v>-0.55894064665355958</v>
      </c>
    </row>
    <row r="71" spans="1:14" ht="15" thickBot="1" x14ac:dyDescent="0.35">
      <c r="A71" s="2" t="s">
        <v>0</v>
      </c>
      <c r="B71" s="3">
        <v>43658</v>
      </c>
      <c r="C71" s="3">
        <v>43734</v>
      </c>
      <c r="D71" s="2">
        <v>431</v>
      </c>
      <c r="E71" s="2">
        <v>431</v>
      </c>
      <c r="F71" s="2">
        <v>22</v>
      </c>
      <c r="G71" s="2">
        <v>130.81</v>
      </c>
      <c r="H71" s="2">
        <v>41250</v>
      </c>
      <c r="I71" s="2">
        <v>4125</v>
      </c>
      <c r="J71" s="2">
        <v>427.05</v>
      </c>
      <c r="K71" s="2"/>
      <c r="L71" s="2">
        <f t="shared" si="18"/>
        <v>0.11614401858304298</v>
      </c>
      <c r="M71" s="4">
        <v>1.6027397259999999E-2</v>
      </c>
      <c r="N71">
        <f t="shared" si="19"/>
        <v>0.10011662132304297</v>
      </c>
    </row>
    <row r="72" spans="1:14" ht="15" thickBot="1" x14ac:dyDescent="0.35">
      <c r="A72" s="2" t="s">
        <v>0</v>
      </c>
      <c r="B72" s="3">
        <v>43661</v>
      </c>
      <c r="C72" s="3">
        <v>43734</v>
      </c>
      <c r="D72" s="2">
        <v>425.5</v>
      </c>
      <c r="E72" s="2">
        <v>425.5</v>
      </c>
      <c r="F72" s="2">
        <v>16</v>
      </c>
      <c r="G72" s="2">
        <v>93.79</v>
      </c>
      <c r="H72" s="2">
        <v>48125</v>
      </c>
      <c r="I72" s="2">
        <v>6875</v>
      </c>
      <c r="J72" s="2">
        <v>422.3</v>
      </c>
      <c r="K72" s="2"/>
      <c r="L72" s="2">
        <f t="shared" si="18"/>
        <v>-1.2761020881670533</v>
      </c>
      <c r="M72" s="4">
        <v>1.5945205479999999E-2</v>
      </c>
      <c r="N72">
        <f t="shared" si="19"/>
        <v>-1.2920472936470533</v>
      </c>
    </row>
    <row r="73" spans="1:14" ht="15" thickBot="1" x14ac:dyDescent="0.35">
      <c r="A73" s="2" t="s">
        <v>0</v>
      </c>
      <c r="B73" s="3">
        <v>43662</v>
      </c>
      <c r="C73" s="3">
        <v>43734</v>
      </c>
      <c r="D73" s="2">
        <v>428.3</v>
      </c>
      <c r="E73" s="2">
        <v>428.3</v>
      </c>
      <c r="F73" s="2">
        <v>15</v>
      </c>
      <c r="G73" s="2">
        <v>88.89</v>
      </c>
      <c r="H73" s="2">
        <v>48125</v>
      </c>
      <c r="I73" s="2">
        <v>0</v>
      </c>
      <c r="J73" s="2">
        <v>424.6</v>
      </c>
      <c r="K73" s="2"/>
      <c r="L73" s="2">
        <f t="shared" si="18"/>
        <v>0.65804935370153028</v>
      </c>
      <c r="M73" s="4">
        <v>1.6E-2</v>
      </c>
      <c r="N73">
        <f t="shared" si="19"/>
        <v>0.64204935370153027</v>
      </c>
    </row>
    <row r="74" spans="1:14" ht="15" thickBot="1" x14ac:dyDescent="0.35">
      <c r="A74" s="2" t="s">
        <v>0</v>
      </c>
      <c r="B74" s="3">
        <v>43663</v>
      </c>
      <c r="C74" s="3">
        <v>43734</v>
      </c>
      <c r="D74" s="2">
        <v>429.5</v>
      </c>
      <c r="E74" s="2">
        <v>429.5</v>
      </c>
      <c r="F74" s="2">
        <v>12</v>
      </c>
      <c r="G74" s="2">
        <v>70.8</v>
      </c>
      <c r="H74" s="2">
        <v>57750</v>
      </c>
      <c r="I74" s="2">
        <v>9625</v>
      </c>
      <c r="J74" s="2">
        <v>424.7</v>
      </c>
      <c r="K74" s="2"/>
      <c r="L74" s="2">
        <f t="shared" si="18"/>
        <v>0.28017744571561726</v>
      </c>
      <c r="M74" s="4">
        <v>1.589041096E-2</v>
      </c>
      <c r="N74">
        <f t="shared" si="19"/>
        <v>0.26428703475561727</v>
      </c>
    </row>
    <row r="75" spans="1:14" ht="15" thickBot="1" x14ac:dyDescent="0.35">
      <c r="A75" s="2" t="s">
        <v>0</v>
      </c>
      <c r="B75" s="3">
        <v>43664</v>
      </c>
      <c r="C75" s="3">
        <v>43734</v>
      </c>
      <c r="D75" s="2">
        <v>423.9</v>
      </c>
      <c r="E75" s="2">
        <v>424.1</v>
      </c>
      <c r="F75" s="2">
        <v>10</v>
      </c>
      <c r="G75" s="2">
        <v>58.45</v>
      </c>
      <c r="H75" s="2">
        <v>52250</v>
      </c>
      <c r="I75" s="2">
        <v>-5500</v>
      </c>
      <c r="J75" s="2">
        <v>418.65</v>
      </c>
      <c r="K75" s="2"/>
      <c r="L75" s="2">
        <f t="shared" si="18"/>
        <v>-1.2572759022118689</v>
      </c>
      <c r="M75" s="4">
        <v>1.561643836E-2</v>
      </c>
      <c r="N75">
        <f t="shared" si="19"/>
        <v>-1.2728923405718688</v>
      </c>
    </row>
    <row r="76" spans="1:14" ht="15" thickBot="1" x14ac:dyDescent="0.35">
      <c r="A76" s="2" t="s">
        <v>0</v>
      </c>
      <c r="B76" s="3">
        <v>43665</v>
      </c>
      <c r="C76" s="3">
        <v>43734</v>
      </c>
      <c r="D76" s="2">
        <v>413.65</v>
      </c>
      <c r="E76" s="2">
        <v>413.65</v>
      </c>
      <c r="F76" s="2">
        <v>27</v>
      </c>
      <c r="G76" s="2">
        <v>154.09</v>
      </c>
      <c r="H76" s="2">
        <v>59125</v>
      </c>
      <c r="I76" s="2">
        <v>6875</v>
      </c>
      <c r="J76" s="2">
        <v>410.3</v>
      </c>
      <c r="K76" s="2"/>
      <c r="L76" s="2">
        <f t="shared" si="18"/>
        <v>-2.4640414996463202</v>
      </c>
      <c r="M76" s="4">
        <v>1.5698630139999999E-2</v>
      </c>
      <c r="N76">
        <f t="shared" si="19"/>
        <v>-2.4797401297863204</v>
      </c>
    </row>
    <row r="77" spans="1:14" ht="15" thickBot="1" x14ac:dyDescent="0.35">
      <c r="A77" s="2" t="s">
        <v>0</v>
      </c>
      <c r="B77" s="3">
        <v>43668</v>
      </c>
      <c r="C77" s="3">
        <v>43734</v>
      </c>
      <c r="D77" s="2">
        <v>415.7</v>
      </c>
      <c r="E77" s="2">
        <v>416.55</v>
      </c>
      <c r="F77" s="2">
        <v>37</v>
      </c>
      <c r="G77" s="2">
        <v>210.49</v>
      </c>
      <c r="H77" s="2">
        <v>75625</v>
      </c>
      <c r="I77" s="2">
        <v>16500</v>
      </c>
      <c r="J77" s="2">
        <v>411.5</v>
      </c>
      <c r="K77" s="2"/>
      <c r="L77" s="2">
        <f t="shared" si="18"/>
        <v>0.70107578871027054</v>
      </c>
      <c r="M77" s="4">
        <v>1.5808219179999999E-2</v>
      </c>
      <c r="N77">
        <f t="shared" si="19"/>
        <v>0.68526756953027057</v>
      </c>
    </row>
    <row r="78" spans="1:14" ht="15" thickBot="1" x14ac:dyDescent="0.35">
      <c r="A78" s="2" t="s">
        <v>0</v>
      </c>
      <c r="B78" s="3">
        <v>43669</v>
      </c>
      <c r="C78" s="3">
        <v>43734</v>
      </c>
      <c r="D78" s="2">
        <v>416.85</v>
      </c>
      <c r="E78" s="2">
        <v>416.85</v>
      </c>
      <c r="F78" s="2">
        <v>32</v>
      </c>
      <c r="G78" s="2">
        <v>183.81</v>
      </c>
      <c r="H78" s="2">
        <v>83875</v>
      </c>
      <c r="I78" s="2">
        <v>8250</v>
      </c>
      <c r="J78" s="2">
        <v>411.95</v>
      </c>
      <c r="K78" s="2"/>
      <c r="L78" s="2">
        <f t="shared" si="18"/>
        <v>7.2020165646383708E-2</v>
      </c>
      <c r="M78" s="4">
        <v>1.578082192E-2</v>
      </c>
      <c r="N78">
        <f t="shared" si="19"/>
        <v>5.6239343726383707E-2</v>
      </c>
    </row>
    <row r="79" spans="1:14" ht="15" thickBot="1" x14ac:dyDescent="0.35">
      <c r="A79" s="2" t="s">
        <v>0</v>
      </c>
      <c r="B79" s="3">
        <v>43670</v>
      </c>
      <c r="C79" s="3">
        <v>43734</v>
      </c>
      <c r="D79" s="2">
        <v>412.05</v>
      </c>
      <c r="E79" s="2">
        <v>412.05</v>
      </c>
      <c r="F79" s="2">
        <v>135</v>
      </c>
      <c r="G79" s="2">
        <v>761.57</v>
      </c>
      <c r="H79" s="2">
        <v>127875</v>
      </c>
      <c r="I79" s="2">
        <v>44000</v>
      </c>
      <c r="J79" s="2">
        <v>408.5</v>
      </c>
      <c r="K79" s="2"/>
      <c r="L79" s="2">
        <f t="shared" si="18"/>
        <v>-1.1514933429291139</v>
      </c>
      <c r="M79" s="4">
        <v>1.5808219179999999E-2</v>
      </c>
      <c r="N79">
        <f t="shared" si="19"/>
        <v>-1.1673015621091138</v>
      </c>
    </row>
    <row r="80" spans="1:14" ht="15" thickBot="1" x14ac:dyDescent="0.35">
      <c r="A80" s="2" t="s">
        <v>0</v>
      </c>
      <c r="B80" s="3">
        <v>43671</v>
      </c>
      <c r="C80" s="3">
        <v>43734</v>
      </c>
      <c r="D80" s="2">
        <v>413.95</v>
      </c>
      <c r="E80" s="2">
        <v>413.95</v>
      </c>
      <c r="F80" s="2">
        <v>228</v>
      </c>
      <c r="G80" s="2">
        <v>1294.72</v>
      </c>
      <c r="H80" s="2">
        <v>281875</v>
      </c>
      <c r="I80" s="2">
        <v>154000</v>
      </c>
      <c r="J80" s="2">
        <v>409</v>
      </c>
      <c r="K80" s="2"/>
      <c r="L80" s="2">
        <f t="shared" si="18"/>
        <v>0.4611090887028218</v>
      </c>
      <c r="M80" s="4">
        <v>1.5726027399999998E-2</v>
      </c>
      <c r="N80">
        <f t="shared" si="19"/>
        <v>0.44538306130282179</v>
      </c>
    </row>
    <row r="81" spans="1:14" ht="15" thickBot="1" x14ac:dyDescent="0.35">
      <c r="A81" s="2" t="s">
        <v>0</v>
      </c>
      <c r="B81" s="3">
        <v>43672</v>
      </c>
      <c r="C81" s="3">
        <v>43769</v>
      </c>
      <c r="D81" s="2">
        <v>421.75</v>
      </c>
      <c r="E81" s="2">
        <v>423.2</v>
      </c>
      <c r="F81" s="2">
        <v>6</v>
      </c>
      <c r="G81" s="2">
        <v>34.75</v>
      </c>
      <c r="H81" s="2">
        <v>6875</v>
      </c>
      <c r="I81" s="2">
        <v>6875</v>
      </c>
      <c r="J81" s="2">
        <v>415.75</v>
      </c>
      <c r="K81" s="2"/>
      <c r="L81" s="2">
        <f t="shared" si="18"/>
        <v>2.2345693924387002</v>
      </c>
      <c r="M81" s="4">
        <v>1.5726027399999998E-2</v>
      </c>
      <c r="N81">
        <f t="shared" si="19"/>
        <v>2.2188433650387003</v>
      </c>
    </row>
    <row r="82" spans="1:14" ht="15" thickBot="1" x14ac:dyDescent="0.35">
      <c r="A82" s="2" t="s">
        <v>0</v>
      </c>
      <c r="B82" s="3">
        <v>43675</v>
      </c>
      <c r="C82" s="3">
        <v>43769</v>
      </c>
      <c r="D82" s="2">
        <v>434.35</v>
      </c>
      <c r="E82" s="2">
        <v>434.35</v>
      </c>
      <c r="F82" s="2">
        <v>27</v>
      </c>
      <c r="G82" s="2">
        <v>161.87</v>
      </c>
      <c r="H82" s="2">
        <v>17875</v>
      </c>
      <c r="I82" s="2">
        <v>11000</v>
      </c>
      <c r="J82" s="2">
        <v>429.35</v>
      </c>
      <c r="K82" s="2"/>
      <c r="L82" s="2">
        <f t="shared" si="18"/>
        <v>2.6346880907372481</v>
      </c>
      <c r="M82" s="4">
        <v>1.5753424660000001E-2</v>
      </c>
      <c r="N82">
        <f t="shared" si="19"/>
        <v>2.6189346660772479</v>
      </c>
    </row>
    <row r="83" spans="1:14" ht="15" thickBot="1" x14ac:dyDescent="0.35">
      <c r="A83" s="2" t="s">
        <v>0</v>
      </c>
      <c r="B83" s="3">
        <v>43676</v>
      </c>
      <c r="C83" s="3">
        <v>43769</v>
      </c>
      <c r="D83" s="2">
        <v>430.85</v>
      </c>
      <c r="E83" s="2">
        <v>430.85</v>
      </c>
      <c r="F83" s="2">
        <v>37</v>
      </c>
      <c r="G83" s="2">
        <v>223.78</v>
      </c>
      <c r="H83" s="2">
        <v>45375</v>
      </c>
      <c r="I83" s="2">
        <v>27500</v>
      </c>
      <c r="J83" s="2">
        <v>425.35</v>
      </c>
      <c r="K83" s="2"/>
      <c r="L83" s="2">
        <f t="shared" si="18"/>
        <v>-0.80580177276390008</v>
      </c>
      <c r="M83" s="4">
        <v>1.5726027399999998E-2</v>
      </c>
      <c r="N83">
        <f t="shared" si="19"/>
        <v>-0.82152780016390003</v>
      </c>
    </row>
    <row r="84" spans="1:14" ht="15" thickBot="1" x14ac:dyDescent="0.35">
      <c r="A84" s="2" t="s">
        <v>0</v>
      </c>
      <c r="B84" s="3">
        <v>43677</v>
      </c>
      <c r="C84" s="3">
        <v>43769</v>
      </c>
      <c r="D84" s="2">
        <v>431.15</v>
      </c>
      <c r="E84" s="2">
        <v>431.15</v>
      </c>
      <c r="F84" s="2">
        <v>20</v>
      </c>
      <c r="G84" s="2">
        <v>118.52</v>
      </c>
      <c r="H84" s="2">
        <v>44000</v>
      </c>
      <c r="I84" s="2">
        <v>-1375</v>
      </c>
      <c r="J84" s="2">
        <v>424.6</v>
      </c>
      <c r="K84" s="2"/>
      <c r="L84" s="2">
        <f t="shared" si="18"/>
        <v>6.9629801555055007E-2</v>
      </c>
      <c r="M84" s="4">
        <v>1.5698630139999999E-2</v>
      </c>
      <c r="N84">
        <f t="shared" si="19"/>
        <v>5.3931171415055004E-2</v>
      </c>
    </row>
    <row r="85" spans="1:14" ht="15" thickBot="1" x14ac:dyDescent="0.35">
      <c r="A85" s="2" t="s">
        <v>0</v>
      </c>
      <c r="B85" s="3">
        <v>43678</v>
      </c>
      <c r="C85" s="3">
        <v>43769</v>
      </c>
      <c r="D85" s="2">
        <v>423.65</v>
      </c>
      <c r="E85" s="2">
        <v>423.65</v>
      </c>
      <c r="F85" s="2">
        <v>11</v>
      </c>
      <c r="G85" s="2">
        <v>64.13</v>
      </c>
      <c r="H85" s="2">
        <v>38500</v>
      </c>
      <c r="I85" s="2">
        <v>-5500</v>
      </c>
      <c r="J85" s="2">
        <v>417.05</v>
      </c>
      <c r="K85" s="2"/>
      <c r="L85" s="2">
        <f t="shared" si="18"/>
        <v>-1.7395338049402762</v>
      </c>
      <c r="M85" s="4">
        <v>1.550684932E-2</v>
      </c>
      <c r="N85">
        <f t="shared" si="19"/>
        <v>-1.7550406542602761</v>
      </c>
    </row>
    <row r="86" spans="1:14" ht="15" thickBot="1" x14ac:dyDescent="0.35">
      <c r="A86" s="2" t="s">
        <v>0</v>
      </c>
      <c r="B86" s="3">
        <v>43679</v>
      </c>
      <c r="C86" s="3">
        <v>43769</v>
      </c>
      <c r="D86" s="2">
        <v>418.8</v>
      </c>
      <c r="E86" s="2">
        <v>417.3</v>
      </c>
      <c r="F86" s="2">
        <v>55</v>
      </c>
      <c r="G86" s="2">
        <v>314.58999999999997</v>
      </c>
      <c r="H86" s="2">
        <v>52250</v>
      </c>
      <c r="I86" s="2">
        <v>13750</v>
      </c>
      <c r="J86" s="2">
        <v>410.6</v>
      </c>
      <c r="K86" s="2"/>
      <c r="L86" s="2">
        <f t="shared" si="18"/>
        <v>-1.4988787914552026</v>
      </c>
      <c r="M86" s="4">
        <v>1.547945205E-2</v>
      </c>
      <c r="N86">
        <f t="shared" si="19"/>
        <v>-1.5143582435052025</v>
      </c>
    </row>
    <row r="87" spans="1:14" ht="15" thickBot="1" x14ac:dyDescent="0.35">
      <c r="A87" s="2" t="s">
        <v>0</v>
      </c>
      <c r="B87" s="3">
        <v>43682</v>
      </c>
      <c r="C87" s="3">
        <v>43769</v>
      </c>
      <c r="D87" s="2">
        <v>408.15</v>
      </c>
      <c r="E87" s="2">
        <v>408.15</v>
      </c>
      <c r="F87" s="2">
        <v>30</v>
      </c>
      <c r="G87" s="2">
        <v>168.25</v>
      </c>
      <c r="H87" s="2">
        <v>55000</v>
      </c>
      <c r="I87" s="2">
        <v>2750</v>
      </c>
      <c r="J87" s="2">
        <v>402.65</v>
      </c>
      <c r="K87" s="2"/>
      <c r="L87" s="2">
        <f t="shared" si="18"/>
        <v>-2.1926671459381821</v>
      </c>
      <c r="M87" s="4">
        <v>1.5287671229999999E-2</v>
      </c>
      <c r="N87">
        <f t="shared" si="19"/>
        <v>-2.207954817168182</v>
      </c>
    </row>
    <row r="88" spans="1:14" ht="15" thickBot="1" x14ac:dyDescent="0.35">
      <c r="A88" s="2" t="s">
        <v>0</v>
      </c>
      <c r="B88" s="3">
        <v>43683</v>
      </c>
      <c r="C88" s="3">
        <v>43769</v>
      </c>
      <c r="D88" s="2">
        <v>414.6</v>
      </c>
      <c r="E88" s="2">
        <v>414.6</v>
      </c>
      <c r="F88" s="2">
        <v>7</v>
      </c>
      <c r="G88" s="2">
        <v>39.79</v>
      </c>
      <c r="H88" s="2">
        <v>59125</v>
      </c>
      <c r="I88" s="2">
        <v>4125</v>
      </c>
      <c r="J88" s="2">
        <v>410.25</v>
      </c>
      <c r="K88" s="2"/>
      <c r="L88" s="2">
        <f t="shared" si="18"/>
        <v>1.5803013597942046</v>
      </c>
      <c r="M88" s="4">
        <v>1.542465753E-2</v>
      </c>
      <c r="N88">
        <f t="shared" si="19"/>
        <v>1.5648767022642045</v>
      </c>
    </row>
    <row r="89" spans="1:14" ht="15" thickBot="1" x14ac:dyDescent="0.35">
      <c r="A89" s="2" t="s">
        <v>0</v>
      </c>
      <c r="B89" s="3">
        <v>43684</v>
      </c>
      <c r="C89" s="3">
        <v>43769</v>
      </c>
      <c r="D89" s="2">
        <v>414.95</v>
      </c>
      <c r="E89" s="2">
        <v>414.6</v>
      </c>
      <c r="F89" s="2">
        <v>2</v>
      </c>
      <c r="G89" s="2">
        <v>11.42</v>
      </c>
      <c r="H89" s="2">
        <v>57750</v>
      </c>
      <c r="I89" s="2">
        <v>-1375</v>
      </c>
      <c r="J89" s="2">
        <v>408.4</v>
      </c>
      <c r="K89" s="2"/>
      <c r="L89" s="2">
        <f t="shared" si="18"/>
        <v>0</v>
      </c>
      <c r="M89" s="4">
        <v>1.520547945E-2</v>
      </c>
      <c r="N89">
        <f t="shared" si="19"/>
        <v>-1.520547945E-2</v>
      </c>
    </row>
    <row r="90" spans="1:14" ht="15" thickBot="1" x14ac:dyDescent="0.35">
      <c r="A90" s="2" t="s">
        <v>0</v>
      </c>
      <c r="B90" s="3">
        <v>43685</v>
      </c>
      <c r="C90" s="3">
        <v>43769</v>
      </c>
      <c r="D90" s="2">
        <v>421.35</v>
      </c>
      <c r="E90" s="2">
        <v>421.35</v>
      </c>
      <c r="F90" s="2">
        <v>6</v>
      </c>
      <c r="G90" s="2">
        <v>34.229999999999997</v>
      </c>
      <c r="H90" s="2">
        <v>59125</v>
      </c>
      <c r="I90" s="2">
        <v>1375</v>
      </c>
      <c r="J90" s="2">
        <v>414.4</v>
      </c>
      <c r="K90" s="2"/>
      <c r="L90" s="2">
        <f t="shared" si="18"/>
        <v>1.6280752532561504</v>
      </c>
      <c r="M90" s="4">
        <v>1.487671233E-2</v>
      </c>
      <c r="N90">
        <f t="shared" si="19"/>
        <v>1.6131985409261504</v>
      </c>
    </row>
    <row r="91" spans="1:14" ht="15" thickBot="1" x14ac:dyDescent="0.35">
      <c r="A91" s="2" t="s">
        <v>0</v>
      </c>
      <c r="B91" s="3">
        <v>43686</v>
      </c>
      <c r="C91" s="3">
        <v>43769</v>
      </c>
      <c r="D91" s="2">
        <v>424.05</v>
      </c>
      <c r="E91" s="2">
        <v>426.2</v>
      </c>
      <c r="F91" s="2">
        <v>4</v>
      </c>
      <c r="G91" s="2">
        <v>23.23</v>
      </c>
      <c r="H91" s="2">
        <v>61875</v>
      </c>
      <c r="I91" s="2">
        <v>2750</v>
      </c>
      <c r="J91" s="2">
        <v>420.15</v>
      </c>
      <c r="K91" s="2"/>
      <c r="L91" s="2">
        <f t="shared" si="18"/>
        <v>1.1510620624184089</v>
      </c>
      <c r="M91" s="4">
        <v>1.4849315070000001E-2</v>
      </c>
      <c r="N91">
        <f t="shared" si="19"/>
        <v>1.1362127473484089</v>
      </c>
    </row>
    <row r="92" spans="1:14" ht="15" thickBot="1" x14ac:dyDescent="0.35">
      <c r="A92" s="2" t="s">
        <v>0</v>
      </c>
      <c r="B92" s="3">
        <v>43690</v>
      </c>
      <c r="C92" s="3">
        <v>43769</v>
      </c>
      <c r="D92" s="2">
        <v>414.7</v>
      </c>
      <c r="E92" s="2">
        <v>414.7</v>
      </c>
      <c r="F92" s="2">
        <v>19</v>
      </c>
      <c r="G92" s="2">
        <v>109.26</v>
      </c>
      <c r="H92" s="2">
        <v>61875</v>
      </c>
      <c r="I92" s="2">
        <v>0</v>
      </c>
      <c r="J92" s="2">
        <v>410.25</v>
      </c>
      <c r="K92" s="2"/>
      <c r="L92" s="2">
        <f t="shared" si="18"/>
        <v>-2.698263725950258</v>
      </c>
      <c r="M92" s="4">
        <v>1.487671233E-2</v>
      </c>
      <c r="N92">
        <f t="shared" si="19"/>
        <v>-2.713140438280258</v>
      </c>
    </row>
    <row r="93" spans="1:14" ht="15" thickBot="1" x14ac:dyDescent="0.35">
      <c r="A93" s="2" t="s">
        <v>0</v>
      </c>
      <c r="B93" s="3">
        <v>43691</v>
      </c>
      <c r="C93" s="3">
        <v>43769</v>
      </c>
      <c r="D93" s="2">
        <v>420.6</v>
      </c>
      <c r="E93" s="2">
        <v>420.6</v>
      </c>
      <c r="F93" s="2">
        <v>79</v>
      </c>
      <c r="G93" s="2">
        <v>460.43</v>
      </c>
      <c r="H93" s="2">
        <v>71500</v>
      </c>
      <c r="I93" s="2">
        <v>9625</v>
      </c>
      <c r="J93" s="2">
        <v>417.3</v>
      </c>
      <c r="K93" s="2"/>
      <c r="L93" s="2">
        <f t="shared" si="18"/>
        <v>1.4227152158186724</v>
      </c>
      <c r="M93" s="4">
        <v>1.5013698630000001E-2</v>
      </c>
      <c r="N93">
        <f t="shared" si="19"/>
        <v>1.4077015171886724</v>
      </c>
    </row>
    <row r="94" spans="1:14" ht="15" thickBot="1" x14ac:dyDescent="0.35">
      <c r="A94" s="2" t="s">
        <v>0</v>
      </c>
      <c r="B94" s="3">
        <v>43693</v>
      </c>
      <c r="C94" s="3">
        <v>43769</v>
      </c>
      <c r="D94" s="2">
        <v>423.6</v>
      </c>
      <c r="E94" s="2">
        <v>424.4</v>
      </c>
      <c r="F94" s="2">
        <v>13</v>
      </c>
      <c r="G94" s="2">
        <v>75.58</v>
      </c>
      <c r="H94" s="2">
        <v>71500</v>
      </c>
      <c r="I94" s="2">
        <v>0</v>
      </c>
      <c r="J94" s="2">
        <v>418.95</v>
      </c>
      <c r="K94" s="2"/>
      <c r="L94" s="2">
        <f t="shared" si="18"/>
        <v>0.90347123157393117</v>
      </c>
      <c r="M94" s="4">
        <v>1.5013698630000001E-2</v>
      </c>
      <c r="N94">
        <f t="shared" si="19"/>
        <v>0.88845753294393115</v>
      </c>
    </row>
    <row r="95" spans="1:14" ht="15" thickBot="1" x14ac:dyDescent="0.35">
      <c r="A95" s="2" t="s">
        <v>0</v>
      </c>
      <c r="B95" s="3">
        <v>43696</v>
      </c>
      <c r="C95" s="3">
        <v>43769</v>
      </c>
      <c r="D95" s="2">
        <v>427.15</v>
      </c>
      <c r="E95" s="2">
        <v>427.15</v>
      </c>
      <c r="F95" s="2">
        <v>21</v>
      </c>
      <c r="G95" s="2">
        <v>123.82</v>
      </c>
      <c r="H95" s="2">
        <v>78375</v>
      </c>
      <c r="I95" s="2">
        <v>6875</v>
      </c>
      <c r="J95" s="2">
        <v>423.4</v>
      </c>
      <c r="K95" s="2"/>
      <c r="L95" s="2">
        <f t="shared" si="18"/>
        <v>0.64797360980207352</v>
      </c>
      <c r="M95" s="4">
        <v>1.498630137E-2</v>
      </c>
      <c r="N95">
        <f t="shared" si="19"/>
        <v>0.63298730843207351</v>
      </c>
    </row>
    <row r="96" spans="1:14" ht="15" thickBot="1" x14ac:dyDescent="0.35">
      <c r="A96" s="2" t="s">
        <v>0</v>
      </c>
      <c r="B96" s="3">
        <v>43697</v>
      </c>
      <c r="C96" s="3">
        <v>43769</v>
      </c>
      <c r="D96" s="2">
        <v>421.15</v>
      </c>
      <c r="E96" s="2">
        <v>421.15</v>
      </c>
      <c r="F96" s="2">
        <v>30</v>
      </c>
      <c r="G96" s="2">
        <v>173.43</v>
      </c>
      <c r="H96" s="2">
        <v>85250</v>
      </c>
      <c r="I96" s="2">
        <v>6875</v>
      </c>
      <c r="J96" s="2">
        <v>416.9</v>
      </c>
      <c r="K96" s="2"/>
      <c r="L96" s="2">
        <f t="shared" si="18"/>
        <v>-1.4046587849701511</v>
      </c>
      <c r="M96" s="4">
        <v>1.493150685E-2</v>
      </c>
      <c r="N96">
        <f t="shared" si="19"/>
        <v>-1.4195902918201511</v>
      </c>
    </row>
    <row r="97" spans="1:14" ht="15" thickBot="1" x14ac:dyDescent="0.35">
      <c r="A97" s="2" t="s">
        <v>0</v>
      </c>
      <c r="B97" s="3">
        <v>43698</v>
      </c>
      <c r="C97" s="3">
        <v>43769</v>
      </c>
      <c r="D97" s="2">
        <v>416.75</v>
      </c>
      <c r="E97" s="2">
        <v>416.75</v>
      </c>
      <c r="F97" s="2">
        <v>13</v>
      </c>
      <c r="G97" s="2">
        <v>74.77</v>
      </c>
      <c r="H97" s="2">
        <v>88000</v>
      </c>
      <c r="I97" s="2">
        <v>2750</v>
      </c>
      <c r="J97" s="2">
        <v>412.05</v>
      </c>
      <c r="K97" s="2"/>
      <c r="L97" s="2">
        <f t="shared" si="18"/>
        <v>-1.0447583996200824</v>
      </c>
      <c r="M97" s="4">
        <v>1.493150685E-2</v>
      </c>
      <c r="N97">
        <f t="shared" si="19"/>
        <v>-1.0596899064700824</v>
      </c>
    </row>
    <row r="98" spans="1:14" ht="15" thickBot="1" x14ac:dyDescent="0.35">
      <c r="A98" s="2" t="s">
        <v>0</v>
      </c>
      <c r="B98" s="3">
        <v>43699</v>
      </c>
      <c r="C98" s="3">
        <v>43769</v>
      </c>
      <c r="D98" s="2">
        <v>402.9</v>
      </c>
      <c r="E98" s="2">
        <v>402.9</v>
      </c>
      <c r="F98" s="2">
        <v>39</v>
      </c>
      <c r="G98" s="2">
        <v>219.23</v>
      </c>
      <c r="H98" s="2">
        <v>81125</v>
      </c>
      <c r="I98" s="2">
        <v>-6875</v>
      </c>
      <c r="J98" s="2">
        <v>399.1</v>
      </c>
      <c r="K98" s="2"/>
      <c r="L98" s="2">
        <f t="shared" si="18"/>
        <v>-3.3233353329334188</v>
      </c>
      <c r="M98" s="4">
        <v>1.4849315070000001E-2</v>
      </c>
      <c r="N98">
        <f t="shared" si="19"/>
        <v>-3.338184648003419</v>
      </c>
    </row>
    <row r="99" spans="1:14" ht="15" thickBot="1" x14ac:dyDescent="0.35">
      <c r="A99" s="2" t="s">
        <v>0</v>
      </c>
      <c r="B99" s="3">
        <v>43700</v>
      </c>
      <c r="C99" s="3">
        <v>43769</v>
      </c>
      <c r="D99" s="2">
        <v>401.55</v>
      </c>
      <c r="E99" s="2">
        <v>400.15</v>
      </c>
      <c r="F99" s="2">
        <v>55</v>
      </c>
      <c r="G99" s="2">
        <v>300.07</v>
      </c>
      <c r="H99" s="2">
        <v>96250</v>
      </c>
      <c r="I99" s="2">
        <v>15125</v>
      </c>
      <c r="J99" s="2">
        <v>395.4</v>
      </c>
      <c r="K99" s="2"/>
      <c r="L99" s="2">
        <f t="shared" si="18"/>
        <v>-0.68255150161330358</v>
      </c>
      <c r="M99" s="4">
        <v>1.482191781E-2</v>
      </c>
      <c r="N99">
        <f t="shared" si="19"/>
        <v>-0.69737341942330355</v>
      </c>
    </row>
    <row r="100" spans="1:14" ht="15" thickBot="1" x14ac:dyDescent="0.35">
      <c r="A100" s="2" t="s">
        <v>0</v>
      </c>
      <c r="B100" s="3">
        <v>43703</v>
      </c>
      <c r="C100" s="3">
        <v>43769</v>
      </c>
      <c r="D100" s="2">
        <v>414.15</v>
      </c>
      <c r="E100" s="2">
        <v>414.15</v>
      </c>
      <c r="F100" s="2">
        <v>60</v>
      </c>
      <c r="G100" s="2">
        <v>336.5</v>
      </c>
      <c r="H100" s="2">
        <v>93500</v>
      </c>
      <c r="I100" s="2">
        <v>-2750</v>
      </c>
      <c r="J100" s="2">
        <v>411.65</v>
      </c>
      <c r="K100" s="2"/>
      <c r="L100" s="2">
        <f t="shared" si="18"/>
        <v>3.4986879920029992</v>
      </c>
      <c r="M100" s="4">
        <v>1.4958904110000001E-2</v>
      </c>
      <c r="N100">
        <f t="shared" si="19"/>
        <v>3.4837290878929994</v>
      </c>
    </row>
    <row r="101" spans="1:14" ht="15" thickBot="1" x14ac:dyDescent="0.35">
      <c r="A101" s="2" t="s">
        <v>0</v>
      </c>
      <c r="B101" s="3">
        <v>43704</v>
      </c>
      <c r="C101" s="3">
        <v>43769</v>
      </c>
      <c r="D101" s="2">
        <v>420.2</v>
      </c>
      <c r="E101" s="2">
        <v>420.2</v>
      </c>
      <c r="F101" s="2">
        <v>59</v>
      </c>
      <c r="G101" s="2">
        <v>338.78</v>
      </c>
      <c r="H101" s="2">
        <v>118250</v>
      </c>
      <c r="I101" s="2">
        <v>24750</v>
      </c>
      <c r="J101" s="2" t="s">
        <v>11</v>
      </c>
      <c r="K101" s="2"/>
      <c r="L101" s="2">
        <f t="shared" si="18"/>
        <v>1.4608233731739737</v>
      </c>
      <c r="M101" s="4">
        <v>1.487671233E-2</v>
      </c>
      <c r="N101">
        <f t="shared" si="19"/>
        <v>1.4459466608439737</v>
      </c>
    </row>
    <row r="102" spans="1:14" ht="15" thickBot="1" x14ac:dyDescent="0.35">
      <c r="A102" s="2" t="s">
        <v>0</v>
      </c>
      <c r="B102" s="3">
        <v>43705</v>
      </c>
      <c r="C102" s="3">
        <v>43769</v>
      </c>
      <c r="D102" s="2">
        <v>415.5</v>
      </c>
      <c r="E102" s="2">
        <v>415.5</v>
      </c>
      <c r="F102" s="2">
        <v>96</v>
      </c>
      <c r="G102" s="2">
        <v>549.74</v>
      </c>
      <c r="H102" s="2">
        <v>173250</v>
      </c>
      <c r="I102" s="2">
        <v>55000</v>
      </c>
      <c r="J102" s="2">
        <v>412.95</v>
      </c>
      <c r="K102" s="2"/>
      <c r="L102" s="2">
        <f t="shared" si="18"/>
        <v>-1.11851499286054</v>
      </c>
      <c r="M102" s="4">
        <v>1.487671233E-2</v>
      </c>
      <c r="N102">
        <f t="shared" si="19"/>
        <v>-1.13339170519054</v>
      </c>
    </row>
    <row r="103" spans="1:14" ht="15" thickBot="1" x14ac:dyDescent="0.35">
      <c r="A103" s="2" t="s">
        <v>0</v>
      </c>
      <c r="B103" s="3">
        <v>43706</v>
      </c>
      <c r="C103" s="3">
        <v>43769</v>
      </c>
      <c r="D103" s="2">
        <v>408.35</v>
      </c>
      <c r="E103" s="2">
        <v>408.35</v>
      </c>
      <c r="F103" s="2">
        <v>217</v>
      </c>
      <c r="G103" s="2">
        <v>1217.26</v>
      </c>
      <c r="H103" s="2">
        <v>323125</v>
      </c>
      <c r="I103" s="2">
        <v>149875</v>
      </c>
      <c r="J103" s="2">
        <v>404.4</v>
      </c>
      <c r="K103" s="2"/>
      <c r="L103" s="2">
        <f t="shared" si="18"/>
        <v>-1.7208182912153978</v>
      </c>
      <c r="M103" s="4">
        <v>1.482191781E-2</v>
      </c>
      <c r="N103">
        <f t="shared" si="19"/>
        <v>-1.7356402090253977</v>
      </c>
    </row>
    <row r="104" spans="1:14" ht="15" thickBot="1" x14ac:dyDescent="0.35">
      <c r="A104" s="2" t="s">
        <v>0</v>
      </c>
      <c r="B104" s="3">
        <v>43707</v>
      </c>
      <c r="C104" s="3">
        <v>43797</v>
      </c>
      <c r="D104" s="2">
        <v>415.8</v>
      </c>
      <c r="E104" s="2">
        <v>415.8</v>
      </c>
      <c r="F104" s="2">
        <v>7</v>
      </c>
      <c r="G104" s="2">
        <v>39.89</v>
      </c>
      <c r="H104" s="2">
        <v>9625</v>
      </c>
      <c r="I104" s="2">
        <v>9625</v>
      </c>
      <c r="J104" s="2">
        <v>409.65</v>
      </c>
      <c r="K104" s="2"/>
      <c r="L104" s="2">
        <f t="shared" si="18"/>
        <v>1.8244153299865282</v>
      </c>
      <c r="M104" s="4">
        <v>1.4849315070000001E-2</v>
      </c>
      <c r="N104">
        <f t="shared" si="19"/>
        <v>1.8095660149165282</v>
      </c>
    </row>
    <row r="105" spans="1:14" ht="15" thickBot="1" x14ac:dyDescent="0.35">
      <c r="A105" s="2" t="s">
        <v>0</v>
      </c>
      <c r="B105" s="3">
        <v>43711</v>
      </c>
      <c r="C105" s="3">
        <v>43797</v>
      </c>
      <c r="D105" s="2">
        <v>395.3</v>
      </c>
      <c r="E105" s="2">
        <v>395.3</v>
      </c>
      <c r="F105" s="2">
        <v>9</v>
      </c>
      <c r="G105" s="2">
        <v>49.63</v>
      </c>
      <c r="H105" s="2">
        <v>12375</v>
      </c>
      <c r="I105" s="2">
        <v>2750</v>
      </c>
      <c r="J105" s="2">
        <v>392.15</v>
      </c>
      <c r="K105" s="2"/>
      <c r="L105" s="2">
        <f t="shared" si="18"/>
        <v>-4.9302549302549306</v>
      </c>
      <c r="M105" s="4">
        <v>1.4849315070000001E-2</v>
      </c>
      <c r="N105">
        <f t="shared" si="19"/>
        <v>-4.9451042453249308</v>
      </c>
    </row>
    <row r="106" spans="1:14" ht="15" thickBot="1" x14ac:dyDescent="0.35">
      <c r="A106" s="2" t="s">
        <v>0</v>
      </c>
      <c r="B106" s="3">
        <v>43712</v>
      </c>
      <c r="C106" s="3">
        <v>43797</v>
      </c>
      <c r="D106" s="2">
        <v>402.75</v>
      </c>
      <c r="E106" s="2">
        <v>402.75</v>
      </c>
      <c r="F106" s="2">
        <v>3</v>
      </c>
      <c r="G106" s="2">
        <v>16.46</v>
      </c>
      <c r="H106" s="2">
        <v>13750</v>
      </c>
      <c r="I106" s="2">
        <v>1375</v>
      </c>
      <c r="J106" s="2">
        <v>397.5</v>
      </c>
      <c r="K106" s="2"/>
      <c r="L106" s="2">
        <f t="shared" si="18"/>
        <v>1.8846445737414592</v>
      </c>
      <c r="M106" s="4">
        <v>1.482191781E-2</v>
      </c>
      <c r="N106">
        <f t="shared" si="19"/>
        <v>1.8698226559314592</v>
      </c>
    </row>
    <row r="107" spans="1:14" ht="15" thickBot="1" x14ac:dyDescent="0.35">
      <c r="A107" s="2" t="s">
        <v>0</v>
      </c>
      <c r="B107" s="3">
        <v>43713</v>
      </c>
      <c r="C107" s="3">
        <v>43797</v>
      </c>
      <c r="D107" s="2">
        <v>393.8</v>
      </c>
      <c r="E107" s="2">
        <v>393.8</v>
      </c>
      <c r="F107" s="2">
        <v>17</v>
      </c>
      <c r="G107" s="2">
        <v>92.53</v>
      </c>
      <c r="H107" s="2">
        <v>26125</v>
      </c>
      <c r="I107" s="2">
        <v>12375</v>
      </c>
      <c r="J107" s="2">
        <v>389</v>
      </c>
      <c r="K107" s="2"/>
      <c r="L107" s="2">
        <f t="shared" si="18"/>
        <v>-2.2222222222222192</v>
      </c>
      <c r="M107" s="4">
        <v>1.4739726030000001E-2</v>
      </c>
      <c r="N107">
        <f t="shared" si="19"/>
        <v>-2.2369619482522194</v>
      </c>
    </row>
    <row r="108" spans="1:14" ht="15" thickBot="1" x14ac:dyDescent="0.35">
      <c r="A108" s="2" t="s">
        <v>0</v>
      </c>
      <c r="B108" s="3">
        <v>43714</v>
      </c>
      <c r="C108" s="3">
        <v>43797</v>
      </c>
      <c r="D108" s="2">
        <v>396.85</v>
      </c>
      <c r="E108" s="2">
        <v>396.85</v>
      </c>
      <c r="F108" s="2">
        <v>13</v>
      </c>
      <c r="G108" s="2">
        <v>70.959999999999994</v>
      </c>
      <c r="H108" s="2">
        <v>33000</v>
      </c>
      <c r="I108" s="2">
        <v>6875</v>
      </c>
      <c r="J108" s="2">
        <v>391.35</v>
      </c>
      <c r="K108" s="2"/>
      <c r="L108" s="2">
        <f t="shared" si="18"/>
        <v>0.77450482478415728</v>
      </c>
      <c r="M108" s="4">
        <v>1.4575342470000001E-2</v>
      </c>
      <c r="N108">
        <f t="shared" si="19"/>
        <v>0.75992948231415725</v>
      </c>
    </row>
    <row r="109" spans="1:14" ht="15" thickBot="1" x14ac:dyDescent="0.35">
      <c r="A109" s="2" t="s">
        <v>0</v>
      </c>
      <c r="B109" s="3">
        <v>43717</v>
      </c>
      <c r="C109" s="3">
        <v>43797</v>
      </c>
      <c r="D109" s="2">
        <v>400</v>
      </c>
      <c r="E109" s="2">
        <v>400</v>
      </c>
      <c r="F109" s="2">
        <v>11</v>
      </c>
      <c r="G109" s="2">
        <v>60.5</v>
      </c>
      <c r="H109" s="2">
        <v>38500</v>
      </c>
      <c r="I109" s="2">
        <v>5500</v>
      </c>
      <c r="J109" s="2">
        <v>395.45</v>
      </c>
      <c r="K109" s="2"/>
      <c r="L109" s="2">
        <f t="shared" si="18"/>
        <v>0.79375078745117222</v>
      </c>
      <c r="M109" s="4">
        <v>1.465753425E-2</v>
      </c>
      <c r="N109">
        <f t="shared" si="19"/>
        <v>0.77909325320117218</v>
      </c>
    </row>
    <row r="110" spans="1:14" ht="15" thickBot="1" x14ac:dyDescent="0.35">
      <c r="A110" s="2" t="s">
        <v>0</v>
      </c>
      <c r="B110" s="3">
        <v>43719</v>
      </c>
      <c r="C110" s="3">
        <v>43797</v>
      </c>
      <c r="D110" s="2">
        <v>399.6</v>
      </c>
      <c r="E110" s="2">
        <v>399.6</v>
      </c>
      <c r="F110" s="2">
        <v>27</v>
      </c>
      <c r="G110" s="2">
        <v>148.77000000000001</v>
      </c>
      <c r="H110" s="2">
        <v>50875</v>
      </c>
      <c r="I110" s="2">
        <v>12375</v>
      </c>
      <c r="J110" s="2">
        <v>394.6</v>
      </c>
      <c r="K110" s="2"/>
      <c r="L110" s="2">
        <f t="shared" si="18"/>
        <v>-9.9999999999994316E-2</v>
      </c>
      <c r="M110" s="4">
        <v>1.4739726030000001E-2</v>
      </c>
      <c r="N110">
        <f t="shared" si="19"/>
        <v>-0.11473972602999431</v>
      </c>
    </row>
    <row r="111" spans="1:14" ht="15" thickBot="1" x14ac:dyDescent="0.35">
      <c r="A111" s="2" t="s">
        <v>0</v>
      </c>
      <c r="B111" s="3">
        <v>43720</v>
      </c>
      <c r="C111" s="3">
        <v>43797</v>
      </c>
      <c r="D111" s="2">
        <v>406.05</v>
      </c>
      <c r="E111" s="2">
        <v>406.05</v>
      </c>
      <c r="F111" s="2">
        <v>22</v>
      </c>
      <c r="G111" s="2">
        <v>123.52</v>
      </c>
      <c r="H111" s="2">
        <v>53625</v>
      </c>
      <c r="I111" s="2">
        <v>2750</v>
      </c>
      <c r="J111" s="2">
        <v>402.7</v>
      </c>
      <c r="K111" s="2"/>
      <c r="L111" s="2">
        <f t="shared" si="18"/>
        <v>1.6141141141141111</v>
      </c>
      <c r="M111" s="4">
        <v>1.4520547950000001E-2</v>
      </c>
      <c r="N111">
        <f t="shared" si="19"/>
        <v>1.5995935661641112</v>
      </c>
    </row>
    <row r="112" spans="1:14" ht="15" thickBot="1" x14ac:dyDescent="0.35">
      <c r="A112" s="2" t="s">
        <v>0</v>
      </c>
      <c r="B112" s="3">
        <v>43721</v>
      </c>
      <c r="C112" s="3">
        <v>43797</v>
      </c>
      <c r="D112" s="2">
        <v>416</v>
      </c>
      <c r="E112" s="2">
        <v>416</v>
      </c>
      <c r="F112" s="2">
        <v>9</v>
      </c>
      <c r="G112" s="2">
        <v>50.84</v>
      </c>
      <c r="H112" s="2">
        <v>53625</v>
      </c>
      <c r="I112" s="2">
        <v>0</v>
      </c>
      <c r="J112" s="2">
        <v>413.4</v>
      </c>
      <c r="K112" s="2"/>
      <c r="L112" s="2">
        <f t="shared" si="18"/>
        <v>2.4504371382834598</v>
      </c>
      <c r="M112" s="4">
        <v>1.460273973E-2</v>
      </c>
      <c r="N112">
        <f t="shared" si="19"/>
        <v>2.4358343985534598</v>
      </c>
    </row>
    <row r="113" spans="1:14" ht="15" thickBot="1" x14ac:dyDescent="0.35">
      <c r="A113" s="2" t="s">
        <v>0</v>
      </c>
      <c r="B113" s="3">
        <v>43724</v>
      </c>
      <c r="C113" s="3">
        <v>43797</v>
      </c>
      <c r="D113" s="2">
        <v>418</v>
      </c>
      <c r="E113" s="2">
        <v>417.25</v>
      </c>
      <c r="F113" s="2">
        <v>18</v>
      </c>
      <c r="G113" s="2">
        <v>103.05</v>
      </c>
      <c r="H113" s="2">
        <v>64625</v>
      </c>
      <c r="I113" s="2">
        <v>11000</v>
      </c>
      <c r="J113" s="2">
        <v>412.15</v>
      </c>
      <c r="K113" s="2"/>
      <c r="L113" s="2">
        <f t="shared" si="18"/>
        <v>0.30048076923076922</v>
      </c>
      <c r="M113" s="4">
        <v>1.460273973E-2</v>
      </c>
      <c r="N113">
        <f t="shared" si="19"/>
        <v>0.28587802950076924</v>
      </c>
    </row>
    <row r="114" spans="1:14" ht="15" thickBot="1" x14ac:dyDescent="0.35">
      <c r="A114" s="2" t="s">
        <v>0</v>
      </c>
      <c r="B114" s="3">
        <v>43725</v>
      </c>
      <c r="C114" s="3">
        <v>43797</v>
      </c>
      <c r="D114" s="2">
        <v>403.05</v>
      </c>
      <c r="E114" s="2">
        <v>403.05</v>
      </c>
      <c r="F114" s="2">
        <v>22</v>
      </c>
      <c r="G114" s="2">
        <v>123.59</v>
      </c>
      <c r="H114" s="2">
        <v>74250</v>
      </c>
      <c r="I114" s="2">
        <v>9625</v>
      </c>
      <c r="J114" s="2">
        <v>400.65</v>
      </c>
      <c r="K114" s="2"/>
      <c r="L114" s="2">
        <f t="shared" si="18"/>
        <v>-3.4032354703415191</v>
      </c>
      <c r="M114" s="4">
        <v>1.460273973E-2</v>
      </c>
      <c r="N114">
        <f t="shared" si="19"/>
        <v>-3.417838210071519</v>
      </c>
    </row>
    <row r="115" spans="1:14" ht="15" thickBot="1" x14ac:dyDescent="0.35">
      <c r="A115" s="2" t="s">
        <v>0</v>
      </c>
      <c r="B115" s="3">
        <v>43726</v>
      </c>
      <c r="C115" s="3">
        <v>43797</v>
      </c>
      <c r="D115" s="2">
        <v>403</v>
      </c>
      <c r="E115" s="2">
        <v>403</v>
      </c>
      <c r="F115" s="2">
        <v>14</v>
      </c>
      <c r="G115" s="2">
        <v>78</v>
      </c>
      <c r="H115" s="2">
        <v>70125</v>
      </c>
      <c r="I115" s="2">
        <v>-4125</v>
      </c>
      <c r="J115" s="2">
        <v>399.35</v>
      </c>
      <c r="K115" s="2"/>
      <c r="L115" s="2">
        <f t="shared" si="18"/>
        <v>-1.2405408758221404E-2</v>
      </c>
      <c r="M115" s="4">
        <v>1.454794521E-2</v>
      </c>
      <c r="N115">
        <f t="shared" si="19"/>
        <v>-2.6953353968221405E-2</v>
      </c>
    </row>
    <row r="116" spans="1:14" ht="15" thickBot="1" x14ac:dyDescent="0.35">
      <c r="A116" s="2" t="s">
        <v>0</v>
      </c>
      <c r="B116" s="3">
        <v>43727</v>
      </c>
      <c r="C116" s="3">
        <v>43797</v>
      </c>
      <c r="D116" s="2">
        <v>390.7</v>
      </c>
      <c r="E116" s="2">
        <v>390.7</v>
      </c>
      <c r="F116" s="2">
        <v>57</v>
      </c>
      <c r="G116" s="2">
        <v>307.8</v>
      </c>
      <c r="H116" s="2">
        <v>77000</v>
      </c>
      <c r="I116" s="2">
        <v>6875</v>
      </c>
      <c r="J116" s="2">
        <v>386.6</v>
      </c>
      <c r="K116" s="2"/>
      <c r="L116" s="2">
        <f t="shared" si="18"/>
        <v>-3.052109181141442</v>
      </c>
      <c r="M116" s="4">
        <v>1.454794521E-2</v>
      </c>
      <c r="N116">
        <f t="shared" si="19"/>
        <v>-3.0666571263514419</v>
      </c>
    </row>
    <row r="117" spans="1:14" ht="15" thickBot="1" x14ac:dyDescent="0.35">
      <c r="A117" s="2" t="s">
        <v>0</v>
      </c>
      <c r="B117" s="3">
        <v>43728</v>
      </c>
      <c r="C117" s="3">
        <v>43797</v>
      </c>
      <c r="D117" s="2">
        <v>420.5</v>
      </c>
      <c r="E117" s="2">
        <v>420.5</v>
      </c>
      <c r="F117" s="2">
        <v>106</v>
      </c>
      <c r="G117" s="2">
        <v>599.72</v>
      </c>
      <c r="H117" s="2">
        <v>67375</v>
      </c>
      <c r="I117" s="2">
        <v>-9625</v>
      </c>
      <c r="J117" s="2">
        <v>417.5</v>
      </c>
      <c r="K117" s="2"/>
      <c r="L117" s="2">
        <f t="shared" si="18"/>
        <v>7.6273355515741006</v>
      </c>
      <c r="M117" s="4">
        <v>1.4575342470000001E-2</v>
      </c>
      <c r="N117">
        <f t="shared" si="19"/>
        <v>7.6127602091041009</v>
      </c>
    </row>
    <row r="118" spans="1:14" ht="15" thickBot="1" x14ac:dyDescent="0.35">
      <c r="A118" s="2" t="s">
        <v>0</v>
      </c>
      <c r="B118" s="3">
        <v>43731</v>
      </c>
      <c r="C118" s="3">
        <v>43797</v>
      </c>
      <c r="D118" s="2">
        <v>451.7</v>
      </c>
      <c r="E118" s="2">
        <v>451.7</v>
      </c>
      <c r="F118" s="2">
        <v>75</v>
      </c>
      <c r="G118" s="2">
        <v>458.58</v>
      </c>
      <c r="H118" s="2">
        <v>88000</v>
      </c>
      <c r="I118" s="2">
        <v>20625</v>
      </c>
      <c r="J118" s="2">
        <v>446.3</v>
      </c>
      <c r="K118" s="2"/>
      <c r="L118" s="2">
        <f t="shared" si="18"/>
        <v>7.4197384066587375</v>
      </c>
      <c r="M118" s="4">
        <v>1.4630136990000001E-2</v>
      </c>
      <c r="N118">
        <f t="shared" si="19"/>
        <v>7.4051082696687374</v>
      </c>
    </row>
    <row r="119" spans="1:14" ht="15" thickBot="1" x14ac:dyDescent="0.35">
      <c r="A119" s="2" t="s">
        <v>0</v>
      </c>
      <c r="B119" s="3">
        <v>43732</v>
      </c>
      <c r="C119" s="3">
        <v>43797</v>
      </c>
      <c r="D119" s="2">
        <v>445.95</v>
      </c>
      <c r="E119" s="2">
        <v>445.95</v>
      </c>
      <c r="F119" s="2">
        <v>80</v>
      </c>
      <c r="G119" s="2">
        <v>488.6</v>
      </c>
      <c r="H119" s="2">
        <v>99000</v>
      </c>
      <c r="I119" s="2">
        <v>11000</v>
      </c>
      <c r="J119" s="2">
        <v>440.9</v>
      </c>
      <c r="K119" s="2"/>
      <c r="L119" s="2">
        <f t="shared" si="18"/>
        <v>-1.2729687845915432</v>
      </c>
      <c r="M119" s="4">
        <v>1.482191781E-2</v>
      </c>
      <c r="N119">
        <f t="shared" si="19"/>
        <v>-1.2877907024015431</v>
      </c>
    </row>
    <row r="120" spans="1:14" ht="15" thickBot="1" x14ac:dyDescent="0.35">
      <c r="A120" s="2" t="s">
        <v>0</v>
      </c>
      <c r="B120" s="3">
        <v>43733</v>
      </c>
      <c r="C120" s="3">
        <v>43797</v>
      </c>
      <c r="D120" s="2">
        <v>440.2</v>
      </c>
      <c r="E120" s="2">
        <v>440.2</v>
      </c>
      <c r="F120" s="2">
        <v>106</v>
      </c>
      <c r="G120" s="2">
        <v>640.72</v>
      </c>
      <c r="H120" s="2">
        <v>125125</v>
      </c>
      <c r="I120" s="2">
        <v>26125</v>
      </c>
      <c r="J120" s="2">
        <v>434.2</v>
      </c>
      <c r="K120" s="2"/>
      <c r="L120" s="2">
        <f t="shared" si="18"/>
        <v>-1.2893822177374146</v>
      </c>
      <c r="M120" s="4">
        <v>1.4849315070000001E-2</v>
      </c>
      <c r="N120">
        <f t="shared" si="19"/>
        <v>-1.3042315328074146</v>
      </c>
    </row>
    <row r="121" spans="1:14" ht="15" thickBot="1" x14ac:dyDescent="0.35">
      <c r="A121" s="2" t="s">
        <v>0</v>
      </c>
      <c r="B121" s="3">
        <v>43734</v>
      </c>
      <c r="C121" s="3">
        <v>43797</v>
      </c>
      <c r="D121" s="2">
        <v>456.65</v>
      </c>
      <c r="E121" s="2">
        <v>456.65</v>
      </c>
      <c r="F121" s="2">
        <v>345</v>
      </c>
      <c r="G121" s="2">
        <v>2156.2600000000002</v>
      </c>
      <c r="H121" s="2">
        <v>310750</v>
      </c>
      <c r="I121" s="2">
        <v>185625</v>
      </c>
      <c r="J121" s="2">
        <v>451.95</v>
      </c>
      <c r="K121" s="2"/>
      <c r="L121" s="2">
        <f t="shared" si="18"/>
        <v>3.7369377555656493</v>
      </c>
      <c r="M121" s="4">
        <v>1.482191781E-2</v>
      </c>
      <c r="N121">
        <f t="shared" si="19"/>
        <v>3.7221158377556494</v>
      </c>
    </row>
    <row r="122" spans="1:14" ht="15" thickBot="1" x14ac:dyDescent="0.35">
      <c r="A122" s="2" t="s">
        <v>0</v>
      </c>
      <c r="B122" s="3">
        <v>43735</v>
      </c>
      <c r="C122" s="3">
        <v>43825</v>
      </c>
      <c r="D122" s="2">
        <v>456.1</v>
      </c>
      <c r="E122" s="2">
        <v>456.1</v>
      </c>
      <c r="F122" s="2">
        <v>2</v>
      </c>
      <c r="G122" s="2">
        <v>12.49</v>
      </c>
      <c r="H122" s="2">
        <v>2750</v>
      </c>
      <c r="I122" s="2">
        <v>2750</v>
      </c>
      <c r="J122" s="2">
        <v>449.2</v>
      </c>
      <c r="K122" s="2"/>
      <c r="L122" s="2">
        <f t="shared" si="18"/>
        <v>-0.12044235191064372</v>
      </c>
      <c r="M122" s="4">
        <v>1.482191781E-2</v>
      </c>
      <c r="N122">
        <f t="shared" si="19"/>
        <v>-0.1352642697206437</v>
      </c>
    </row>
    <row r="123" spans="1:14" ht="15" thickBot="1" x14ac:dyDescent="0.35">
      <c r="A123" s="2" t="s">
        <v>0</v>
      </c>
      <c r="B123" s="3">
        <v>43738</v>
      </c>
      <c r="C123" s="3">
        <v>43825</v>
      </c>
      <c r="D123" s="2">
        <v>440.1</v>
      </c>
      <c r="E123" s="2">
        <v>440.15</v>
      </c>
      <c r="F123" s="2">
        <v>27</v>
      </c>
      <c r="G123" s="2">
        <v>164.36</v>
      </c>
      <c r="H123" s="2">
        <v>23375</v>
      </c>
      <c r="I123" s="2">
        <v>20625</v>
      </c>
      <c r="J123" s="2">
        <v>433.7</v>
      </c>
      <c r="K123" s="2"/>
      <c r="L123" s="2">
        <f t="shared" si="18"/>
        <v>-3.4970401227801018</v>
      </c>
      <c r="M123" s="4">
        <v>1.4630136990000001E-2</v>
      </c>
      <c r="N123">
        <f t="shared" si="19"/>
        <v>-3.5116702597701019</v>
      </c>
    </row>
    <row r="124" spans="1:14" ht="15" thickBot="1" x14ac:dyDescent="0.35">
      <c r="A124" s="2" t="s">
        <v>0</v>
      </c>
      <c r="B124" s="3">
        <v>43739</v>
      </c>
      <c r="C124" s="3">
        <v>43825</v>
      </c>
      <c r="D124" s="2">
        <v>430</v>
      </c>
      <c r="E124" s="2">
        <v>430.8</v>
      </c>
      <c r="F124" s="2">
        <v>29</v>
      </c>
      <c r="G124" s="2">
        <v>173.86</v>
      </c>
      <c r="H124" s="2">
        <v>31625</v>
      </c>
      <c r="I124" s="2">
        <v>8250</v>
      </c>
      <c r="J124" s="2">
        <v>424.6</v>
      </c>
      <c r="K124" s="2"/>
      <c r="L124" s="2">
        <f t="shared" si="18"/>
        <v>-2.1242758150630392</v>
      </c>
      <c r="M124" s="4">
        <v>1.4520547950000001E-2</v>
      </c>
      <c r="N124">
        <f t="shared" si="19"/>
        <v>-2.1387963630130393</v>
      </c>
    </row>
    <row r="125" spans="1:14" ht="15" thickBot="1" x14ac:dyDescent="0.35">
      <c r="A125" s="2" t="s">
        <v>0</v>
      </c>
      <c r="B125" s="3">
        <v>43741</v>
      </c>
      <c r="C125" s="3">
        <v>43825</v>
      </c>
      <c r="D125" s="2">
        <v>433.65</v>
      </c>
      <c r="E125" s="2">
        <v>433.65</v>
      </c>
      <c r="F125" s="2">
        <v>19</v>
      </c>
      <c r="G125" s="2">
        <v>113.18</v>
      </c>
      <c r="H125" s="2">
        <v>31625</v>
      </c>
      <c r="I125" s="2">
        <v>0</v>
      </c>
      <c r="J125" s="2">
        <v>427.3</v>
      </c>
      <c r="K125" s="2"/>
      <c r="L125" s="2">
        <f t="shared" si="18"/>
        <v>0.66155988857937931</v>
      </c>
      <c r="M125" s="4">
        <v>1.438356164E-2</v>
      </c>
      <c r="N125">
        <f t="shared" si="19"/>
        <v>0.64717632693937932</v>
      </c>
    </row>
    <row r="126" spans="1:14" ht="15" thickBot="1" x14ac:dyDescent="0.35">
      <c r="A126" s="2" t="s">
        <v>0</v>
      </c>
      <c r="B126" s="3">
        <v>43742</v>
      </c>
      <c r="C126" s="3">
        <v>43825</v>
      </c>
      <c r="D126" s="2">
        <v>418.95</v>
      </c>
      <c r="E126" s="2">
        <v>418.95</v>
      </c>
      <c r="F126" s="2">
        <v>19</v>
      </c>
      <c r="G126" s="2">
        <v>111.08</v>
      </c>
      <c r="H126" s="2">
        <v>38500</v>
      </c>
      <c r="I126" s="2">
        <v>6875</v>
      </c>
      <c r="J126" s="2">
        <v>413.9</v>
      </c>
      <c r="K126" s="2"/>
      <c r="L126" s="2">
        <f t="shared" si="18"/>
        <v>-3.3898305084745739</v>
      </c>
      <c r="M126" s="4">
        <v>1.435616438E-2</v>
      </c>
      <c r="N126">
        <f t="shared" si="19"/>
        <v>-3.404186672854574</v>
      </c>
    </row>
    <row r="127" spans="1:14" ht="15" thickBot="1" x14ac:dyDescent="0.35">
      <c r="A127" s="2" t="s">
        <v>0</v>
      </c>
      <c r="B127" s="3">
        <v>43745</v>
      </c>
      <c r="C127" s="3">
        <v>43825</v>
      </c>
      <c r="D127" s="2">
        <v>421.3</v>
      </c>
      <c r="E127" s="2">
        <v>421.3</v>
      </c>
      <c r="F127" s="2">
        <v>9</v>
      </c>
      <c r="G127" s="2">
        <v>52.31</v>
      </c>
      <c r="H127" s="2">
        <v>38500</v>
      </c>
      <c r="I127" s="2">
        <v>0</v>
      </c>
      <c r="J127" s="2">
        <v>416.1</v>
      </c>
      <c r="K127" s="2"/>
      <c r="L127" s="2">
        <f t="shared" si="18"/>
        <v>0.56092612483590476</v>
      </c>
      <c r="M127" s="4">
        <v>1.419178082E-2</v>
      </c>
      <c r="N127">
        <f t="shared" si="19"/>
        <v>0.54673434401590471</v>
      </c>
    </row>
    <row r="128" spans="1:14" ht="15" thickBot="1" x14ac:dyDescent="0.35">
      <c r="A128" s="2" t="s">
        <v>0</v>
      </c>
      <c r="B128" s="3">
        <v>43747</v>
      </c>
      <c r="C128" s="3">
        <v>43825</v>
      </c>
      <c r="D128" s="2">
        <v>440.45</v>
      </c>
      <c r="E128" s="2">
        <v>440.45</v>
      </c>
      <c r="F128" s="2">
        <v>37</v>
      </c>
      <c r="G128" s="2">
        <v>220.02</v>
      </c>
      <c r="H128" s="2">
        <v>49500</v>
      </c>
      <c r="I128" s="2">
        <v>11000</v>
      </c>
      <c r="J128" s="2">
        <v>436.7</v>
      </c>
      <c r="K128" s="2"/>
      <c r="L128" s="2">
        <f t="shared" si="18"/>
        <v>4.5454545454545396</v>
      </c>
      <c r="M128" s="4">
        <v>1.432876712E-2</v>
      </c>
      <c r="N128">
        <f t="shared" si="19"/>
        <v>4.5311257783345393</v>
      </c>
    </row>
    <row r="129" spans="1:14" ht="15" thickBot="1" x14ac:dyDescent="0.35">
      <c r="A129" s="2" t="s">
        <v>0</v>
      </c>
      <c r="B129" s="3">
        <v>43748</v>
      </c>
      <c r="C129" s="3">
        <v>43825</v>
      </c>
      <c r="D129" s="2">
        <v>428.75</v>
      </c>
      <c r="E129" s="2">
        <v>428.75</v>
      </c>
      <c r="F129" s="2">
        <v>17</v>
      </c>
      <c r="G129" s="2">
        <v>100.4</v>
      </c>
      <c r="H129" s="2">
        <v>48125</v>
      </c>
      <c r="I129" s="2">
        <v>-1375</v>
      </c>
      <c r="J129" s="2">
        <v>423.7</v>
      </c>
      <c r="K129" s="2"/>
      <c r="L129" s="2">
        <f t="shared" si="18"/>
        <v>-2.656374162788055</v>
      </c>
      <c r="M129" s="4">
        <v>1.421917808E-2</v>
      </c>
      <c r="N129">
        <f t="shared" si="19"/>
        <v>-2.6705933408680549</v>
      </c>
    </row>
    <row r="130" spans="1:14" ht="15" thickBot="1" x14ac:dyDescent="0.35">
      <c r="A130" s="2" t="s">
        <v>0</v>
      </c>
      <c r="B130" s="3">
        <v>43749</v>
      </c>
      <c r="C130" s="3">
        <v>43825</v>
      </c>
      <c r="D130" s="2">
        <v>433</v>
      </c>
      <c r="E130" s="2">
        <v>433.9</v>
      </c>
      <c r="F130" s="2">
        <v>15</v>
      </c>
      <c r="G130" s="2">
        <v>89.28</v>
      </c>
      <c r="H130" s="2">
        <v>49500</v>
      </c>
      <c r="I130" s="2">
        <v>1375</v>
      </c>
      <c r="J130" s="2">
        <v>428.55</v>
      </c>
      <c r="K130" s="2"/>
      <c r="L130" s="2">
        <f t="shared" si="18"/>
        <v>1.2011661807580123</v>
      </c>
      <c r="M130" s="4">
        <v>1.424657534E-2</v>
      </c>
      <c r="N130">
        <f t="shared" si="19"/>
        <v>1.1869196054180122</v>
      </c>
    </row>
    <row r="131" spans="1:14" ht="15" thickBot="1" x14ac:dyDescent="0.35">
      <c r="A131" s="2" t="s">
        <v>0</v>
      </c>
      <c r="B131" s="3">
        <v>43752</v>
      </c>
      <c r="C131" s="3">
        <v>43825</v>
      </c>
      <c r="D131" s="2">
        <v>431.15</v>
      </c>
      <c r="E131" s="2">
        <v>431.15</v>
      </c>
      <c r="F131" s="2">
        <v>4</v>
      </c>
      <c r="G131" s="2">
        <v>23.82</v>
      </c>
      <c r="H131" s="2">
        <v>53625</v>
      </c>
      <c r="I131" s="2">
        <v>4125</v>
      </c>
      <c r="J131" s="2">
        <v>428.85</v>
      </c>
      <c r="K131" s="2"/>
      <c r="L131" s="2">
        <f t="shared" si="18"/>
        <v>-0.63378658677114541</v>
      </c>
      <c r="M131" s="4">
        <v>1.4136986299999999E-2</v>
      </c>
      <c r="N131">
        <f t="shared" si="19"/>
        <v>-0.64792357307114545</v>
      </c>
    </row>
    <row r="132" spans="1:14" ht="15" thickBot="1" x14ac:dyDescent="0.35">
      <c r="A132" s="2" t="s">
        <v>0</v>
      </c>
      <c r="B132" s="3">
        <v>43753</v>
      </c>
      <c r="C132" s="3">
        <v>43825</v>
      </c>
      <c r="D132" s="2">
        <v>436.5</v>
      </c>
      <c r="E132" s="2">
        <v>436.5</v>
      </c>
      <c r="F132" s="2">
        <v>8</v>
      </c>
      <c r="G132" s="2">
        <v>47.86</v>
      </c>
      <c r="H132" s="2">
        <v>57750</v>
      </c>
      <c r="I132" s="2">
        <v>4125</v>
      </c>
      <c r="J132" s="2">
        <v>431.85</v>
      </c>
      <c r="K132" s="2"/>
      <c r="L132" s="2">
        <f t="shared" ref="L132:L195" si="20">100*(E132-E131)/E131</f>
        <v>1.2408674475240689</v>
      </c>
      <c r="M132" s="4">
        <v>1.405479452E-2</v>
      </c>
      <c r="N132">
        <f t="shared" ref="N132:N195" si="21">(L132-M132)</f>
        <v>1.2268126530040688</v>
      </c>
    </row>
    <row r="133" spans="1:14" ht="15" thickBot="1" x14ac:dyDescent="0.35">
      <c r="A133" s="2" t="s">
        <v>0</v>
      </c>
      <c r="B133" s="3">
        <v>43754</v>
      </c>
      <c r="C133" s="3">
        <v>43825</v>
      </c>
      <c r="D133" s="2">
        <v>439.25</v>
      </c>
      <c r="E133" s="2">
        <v>439.25</v>
      </c>
      <c r="F133" s="2">
        <v>20</v>
      </c>
      <c r="G133" s="2">
        <v>121.21</v>
      </c>
      <c r="H133" s="2">
        <v>64625</v>
      </c>
      <c r="I133" s="2">
        <v>6875</v>
      </c>
      <c r="J133" s="2">
        <v>435.3</v>
      </c>
      <c r="K133" s="2"/>
      <c r="L133" s="2">
        <f t="shared" si="20"/>
        <v>0.63001145475372278</v>
      </c>
      <c r="M133" s="4">
        <v>1.3917808219999999E-2</v>
      </c>
      <c r="N133">
        <f t="shared" si="21"/>
        <v>0.61609364653372278</v>
      </c>
    </row>
    <row r="134" spans="1:14" ht="15" thickBot="1" x14ac:dyDescent="0.35">
      <c r="A134" s="2" t="s">
        <v>0</v>
      </c>
      <c r="B134" s="3">
        <v>43755</v>
      </c>
      <c r="C134" s="3">
        <v>43825</v>
      </c>
      <c r="D134" s="2">
        <v>445.45</v>
      </c>
      <c r="E134" s="2">
        <v>445.45</v>
      </c>
      <c r="F134" s="2">
        <v>22</v>
      </c>
      <c r="G134" s="2">
        <v>134.13999999999999</v>
      </c>
      <c r="H134" s="2">
        <v>67375</v>
      </c>
      <c r="I134" s="2">
        <v>2750</v>
      </c>
      <c r="J134" s="2">
        <v>440.6</v>
      </c>
      <c r="K134" s="2"/>
      <c r="L134" s="2">
        <f t="shared" si="20"/>
        <v>1.4114968696641979</v>
      </c>
      <c r="M134" s="4">
        <v>1.3917808219999999E-2</v>
      </c>
      <c r="N134">
        <f t="shared" si="21"/>
        <v>1.3975790614441979</v>
      </c>
    </row>
    <row r="135" spans="1:14" ht="15" thickBot="1" x14ac:dyDescent="0.35">
      <c r="A135" s="2" t="s">
        <v>0</v>
      </c>
      <c r="B135" s="3">
        <v>43756</v>
      </c>
      <c r="C135" s="3">
        <v>43825</v>
      </c>
      <c r="D135" s="2">
        <v>442</v>
      </c>
      <c r="E135" s="2">
        <v>442</v>
      </c>
      <c r="F135" s="2">
        <v>18</v>
      </c>
      <c r="G135" s="2">
        <v>109.72</v>
      </c>
      <c r="H135" s="2">
        <v>72875</v>
      </c>
      <c r="I135" s="2">
        <v>5500</v>
      </c>
      <c r="J135" s="2">
        <v>437.8</v>
      </c>
      <c r="K135" s="2"/>
      <c r="L135" s="2">
        <f t="shared" si="20"/>
        <v>-0.77449769895610932</v>
      </c>
      <c r="M135" s="4">
        <v>1.3917808219999999E-2</v>
      </c>
      <c r="N135">
        <f t="shared" si="21"/>
        <v>-0.78841550717610931</v>
      </c>
    </row>
    <row r="136" spans="1:14" ht="15" thickBot="1" x14ac:dyDescent="0.35">
      <c r="A136" s="2" t="s">
        <v>0</v>
      </c>
      <c r="B136" s="3">
        <v>43760</v>
      </c>
      <c r="C136" s="3">
        <v>43825</v>
      </c>
      <c r="D136" s="2">
        <v>456</v>
      </c>
      <c r="E136" s="2">
        <v>456</v>
      </c>
      <c r="F136" s="2">
        <v>47</v>
      </c>
      <c r="G136" s="2">
        <v>294.88</v>
      </c>
      <c r="H136" s="2">
        <v>94875</v>
      </c>
      <c r="I136" s="2">
        <v>22000</v>
      </c>
      <c r="J136" s="2">
        <v>451.15</v>
      </c>
      <c r="K136" s="2"/>
      <c r="L136" s="2">
        <f t="shared" si="20"/>
        <v>3.1674208144796379</v>
      </c>
      <c r="M136" s="4">
        <v>1.394520548E-2</v>
      </c>
      <c r="N136">
        <f t="shared" si="21"/>
        <v>3.1534756089996376</v>
      </c>
    </row>
    <row r="137" spans="1:14" ht="15" thickBot="1" x14ac:dyDescent="0.35">
      <c r="A137" s="2" t="s">
        <v>0</v>
      </c>
      <c r="B137" s="3">
        <v>43761</v>
      </c>
      <c r="C137" s="3">
        <v>43825</v>
      </c>
      <c r="D137" s="2">
        <v>458.85</v>
      </c>
      <c r="E137" s="2">
        <v>458.85</v>
      </c>
      <c r="F137" s="2">
        <v>41</v>
      </c>
      <c r="G137" s="2">
        <v>258.95</v>
      </c>
      <c r="H137" s="2">
        <v>107250</v>
      </c>
      <c r="I137" s="2">
        <v>12375</v>
      </c>
      <c r="J137" s="2">
        <v>455.1</v>
      </c>
      <c r="K137" s="2"/>
      <c r="L137" s="2">
        <f t="shared" si="20"/>
        <v>0.625000000000005</v>
      </c>
      <c r="M137" s="4">
        <v>1.3917808219999999E-2</v>
      </c>
      <c r="N137">
        <f t="shared" si="21"/>
        <v>0.611082191780005</v>
      </c>
    </row>
    <row r="138" spans="1:14" ht="15" thickBot="1" x14ac:dyDescent="0.35">
      <c r="A138" s="2" t="s">
        <v>0</v>
      </c>
      <c r="B138" s="3">
        <v>43762</v>
      </c>
      <c r="C138" s="3">
        <v>43825</v>
      </c>
      <c r="D138" s="2">
        <v>459.6</v>
      </c>
      <c r="E138" s="2">
        <v>459.6</v>
      </c>
      <c r="F138" s="2">
        <v>75</v>
      </c>
      <c r="G138" s="2">
        <v>473.12</v>
      </c>
      <c r="H138" s="2">
        <v>148500</v>
      </c>
      <c r="I138" s="2">
        <v>41250</v>
      </c>
      <c r="J138" s="2">
        <v>454.75</v>
      </c>
      <c r="K138" s="2"/>
      <c r="L138" s="2">
        <f t="shared" si="20"/>
        <v>0.16345210853220005</v>
      </c>
      <c r="M138" s="4">
        <v>1.3917808219999999E-2</v>
      </c>
      <c r="N138">
        <f t="shared" si="21"/>
        <v>0.14953430031220005</v>
      </c>
    </row>
    <row r="139" spans="1:14" ht="15" thickBot="1" x14ac:dyDescent="0.35">
      <c r="A139" s="2" t="s">
        <v>0</v>
      </c>
      <c r="B139" s="3">
        <v>43763</v>
      </c>
      <c r="C139" s="3">
        <v>43825</v>
      </c>
      <c r="D139" s="2">
        <v>472.8</v>
      </c>
      <c r="E139" s="2">
        <v>472.8</v>
      </c>
      <c r="F139" s="2">
        <v>151</v>
      </c>
      <c r="G139" s="2">
        <v>972.42</v>
      </c>
      <c r="H139" s="2">
        <v>215875</v>
      </c>
      <c r="I139" s="2">
        <v>67375</v>
      </c>
      <c r="J139" s="2">
        <v>469.1</v>
      </c>
      <c r="K139" s="2"/>
      <c r="L139" s="2">
        <f t="shared" si="20"/>
        <v>2.8720626631853761</v>
      </c>
      <c r="M139" s="4">
        <v>1.3972602739999999E-2</v>
      </c>
      <c r="N139">
        <f t="shared" si="21"/>
        <v>2.8580900604453761</v>
      </c>
    </row>
    <row r="140" spans="1:14" ht="15" thickBot="1" x14ac:dyDescent="0.35">
      <c r="A140" s="2" t="s">
        <v>0</v>
      </c>
      <c r="B140" s="3">
        <v>43765</v>
      </c>
      <c r="C140" s="3">
        <v>43825</v>
      </c>
      <c r="D140" s="2">
        <v>473.15</v>
      </c>
      <c r="E140" s="2">
        <v>473.15</v>
      </c>
      <c r="F140" s="2">
        <v>50</v>
      </c>
      <c r="G140" s="2">
        <v>324.62</v>
      </c>
      <c r="H140" s="2">
        <v>228250</v>
      </c>
      <c r="I140" s="2">
        <v>12375</v>
      </c>
      <c r="J140" s="2">
        <v>469.55</v>
      </c>
      <c r="K140" s="2"/>
      <c r="L140" s="2">
        <f t="shared" si="20"/>
        <v>7.4027072758030013E-2</v>
      </c>
      <c r="M140" s="4">
        <v>1.394520548E-2</v>
      </c>
      <c r="N140">
        <f t="shared" si="21"/>
        <v>6.0081867278030013E-2</v>
      </c>
    </row>
    <row r="141" spans="1:14" ht="15" thickBot="1" x14ac:dyDescent="0.35">
      <c r="A141" s="2" t="s">
        <v>0</v>
      </c>
      <c r="B141" s="3">
        <v>43767</v>
      </c>
      <c r="C141" s="3">
        <v>43825</v>
      </c>
      <c r="D141" s="2">
        <v>480.1</v>
      </c>
      <c r="E141" s="2">
        <v>480.1</v>
      </c>
      <c r="F141" s="2">
        <v>128</v>
      </c>
      <c r="G141" s="2">
        <v>844.37</v>
      </c>
      <c r="H141" s="2">
        <v>291500</v>
      </c>
      <c r="I141" s="2">
        <v>63250</v>
      </c>
      <c r="J141" s="2">
        <v>477.4</v>
      </c>
      <c r="K141" s="2"/>
      <c r="L141" s="2">
        <f t="shared" si="20"/>
        <v>1.4688787910810621</v>
      </c>
      <c r="M141" s="4">
        <v>1.389041096E-2</v>
      </c>
      <c r="N141">
        <f t="shared" si="21"/>
        <v>1.4549883801210621</v>
      </c>
    </row>
    <row r="142" spans="1:14" ht="15" thickBot="1" x14ac:dyDescent="0.35">
      <c r="A142" s="2" t="s">
        <v>0</v>
      </c>
      <c r="B142" s="3">
        <v>43768</v>
      </c>
      <c r="C142" s="3">
        <v>43825</v>
      </c>
      <c r="D142" s="2">
        <v>475.2</v>
      </c>
      <c r="E142" s="2">
        <v>475.2</v>
      </c>
      <c r="F142" s="2">
        <v>103</v>
      </c>
      <c r="G142" s="2">
        <v>674.61</v>
      </c>
      <c r="H142" s="2">
        <v>314875</v>
      </c>
      <c r="I142" s="2">
        <v>23375</v>
      </c>
      <c r="J142" s="2">
        <v>471.15</v>
      </c>
      <c r="K142" s="2"/>
      <c r="L142" s="2">
        <f t="shared" si="20"/>
        <v>-1.0206207040200028</v>
      </c>
      <c r="M142" s="4">
        <v>1.383561644E-2</v>
      </c>
      <c r="N142">
        <f t="shared" si="21"/>
        <v>-1.0344563204600028</v>
      </c>
    </row>
    <row r="143" spans="1:14" ht="15" thickBot="1" x14ac:dyDescent="0.35">
      <c r="A143" s="2" t="s">
        <v>0</v>
      </c>
      <c r="B143" s="3">
        <v>43769</v>
      </c>
      <c r="C143" s="3">
        <v>43825</v>
      </c>
      <c r="D143" s="2">
        <v>466.8</v>
      </c>
      <c r="E143" s="2">
        <v>466.8</v>
      </c>
      <c r="F143" s="2">
        <v>171</v>
      </c>
      <c r="G143" s="2">
        <v>1110.8699999999999</v>
      </c>
      <c r="H143" s="2">
        <v>317625</v>
      </c>
      <c r="I143" s="2">
        <v>2750</v>
      </c>
      <c r="J143" s="2">
        <v>463.05</v>
      </c>
      <c r="K143" s="2"/>
      <c r="L143" s="2">
        <f t="shared" si="20"/>
        <v>-1.7676767676767629</v>
      </c>
      <c r="M143" s="4">
        <v>1.3808219179999999E-2</v>
      </c>
      <c r="N143">
        <f t="shared" si="21"/>
        <v>-1.7814849868567628</v>
      </c>
    </row>
    <row r="144" spans="1:14" ht="15" thickBot="1" x14ac:dyDescent="0.35">
      <c r="A144" s="2" t="s">
        <v>0</v>
      </c>
      <c r="B144" s="3">
        <v>43770</v>
      </c>
      <c r="C144" s="3">
        <v>43860</v>
      </c>
      <c r="D144" s="2">
        <v>469</v>
      </c>
      <c r="E144" s="2">
        <v>468.95</v>
      </c>
      <c r="F144" s="2">
        <v>1</v>
      </c>
      <c r="G144" s="2">
        <v>6.45</v>
      </c>
      <c r="H144" s="2">
        <v>1375</v>
      </c>
      <c r="I144" s="2">
        <v>1375</v>
      </c>
      <c r="J144" s="2">
        <v>462.25</v>
      </c>
      <c r="K144" s="2"/>
      <c r="L144" s="2">
        <f t="shared" si="20"/>
        <v>0.46058269065980662</v>
      </c>
      <c r="M144" s="4">
        <v>1.3808219179999999E-2</v>
      </c>
      <c r="N144">
        <f t="shared" si="21"/>
        <v>0.44677447147980659</v>
      </c>
    </row>
    <row r="145" spans="1:14" ht="15" thickBot="1" x14ac:dyDescent="0.35">
      <c r="A145" s="2" t="s">
        <v>0</v>
      </c>
      <c r="B145" s="3">
        <v>43773</v>
      </c>
      <c r="C145" s="3">
        <v>43860</v>
      </c>
      <c r="D145" s="2">
        <v>474.95</v>
      </c>
      <c r="E145" s="2">
        <v>477.15</v>
      </c>
      <c r="F145" s="2">
        <v>9</v>
      </c>
      <c r="G145" s="2">
        <v>58.61</v>
      </c>
      <c r="H145" s="2">
        <v>8250</v>
      </c>
      <c r="I145" s="2">
        <v>6875</v>
      </c>
      <c r="J145" s="2">
        <v>470.5</v>
      </c>
      <c r="K145" s="2"/>
      <c r="L145" s="2">
        <f t="shared" si="20"/>
        <v>1.7485872694317068</v>
      </c>
      <c r="M145" s="4">
        <v>1.3808219179999999E-2</v>
      </c>
      <c r="N145">
        <f t="shared" si="21"/>
        <v>1.7347790502517069</v>
      </c>
    </row>
    <row r="146" spans="1:14" ht="15" thickBot="1" x14ac:dyDescent="0.35">
      <c r="A146" s="2" t="s">
        <v>0</v>
      </c>
      <c r="B146" s="3">
        <v>43774</v>
      </c>
      <c r="C146" s="3">
        <v>43860</v>
      </c>
      <c r="D146" s="2">
        <v>471.95</v>
      </c>
      <c r="E146" s="2">
        <v>474.9</v>
      </c>
      <c r="F146" s="2">
        <v>9</v>
      </c>
      <c r="G146" s="2">
        <v>58.72</v>
      </c>
      <c r="H146" s="2">
        <v>12375</v>
      </c>
      <c r="I146" s="2">
        <v>4125</v>
      </c>
      <c r="J146" s="2">
        <v>468.35</v>
      </c>
      <c r="K146" s="2"/>
      <c r="L146" s="2">
        <f t="shared" si="20"/>
        <v>-0.47154982709839677</v>
      </c>
      <c r="M146" s="4">
        <v>1.3808219179999999E-2</v>
      </c>
      <c r="N146">
        <f t="shared" si="21"/>
        <v>-0.48535804627839679</v>
      </c>
    </row>
    <row r="147" spans="1:14" ht="15" thickBot="1" x14ac:dyDescent="0.35">
      <c r="A147" s="2" t="s">
        <v>0</v>
      </c>
      <c r="B147" s="3">
        <v>43775</v>
      </c>
      <c r="C147" s="3">
        <v>43860</v>
      </c>
      <c r="D147" s="2">
        <v>485.5</v>
      </c>
      <c r="E147" s="2">
        <v>485.5</v>
      </c>
      <c r="F147" s="2">
        <v>25</v>
      </c>
      <c r="G147" s="2">
        <v>165.87</v>
      </c>
      <c r="H147" s="2">
        <v>37125</v>
      </c>
      <c r="I147" s="2">
        <v>24750</v>
      </c>
      <c r="J147" s="2">
        <v>480.7</v>
      </c>
      <c r="K147" s="2"/>
      <c r="L147" s="2">
        <f t="shared" si="20"/>
        <v>2.2320488523899815</v>
      </c>
      <c r="M147" s="4">
        <v>1.383561644E-2</v>
      </c>
      <c r="N147">
        <f t="shared" si="21"/>
        <v>2.2182132359499813</v>
      </c>
    </row>
    <row r="148" spans="1:14" ht="15" thickBot="1" x14ac:dyDescent="0.35">
      <c r="A148" s="2" t="s">
        <v>0</v>
      </c>
      <c r="B148" s="3">
        <v>43776</v>
      </c>
      <c r="C148" s="3">
        <v>43860</v>
      </c>
      <c r="D148" s="2">
        <v>485</v>
      </c>
      <c r="E148" s="2">
        <v>485</v>
      </c>
      <c r="F148" s="2">
        <v>15</v>
      </c>
      <c r="G148" s="2">
        <v>99.64</v>
      </c>
      <c r="H148" s="2">
        <v>39875</v>
      </c>
      <c r="I148" s="2">
        <v>2750</v>
      </c>
      <c r="J148" s="2">
        <v>478.55</v>
      </c>
      <c r="K148" s="2"/>
      <c r="L148" s="2">
        <f t="shared" si="20"/>
        <v>-0.10298661174047374</v>
      </c>
      <c r="M148" s="4">
        <v>1.3917808219999999E-2</v>
      </c>
      <c r="N148">
        <f t="shared" si="21"/>
        <v>-0.11690441996047374</v>
      </c>
    </row>
    <row r="149" spans="1:14" ht="15" thickBot="1" x14ac:dyDescent="0.35">
      <c r="A149" s="2" t="s">
        <v>0</v>
      </c>
      <c r="B149" s="3">
        <v>43777</v>
      </c>
      <c r="C149" s="3">
        <v>43860</v>
      </c>
      <c r="D149" s="2">
        <v>491.85</v>
      </c>
      <c r="E149" s="2">
        <v>491.85</v>
      </c>
      <c r="F149" s="2">
        <v>63</v>
      </c>
      <c r="G149" s="2">
        <v>426.5</v>
      </c>
      <c r="H149" s="2">
        <v>72875</v>
      </c>
      <c r="I149" s="2">
        <v>33000</v>
      </c>
      <c r="J149" s="2">
        <v>489.45</v>
      </c>
      <c r="K149" s="2"/>
      <c r="L149" s="2">
        <f t="shared" si="20"/>
        <v>1.4123711340206233</v>
      </c>
      <c r="M149" s="4">
        <v>1.3917808219999999E-2</v>
      </c>
      <c r="N149">
        <f t="shared" si="21"/>
        <v>1.3984533258006233</v>
      </c>
    </row>
    <row r="150" spans="1:14" ht="15" thickBot="1" x14ac:dyDescent="0.35">
      <c r="A150" s="2" t="s">
        <v>0</v>
      </c>
      <c r="B150" s="3">
        <v>43780</v>
      </c>
      <c r="C150" s="3">
        <v>43860</v>
      </c>
      <c r="D150" s="2">
        <v>498.8</v>
      </c>
      <c r="E150" s="2">
        <v>498.8</v>
      </c>
      <c r="F150" s="2">
        <v>28</v>
      </c>
      <c r="G150" s="2">
        <v>190.86</v>
      </c>
      <c r="H150" s="2">
        <v>89375</v>
      </c>
      <c r="I150" s="2">
        <v>16500</v>
      </c>
      <c r="J150" s="2">
        <v>496.8</v>
      </c>
      <c r="K150" s="2"/>
      <c r="L150" s="2">
        <f t="shared" si="20"/>
        <v>1.4130324285859486</v>
      </c>
      <c r="M150" s="4">
        <v>1.3917808219999999E-2</v>
      </c>
      <c r="N150">
        <f t="shared" si="21"/>
        <v>1.3991146203659486</v>
      </c>
    </row>
    <row r="151" spans="1:14" ht="15" thickBot="1" x14ac:dyDescent="0.35">
      <c r="A151" s="2" t="s">
        <v>0</v>
      </c>
      <c r="B151" s="3">
        <v>43782</v>
      </c>
      <c r="C151" s="3">
        <v>43860</v>
      </c>
      <c r="D151" s="2">
        <v>489.55</v>
      </c>
      <c r="E151" s="2">
        <v>489.55</v>
      </c>
      <c r="F151" s="2">
        <v>36</v>
      </c>
      <c r="G151" s="2">
        <v>244.65</v>
      </c>
      <c r="H151" s="2">
        <v>96250</v>
      </c>
      <c r="I151" s="2">
        <v>6875</v>
      </c>
      <c r="J151" s="2">
        <v>485.75</v>
      </c>
      <c r="K151" s="2"/>
      <c r="L151" s="2">
        <f t="shared" si="20"/>
        <v>-1.8544506816359261</v>
      </c>
      <c r="M151" s="4">
        <v>1.389041096E-2</v>
      </c>
      <c r="N151">
        <f t="shared" si="21"/>
        <v>-1.8683410925959261</v>
      </c>
    </row>
    <row r="152" spans="1:14" ht="15" thickBot="1" x14ac:dyDescent="0.35">
      <c r="A152" s="2" t="s">
        <v>0</v>
      </c>
      <c r="B152" s="3">
        <v>43783</v>
      </c>
      <c r="C152" s="3">
        <v>43860</v>
      </c>
      <c r="D152" s="2">
        <v>500.85</v>
      </c>
      <c r="E152" s="2">
        <v>500.85</v>
      </c>
      <c r="F152" s="2">
        <v>90</v>
      </c>
      <c r="G152" s="2">
        <v>616.02</v>
      </c>
      <c r="H152" s="2">
        <v>134750</v>
      </c>
      <c r="I152" s="2">
        <v>38500</v>
      </c>
      <c r="J152" s="2">
        <v>498.65</v>
      </c>
      <c r="K152" s="2"/>
      <c r="L152" s="2">
        <f t="shared" si="20"/>
        <v>2.3082422633030357</v>
      </c>
      <c r="M152" s="4">
        <v>1.3863013699999999E-2</v>
      </c>
      <c r="N152">
        <f t="shared" si="21"/>
        <v>2.2943792496030357</v>
      </c>
    </row>
    <row r="153" spans="1:14" ht="15" thickBot="1" x14ac:dyDescent="0.35">
      <c r="A153" s="2" t="s">
        <v>0</v>
      </c>
      <c r="B153" s="3">
        <v>43784</v>
      </c>
      <c r="C153" s="3">
        <v>43860</v>
      </c>
      <c r="D153" s="2">
        <v>502.75</v>
      </c>
      <c r="E153" s="2">
        <v>502.75</v>
      </c>
      <c r="F153" s="2">
        <v>126</v>
      </c>
      <c r="G153" s="2">
        <v>877.33</v>
      </c>
      <c r="H153" s="2">
        <v>159500</v>
      </c>
      <c r="I153" s="2">
        <v>24750</v>
      </c>
      <c r="J153" s="2">
        <v>499.85</v>
      </c>
      <c r="K153" s="2"/>
      <c r="L153" s="2">
        <f t="shared" si="20"/>
        <v>0.37935509633622383</v>
      </c>
      <c r="M153" s="4">
        <v>1.389041096E-2</v>
      </c>
      <c r="N153">
        <f t="shared" si="21"/>
        <v>0.36546468537622384</v>
      </c>
    </row>
    <row r="154" spans="1:14" ht="15" thickBot="1" x14ac:dyDescent="0.35">
      <c r="A154" s="2" t="s">
        <v>0</v>
      </c>
      <c r="B154" s="3">
        <v>43787</v>
      </c>
      <c r="C154" s="3">
        <v>43860</v>
      </c>
      <c r="D154" s="2">
        <v>502.8</v>
      </c>
      <c r="E154" s="2">
        <v>502.8</v>
      </c>
      <c r="F154" s="2">
        <v>51</v>
      </c>
      <c r="G154" s="2">
        <v>352.43</v>
      </c>
      <c r="H154" s="2">
        <v>182875</v>
      </c>
      <c r="I154" s="2">
        <v>23375</v>
      </c>
      <c r="J154" s="2">
        <v>498.35</v>
      </c>
      <c r="K154" s="2"/>
      <c r="L154" s="2">
        <f t="shared" si="20"/>
        <v>9.9453008453528335E-3</v>
      </c>
      <c r="M154" s="4">
        <v>1.3863013699999999E-2</v>
      </c>
      <c r="N154">
        <f t="shared" si="21"/>
        <v>-3.9177128546471658E-3</v>
      </c>
    </row>
    <row r="155" spans="1:14" ht="15" thickBot="1" x14ac:dyDescent="0.35">
      <c r="A155" s="2" t="s">
        <v>0</v>
      </c>
      <c r="B155" s="3">
        <v>43788</v>
      </c>
      <c r="C155" s="3">
        <v>43860</v>
      </c>
      <c r="D155" s="2">
        <v>497.95</v>
      </c>
      <c r="E155" s="2">
        <v>497.95</v>
      </c>
      <c r="F155" s="2">
        <v>53</v>
      </c>
      <c r="G155" s="2">
        <v>364.05</v>
      </c>
      <c r="H155" s="2">
        <v>185625</v>
      </c>
      <c r="I155" s="2">
        <v>2750</v>
      </c>
      <c r="J155" s="2">
        <v>493.5</v>
      </c>
      <c r="K155" s="2"/>
      <c r="L155" s="2">
        <f t="shared" si="20"/>
        <v>-0.9645982498011183</v>
      </c>
      <c r="M155" s="4">
        <v>1.3863013699999999E-2</v>
      </c>
      <c r="N155">
        <f t="shared" si="21"/>
        <v>-0.97846126350111828</v>
      </c>
    </row>
    <row r="156" spans="1:14" ht="15" thickBot="1" x14ac:dyDescent="0.35">
      <c r="A156" s="2" t="s">
        <v>0</v>
      </c>
      <c r="B156" s="3">
        <v>43789</v>
      </c>
      <c r="C156" s="3">
        <v>43860</v>
      </c>
      <c r="D156" s="2">
        <v>496.5</v>
      </c>
      <c r="E156" s="2">
        <v>496.5</v>
      </c>
      <c r="F156" s="2">
        <v>41</v>
      </c>
      <c r="G156" s="2">
        <v>280.95999999999998</v>
      </c>
      <c r="H156" s="2">
        <v>185625</v>
      </c>
      <c r="I156" s="2">
        <v>0</v>
      </c>
      <c r="J156" s="2">
        <v>495</v>
      </c>
      <c r="K156" s="2"/>
      <c r="L156" s="2">
        <f t="shared" si="20"/>
        <v>-0.29119389496937215</v>
      </c>
      <c r="M156" s="4">
        <v>1.3808219179999999E-2</v>
      </c>
      <c r="N156">
        <f t="shared" si="21"/>
        <v>-0.30500211414937217</v>
      </c>
    </row>
    <row r="157" spans="1:14" ht="15" thickBot="1" x14ac:dyDescent="0.35">
      <c r="A157" s="2" t="s">
        <v>0</v>
      </c>
      <c r="B157" s="3">
        <v>43790</v>
      </c>
      <c r="C157" s="3">
        <v>43860</v>
      </c>
      <c r="D157" s="2">
        <v>500.35</v>
      </c>
      <c r="E157" s="2">
        <v>500.35</v>
      </c>
      <c r="F157" s="2">
        <v>68</v>
      </c>
      <c r="G157" s="2">
        <v>469.53</v>
      </c>
      <c r="H157" s="2">
        <v>195250</v>
      </c>
      <c r="I157" s="2">
        <v>9625</v>
      </c>
      <c r="J157" s="2">
        <v>498.25</v>
      </c>
      <c r="K157" s="2"/>
      <c r="L157" s="2">
        <f t="shared" si="20"/>
        <v>0.77542799597180723</v>
      </c>
      <c r="M157" s="4">
        <v>1.3808219179999999E-2</v>
      </c>
      <c r="N157">
        <f t="shared" si="21"/>
        <v>0.76161977679180726</v>
      </c>
    </row>
    <row r="158" spans="1:14" ht="15" thickBot="1" x14ac:dyDescent="0.35">
      <c r="A158" s="2" t="s">
        <v>0</v>
      </c>
      <c r="B158" s="3">
        <v>43791</v>
      </c>
      <c r="C158" s="3">
        <v>43860</v>
      </c>
      <c r="D158" s="2">
        <v>500.35</v>
      </c>
      <c r="E158" s="2">
        <v>500.35</v>
      </c>
      <c r="F158" s="2">
        <v>58</v>
      </c>
      <c r="G158" s="2">
        <v>399.45</v>
      </c>
      <c r="H158" s="2">
        <v>220000</v>
      </c>
      <c r="I158" s="2">
        <v>24750</v>
      </c>
      <c r="J158" s="2">
        <v>496.8</v>
      </c>
      <c r="K158" s="2"/>
      <c r="L158" s="2">
        <f t="shared" si="20"/>
        <v>0</v>
      </c>
      <c r="M158" s="4">
        <v>1.3808219179999999E-2</v>
      </c>
      <c r="N158">
        <f t="shared" si="21"/>
        <v>-1.3808219179999999E-2</v>
      </c>
    </row>
    <row r="159" spans="1:14" ht="15" thickBot="1" x14ac:dyDescent="0.35">
      <c r="A159" s="2" t="s">
        <v>0</v>
      </c>
      <c r="B159" s="3">
        <v>43794</v>
      </c>
      <c r="C159" s="3">
        <v>43860</v>
      </c>
      <c r="D159" s="2">
        <v>502.4</v>
      </c>
      <c r="E159" s="2">
        <v>502.4</v>
      </c>
      <c r="F159" s="2">
        <v>83</v>
      </c>
      <c r="G159" s="2">
        <v>571.46</v>
      </c>
      <c r="H159" s="2">
        <v>240625</v>
      </c>
      <c r="I159" s="2">
        <v>20625</v>
      </c>
      <c r="J159" s="2">
        <v>497.8</v>
      </c>
      <c r="K159" s="2"/>
      <c r="L159" s="2">
        <f t="shared" si="20"/>
        <v>0.40971320075945927</v>
      </c>
      <c r="M159" s="4">
        <v>1.378082192E-2</v>
      </c>
      <c r="N159">
        <f t="shared" si="21"/>
        <v>0.39593237883945925</v>
      </c>
    </row>
    <row r="160" spans="1:14" ht="15" thickBot="1" x14ac:dyDescent="0.35">
      <c r="A160" s="2" t="s">
        <v>0</v>
      </c>
      <c r="B160" s="3">
        <v>43795</v>
      </c>
      <c r="C160" s="3">
        <v>43860</v>
      </c>
      <c r="D160" s="2">
        <v>510.15</v>
      </c>
      <c r="E160" s="2">
        <v>510.15</v>
      </c>
      <c r="F160" s="2">
        <v>259</v>
      </c>
      <c r="G160" s="2">
        <v>1811.4</v>
      </c>
      <c r="H160" s="2">
        <v>284625</v>
      </c>
      <c r="I160" s="2">
        <v>44000</v>
      </c>
      <c r="J160" s="2">
        <v>510.7</v>
      </c>
      <c r="K160" s="2"/>
      <c r="L160" s="2">
        <f t="shared" si="20"/>
        <v>1.542595541401274</v>
      </c>
      <c r="M160" s="4">
        <v>1.3753424659999999E-2</v>
      </c>
      <c r="N160">
        <f t="shared" si="21"/>
        <v>1.528842116741274</v>
      </c>
    </row>
    <row r="161" spans="1:14" ht="15" thickBot="1" x14ac:dyDescent="0.35">
      <c r="A161" s="2" t="s">
        <v>0</v>
      </c>
      <c r="B161" s="3">
        <v>43796</v>
      </c>
      <c r="C161" s="3">
        <v>43860</v>
      </c>
      <c r="D161" s="2">
        <v>508.6</v>
      </c>
      <c r="E161" s="2">
        <v>508.6</v>
      </c>
      <c r="F161" s="2">
        <v>210</v>
      </c>
      <c r="G161" s="2">
        <v>1472.87</v>
      </c>
      <c r="H161" s="2">
        <v>396000</v>
      </c>
      <c r="I161" s="2">
        <v>111375</v>
      </c>
      <c r="J161" s="2">
        <v>505.5</v>
      </c>
      <c r="K161" s="2"/>
      <c r="L161" s="2">
        <f t="shared" si="20"/>
        <v>-0.30383220621384976</v>
      </c>
      <c r="M161" s="4">
        <v>1.3753424659999999E-2</v>
      </c>
      <c r="N161">
        <f t="shared" si="21"/>
        <v>-0.31758563087384978</v>
      </c>
    </row>
    <row r="162" spans="1:14" ht="15" thickBot="1" x14ac:dyDescent="0.35">
      <c r="A162" s="2" t="s">
        <v>0</v>
      </c>
      <c r="B162" s="3">
        <v>43797</v>
      </c>
      <c r="C162" s="3">
        <v>43860</v>
      </c>
      <c r="D162" s="2">
        <v>519.6</v>
      </c>
      <c r="E162" s="2">
        <v>519.6</v>
      </c>
      <c r="F162" s="2">
        <v>441</v>
      </c>
      <c r="G162" s="2">
        <v>3134.97</v>
      </c>
      <c r="H162" s="2">
        <v>600875</v>
      </c>
      <c r="I162" s="2">
        <v>204875</v>
      </c>
      <c r="J162" s="2">
        <v>519.15</v>
      </c>
      <c r="K162" s="2"/>
      <c r="L162" s="2">
        <f t="shared" si="20"/>
        <v>2.162799842705466</v>
      </c>
      <c r="M162" s="4">
        <v>1.3452054789999999E-2</v>
      </c>
      <c r="N162">
        <f t="shared" si="21"/>
        <v>2.1493477879154659</v>
      </c>
    </row>
    <row r="163" spans="1:14" ht="15" thickBot="1" x14ac:dyDescent="0.35">
      <c r="A163" s="2" t="s">
        <v>0</v>
      </c>
      <c r="B163" s="3">
        <v>43798</v>
      </c>
      <c r="C163" s="3">
        <v>43888</v>
      </c>
      <c r="D163" s="2">
        <v>517.45000000000005</v>
      </c>
      <c r="E163" s="2">
        <v>519.9</v>
      </c>
      <c r="F163" s="2">
        <v>9</v>
      </c>
      <c r="G163" s="2">
        <v>63.86</v>
      </c>
      <c r="H163" s="2">
        <v>6875</v>
      </c>
      <c r="I163" s="2">
        <v>6875</v>
      </c>
      <c r="J163" s="2">
        <v>512.6</v>
      </c>
      <c r="K163" s="2"/>
      <c r="L163" s="2">
        <f t="shared" si="20"/>
        <v>5.7736720554263765E-2</v>
      </c>
      <c r="M163" s="4">
        <v>1.347945205E-2</v>
      </c>
      <c r="N163">
        <f t="shared" si="21"/>
        <v>4.4257268504263765E-2</v>
      </c>
    </row>
    <row r="164" spans="1:14" ht="15" thickBot="1" x14ac:dyDescent="0.35">
      <c r="A164" s="2" t="s">
        <v>0</v>
      </c>
      <c r="B164" s="3">
        <v>43801</v>
      </c>
      <c r="C164" s="3">
        <v>43888</v>
      </c>
      <c r="D164" s="2">
        <v>514.1</v>
      </c>
      <c r="E164" s="2">
        <v>517.95000000000005</v>
      </c>
      <c r="F164" s="2">
        <v>9</v>
      </c>
      <c r="G164" s="2">
        <v>63.45</v>
      </c>
      <c r="H164" s="2">
        <v>12375</v>
      </c>
      <c r="I164" s="2">
        <v>5500</v>
      </c>
      <c r="J164" s="2">
        <v>510.9</v>
      </c>
      <c r="K164" s="2"/>
      <c r="L164" s="2">
        <f t="shared" si="20"/>
        <v>-0.37507212925561295</v>
      </c>
      <c r="M164" s="4">
        <v>1.347945205E-2</v>
      </c>
      <c r="N164">
        <f t="shared" si="21"/>
        <v>-0.38855158130561296</v>
      </c>
    </row>
    <row r="165" spans="1:14" ht="15" thickBot="1" x14ac:dyDescent="0.35">
      <c r="A165" s="2" t="s">
        <v>0</v>
      </c>
      <c r="B165" s="3">
        <v>43802</v>
      </c>
      <c r="C165" s="3">
        <v>43888</v>
      </c>
      <c r="D165" s="2">
        <v>512.4</v>
      </c>
      <c r="E165" s="2">
        <v>516.25</v>
      </c>
      <c r="F165" s="2">
        <v>13</v>
      </c>
      <c r="G165" s="2">
        <v>91.5</v>
      </c>
      <c r="H165" s="2">
        <v>22000</v>
      </c>
      <c r="I165" s="2">
        <v>9625</v>
      </c>
      <c r="J165" s="2">
        <v>509.35</v>
      </c>
      <c r="K165" s="2"/>
      <c r="L165" s="2">
        <f t="shared" si="20"/>
        <v>-0.32821700936384696</v>
      </c>
      <c r="M165" s="4">
        <v>1.347945205E-2</v>
      </c>
      <c r="N165">
        <f t="shared" si="21"/>
        <v>-0.34169646141384696</v>
      </c>
    </row>
    <row r="166" spans="1:14" ht="15" thickBot="1" x14ac:dyDescent="0.35">
      <c r="A166" s="2" t="s">
        <v>0</v>
      </c>
      <c r="B166" s="3">
        <v>43803</v>
      </c>
      <c r="C166" s="3">
        <v>43888</v>
      </c>
      <c r="D166" s="2">
        <v>532.9</v>
      </c>
      <c r="E166" s="2">
        <v>532.9</v>
      </c>
      <c r="F166" s="2">
        <v>66</v>
      </c>
      <c r="G166" s="2">
        <v>477.9</v>
      </c>
      <c r="H166" s="2">
        <v>50875</v>
      </c>
      <c r="I166" s="2">
        <v>28875</v>
      </c>
      <c r="J166" s="2">
        <v>529.25</v>
      </c>
      <c r="K166" s="2"/>
      <c r="L166" s="2">
        <f t="shared" si="20"/>
        <v>3.2251815980629495</v>
      </c>
      <c r="M166" s="4">
        <v>1.3863013699999999E-2</v>
      </c>
      <c r="N166">
        <f t="shared" si="21"/>
        <v>3.2113185843629495</v>
      </c>
    </row>
    <row r="167" spans="1:14" ht="15" thickBot="1" x14ac:dyDescent="0.35">
      <c r="A167" s="2" t="s">
        <v>0</v>
      </c>
      <c r="B167" s="3">
        <v>43804</v>
      </c>
      <c r="C167" s="3">
        <v>43888</v>
      </c>
      <c r="D167" s="2">
        <v>530.70000000000005</v>
      </c>
      <c r="E167" s="2">
        <v>530.70000000000005</v>
      </c>
      <c r="F167" s="2">
        <v>97</v>
      </c>
      <c r="G167" s="2">
        <v>712.98</v>
      </c>
      <c r="H167" s="2">
        <v>90750</v>
      </c>
      <c r="I167" s="2">
        <v>39875</v>
      </c>
      <c r="J167" s="2">
        <v>528.1</v>
      </c>
      <c r="K167" s="2"/>
      <c r="L167" s="2">
        <f t="shared" si="20"/>
        <v>-0.41283542878587576</v>
      </c>
      <c r="M167" s="4">
        <v>1.3753424659999999E-2</v>
      </c>
      <c r="N167">
        <f t="shared" si="21"/>
        <v>-0.42658885344587577</v>
      </c>
    </row>
    <row r="168" spans="1:14" ht="15" thickBot="1" x14ac:dyDescent="0.35">
      <c r="A168" s="2" t="s">
        <v>0</v>
      </c>
      <c r="B168" s="3">
        <v>43805</v>
      </c>
      <c r="C168" s="3">
        <v>43888</v>
      </c>
      <c r="D168" s="2">
        <v>530</v>
      </c>
      <c r="E168" s="2">
        <v>530</v>
      </c>
      <c r="F168" s="2">
        <v>32</v>
      </c>
      <c r="G168" s="2">
        <v>234.04</v>
      </c>
      <c r="H168" s="2">
        <v>97625</v>
      </c>
      <c r="I168" s="2">
        <v>6875</v>
      </c>
      <c r="J168" s="2">
        <v>524.79999999999995</v>
      </c>
      <c r="K168" s="2"/>
      <c r="L168" s="2">
        <f t="shared" si="20"/>
        <v>-0.13190126248352091</v>
      </c>
      <c r="M168" s="4">
        <v>1.383561644E-2</v>
      </c>
      <c r="N168">
        <f t="shared" si="21"/>
        <v>-0.14573687892352091</v>
      </c>
    </row>
    <row r="169" spans="1:14" ht="15" thickBot="1" x14ac:dyDescent="0.35">
      <c r="A169" s="2" t="s">
        <v>0</v>
      </c>
      <c r="B169" s="3">
        <v>43808</v>
      </c>
      <c r="C169" s="3">
        <v>43888</v>
      </c>
      <c r="D169" s="2">
        <v>533</v>
      </c>
      <c r="E169" s="2">
        <v>533.15</v>
      </c>
      <c r="F169" s="2">
        <v>22</v>
      </c>
      <c r="G169" s="2">
        <v>160.69</v>
      </c>
      <c r="H169" s="2">
        <v>110000</v>
      </c>
      <c r="I169" s="2">
        <v>12375</v>
      </c>
      <c r="J169" s="2">
        <v>526.5</v>
      </c>
      <c r="K169" s="2"/>
      <c r="L169" s="2">
        <f t="shared" si="20"/>
        <v>0.59433962264150519</v>
      </c>
      <c r="M169" s="4">
        <v>1.3808219179999999E-2</v>
      </c>
      <c r="N169">
        <f t="shared" si="21"/>
        <v>0.58053140346150522</v>
      </c>
    </row>
    <row r="170" spans="1:14" ht="15" thickBot="1" x14ac:dyDescent="0.35">
      <c r="A170" s="2" t="s">
        <v>0</v>
      </c>
      <c r="B170" s="3">
        <v>43809</v>
      </c>
      <c r="C170" s="3">
        <v>43888</v>
      </c>
      <c r="D170" s="2">
        <v>534.4</v>
      </c>
      <c r="E170" s="2">
        <v>534.4</v>
      </c>
      <c r="F170" s="2">
        <v>52</v>
      </c>
      <c r="G170" s="2">
        <v>380.94</v>
      </c>
      <c r="H170" s="2">
        <v>162250</v>
      </c>
      <c r="I170" s="2">
        <v>52250</v>
      </c>
      <c r="J170" s="2">
        <v>528.70000000000005</v>
      </c>
      <c r="K170" s="2"/>
      <c r="L170" s="2">
        <f t="shared" si="20"/>
        <v>0.23445559411047548</v>
      </c>
      <c r="M170" s="4">
        <v>1.37260274E-2</v>
      </c>
      <c r="N170">
        <f t="shared" si="21"/>
        <v>0.22072956671047547</v>
      </c>
    </row>
    <row r="171" spans="1:14" ht="15" thickBot="1" x14ac:dyDescent="0.35">
      <c r="A171" s="2" t="s">
        <v>0</v>
      </c>
      <c r="B171" s="3">
        <v>43810</v>
      </c>
      <c r="C171" s="3">
        <v>43888</v>
      </c>
      <c r="D171" s="2">
        <v>539.54999999999995</v>
      </c>
      <c r="E171" s="2">
        <v>539.54999999999995</v>
      </c>
      <c r="F171" s="2">
        <v>51</v>
      </c>
      <c r="G171" s="2">
        <v>377.26</v>
      </c>
      <c r="H171" s="2">
        <v>202125</v>
      </c>
      <c r="I171" s="2">
        <v>39875</v>
      </c>
      <c r="J171" s="2">
        <v>533.54999999999995</v>
      </c>
      <c r="K171" s="2"/>
      <c r="L171" s="2">
        <f t="shared" si="20"/>
        <v>0.963697604790415</v>
      </c>
      <c r="M171" s="4">
        <v>1.4027397259999999E-2</v>
      </c>
      <c r="N171">
        <f t="shared" si="21"/>
        <v>0.94967020753041498</v>
      </c>
    </row>
    <row r="172" spans="1:14" ht="15" thickBot="1" x14ac:dyDescent="0.35">
      <c r="A172" s="2" t="s">
        <v>0</v>
      </c>
      <c r="B172" s="3">
        <v>43811</v>
      </c>
      <c r="C172" s="3">
        <v>43888</v>
      </c>
      <c r="D172" s="2">
        <v>541.1</v>
      </c>
      <c r="E172" s="2">
        <v>541.1</v>
      </c>
      <c r="F172" s="2">
        <v>47</v>
      </c>
      <c r="G172" s="2">
        <v>348.76</v>
      </c>
      <c r="H172" s="2">
        <v>210375</v>
      </c>
      <c r="I172" s="2">
        <v>8250</v>
      </c>
      <c r="J172" s="2">
        <v>535.35</v>
      </c>
      <c r="K172" s="2"/>
      <c r="L172" s="2">
        <f t="shared" si="20"/>
        <v>0.28727643406543757</v>
      </c>
      <c r="M172" s="4">
        <v>1.3808219179999999E-2</v>
      </c>
      <c r="N172">
        <f t="shared" si="21"/>
        <v>0.27346821488543754</v>
      </c>
    </row>
    <row r="173" spans="1:14" ht="15" thickBot="1" x14ac:dyDescent="0.35">
      <c r="A173" s="2" t="s">
        <v>0</v>
      </c>
      <c r="B173" s="3">
        <v>43812</v>
      </c>
      <c r="C173" s="3">
        <v>43888</v>
      </c>
      <c r="D173" s="2">
        <v>543.9</v>
      </c>
      <c r="E173" s="2">
        <v>543.9</v>
      </c>
      <c r="F173" s="2">
        <v>84</v>
      </c>
      <c r="G173" s="2">
        <v>628.48</v>
      </c>
      <c r="H173" s="2">
        <v>258500</v>
      </c>
      <c r="I173" s="2">
        <v>48125</v>
      </c>
      <c r="J173" s="2">
        <v>537.04999999999995</v>
      </c>
      <c r="K173" s="2"/>
      <c r="L173" s="2">
        <f t="shared" si="20"/>
        <v>0.51746442432081952</v>
      </c>
      <c r="M173" s="4">
        <v>1.3753424659999999E-2</v>
      </c>
      <c r="N173">
        <f t="shared" si="21"/>
        <v>0.50371099966081956</v>
      </c>
    </row>
    <row r="174" spans="1:14" ht="15" thickBot="1" x14ac:dyDescent="0.35">
      <c r="A174" s="2" t="s">
        <v>0</v>
      </c>
      <c r="B174" s="3">
        <v>43815</v>
      </c>
      <c r="C174" s="3">
        <v>43888</v>
      </c>
      <c r="D174" s="2">
        <v>544.65</v>
      </c>
      <c r="E174" s="2">
        <v>544.65</v>
      </c>
      <c r="F174" s="2">
        <v>20</v>
      </c>
      <c r="G174" s="2">
        <v>149.79</v>
      </c>
      <c r="H174" s="2">
        <v>258500</v>
      </c>
      <c r="I174" s="2">
        <v>0</v>
      </c>
      <c r="J174" s="2">
        <v>539.25</v>
      </c>
      <c r="K174" s="2"/>
      <c r="L174" s="2">
        <f t="shared" si="20"/>
        <v>0.13789299503585217</v>
      </c>
      <c r="M174" s="4">
        <v>1.378082192E-2</v>
      </c>
      <c r="N174">
        <f t="shared" si="21"/>
        <v>0.12411217311585217</v>
      </c>
    </row>
    <row r="175" spans="1:14" ht="15" thickBot="1" x14ac:dyDescent="0.35">
      <c r="A175" s="2" t="s">
        <v>0</v>
      </c>
      <c r="B175" s="3">
        <v>43816</v>
      </c>
      <c r="C175" s="3">
        <v>43888</v>
      </c>
      <c r="D175" s="2">
        <v>548.20000000000005</v>
      </c>
      <c r="E175" s="2">
        <v>548.20000000000005</v>
      </c>
      <c r="F175" s="2">
        <v>24</v>
      </c>
      <c r="G175" s="2">
        <v>180.4</v>
      </c>
      <c r="H175" s="2">
        <v>276375</v>
      </c>
      <c r="I175" s="2">
        <v>17875</v>
      </c>
      <c r="J175" s="2">
        <v>541.15</v>
      </c>
      <c r="K175" s="2"/>
      <c r="L175" s="2">
        <f t="shared" si="20"/>
        <v>0.65179473056092319</v>
      </c>
      <c r="M175" s="4">
        <v>1.378082192E-2</v>
      </c>
      <c r="N175">
        <f t="shared" si="21"/>
        <v>0.63801390864092322</v>
      </c>
    </row>
    <row r="176" spans="1:14" ht="15" thickBot="1" x14ac:dyDescent="0.35">
      <c r="A176" s="2" t="s">
        <v>0</v>
      </c>
      <c r="B176" s="3">
        <v>43817</v>
      </c>
      <c r="C176" s="3">
        <v>43888</v>
      </c>
      <c r="D176" s="2">
        <v>548.29999999999995</v>
      </c>
      <c r="E176" s="2">
        <v>548.29999999999995</v>
      </c>
      <c r="F176" s="2">
        <v>44</v>
      </c>
      <c r="G176" s="2">
        <v>330.27</v>
      </c>
      <c r="H176" s="2">
        <v>269500</v>
      </c>
      <c r="I176" s="2">
        <v>-6875</v>
      </c>
      <c r="J176" s="2">
        <v>541.4</v>
      </c>
      <c r="K176" s="2"/>
      <c r="L176" s="2">
        <f t="shared" si="20"/>
        <v>1.8241517694255572E-2</v>
      </c>
      <c r="M176" s="4">
        <v>1.3753424659999999E-2</v>
      </c>
      <c r="N176">
        <f t="shared" si="21"/>
        <v>4.4880930342555726E-3</v>
      </c>
    </row>
    <row r="177" spans="1:14" ht="15" thickBot="1" x14ac:dyDescent="0.35">
      <c r="A177" s="2" t="s">
        <v>0</v>
      </c>
      <c r="B177" s="3">
        <v>43818</v>
      </c>
      <c r="C177" s="3">
        <v>43888</v>
      </c>
      <c r="D177" s="2">
        <v>545.85</v>
      </c>
      <c r="E177" s="2">
        <v>545.85</v>
      </c>
      <c r="F177" s="2">
        <v>54</v>
      </c>
      <c r="G177" s="2">
        <v>402.85</v>
      </c>
      <c r="H177" s="2">
        <v>277750</v>
      </c>
      <c r="I177" s="2">
        <v>8250</v>
      </c>
      <c r="J177" s="2">
        <v>540.20000000000005</v>
      </c>
      <c r="K177" s="2"/>
      <c r="L177" s="2">
        <f t="shared" si="20"/>
        <v>-0.4468356739011366</v>
      </c>
      <c r="M177" s="4">
        <v>1.3808219179999999E-2</v>
      </c>
      <c r="N177">
        <f t="shared" si="21"/>
        <v>-0.46064389308113662</v>
      </c>
    </row>
    <row r="178" spans="1:14" ht="15" thickBot="1" x14ac:dyDescent="0.35">
      <c r="A178" s="2" t="s">
        <v>0</v>
      </c>
      <c r="B178" s="3">
        <v>43819</v>
      </c>
      <c r="C178" s="3">
        <v>43888</v>
      </c>
      <c r="D178" s="2">
        <v>550.79999999999995</v>
      </c>
      <c r="E178" s="2">
        <v>550.79999999999995</v>
      </c>
      <c r="F178" s="2">
        <v>106</v>
      </c>
      <c r="G178" s="2">
        <v>800.18</v>
      </c>
      <c r="H178" s="2">
        <v>292875</v>
      </c>
      <c r="I178" s="2">
        <v>15125</v>
      </c>
      <c r="J178" s="2">
        <v>546.1</v>
      </c>
      <c r="K178" s="2"/>
      <c r="L178" s="2">
        <f t="shared" si="20"/>
        <v>0.90684253915909707</v>
      </c>
      <c r="M178" s="4">
        <v>1.378082192E-2</v>
      </c>
      <c r="N178">
        <f t="shared" si="21"/>
        <v>0.89306171723909711</v>
      </c>
    </row>
    <row r="179" spans="1:14" ht="15" thickBot="1" x14ac:dyDescent="0.35">
      <c r="A179" s="2" t="s">
        <v>0</v>
      </c>
      <c r="B179" s="3">
        <v>43822</v>
      </c>
      <c r="C179" s="3">
        <v>43888</v>
      </c>
      <c r="D179" s="2">
        <v>546.54999999999995</v>
      </c>
      <c r="E179" s="2">
        <v>546.54999999999995</v>
      </c>
      <c r="F179" s="2">
        <v>93</v>
      </c>
      <c r="G179" s="2">
        <v>699.62</v>
      </c>
      <c r="H179" s="2">
        <v>328625</v>
      </c>
      <c r="I179" s="2">
        <v>35750</v>
      </c>
      <c r="J179" s="2">
        <v>541.29999999999995</v>
      </c>
      <c r="K179" s="2"/>
      <c r="L179" s="2">
        <f t="shared" si="20"/>
        <v>-0.77160493827160503</v>
      </c>
      <c r="M179" s="4">
        <v>1.3753424659999999E-2</v>
      </c>
      <c r="N179">
        <f t="shared" si="21"/>
        <v>-0.78535836293160499</v>
      </c>
    </row>
    <row r="180" spans="1:14" ht="15" thickBot="1" x14ac:dyDescent="0.35">
      <c r="A180" s="2" t="s">
        <v>0</v>
      </c>
      <c r="B180" s="3">
        <v>43823</v>
      </c>
      <c r="C180" s="3">
        <v>43888</v>
      </c>
      <c r="D180" s="2">
        <v>547.29999999999995</v>
      </c>
      <c r="E180" s="2">
        <v>547.29999999999995</v>
      </c>
      <c r="F180" s="2">
        <v>68</v>
      </c>
      <c r="G180" s="2">
        <v>511.58</v>
      </c>
      <c r="H180" s="2">
        <v>364375</v>
      </c>
      <c r="I180" s="2">
        <v>35750</v>
      </c>
      <c r="J180" s="2">
        <v>541.1</v>
      </c>
      <c r="K180" s="2"/>
      <c r="L180" s="2">
        <f t="shared" si="20"/>
        <v>0.13722440764797367</v>
      </c>
      <c r="M180" s="4">
        <v>1.3753424659999999E-2</v>
      </c>
      <c r="N180">
        <f t="shared" si="21"/>
        <v>0.12347098298797367</v>
      </c>
    </row>
    <row r="181" spans="1:14" ht="15" thickBot="1" x14ac:dyDescent="0.35">
      <c r="A181" s="2" t="s">
        <v>0</v>
      </c>
      <c r="B181" s="3">
        <v>43825</v>
      </c>
      <c r="C181" s="3">
        <v>43888</v>
      </c>
      <c r="D181" s="2">
        <v>544.79999999999995</v>
      </c>
      <c r="E181" s="2">
        <v>544.79999999999995</v>
      </c>
      <c r="F181" s="2">
        <v>121</v>
      </c>
      <c r="G181" s="2">
        <v>907.7</v>
      </c>
      <c r="H181" s="2">
        <v>427625</v>
      </c>
      <c r="I181" s="2">
        <v>63250</v>
      </c>
      <c r="J181" s="2">
        <v>538.75</v>
      </c>
      <c r="K181" s="2"/>
      <c r="L181" s="2">
        <f t="shared" si="20"/>
        <v>-0.45678786771423358</v>
      </c>
      <c r="M181" s="4">
        <v>1.3753424659999999E-2</v>
      </c>
      <c r="N181">
        <f t="shared" si="21"/>
        <v>-0.47054129237423359</v>
      </c>
    </row>
    <row r="182" spans="1:14" ht="15" thickBot="1" x14ac:dyDescent="0.35">
      <c r="A182" s="2" t="s">
        <v>0</v>
      </c>
      <c r="B182" s="3">
        <v>43826</v>
      </c>
      <c r="C182" s="3">
        <v>43916</v>
      </c>
      <c r="D182" s="2">
        <v>556.45000000000005</v>
      </c>
      <c r="E182" s="2">
        <v>556.45000000000005</v>
      </c>
      <c r="F182" s="2">
        <v>12</v>
      </c>
      <c r="G182" s="2">
        <v>91.39</v>
      </c>
      <c r="H182" s="2">
        <v>11000</v>
      </c>
      <c r="I182" s="2">
        <v>11000</v>
      </c>
      <c r="J182" s="2">
        <v>549.4</v>
      </c>
      <c r="K182" s="2"/>
      <c r="L182" s="2">
        <f t="shared" si="20"/>
        <v>2.1383994126285044</v>
      </c>
      <c r="M182" s="4">
        <v>1.3753424659999999E-2</v>
      </c>
      <c r="N182">
        <f t="shared" si="21"/>
        <v>2.1246459879685045</v>
      </c>
    </row>
    <row r="183" spans="1:14" ht="15" thickBot="1" x14ac:dyDescent="0.35">
      <c r="A183" s="2" t="s">
        <v>0</v>
      </c>
      <c r="B183" s="3">
        <v>43829</v>
      </c>
      <c r="C183" s="3">
        <v>43916</v>
      </c>
      <c r="D183" s="2">
        <v>552.29999999999995</v>
      </c>
      <c r="E183" s="2">
        <v>551.45000000000005</v>
      </c>
      <c r="F183" s="2">
        <v>23</v>
      </c>
      <c r="G183" s="2">
        <v>175.96</v>
      </c>
      <c r="H183" s="2">
        <v>33000</v>
      </c>
      <c r="I183" s="2">
        <v>22000</v>
      </c>
      <c r="J183" s="2">
        <v>543.95000000000005</v>
      </c>
      <c r="K183" s="2"/>
      <c r="L183" s="2">
        <f t="shared" si="20"/>
        <v>-0.89855332914008434</v>
      </c>
      <c r="M183" s="4">
        <v>1.383561644E-2</v>
      </c>
      <c r="N183">
        <f t="shared" si="21"/>
        <v>-0.91238894558008432</v>
      </c>
    </row>
    <row r="184" spans="1:14" ht="15" thickBot="1" x14ac:dyDescent="0.35">
      <c r="A184" s="2" t="s">
        <v>0</v>
      </c>
      <c r="B184" s="3">
        <v>43830</v>
      </c>
      <c r="C184" s="3">
        <v>43916</v>
      </c>
      <c r="D184" s="2">
        <v>545.65</v>
      </c>
      <c r="E184" s="2">
        <v>545.65</v>
      </c>
      <c r="F184" s="2">
        <v>13</v>
      </c>
      <c r="G184" s="2">
        <v>98.09</v>
      </c>
      <c r="H184" s="2">
        <v>45375</v>
      </c>
      <c r="I184" s="2">
        <v>12375</v>
      </c>
      <c r="J184" s="2">
        <v>538.9</v>
      </c>
      <c r="K184" s="2"/>
      <c r="L184" s="2">
        <f t="shared" si="20"/>
        <v>-1.0517725995103939</v>
      </c>
      <c r="M184" s="4">
        <v>1.3808219179999999E-2</v>
      </c>
      <c r="N184">
        <f t="shared" si="21"/>
        <v>-1.0655808186903939</v>
      </c>
    </row>
    <row r="185" spans="1:14" ht="15" thickBot="1" x14ac:dyDescent="0.35">
      <c r="A185" s="2" t="s">
        <v>0</v>
      </c>
      <c r="B185" s="3">
        <v>43831</v>
      </c>
      <c r="C185" s="3">
        <v>43916</v>
      </c>
      <c r="D185" s="2">
        <v>545</v>
      </c>
      <c r="E185" s="2">
        <v>545</v>
      </c>
      <c r="F185" s="2">
        <v>12</v>
      </c>
      <c r="G185" s="2">
        <v>90.03</v>
      </c>
      <c r="H185" s="2">
        <v>52250</v>
      </c>
      <c r="I185" s="2">
        <v>6875</v>
      </c>
      <c r="J185" s="2">
        <v>536.75</v>
      </c>
      <c r="K185" s="2"/>
      <c r="L185" s="2">
        <f t="shared" si="20"/>
        <v>-0.11912398057362363</v>
      </c>
      <c r="M185" s="4">
        <v>1.361643836E-2</v>
      </c>
      <c r="N185">
        <f t="shared" si="21"/>
        <v>-0.13274041893362362</v>
      </c>
    </row>
    <row r="186" spans="1:14" ht="15" thickBot="1" x14ac:dyDescent="0.35">
      <c r="A186" s="2" t="s">
        <v>0</v>
      </c>
      <c r="B186" s="3">
        <v>43832</v>
      </c>
      <c r="C186" s="3">
        <v>43916</v>
      </c>
      <c r="D186" s="2">
        <v>548.6</v>
      </c>
      <c r="E186" s="2">
        <v>548.6</v>
      </c>
      <c r="F186" s="2">
        <v>5</v>
      </c>
      <c r="G186" s="2">
        <v>37.65</v>
      </c>
      <c r="H186" s="2">
        <v>55000</v>
      </c>
      <c r="I186" s="2">
        <v>2750</v>
      </c>
      <c r="J186" s="2">
        <v>540.6</v>
      </c>
      <c r="K186" s="2"/>
      <c r="L186" s="2">
        <f t="shared" si="20"/>
        <v>0.66055045871560047</v>
      </c>
      <c r="M186" s="4">
        <v>1.367123288E-2</v>
      </c>
      <c r="N186">
        <f t="shared" si="21"/>
        <v>0.64687922583560042</v>
      </c>
    </row>
    <row r="187" spans="1:14" ht="15" thickBot="1" x14ac:dyDescent="0.35">
      <c r="A187" s="2" t="s">
        <v>0</v>
      </c>
      <c r="B187" s="3">
        <v>43833</v>
      </c>
      <c r="C187" s="3">
        <v>43916</v>
      </c>
      <c r="D187" s="2">
        <v>545.5</v>
      </c>
      <c r="E187" s="2">
        <v>545.95000000000005</v>
      </c>
      <c r="F187" s="2">
        <v>3</v>
      </c>
      <c r="G187" s="2">
        <v>22.52</v>
      </c>
      <c r="H187" s="2">
        <v>56375</v>
      </c>
      <c r="I187" s="2">
        <v>1375</v>
      </c>
      <c r="J187" s="2">
        <v>538.85</v>
      </c>
      <c r="K187" s="2"/>
      <c r="L187" s="2">
        <f t="shared" si="20"/>
        <v>-0.48304775792927035</v>
      </c>
      <c r="M187" s="4">
        <v>1.3643835619999999E-2</v>
      </c>
      <c r="N187">
        <f t="shared" si="21"/>
        <v>-0.49669159354927034</v>
      </c>
    </row>
    <row r="188" spans="1:14" ht="15" thickBot="1" x14ac:dyDescent="0.35">
      <c r="A188" s="2" t="s">
        <v>0</v>
      </c>
      <c r="B188" s="3">
        <v>43836</v>
      </c>
      <c r="C188" s="3">
        <v>43916</v>
      </c>
      <c r="D188" s="2">
        <v>533.15</v>
      </c>
      <c r="E188" s="2">
        <v>533.15</v>
      </c>
      <c r="F188" s="2">
        <v>14</v>
      </c>
      <c r="G188" s="2">
        <v>103.02</v>
      </c>
      <c r="H188" s="2">
        <v>61875</v>
      </c>
      <c r="I188" s="2">
        <v>5500</v>
      </c>
      <c r="J188" s="2">
        <v>525.70000000000005</v>
      </c>
      <c r="K188" s="2"/>
      <c r="L188" s="2">
        <f t="shared" si="20"/>
        <v>-2.3445370455170012</v>
      </c>
      <c r="M188" s="4">
        <v>1.37260274E-2</v>
      </c>
      <c r="N188">
        <f t="shared" si="21"/>
        <v>-2.3582630729170013</v>
      </c>
    </row>
    <row r="189" spans="1:14" ht="15" thickBot="1" x14ac:dyDescent="0.35">
      <c r="A189" s="2" t="s">
        <v>0</v>
      </c>
      <c r="B189" s="3">
        <v>43837</v>
      </c>
      <c r="C189" s="3">
        <v>43916</v>
      </c>
      <c r="D189" s="2">
        <v>530.70000000000005</v>
      </c>
      <c r="E189" s="2">
        <v>528.79999999999995</v>
      </c>
      <c r="F189" s="2">
        <v>18</v>
      </c>
      <c r="G189" s="2">
        <v>133.01</v>
      </c>
      <c r="H189" s="2">
        <v>74250</v>
      </c>
      <c r="I189" s="2">
        <v>12375</v>
      </c>
      <c r="J189" s="2">
        <v>522.9</v>
      </c>
      <c r="K189" s="2"/>
      <c r="L189" s="2">
        <f t="shared" si="20"/>
        <v>-0.81590546750445891</v>
      </c>
      <c r="M189" s="4">
        <v>1.3753424659999999E-2</v>
      </c>
      <c r="N189">
        <f t="shared" si="21"/>
        <v>-0.82965889216445887</v>
      </c>
    </row>
    <row r="190" spans="1:14" ht="15" thickBot="1" x14ac:dyDescent="0.35">
      <c r="A190" s="2" t="s">
        <v>0</v>
      </c>
      <c r="B190" s="3">
        <v>43838</v>
      </c>
      <c r="C190" s="3">
        <v>43916</v>
      </c>
      <c r="D190" s="2">
        <v>532.15</v>
      </c>
      <c r="E190" s="2">
        <v>532.45000000000005</v>
      </c>
      <c r="F190" s="2">
        <v>14</v>
      </c>
      <c r="G190" s="2">
        <v>101.63</v>
      </c>
      <c r="H190" s="2">
        <v>74250</v>
      </c>
      <c r="I190" s="2">
        <v>0</v>
      </c>
      <c r="J190" s="2">
        <v>525.95000000000005</v>
      </c>
      <c r="K190" s="2"/>
      <c r="L190" s="2">
        <f t="shared" si="20"/>
        <v>0.69024205748867085</v>
      </c>
      <c r="M190" s="4">
        <v>1.383561644E-2</v>
      </c>
      <c r="N190">
        <f t="shared" si="21"/>
        <v>0.67640644104867087</v>
      </c>
    </row>
    <row r="191" spans="1:14" ht="15" thickBot="1" x14ac:dyDescent="0.35">
      <c r="A191" s="2" t="s">
        <v>0</v>
      </c>
      <c r="B191" s="3">
        <v>43839</v>
      </c>
      <c r="C191" s="3">
        <v>43916</v>
      </c>
      <c r="D191" s="2">
        <v>551.79999999999995</v>
      </c>
      <c r="E191" s="2">
        <v>551.79999999999995</v>
      </c>
      <c r="F191" s="2">
        <v>49</v>
      </c>
      <c r="G191" s="2">
        <v>368.08</v>
      </c>
      <c r="H191" s="2">
        <v>101750</v>
      </c>
      <c r="I191" s="2">
        <v>27500</v>
      </c>
      <c r="J191" s="2">
        <v>546.29999999999995</v>
      </c>
      <c r="K191" s="2"/>
      <c r="L191" s="2">
        <f t="shared" si="20"/>
        <v>3.6341440510845917</v>
      </c>
      <c r="M191" s="4">
        <v>1.383561644E-2</v>
      </c>
      <c r="N191">
        <f t="shared" si="21"/>
        <v>3.6203084346445915</v>
      </c>
    </row>
    <row r="192" spans="1:14" ht="15" thickBot="1" x14ac:dyDescent="0.35">
      <c r="A192" s="2" t="s">
        <v>0</v>
      </c>
      <c r="B192" s="3">
        <v>43840</v>
      </c>
      <c r="C192" s="3">
        <v>43916</v>
      </c>
      <c r="D192" s="2">
        <v>546.79999999999995</v>
      </c>
      <c r="E192" s="2">
        <v>546.79999999999995</v>
      </c>
      <c r="F192" s="2">
        <v>22</v>
      </c>
      <c r="G192" s="2">
        <v>165.85</v>
      </c>
      <c r="H192" s="2">
        <v>101750</v>
      </c>
      <c r="I192" s="2">
        <v>0</v>
      </c>
      <c r="J192" s="2">
        <v>540.25</v>
      </c>
      <c r="K192" s="2"/>
      <c r="L192" s="2">
        <f t="shared" si="20"/>
        <v>-0.90612540775643358</v>
      </c>
      <c r="M192" s="4">
        <v>1.383561644E-2</v>
      </c>
      <c r="N192">
        <f t="shared" si="21"/>
        <v>-0.91996102419643355</v>
      </c>
    </row>
    <row r="193" spans="1:14" ht="15" thickBot="1" x14ac:dyDescent="0.35">
      <c r="A193" s="2" t="s">
        <v>0</v>
      </c>
      <c r="B193" s="3">
        <v>43843</v>
      </c>
      <c r="C193" s="3">
        <v>43916</v>
      </c>
      <c r="D193" s="2">
        <v>545.54999999999995</v>
      </c>
      <c r="E193" s="2">
        <v>545.54999999999995</v>
      </c>
      <c r="F193" s="2">
        <v>13</v>
      </c>
      <c r="G193" s="2">
        <v>97.96</v>
      </c>
      <c r="H193" s="2">
        <v>107250</v>
      </c>
      <c r="I193" s="2">
        <v>5500</v>
      </c>
      <c r="J193" s="2">
        <v>538.6</v>
      </c>
      <c r="K193" s="2"/>
      <c r="L193" s="2">
        <f t="shared" si="20"/>
        <v>-0.22860277980980251</v>
      </c>
      <c r="M193" s="4">
        <v>1.389041096E-2</v>
      </c>
      <c r="N193">
        <f t="shared" si="21"/>
        <v>-0.2424931907698025</v>
      </c>
    </row>
    <row r="194" spans="1:14" ht="15" thickBot="1" x14ac:dyDescent="0.35">
      <c r="A194" s="2" t="s">
        <v>0</v>
      </c>
      <c r="B194" s="3">
        <v>43844</v>
      </c>
      <c r="C194" s="3">
        <v>43916</v>
      </c>
      <c r="D194" s="2">
        <v>544.35</v>
      </c>
      <c r="E194" s="2">
        <v>544.35</v>
      </c>
      <c r="F194" s="2">
        <v>52</v>
      </c>
      <c r="G194" s="2">
        <v>387.92</v>
      </c>
      <c r="H194" s="2">
        <v>126500</v>
      </c>
      <c r="I194" s="2">
        <v>19250</v>
      </c>
      <c r="J194" s="2">
        <v>537.6</v>
      </c>
      <c r="K194" s="2"/>
      <c r="L194" s="2">
        <f t="shared" si="20"/>
        <v>-0.21996150673630865</v>
      </c>
      <c r="M194" s="4">
        <v>1.3972602739999999E-2</v>
      </c>
      <c r="N194">
        <f t="shared" si="21"/>
        <v>-0.23393410947630866</v>
      </c>
    </row>
    <row r="195" spans="1:14" ht="15" thickBot="1" x14ac:dyDescent="0.35">
      <c r="A195" s="2" t="s">
        <v>0</v>
      </c>
      <c r="B195" s="3">
        <v>43845</v>
      </c>
      <c r="C195" s="3">
        <v>43916</v>
      </c>
      <c r="D195" s="2">
        <v>542</v>
      </c>
      <c r="E195" s="2">
        <v>542</v>
      </c>
      <c r="F195" s="2">
        <v>26</v>
      </c>
      <c r="G195" s="2">
        <v>193.12</v>
      </c>
      <c r="H195" s="2">
        <v>133375</v>
      </c>
      <c r="I195" s="2">
        <v>6875</v>
      </c>
      <c r="J195" s="2">
        <v>535.6</v>
      </c>
      <c r="K195" s="2"/>
      <c r="L195" s="2">
        <f t="shared" si="20"/>
        <v>-0.43170754110407322</v>
      </c>
      <c r="M195" s="4">
        <v>1.4027397259999999E-2</v>
      </c>
      <c r="N195">
        <f t="shared" si="21"/>
        <v>-0.44573493836407324</v>
      </c>
    </row>
    <row r="196" spans="1:14" ht="15" thickBot="1" x14ac:dyDescent="0.35">
      <c r="A196" s="2" t="s">
        <v>0</v>
      </c>
      <c r="B196" s="3">
        <v>43846</v>
      </c>
      <c r="C196" s="3">
        <v>43916</v>
      </c>
      <c r="D196" s="2">
        <v>543.85</v>
      </c>
      <c r="E196" s="2">
        <v>543.85</v>
      </c>
      <c r="F196" s="2">
        <v>33</v>
      </c>
      <c r="G196" s="2">
        <v>246.75</v>
      </c>
      <c r="H196" s="2">
        <v>163625</v>
      </c>
      <c r="I196" s="2">
        <v>30250</v>
      </c>
      <c r="J196" s="2">
        <v>537.15</v>
      </c>
      <c r="K196" s="2"/>
      <c r="L196" s="2">
        <f t="shared" ref="L196:L226" si="22">100*(E196-E195)/E195</f>
        <v>0.34132841328413704</v>
      </c>
      <c r="M196" s="4">
        <v>1.3972602739999999E-2</v>
      </c>
      <c r="N196">
        <f t="shared" ref="N196:N225" si="23">(L196-M196)</f>
        <v>0.32735581054413704</v>
      </c>
    </row>
    <row r="197" spans="1:14" ht="15" thickBot="1" x14ac:dyDescent="0.35">
      <c r="A197" s="2" t="s">
        <v>0</v>
      </c>
      <c r="B197" s="3">
        <v>43847</v>
      </c>
      <c r="C197" s="3">
        <v>43916</v>
      </c>
      <c r="D197" s="2">
        <v>539.5</v>
      </c>
      <c r="E197" s="2">
        <v>539.5</v>
      </c>
      <c r="F197" s="2">
        <v>16</v>
      </c>
      <c r="G197" s="2">
        <v>119.51</v>
      </c>
      <c r="H197" s="2">
        <v>176000</v>
      </c>
      <c r="I197" s="2">
        <v>12375</v>
      </c>
      <c r="J197" s="2">
        <v>532.04999999999995</v>
      </c>
      <c r="K197" s="2"/>
      <c r="L197" s="2">
        <f t="shared" si="22"/>
        <v>-0.7998529006159828</v>
      </c>
      <c r="M197" s="4">
        <v>1.4E-2</v>
      </c>
      <c r="N197">
        <f t="shared" si="23"/>
        <v>-0.81385290061598281</v>
      </c>
    </row>
    <row r="198" spans="1:14" ht="15" thickBot="1" x14ac:dyDescent="0.35">
      <c r="A198" s="2" t="s">
        <v>0</v>
      </c>
      <c r="B198" s="3">
        <v>43850</v>
      </c>
      <c r="C198" s="3">
        <v>43916</v>
      </c>
      <c r="D198" s="2">
        <v>540.70000000000005</v>
      </c>
      <c r="E198" s="2">
        <v>540.70000000000005</v>
      </c>
      <c r="F198" s="2">
        <v>41</v>
      </c>
      <c r="G198" s="2">
        <v>307.62</v>
      </c>
      <c r="H198" s="2">
        <v>156750</v>
      </c>
      <c r="I198" s="2">
        <v>-19250</v>
      </c>
      <c r="J198" s="2">
        <v>534.85</v>
      </c>
      <c r="K198" s="2"/>
      <c r="L198" s="2">
        <f t="shared" si="22"/>
        <v>0.22242817423541159</v>
      </c>
      <c r="M198" s="4">
        <v>1.3972602739999999E-2</v>
      </c>
      <c r="N198">
        <f t="shared" si="23"/>
        <v>0.20845557149541158</v>
      </c>
    </row>
    <row r="199" spans="1:14" ht="15" thickBot="1" x14ac:dyDescent="0.35">
      <c r="A199" s="2" t="s">
        <v>0</v>
      </c>
      <c r="B199" s="3">
        <v>43851</v>
      </c>
      <c r="C199" s="3">
        <v>43916</v>
      </c>
      <c r="D199" s="2">
        <v>537.79999999999995</v>
      </c>
      <c r="E199" s="2">
        <v>537.79999999999995</v>
      </c>
      <c r="F199" s="2">
        <v>59</v>
      </c>
      <c r="G199" s="2">
        <v>439.26</v>
      </c>
      <c r="H199" s="2">
        <v>156750</v>
      </c>
      <c r="I199" s="2">
        <v>0</v>
      </c>
      <c r="J199" s="2">
        <v>531.04999999999995</v>
      </c>
      <c r="K199" s="2"/>
      <c r="L199" s="2">
        <f t="shared" si="22"/>
        <v>-0.53634177917516013</v>
      </c>
      <c r="M199" s="4">
        <v>1.4E-2</v>
      </c>
      <c r="N199">
        <f t="shared" si="23"/>
        <v>-0.55034177917516014</v>
      </c>
    </row>
    <row r="200" spans="1:14" ht="15" thickBot="1" x14ac:dyDescent="0.35">
      <c r="A200" s="2" t="s">
        <v>0</v>
      </c>
      <c r="B200" s="3">
        <v>43852</v>
      </c>
      <c r="C200" s="3">
        <v>43916</v>
      </c>
      <c r="D200" s="2">
        <v>529.70000000000005</v>
      </c>
      <c r="E200" s="2">
        <v>528.20000000000005</v>
      </c>
      <c r="F200" s="2">
        <v>88</v>
      </c>
      <c r="G200" s="2">
        <v>643.4</v>
      </c>
      <c r="H200" s="2">
        <v>177375</v>
      </c>
      <c r="I200" s="2">
        <v>20625</v>
      </c>
      <c r="J200" s="2">
        <v>522.85</v>
      </c>
      <c r="K200" s="2"/>
      <c r="L200" s="2">
        <f t="shared" si="22"/>
        <v>-1.7850502045369858</v>
      </c>
      <c r="M200" s="4">
        <v>1.4027397259999999E-2</v>
      </c>
      <c r="N200">
        <f t="shared" si="23"/>
        <v>-1.7990776017969858</v>
      </c>
    </row>
    <row r="201" spans="1:14" ht="15" thickBot="1" x14ac:dyDescent="0.35">
      <c r="A201" s="2" t="s">
        <v>0</v>
      </c>
      <c r="B201" s="3">
        <v>43853</v>
      </c>
      <c r="C201" s="3">
        <v>43916</v>
      </c>
      <c r="D201" s="2">
        <v>536</v>
      </c>
      <c r="E201" s="2">
        <v>533</v>
      </c>
      <c r="F201" s="2">
        <v>28</v>
      </c>
      <c r="G201" s="2">
        <v>204.11</v>
      </c>
      <c r="H201" s="2">
        <v>171875</v>
      </c>
      <c r="I201" s="2">
        <v>-5500</v>
      </c>
      <c r="J201" s="2">
        <v>527.70000000000005</v>
      </c>
      <c r="K201" s="2"/>
      <c r="L201" s="2">
        <f t="shared" si="22"/>
        <v>0.90874668686102877</v>
      </c>
      <c r="M201" s="4">
        <v>1.4027397259999999E-2</v>
      </c>
      <c r="N201">
        <f t="shared" si="23"/>
        <v>0.89471928960102876</v>
      </c>
    </row>
    <row r="202" spans="1:14" ht="15" thickBot="1" x14ac:dyDescent="0.35">
      <c r="A202" s="2" t="s">
        <v>0</v>
      </c>
      <c r="B202" s="3">
        <v>43854</v>
      </c>
      <c r="C202" s="3">
        <v>43916</v>
      </c>
      <c r="D202" s="2">
        <v>539.4</v>
      </c>
      <c r="E202" s="2">
        <v>539.4</v>
      </c>
      <c r="F202" s="2">
        <v>53</v>
      </c>
      <c r="G202" s="2">
        <v>392.3</v>
      </c>
      <c r="H202" s="2">
        <v>193875</v>
      </c>
      <c r="I202" s="2">
        <v>22000</v>
      </c>
      <c r="J202" s="2">
        <v>533.85</v>
      </c>
      <c r="K202" s="2"/>
      <c r="L202" s="2">
        <f t="shared" si="22"/>
        <v>1.2007504690431476</v>
      </c>
      <c r="M202" s="4">
        <v>1.3972602739999999E-2</v>
      </c>
      <c r="N202">
        <f t="shared" si="23"/>
        <v>1.1867778663031476</v>
      </c>
    </row>
    <row r="203" spans="1:14" ht="15" thickBot="1" x14ac:dyDescent="0.35">
      <c r="A203" s="2" t="s">
        <v>0</v>
      </c>
      <c r="B203" s="3">
        <v>43857</v>
      </c>
      <c r="C203" s="3">
        <v>43916</v>
      </c>
      <c r="D203" s="2">
        <v>541.45000000000005</v>
      </c>
      <c r="E203" s="2">
        <v>541.45000000000005</v>
      </c>
      <c r="F203" s="2">
        <v>155</v>
      </c>
      <c r="G203" s="2">
        <v>1163.1600000000001</v>
      </c>
      <c r="H203" s="2">
        <v>255750</v>
      </c>
      <c r="I203" s="2">
        <v>61875</v>
      </c>
      <c r="J203" s="2">
        <v>537.25</v>
      </c>
      <c r="K203" s="2"/>
      <c r="L203" s="2">
        <f t="shared" si="22"/>
        <v>0.3800519095291191</v>
      </c>
      <c r="M203" s="4">
        <v>1.4E-2</v>
      </c>
      <c r="N203">
        <f t="shared" si="23"/>
        <v>0.36605190952911909</v>
      </c>
    </row>
    <row r="204" spans="1:14" ht="15" thickBot="1" x14ac:dyDescent="0.35">
      <c r="A204" s="2" t="s">
        <v>0</v>
      </c>
      <c r="B204" s="3">
        <v>43858</v>
      </c>
      <c r="C204" s="3">
        <v>43916</v>
      </c>
      <c r="D204" s="2">
        <v>532.25</v>
      </c>
      <c r="E204" s="2">
        <v>532.25</v>
      </c>
      <c r="F204" s="2">
        <v>83</v>
      </c>
      <c r="G204" s="2">
        <v>613.23</v>
      </c>
      <c r="H204" s="2">
        <v>275000</v>
      </c>
      <c r="I204" s="2">
        <v>19250</v>
      </c>
      <c r="J204" s="2">
        <v>528.20000000000005</v>
      </c>
      <c r="K204" s="2"/>
      <c r="L204" s="2">
        <f t="shared" si="22"/>
        <v>-1.6991411949395225</v>
      </c>
      <c r="M204" s="4">
        <v>1.3972602739999999E-2</v>
      </c>
      <c r="N204">
        <f t="shared" si="23"/>
        <v>-1.7131137976795225</v>
      </c>
    </row>
    <row r="205" spans="1:14" ht="15" thickBot="1" x14ac:dyDescent="0.35">
      <c r="A205" s="2" t="s">
        <v>0</v>
      </c>
      <c r="B205" s="3">
        <v>43859</v>
      </c>
      <c r="C205" s="3">
        <v>43916</v>
      </c>
      <c r="D205" s="2">
        <v>532.04999999999995</v>
      </c>
      <c r="E205" s="2">
        <v>532.04999999999995</v>
      </c>
      <c r="F205" s="2">
        <v>93</v>
      </c>
      <c r="G205" s="2">
        <v>685.1</v>
      </c>
      <c r="H205" s="2">
        <v>308000</v>
      </c>
      <c r="I205" s="2">
        <v>33000</v>
      </c>
      <c r="J205" s="2">
        <v>526.6</v>
      </c>
      <c r="K205" s="2"/>
      <c r="L205" s="2">
        <f t="shared" si="22"/>
        <v>-3.7576326914052695E-2</v>
      </c>
      <c r="M205" s="4">
        <v>1.4027397259999999E-2</v>
      </c>
      <c r="N205">
        <f t="shared" si="23"/>
        <v>-5.1603724174052693E-2</v>
      </c>
    </row>
    <row r="206" spans="1:14" ht="15" thickBot="1" x14ac:dyDescent="0.35">
      <c r="A206" s="2" t="s">
        <v>0</v>
      </c>
      <c r="B206" s="3">
        <v>43860</v>
      </c>
      <c r="C206" s="3">
        <v>43916</v>
      </c>
      <c r="D206" s="2">
        <v>536.79999999999995</v>
      </c>
      <c r="E206" s="2">
        <v>536.79999999999995</v>
      </c>
      <c r="F206" s="2">
        <v>169</v>
      </c>
      <c r="G206" s="2">
        <v>1238.99</v>
      </c>
      <c r="H206" s="2">
        <v>369875</v>
      </c>
      <c r="I206" s="2">
        <v>61875</v>
      </c>
      <c r="J206" s="2">
        <v>532.20000000000005</v>
      </c>
      <c r="K206" s="2"/>
      <c r="L206" s="2">
        <f t="shared" si="22"/>
        <v>0.89277323559815813</v>
      </c>
      <c r="M206" s="4">
        <v>1.405479452E-2</v>
      </c>
      <c r="N206">
        <f t="shared" si="23"/>
        <v>0.87871844107815811</v>
      </c>
    </row>
    <row r="207" spans="1:14" ht="15" thickBot="1" x14ac:dyDescent="0.35">
      <c r="A207" s="2" t="s">
        <v>0</v>
      </c>
      <c r="B207" s="3">
        <v>43861</v>
      </c>
      <c r="C207" s="3">
        <v>43951</v>
      </c>
      <c r="D207" s="2">
        <v>532.25</v>
      </c>
      <c r="E207" s="2">
        <v>532.25</v>
      </c>
      <c r="F207" s="2">
        <v>10</v>
      </c>
      <c r="G207" s="2">
        <v>73.47</v>
      </c>
      <c r="H207" s="2">
        <v>9625</v>
      </c>
      <c r="I207" s="2">
        <v>9625</v>
      </c>
      <c r="J207" s="2">
        <v>525.65</v>
      </c>
      <c r="K207" s="2"/>
      <c r="L207" s="2">
        <f t="shared" si="22"/>
        <v>-0.84761549925483515</v>
      </c>
      <c r="M207" s="4">
        <v>1.4E-2</v>
      </c>
      <c r="N207">
        <f t="shared" si="23"/>
        <v>-0.86161549925483516</v>
      </c>
    </row>
    <row r="208" spans="1:14" ht="15" thickBot="1" x14ac:dyDescent="0.35">
      <c r="A208" s="2" t="s">
        <v>0</v>
      </c>
      <c r="B208" s="3">
        <v>43862</v>
      </c>
      <c r="C208" s="3">
        <v>43951</v>
      </c>
      <c r="D208" s="2">
        <v>509</v>
      </c>
      <c r="E208" s="2">
        <v>509</v>
      </c>
      <c r="F208" s="2">
        <v>15</v>
      </c>
      <c r="G208" s="2">
        <v>108.3</v>
      </c>
      <c r="H208" s="2">
        <v>19250</v>
      </c>
      <c r="I208" s="2">
        <v>9625</v>
      </c>
      <c r="J208" s="2">
        <v>504.6</v>
      </c>
      <c r="K208" s="2"/>
      <c r="L208" s="2">
        <f t="shared" si="22"/>
        <v>-4.3682480037576328</v>
      </c>
      <c r="M208" s="4">
        <v>1.4027397259999999E-2</v>
      </c>
      <c r="N208">
        <f t="shared" si="23"/>
        <v>-4.3822754010176324</v>
      </c>
    </row>
    <row r="209" spans="1:14" ht="15" thickBot="1" x14ac:dyDescent="0.35">
      <c r="A209" s="2" t="s">
        <v>0</v>
      </c>
      <c r="B209" s="3">
        <v>43864</v>
      </c>
      <c r="C209" s="3">
        <v>43951</v>
      </c>
      <c r="D209" s="2">
        <v>521.79999999999995</v>
      </c>
      <c r="E209" s="2">
        <v>521.79999999999995</v>
      </c>
      <c r="F209" s="2">
        <v>20</v>
      </c>
      <c r="G209" s="2">
        <v>142.69999999999999</v>
      </c>
      <c r="H209" s="2">
        <v>26125</v>
      </c>
      <c r="I209" s="2">
        <v>6875</v>
      </c>
      <c r="J209" s="2">
        <v>515.54999999999995</v>
      </c>
      <c r="K209" s="2"/>
      <c r="L209" s="2">
        <f t="shared" si="22"/>
        <v>2.5147347740667887</v>
      </c>
      <c r="M209" s="4">
        <v>1.4027397259999999E-2</v>
      </c>
      <c r="N209">
        <f t="shared" si="23"/>
        <v>2.5007073768067887</v>
      </c>
    </row>
    <row r="210" spans="1:14" ht="15" thickBot="1" x14ac:dyDescent="0.35">
      <c r="A210" s="2" t="s">
        <v>0</v>
      </c>
      <c r="B210" s="3">
        <v>43865</v>
      </c>
      <c r="C210" s="3">
        <v>43951</v>
      </c>
      <c r="D210" s="2">
        <v>537.65</v>
      </c>
      <c r="E210" s="2">
        <v>537.6</v>
      </c>
      <c r="F210" s="2">
        <v>30</v>
      </c>
      <c r="G210" s="2">
        <v>218.67</v>
      </c>
      <c r="H210" s="2">
        <v>42625</v>
      </c>
      <c r="I210" s="2">
        <v>16500</v>
      </c>
      <c r="J210" s="2">
        <v>530.79999999999995</v>
      </c>
      <c r="K210" s="2"/>
      <c r="L210" s="2">
        <f t="shared" si="22"/>
        <v>3.0279800689919645</v>
      </c>
      <c r="M210" s="4">
        <v>1.4027397259999999E-2</v>
      </c>
      <c r="N210">
        <f t="shared" si="23"/>
        <v>3.0139526717319645</v>
      </c>
    </row>
    <row r="211" spans="1:14" ht="15" thickBot="1" x14ac:dyDescent="0.35">
      <c r="A211" s="2" t="s">
        <v>0</v>
      </c>
      <c r="B211" s="3">
        <v>43866</v>
      </c>
      <c r="C211" s="3">
        <v>43951</v>
      </c>
      <c r="D211" s="2">
        <v>545.29999999999995</v>
      </c>
      <c r="E211" s="2">
        <v>545.29999999999995</v>
      </c>
      <c r="F211" s="2">
        <v>15</v>
      </c>
      <c r="G211" s="2">
        <v>111.83</v>
      </c>
      <c r="H211" s="2">
        <v>52250</v>
      </c>
      <c r="I211" s="2">
        <v>9625</v>
      </c>
      <c r="J211" s="2">
        <v>539.1</v>
      </c>
      <c r="K211" s="2"/>
      <c r="L211" s="2">
        <f t="shared" si="22"/>
        <v>1.4322916666666539</v>
      </c>
      <c r="M211" s="4">
        <v>1.405479452E-2</v>
      </c>
      <c r="N211">
        <f t="shared" si="23"/>
        <v>1.4182368721466538</v>
      </c>
    </row>
    <row r="212" spans="1:14" ht="15" thickBot="1" x14ac:dyDescent="0.35">
      <c r="A212" s="2" t="s">
        <v>0</v>
      </c>
      <c r="B212" s="3">
        <v>43867</v>
      </c>
      <c r="C212" s="3">
        <v>43951</v>
      </c>
      <c r="D212" s="2">
        <v>547.15</v>
      </c>
      <c r="E212" s="2">
        <v>547.15</v>
      </c>
      <c r="F212" s="2">
        <v>20</v>
      </c>
      <c r="G212" s="2">
        <v>150.66</v>
      </c>
      <c r="H212" s="2">
        <v>64625</v>
      </c>
      <c r="I212" s="2">
        <v>12375</v>
      </c>
      <c r="J212" s="2">
        <v>541.6</v>
      </c>
      <c r="K212" s="2"/>
      <c r="L212" s="2">
        <f t="shared" si="22"/>
        <v>0.33926279112415603</v>
      </c>
      <c r="M212" s="4">
        <v>1.405479452E-2</v>
      </c>
      <c r="N212">
        <f t="shared" si="23"/>
        <v>0.325207996604156</v>
      </c>
    </row>
    <row r="213" spans="1:14" ht="15" thickBot="1" x14ac:dyDescent="0.35">
      <c r="A213" s="2" t="s">
        <v>0</v>
      </c>
      <c r="B213" s="3">
        <v>43868</v>
      </c>
      <c r="C213" s="3">
        <v>43951</v>
      </c>
      <c r="D213" s="2">
        <v>542.15</v>
      </c>
      <c r="E213" s="2">
        <v>542.15</v>
      </c>
      <c r="F213" s="2">
        <v>15</v>
      </c>
      <c r="G213" s="2">
        <v>112.05</v>
      </c>
      <c r="H213" s="2">
        <v>61875</v>
      </c>
      <c r="I213" s="2">
        <v>-2750</v>
      </c>
      <c r="J213" s="2">
        <v>536.45000000000005</v>
      </c>
      <c r="K213" s="2"/>
      <c r="L213" s="2">
        <f t="shared" si="22"/>
        <v>-0.91382619025861289</v>
      </c>
      <c r="M213" s="4">
        <v>1.410958904E-2</v>
      </c>
      <c r="N213">
        <f t="shared" si="23"/>
        <v>-0.92793577929861293</v>
      </c>
    </row>
    <row r="214" spans="1:14" ht="15" thickBot="1" x14ac:dyDescent="0.35">
      <c r="A214" s="2" t="s">
        <v>0</v>
      </c>
      <c r="B214" s="3">
        <v>43871</v>
      </c>
      <c r="C214" s="3">
        <v>43951</v>
      </c>
      <c r="D214" s="2">
        <v>539.6</v>
      </c>
      <c r="E214" s="2">
        <v>539.6</v>
      </c>
      <c r="F214" s="2">
        <v>36</v>
      </c>
      <c r="G214" s="2">
        <v>267.49</v>
      </c>
      <c r="H214" s="2">
        <v>59125</v>
      </c>
      <c r="I214" s="2">
        <v>-2750</v>
      </c>
      <c r="J214" s="2">
        <v>533.95000000000005</v>
      </c>
      <c r="K214" s="2"/>
      <c r="L214" s="2">
        <f t="shared" si="22"/>
        <v>-0.47034953426172732</v>
      </c>
      <c r="M214" s="4">
        <v>1.4E-2</v>
      </c>
      <c r="N214">
        <f t="shared" si="23"/>
        <v>-0.48434953426172733</v>
      </c>
    </row>
    <row r="215" spans="1:14" ht="15" thickBot="1" x14ac:dyDescent="0.35">
      <c r="A215" s="2" t="s">
        <v>0</v>
      </c>
      <c r="B215" s="3">
        <v>43872</v>
      </c>
      <c r="C215" s="3">
        <v>43951</v>
      </c>
      <c r="D215" s="2">
        <v>546.15</v>
      </c>
      <c r="E215" s="2">
        <v>546.15</v>
      </c>
      <c r="F215" s="2">
        <v>35</v>
      </c>
      <c r="G215" s="2">
        <v>263.52</v>
      </c>
      <c r="H215" s="2">
        <v>66000</v>
      </c>
      <c r="I215" s="2">
        <v>6875</v>
      </c>
      <c r="J215" s="2">
        <v>539.75</v>
      </c>
      <c r="K215" s="2"/>
      <c r="L215" s="2">
        <f t="shared" si="22"/>
        <v>1.2138621200889463</v>
      </c>
      <c r="M215" s="4">
        <v>1.3972602739999999E-2</v>
      </c>
      <c r="N215">
        <f t="shared" si="23"/>
        <v>1.1998895173489463</v>
      </c>
    </row>
    <row r="216" spans="1:14" ht="15" thickBot="1" x14ac:dyDescent="0.35">
      <c r="A216" s="2" t="s">
        <v>0</v>
      </c>
      <c r="B216" s="3">
        <v>43873</v>
      </c>
      <c r="C216" s="3">
        <v>43951</v>
      </c>
      <c r="D216" s="2">
        <v>556.5</v>
      </c>
      <c r="E216" s="2">
        <v>556.5</v>
      </c>
      <c r="F216" s="2">
        <v>38</v>
      </c>
      <c r="G216" s="2">
        <v>288.99</v>
      </c>
      <c r="H216" s="2">
        <v>82500</v>
      </c>
      <c r="I216" s="2">
        <v>16500</v>
      </c>
      <c r="J216" s="2">
        <v>549.29999999999995</v>
      </c>
      <c r="K216" s="2"/>
      <c r="L216" s="2">
        <f t="shared" si="22"/>
        <v>1.895083768195555</v>
      </c>
      <c r="M216" s="4">
        <v>1.394520548E-2</v>
      </c>
      <c r="N216">
        <f t="shared" si="23"/>
        <v>1.881138562715555</v>
      </c>
    </row>
    <row r="217" spans="1:14" ht="15" thickBot="1" x14ac:dyDescent="0.35">
      <c r="A217" s="2" t="s">
        <v>0</v>
      </c>
      <c r="B217" s="3">
        <v>43874</v>
      </c>
      <c r="C217" s="3">
        <v>43951</v>
      </c>
      <c r="D217" s="2">
        <v>546.5</v>
      </c>
      <c r="E217" s="2">
        <v>547.20000000000005</v>
      </c>
      <c r="F217" s="2">
        <v>21</v>
      </c>
      <c r="G217" s="2">
        <v>158.25</v>
      </c>
      <c r="H217" s="2">
        <v>89375</v>
      </c>
      <c r="I217" s="2">
        <v>6875</v>
      </c>
      <c r="J217" s="2">
        <v>541</v>
      </c>
      <c r="K217" s="2"/>
      <c r="L217" s="2">
        <f t="shared" si="22"/>
        <v>-1.6711590296495875</v>
      </c>
      <c r="M217" s="4">
        <v>1.4027397259999999E-2</v>
      </c>
      <c r="N217">
        <f t="shared" si="23"/>
        <v>-1.6851864269095875</v>
      </c>
    </row>
    <row r="218" spans="1:14" ht="15" thickBot="1" x14ac:dyDescent="0.35">
      <c r="A218" s="2" t="s">
        <v>0</v>
      </c>
      <c r="B218" s="3">
        <v>43875</v>
      </c>
      <c r="C218" s="3">
        <v>43951</v>
      </c>
      <c r="D218" s="2">
        <v>550.15</v>
      </c>
      <c r="E218" s="2">
        <v>550.15</v>
      </c>
      <c r="F218" s="2">
        <v>45</v>
      </c>
      <c r="G218" s="2">
        <v>340.14</v>
      </c>
      <c r="H218" s="2">
        <v>103125</v>
      </c>
      <c r="I218" s="2">
        <v>13750</v>
      </c>
      <c r="J218" s="2">
        <v>545.79999999999995</v>
      </c>
      <c r="K218" s="2"/>
      <c r="L218" s="2">
        <f t="shared" si="22"/>
        <v>0.53910818713449038</v>
      </c>
      <c r="M218" s="4">
        <v>1.4E-2</v>
      </c>
      <c r="N218">
        <f t="shared" si="23"/>
        <v>0.52510818713449037</v>
      </c>
    </row>
    <row r="219" spans="1:14" ht="15" thickBot="1" x14ac:dyDescent="0.35">
      <c r="A219" s="2" t="s">
        <v>0</v>
      </c>
      <c r="B219" s="3">
        <v>43878</v>
      </c>
      <c r="C219" s="3">
        <v>43951</v>
      </c>
      <c r="D219" s="2">
        <v>548</v>
      </c>
      <c r="E219" s="2">
        <v>547.5</v>
      </c>
      <c r="F219" s="2">
        <v>20</v>
      </c>
      <c r="G219" s="2">
        <v>150.27000000000001</v>
      </c>
      <c r="H219" s="2">
        <v>107250</v>
      </c>
      <c r="I219" s="2">
        <v>4125</v>
      </c>
      <c r="J219" s="2">
        <v>541.6</v>
      </c>
      <c r="K219" s="2"/>
      <c r="L219" s="2">
        <f t="shared" si="22"/>
        <v>-0.48168681268744479</v>
      </c>
      <c r="M219" s="4">
        <v>1.4E-2</v>
      </c>
      <c r="N219">
        <f t="shared" si="23"/>
        <v>-0.4956868126874448</v>
      </c>
    </row>
    <row r="220" spans="1:14" ht="15" thickBot="1" x14ac:dyDescent="0.35">
      <c r="A220" s="2" t="s">
        <v>0</v>
      </c>
      <c r="B220" s="3">
        <v>43879</v>
      </c>
      <c r="C220" s="3">
        <v>43951</v>
      </c>
      <c r="D220" s="2">
        <v>546.54999999999995</v>
      </c>
      <c r="E220" s="2">
        <v>546.54999999999995</v>
      </c>
      <c r="F220" s="2">
        <v>57</v>
      </c>
      <c r="G220" s="2">
        <v>426.87</v>
      </c>
      <c r="H220" s="2">
        <v>129250</v>
      </c>
      <c r="I220" s="2">
        <v>22000</v>
      </c>
      <c r="J220" s="2">
        <v>541.20000000000005</v>
      </c>
      <c r="K220" s="2"/>
      <c r="L220" s="2">
        <f>100*(E220-E219)/E219</f>
        <v>-0.17351598173516813</v>
      </c>
      <c r="M220" s="4">
        <v>1.4027397259999999E-2</v>
      </c>
      <c r="N220">
        <f t="shared" si="23"/>
        <v>-0.18754337899516813</v>
      </c>
    </row>
    <row r="221" spans="1:14" ht="15" thickBot="1" x14ac:dyDescent="0.35">
      <c r="A221" s="2" t="s">
        <v>0</v>
      </c>
      <c r="B221" s="3">
        <v>43880</v>
      </c>
      <c r="C221" s="3">
        <v>43951</v>
      </c>
      <c r="D221" s="2">
        <v>551</v>
      </c>
      <c r="E221" s="2">
        <v>551</v>
      </c>
      <c r="F221" s="2">
        <v>41</v>
      </c>
      <c r="G221" s="2">
        <v>309.61</v>
      </c>
      <c r="H221" s="2">
        <v>137500</v>
      </c>
      <c r="I221" s="2">
        <v>8250</v>
      </c>
      <c r="J221" s="2">
        <v>544.79999999999995</v>
      </c>
      <c r="K221" s="2"/>
      <c r="L221" s="2">
        <f t="shared" si="22"/>
        <v>0.81419815204465207</v>
      </c>
      <c r="M221" s="4">
        <v>1.3917808219999999E-2</v>
      </c>
      <c r="N221">
        <f t="shared" si="23"/>
        <v>0.80028034382465207</v>
      </c>
    </row>
    <row r="222" spans="1:14" ht="15" thickBot="1" x14ac:dyDescent="0.35">
      <c r="A222" s="2" t="s">
        <v>0</v>
      </c>
      <c r="B222" s="3">
        <v>43881</v>
      </c>
      <c r="C222" s="3">
        <v>43951</v>
      </c>
      <c r="D222" s="2">
        <v>552.20000000000005</v>
      </c>
      <c r="E222" s="2">
        <v>552.70000000000005</v>
      </c>
      <c r="F222" s="2">
        <v>38</v>
      </c>
      <c r="G222" s="2">
        <v>288.49</v>
      </c>
      <c r="H222" s="2">
        <v>166375</v>
      </c>
      <c r="I222" s="2">
        <v>28875</v>
      </c>
      <c r="J222" s="2">
        <v>547</v>
      </c>
      <c r="K222" s="2"/>
      <c r="L222" s="2">
        <f>100*(E222-E221)/E221</f>
        <v>0.30852994555354729</v>
      </c>
      <c r="M222" s="4">
        <v>1.389041096E-2</v>
      </c>
      <c r="N222">
        <f t="shared" si="23"/>
        <v>0.2946395345935473</v>
      </c>
    </row>
    <row r="223" spans="1:14" ht="15" thickBot="1" x14ac:dyDescent="0.35">
      <c r="A223" s="2" t="s">
        <v>0</v>
      </c>
      <c r="B223" s="3">
        <v>43885</v>
      </c>
      <c r="C223" s="3">
        <v>43951</v>
      </c>
      <c r="D223" s="2">
        <v>535.75</v>
      </c>
      <c r="E223" s="2">
        <v>535.75</v>
      </c>
      <c r="F223" s="2">
        <v>171</v>
      </c>
      <c r="G223" s="2">
        <v>1268.28</v>
      </c>
      <c r="H223" s="2">
        <v>182875</v>
      </c>
      <c r="I223" s="2">
        <v>16500</v>
      </c>
      <c r="J223" s="2">
        <v>529.85</v>
      </c>
      <c r="K223" s="2"/>
      <c r="L223" s="2">
        <f t="shared" si="22"/>
        <v>-3.0667631626560601</v>
      </c>
      <c r="M223" s="4">
        <v>1.3863013699999999E-2</v>
      </c>
      <c r="N223">
        <f t="shared" si="23"/>
        <v>-3.0806261763560601</v>
      </c>
    </row>
    <row r="224" spans="1:14" ht="15" thickBot="1" x14ac:dyDescent="0.35">
      <c r="A224" s="2" t="s">
        <v>0</v>
      </c>
      <c r="B224" s="3">
        <v>43886</v>
      </c>
      <c r="C224" s="3">
        <v>43951</v>
      </c>
      <c r="D224" s="2">
        <v>536.54999999999995</v>
      </c>
      <c r="E224" s="2">
        <v>536.54999999999995</v>
      </c>
      <c r="F224" s="2">
        <v>96</v>
      </c>
      <c r="G224" s="2">
        <v>709.7</v>
      </c>
      <c r="H224" s="2">
        <v>187000</v>
      </c>
      <c r="I224" s="2">
        <v>4125</v>
      </c>
      <c r="J224" s="2">
        <v>530.95000000000005</v>
      </c>
      <c r="K224" s="2"/>
      <c r="L224" s="2">
        <f t="shared" si="22"/>
        <v>0.14932337844142876</v>
      </c>
      <c r="M224" s="4">
        <v>1.389041096E-2</v>
      </c>
      <c r="N224">
        <f t="shared" si="23"/>
        <v>0.13543296748142877</v>
      </c>
    </row>
    <row r="225" spans="1:14" ht="15" thickBot="1" x14ac:dyDescent="0.35">
      <c r="A225" s="2" t="s">
        <v>0</v>
      </c>
      <c r="B225" s="3">
        <v>43887</v>
      </c>
      <c r="C225" s="3">
        <v>43951</v>
      </c>
      <c r="D225" s="2">
        <v>528.45000000000005</v>
      </c>
      <c r="E225" s="2">
        <v>528.45000000000005</v>
      </c>
      <c r="F225" s="2">
        <v>90</v>
      </c>
      <c r="G225" s="2">
        <v>655.14</v>
      </c>
      <c r="H225" s="2">
        <v>199375</v>
      </c>
      <c r="I225" s="2">
        <v>12375</v>
      </c>
      <c r="J225" s="2">
        <v>523.70000000000005</v>
      </c>
      <c r="K225" s="2"/>
      <c r="L225" s="2">
        <f t="shared" si="22"/>
        <v>-1.509644953871943</v>
      </c>
      <c r="M225" s="4">
        <v>1.394520548E-2</v>
      </c>
      <c r="N225">
        <f t="shared" si="23"/>
        <v>-1.523590159351943</v>
      </c>
    </row>
    <row r="226" spans="1:14" ht="15" thickBot="1" x14ac:dyDescent="0.35">
      <c r="A226" s="2" t="s">
        <v>0</v>
      </c>
      <c r="B226" s="3">
        <v>43888</v>
      </c>
      <c r="C226" s="3">
        <v>43951</v>
      </c>
      <c r="D226" s="2">
        <v>520.29999999999995</v>
      </c>
      <c r="E226" s="2">
        <v>520.29999999999995</v>
      </c>
      <c r="F226" s="2">
        <v>233</v>
      </c>
      <c r="G226" s="2">
        <v>1668.11</v>
      </c>
      <c r="H226" s="2">
        <v>371250</v>
      </c>
      <c r="I226" s="2">
        <v>171875</v>
      </c>
      <c r="J226" s="2">
        <v>515.35</v>
      </c>
      <c r="K226" s="2"/>
      <c r="L226" s="2">
        <f t="shared" si="22"/>
        <v>-1.5422461916927033</v>
      </c>
      <c r="M226" s="4">
        <v>1.3917808219999999E-2</v>
      </c>
      <c r="N226">
        <f>(L226-M226)</f>
        <v>-1.5561639999127033</v>
      </c>
    </row>
    <row r="227" spans="1:14" ht="15" thickBot="1" x14ac:dyDescent="0.35">
      <c r="D227" t="s">
        <v>4</v>
      </c>
      <c r="E227" t="s">
        <v>5</v>
      </c>
      <c r="F227" t="s">
        <v>6</v>
      </c>
      <c r="G227" t="s">
        <v>7</v>
      </c>
      <c r="H227" t="s">
        <v>8</v>
      </c>
      <c r="I227" t="s">
        <v>9</v>
      </c>
      <c r="J227" t="s">
        <v>10</v>
      </c>
      <c r="L227" t="s">
        <v>20</v>
      </c>
      <c r="M227" t="s">
        <v>13</v>
      </c>
      <c r="N227" t="s">
        <v>14</v>
      </c>
    </row>
    <row r="228" spans="1:14" ht="15" thickBot="1" x14ac:dyDescent="0.35">
      <c r="A228" s="36" t="s">
        <v>15</v>
      </c>
      <c r="B228" s="37"/>
      <c r="D228">
        <f>AVERAGE(D2:D226)</f>
        <v>460.83777777777772</v>
      </c>
      <c r="E228">
        <f t="shared" ref="E228:J228" si="24">AVERAGE(E2:E226)</f>
        <v>461.10111111111098</v>
      </c>
      <c r="F228">
        <f t="shared" si="24"/>
        <v>46.417777777777779</v>
      </c>
      <c r="G228">
        <f t="shared" si="24"/>
        <v>310.77653333333348</v>
      </c>
      <c r="H228">
        <f t="shared" si="24"/>
        <v>105380</v>
      </c>
      <c r="I228">
        <f t="shared" si="24"/>
        <v>17496.111111111109</v>
      </c>
      <c r="J228">
        <f t="shared" si="24"/>
        <v>456.30669642857174</v>
      </c>
      <c r="L228" s="6">
        <f>AVERAGE(L3:L226)</f>
        <v>0.12935816807096109</v>
      </c>
      <c r="M228" s="6">
        <f t="shared" ref="M228:N228" si="25">AVERAGE(M3:M226)</f>
        <v>1.5100293542455356E-2</v>
      </c>
      <c r="N228" s="6">
        <f t="shared" si="25"/>
        <v>0.11425787452850576</v>
      </c>
    </row>
    <row r="229" spans="1:14" ht="15" thickBot="1" x14ac:dyDescent="0.35">
      <c r="A229" s="36" t="s">
        <v>16</v>
      </c>
      <c r="B229" s="37"/>
      <c r="D229">
        <f>MIN(D2:D226)</f>
        <v>380.3</v>
      </c>
      <c r="E229">
        <f t="shared" ref="E229:J229" si="26">MIN(E2:E226)</f>
        <v>380.3</v>
      </c>
      <c r="F229">
        <f t="shared" si="26"/>
        <v>1</v>
      </c>
      <c r="G229">
        <f t="shared" si="26"/>
        <v>6.45</v>
      </c>
      <c r="H229">
        <f t="shared" si="26"/>
        <v>1375</v>
      </c>
      <c r="I229">
        <f t="shared" si="26"/>
        <v>-19250</v>
      </c>
      <c r="J229">
        <f t="shared" si="26"/>
        <v>376.3</v>
      </c>
      <c r="L229">
        <f>MIN(L3:L226)</f>
        <v>-4.9302549302549306</v>
      </c>
      <c r="M229">
        <f t="shared" ref="M229:N229" si="27">MIN(M3:M226)</f>
        <v>1.3452054789999999E-2</v>
      </c>
      <c r="N229">
        <f t="shared" si="27"/>
        <v>-4.9451042453249308</v>
      </c>
    </row>
    <row r="230" spans="1:14" ht="15" thickBot="1" x14ac:dyDescent="0.35">
      <c r="A230" s="36" t="s">
        <v>17</v>
      </c>
      <c r="B230" s="37"/>
      <c r="D230">
        <f>MAX(D2:D226)</f>
        <v>556.5</v>
      </c>
      <c r="E230">
        <f t="shared" ref="E230:J230" si="28">MAX(E2:E226)</f>
        <v>556.5</v>
      </c>
      <c r="F230">
        <f t="shared" si="28"/>
        <v>441</v>
      </c>
      <c r="G230">
        <f t="shared" si="28"/>
        <v>3134.97</v>
      </c>
      <c r="H230">
        <f t="shared" si="28"/>
        <v>600875</v>
      </c>
      <c r="I230">
        <f t="shared" si="28"/>
        <v>204875</v>
      </c>
      <c r="J230">
        <f t="shared" si="28"/>
        <v>549.4</v>
      </c>
      <c r="L230">
        <f>MAX(L3:L226)</f>
        <v>7.6273355515741006</v>
      </c>
      <c r="M230">
        <f t="shared" ref="M230:N230" si="29">MAX(M3:M226)</f>
        <v>1.7780821919999999E-2</v>
      </c>
      <c r="N230">
        <f t="shared" si="29"/>
        <v>7.6127602091041009</v>
      </c>
    </row>
    <row r="231" spans="1:14" ht="15" thickBot="1" x14ac:dyDescent="0.35">
      <c r="A231" s="36" t="s">
        <v>18</v>
      </c>
      <c r="B231" s="37"/>
      <c r="D231">
        <f>_xlfn.STDEV.S(D2:D226)</f>
        <v>56.49121944607171</v>
      </c>
      <c r="E231">
        <f t="shared" ref="E231:J231" si="30">_xlfn.STDEV.S(E2:E226)</f>
        <v>56.33619079995966</v>
      </c>
      <c r="F231">
        <f t="shared" si="30"/>
        <v>60.463711404654909</v>
      </c>
      <c r="G231">
        <f t="shared" si="30"/>
        <v>404.24246945729055</v>
      </c>
      <c r="H231">
        <f t="shared" si="30"/>
        <v>98931.509356356153</v>
      </c>
      <c r="I231">
        <f t="shared" si="30"/>
        <v>31152.946143943122</v>
      </c>
      <c r="J231">
        <f t="shared" si="30"/>
        <v>56.006835143213998</v>
      </c>
      <c r="L231">
        <f>_xlfn.STDEV.S(L3:L226)</f>
        <v>1.7627737422993746</v>
      </c>
      <c r="M231">
        <f t="shared" ref="M231:N231" si="31">_xlfn.STDEV.S(M3:M226)</f>
        <v>1.347235207996639E-3</v>
      </c>
      <c r="N231">
        <f t="shared" si="31"/>
        <v>1.7628099727672275</v>
      </c>
    </row>
    <row r="232" spans="1:14" ht="15" thickBot="1" x14ac:dyDescent="0.35">
      <c r="A232" s="36" t="s">
        <v>19</v>
      </c>
      <c r="B232" s="37"/>
      <c r="C232">
        <f>N228/L231</f>
        <v>6.4817095800092289E-2</v>
      </c>
    </row>
  </sheetData>
  <mergeCells count="15">
    <mergeCell ref="AH15:AI15"/>
    <mergeCell ref="AH16:AI16"/>
    <mergeCell ref="AH17:AI17"/>
    <mergeCell ref="AH18:AI18"/>
    <mergeCell ref="AH19:AI19"/>
    <mergeCell ref="A228:B228"/>
    <mergeCell ref="A229:B229"/>
    <mergeCell ref="A230:B230"/>
    <mergeCell ref="A231:B231"/>
    <mergeCell ref="A232:B232"/>
    <mergeCell ref="R51:S51"/>
    <mergeCell ref="R52:S52"/>
    <mergeCell ref="R53:S53"/>
    <mergeCell ref="R54:S54"/>
    <mergeCell ref="R55:S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3BA0-5E5B-4560-9B33-A553401487D4}">
  <dimension ref="A1:AF49"/>
  <sheetViews>
    <sheetView zoomScale="40" zoomScaleNormal="40" workbookViewId="0">
      <selection activeCell="AB51" sqref="AB51"/>
    </sheetView>
  </sheetViews>
  <sheetFormatPr defaultRowHeight="14.4" x14ac:dyDescent="0.3"/>
  <cols>
    <col min="2" max="2" width="9.88671875" bestFit="1" customWidth="1"/>
    <col min="3" max="3" width="9.6640625" bestFit="1" customWidth="1"/>
    <col min="20" max="20" width="11.88671875" customWidth="1"/>
    <col min="21" max="21" width="12.88671875" customWidth="1"/>
  </cols>
  <sheetData>
    <row r="1" spans="1:32" ht="15" thickBot="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20</v>
      </c>
      <c r="M1" t="s">
        <v>13</v>
      </c>
      <c r="N1" t="s">
        <v>14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D1" t="s">
        <v>20</v>
      </c>
      <c r="AE1" t="s">
        <v>13</v>
      </c>
      <c r="AF1" t="s">
        <v>14</v>
      </c>
    </row>
    <row r="2" spans="1:32" ht="15" thickBot="1" x14ac:dyDescent="0.35">
      <c r="A2" s="2" t="s">
        <v>0</v>
      </c>
      <c r="B2" s="3">
        <v>43560</v>
      </c>
      <c r="C2" s="3">
        <v>43643</v>
      </c>
      <c r="D2" s="2">
        <v>397.9</v>
      </c>
      <c r="E2" s="2">
        <v>397.9</v>
      </c>
      <c r="F2" s="2">
        <v>9</v>
      </c>
      <c r="G2" s="2">
        <v>97.57</v>
      </c>
      <c r="H2" s="2">
        <v>74250</v>
      </c>
      <c r="I2" s="2">
        <v>16500</v>
      </c>
      <c r="J2" s="2">
        <v>390.55</v>
      </c>
      <c r="K2" s="2"/>
      <c r="L2" s="2">
        <v>0.69593825129697584</v>
      </c>
      <c r="M2" s="4">
        <v>1.7013698630000001E-2</v>
      </c>
      <c r="N2">
        <v>0.67892455266697582</v>
      </c>
      <c r="S2" s="2" t="s">
        <v>0</v>
      </c>
      <c r="T2" s="3">
        <v>43556</v>
      </c>
      <c r="U2" s="3">
        <v>43643</v>
      </c>
      <c r="V2" s="2">
        <v>403.1</v>
      </c>
      <c r="W2" s="2">
        <v>403.1</v>
      </c>
      <c r="X2" s="2">
        <v>8</v>
      </c>
      <c r="Y2" s="2">
        <v>89.65</v>
      </c>
      <c r="Z2" s="2">
        <v>35750</v>
      </c>
      <c r="AA2" s="2">
        <v>16500</v>
      </c>
      <c r="AB2" s="2">
        <v>398.25</v>
      </c>
      <c r="AC2" s="2"/>
      <c r="AD2" s="2"/>
      <c r="AE2" s="2"/>
    </row>
    <row r="3" spans="1:32" ht="15" thickBot="1" x14ac:dyDescent="0.35">
      <c r="A3" s="2" t="s">
        <v>0</v>
      </c>
      <c r="B3" s="3">
        <v>43567</v>
      </c>
      <c r="C3" s="3">
        <v>43643</v>
      </c>
      <c r="D3" s="2">
        <v>394.35</v>
      </c>
      <c r="E3" s="2">
        <v>400.35</v>
      </c>
      <c r="F3" s="2">
        <v>9</v>
      </c>
      <c r="G3" s="2">
        <v>97.81</v>
      </c>
      <c r="H3" s="2">
        <v>96250</v>
      </c>
      <c r="I3" s="2">
        <v>11000</v>
      </c>
      <c r="J3" s="2">
        <v>394.6</v>
      </c>
      <c r="K3" s="2"/>
      <c r="L3" s="2">
        <v>1.1495704901465416</v>
      </c>
      <c r="M3" s="4">
        <v>1.7287671229999999E-2</v>
      </c>
      <c r="N3">
        <v>1.1322828189165415</v>
      </c>
      <c r="S3" s="2" t="s">
        <v>0</v>
      </c>
      <c r="T3" s="3">
        <v>43587</v>
      </c>
      <c r="U3" s="3">
        <v>43671</v>
      </c>
      <c r="V3" s="2">
        <v>401</v>
      </c>
      <c r="W3" s="2">
        <v>401</v>
      </c>
      <c r="X3" s="2">
        <v>5</v>
      </c>
      <c r="Y3" s="2">
        <v>27.9</v>
      </c>
      <c r="Z3" s="2">
        <v>2750</v>
      </c>
      <c r="AA3" s="2">
        <v>-1375</v>
      </c>
      <c r="AB3" s="2">
        <v>395.55</v>
      </c>
      <c r="AC3" s="2"/>
      <c r="AD3" s="2">
        <v>-3.2335907335907281</v>
      </c>
      <c r="AE3" s="4">
        <v>1.7780821919999999E-2</v>
      </c>
      <c r="AF3">
        <v>-3.2513715555107283</v>
      </c>
    </row>
    <row r="4" spans="1:32" ht="15" thickBot="1" x14ac:dyDescent="0.35">
      <c r="A4" s="2" t="s">
        <v>0</v>
      </c>
      <c r="B4" s="3">
        <v>43573</v>
      </c>
      <c r="C4" s="3">
        <v>43643</v>
      </c>
      <c r="D4" s="2">
        <v>408.25</v>
      </c>
      <c r="E4" s="2">
        <v>408.25</v>
      </c>
      <c r="F4" s="2">
        <v>16</v>
      </c>
      <c r="G4" s="2">
        <v>179.98</v>
      </c>
      <c r="H4" s="2">
        <v>121000</v>
      </c>
      <c r="I4" s="2">
        <v>2750</v>
      </c>
      <c r="J4" s="2">
        <v>404.4</v>
      </c>
      <c r="K4" s="2"/>
      <c r="L4" s="2">
        <v>-0.57233317096931868</v>
      </c>
      <c r="M4" s="4">
        <v>1.736986301E-2</v>
      </c>
      <c r="N4">
        <v>-0.58970303397931867</v>
      </c>
      <c r="S4" s="2" t="s">
        <v>0</v>
      </c>
      <c r="T4" s="3">
        <v>43619</v>
      </c>
      <c r="U4" s="3">
        <v>43706</v>
      </c>
      <c r="V4" s="2">
        <v>426.5</v>
      </c>
      <c r="W4" s="2">
        <v>430</v>
      </c>
      <c r="X4" s="2">
        <v>5</v>
      </c>
      <c r="Y4" s="2">
        <v>29.34</v>
      </c>
      <c r="Z4" s="2">
        <v>12375</v>
      </c>
      <c r="AA4" s="2">
        <v>5500</v>
      </c>
      <c r="AB4" s="2">
        <v>422.9</v>
      </c>
      <c r="AC4" s="2"/>
      <c r="AD4" s="2">
        <v>1.1526699600094041</v>
      </c>
      <c r="AE4" s="4">
        <v>1.6575342470000001E-2</v>
      </c>
      <c r="AF4">
        <v>1.1360946175394042</v>
      </c>
    </row>
    <row r="5" spans="1:32" ht="15" thickBot="1" x14ac:dyDescent="0.35">
      <c r="A5" s="2" t="s">
        <v>0</v>
      </c>
      <c r="B5" s="3">
        <v>43581</v>
      </c>
      <c r="C5" s="3">
        <v>43671</v>
      </c>
      <c r="D5" s="2">
        <v>410.65</v>
      </c>
      <c r="E5" s="2">
        <v>414.4</v>
      </c>
      <c r="F5" s="2">
        <v>4</v>
      </c>
      <c r="G5" s="2">
        <v>22.53</v>
      </c>
      <c r="H5" s="2">
        <v>4125</v>
      </c>
      <c r="I5" s="2">
        <v>4125</v>
      </c>
      <c r="J5" s="2">
        <v>407.2</v>
      </c>
      <c r="K5" s="2"/>
      <c r="L5" s="2">
        <v>3.561164563288767</v>
      </c>
      <c r="M5" s="4">
        <v>1.750684932E-2</v>
      </c>
      <c r="N5">
        <v>3.5436577139687668</v>
      </c>
      <c r="S5" s="2" t="s">
        <v>0</v>
      </c>
      <c r="T5" s="3">
        <v>43647</v>
      </c>
      <c r="U5" s="3">
        <v>43734</v>
      </c>
      <c r="V5" s="2">
        <v>446</v>
      </c>
      <c r="W5" s="2">
        <v>446.15</v>
      </c>
      <c r="X5" s="2">
        <v>3</v>
      </c>
      <c r="Y5" s="2">
        <v>18.38</v>
      </c>
      <c r="Z5" s="2">
        <v>11000</v>
      </c>
      <c r="AA5" s="2">
        <v>0</v>
      </c>
      <c r="AB5" s="2">
        <v>439</v>
      </c>
      <c r="AC5" s="2"/>
      <c r="AD5" s="2">
        <v>0.59751972942502307</v>
      </c>
      <c r="AE5" s="4">
        <v>1.6383561639999999E-2</v>
      </c>
      <c r="AF5">
        <v>0.58113616778502308</v>
      </c>
    </row>
    <row r="6" spans="1:32" ht="15" thickBot="1" x14ac:dyDescent="0.35">
      <c r="A6" s="2" t="s">
        <v>0</v>
      </c>
      <c r="B6" s="3">
        <v>43588</v>
      </c>
      <c r="C6" s="3">
        <v>43671</v>
      </c>
      <c r="D6" s="2">
        <v>407.65</v>
      </c>
      <c r="E6" s="2">
        <v>407.65</v>
      </c>
      <c r="F6" s="2">
        <v>3</v>
      </c>
      <c r="G6" s="2">
        <v>16.73</v>
      </c>
      <c r="H6" s="2">
        <v>5500</v>
      </c>
      <c r="I6" s="2">
        <v>2750</v>
      </c>
      <c r="J6" s="2">
        <v>401.8</v>
      </c>
      <c r="K6" s="2"/>
      <c r="L6" s="2">
        <v>1.6583541147132113</v>
      </c>
      <c r="M6" s="4">
        <v>1.77260274E-2</v>
      </c>
      <c r="N6">
        <v>1.6406280873132113</v>
      </c>
      <c r="S6" s="2" t="s">
        <v>0</v>
      </c>
      <c r="T6" s="3">
        <v>43678</v>
      </c>
      <c r="U6" s="3">
        <v>43769</v>
      </c>
      <c r="V6" s="2">
        <v>423.65</v>
      </c>
      <c r="W6" s="2">
        <v>423.65</v>
      </c>
      <c r="X6" s="2">
        <v>11</v>
      </c>
      <c r="Y6" s="2">
        <v>64.13</v>
      </c>
      <c r="Z6" s="2">
        <v>38500</v>
      </c>
      <c r="AA6" s="2">
        <v>-5500</v>
      </c>
      <c r="AB6" s="2">
        <v>417.05</v>
      </c>
      <c r="AC6" s="2"/>
      <c r="AD6" s="2">
        <v>-1.7395338049402762</v>
      </c>
      <c r="AE6" s="4">
        <v>1.550684932E-2</v>
      </c>
      <c r="AF6">
        <v>-1.7550406542602761</v>
      </c>
    </row>
    <row r="7" spans="1:32" ht="15" thickBot="1" x14ac:dyDescent="0.35">
      <c r="A7" s="2" t="s">
        <v>0</v>
      </c>
      <c r="B7" s="3">
        <v>43595</v>
      </c>
      <c r="C7" s="3">
        <v>43671</v>
      </c>
      <c r="D7" s="2">
        <v>391.45</v>
      </c>
      <c r="E7" s="2">
        <v>390.9</v>
      </c>
      <c r="F7" s="2">
        <v>11</v>
      </c>
      <c r="G7" s="2">
        <v>59.15</v>
      </c>
      <c r="H7" s="2">
        <v>38500</v>
      </c>
      <c r="I7" s="2">
        <v>5500</v>
      </c>
      <c r="J7" s="2">
        <v>385.1</v>
      </c>
      <c r="K7" s="2"/>
      <c r="L7" s="2">
        <v>0.95557851239669134</v>
      </c>
      <c r="M7" s="4">
        <v>1.7671232879999998E-2</v>
      </c>
      <c r="N7">
        <v>0.93790727951669139</v>
      </c>
      <c r="S7" s="2" t="s">
        <v>0</v>
      </c>
      <c r="T7" s="3">
        <v>43711</v>
      </c>
      <c r="U7" s="3">
        <v>43797</v>
      </c>
      <c r="V7" s="2">
        <v>395.3</v>
      </c>
      <c r="W7" s="2">
        <v>395.3</v>
      </c>
      <c r="X7" s="2">
        <v>9</v>
      </c>
      <c r="Y7" s="2">
        <v>49.63</v>
      </c>
      <c r="Z7" s="2">
        <v>12375</v>
      </c>
      <c r="AA7" s="2">
        <v>2750</v>
      </c>
      <c r="AB7" s="2">
        <v>392.15</v>
      </c>
      <c r="AC7" s="2"/>
      <c r="AD7" s="2">
        <v>-4.9302549302549306</v>
      </c>
      <c r="AE7" s="4">
        <v>1.4849315070000001E-2</v>
      </c>
      <c r="AF7">
        <v>-4.9451042453249308</v>
      </c>
    </row>
    <row r="8" spans="1:32" ht="15" thickBot="1" x14ac:dyDescent="0.35">
      <c r="A8" s="2" t="s">
        <v>0</v>
      </c>
      <c r="B8" s="3">
        <v>43602</v>
      </c>
      <c r="C8" s="3">
        <v>43671</v>
      </c>
      <c r="D8" s="2">
        <v>393.8</v>
      </c>
      <c r="E8" s="2">
        <v>393.8</v>
      </c>
      <c r="F8" s="2">
        <v>16</v>
      </c>
      <c r="G8" s="2">
        <v>86.15</v>
      </c>
      <c r="H8" s="2">
        <v>34375</v>
      </c>
      <c r="I8" s="2">
        <v>-1375</v>
      </c>
      <c r="J8" s="2">
        <v>389.7</v>
      </c>
      <c r="K8" s="2"/>
      <c r="L8" s="2">
        <v>1.5471892728210417</v>
      </c>
      <c r="M8" s="4">
        <v>1.7397260269999999E-2</v>
      </c>
      <c r="N8">
        <v>1.5297920125510416</v>
      </c>
      <c r="S8" s="2" t="s">
        <v>0</v>
      </c>
      <c r="T8" s="3">
        <v>43739</v>
      </c>
      <c r="U8" s="3">
        <v>43825</v>
      </c>
      <c r="V8" s="2">
        <v>430</v>
      </c>
      <c r="W8" s="2">
        <v>430.8</v>
      </c>
      <c r="X8" s="2">
        <v>29</v>
      </c>
      <c r="Y8" s="2">
        <v>173.86</v>
      </c>
      <c r="Z8" s="2">
        <v>31625</v>
      </c>
      <c r="AA8" s="2">
        <v>8250</v>
      </c>
      <c r="AB8" s="2">
        <v>424.6</v>
      </c>
      <c r="AC8" s="2"/>
      <c r="AD8" s="2">
        <v>-2.1242758150630392</v>
      </c>
      <c r="AE8" s="4">
        <v>1.4520547950000001E-2</v>
      </c>
      <c r="AF8">
        <v>-2.1387963630130393</v>
      </c>
    </row>
    <row r="9" spans="1:32" ht="15" thickBot="1" x14ac:dyDescent="0.35">
      <c r="A9" s="2" t="s">
        <v>0</v>
      </c>
      <c r="B9" s="3">
        <v>43609</v>
      </c>
      <c r="C9" s="3">
        <v>43671</v>
      </c>
      <c r="D9" s="2">
        <v>432.5</v>
      </c>
      <c r="E9" s="2">
        <v>432.5</v>
      </c>
      <c r="F9" s="2">
        <v>111</v>
      </c>
      <c r="G9" s="2">
        <v>652.98</v>
      </c>
      <c r="H9" s="2">
        <v>107250</v>
      </c>
      <c r="I9" s="2">
        <v>45375</v>
      </c>
      <c r="J9" s="2">
        <v>431.75</v>
      </c>
      <c r="K9" s="2"/>
      <c r="L9" s="2">
        <v>4.4307618012797354</v>
      </c>
      <c r="M9" s="4">
        <v>1.7123287670000001E-2</v>
      </c>
      <c r="N9">
        <v>4.4136385136097358</v>
      </c>
      <c r="S9" s="2" t="s">
        <v>0</v>
      </c>
      <c r="T9" s="3">
        <v>43770</v>
      </c>
      <c r="U9" s="3">
        <v>43860</v>
      </c>
      <c r="V9" s="2">
        <v>469</v>
      </c>
      <c r="W9" s="2">
        <v>468.95</v>
      </c>
      <c r="X9" s="2">
        <v>1</v>
      </c>
      <c r="Y9" s="2">
        <v>6.45</v>
      </c>
      <c r="Z9" s="2">
        <v>1375</v>
      </c>
      <c r="AA9" s="2">
        <v>1375</v>
      </c>
      <c r="AB9" s="2">
        <v>462.25</v>
      </c>
      <c r="AC9" s="2"/>
      <c r="AD9" s="2">
        <v>0.46058269065980662</v>
      </c>
      <c r="AE9" s="4">
        <v>1.3808219179999999E-2</v>
      </c>
      <c r="AF9">
        <v>0.44677447147980659</v>
      </c>
    </row>
    <row r="10" spans="1:32" ht="15" thickBot="1" x14ac:dyDescent="0.35">
      <c r="A10" s="2" t="s">
        <v>0</v>
      </c>
      <c r="B10" s="3">
        <v>43616</v>
      </c>
      <c r="C10" s="3">
        <v>43706</v>
      </c>
      <c r="D10" s="2">
        <v>425.1</v>
      </c>
      <c r="E10" s="2">
        <v>425.1</v>
      </c>
      <c r="F10" s="2">
        <v>9</v>
      </c>
      <c r="G10" s="2">
        <v>52.56</v>
      </c>
      <c r="H10" s="2">
        <v>6875</v>
      </c>
      <c r="I10" s="2">
        <v>6875</v>
      </c>
      <c r="J10" s="2">
        <v>423.7</v>
      </c>
      <c r="K10" s="2"/>
      <c r="L10" s="2">
        <v>-0.78188820165712825</v>
      </c>
      <c r="M10" s="4">
        <v>1.6767123290000002E-2</v>
      </c>
      <c r="N10">
        <v>-0.79865532494712821</v>
      </c>
      <c r="S10" s="2" t="s">
        <v>0</v>
      </c>
      <c r="T10" s="3">
        <v>43801</v>
      </c>
      <c r="U10" s="3">
        <v>43888</v>
      </c>
      <c r="V10" s="2">
        <v>514.1</v>
      </c>
      <c r="W10" s="2">
        <v>517.95000000000005</v>
      </c>
      <c r="X10" s="2">
        <v>9</v>
      </c>
      <c r="Y10" s="2">
        <v>63.45</v>
      </c>
      <c r="Z10" s="2">
        <v>12375</v>
      </c>
      <c r="AA10" s="2">
        <v>5500</v>
      </c>
      <c r="AB10" s="2">
        <v>510.9</v>
      </c>
      <c r="AC10" s="2"/>
      <c r="AD10" s="2">
        <v>-0.37507212925561295</v>
      </c>
      <c r="AE10" s="4">
        <v>1.347945205E-2</v>
      </c>
      <c r="AF10">
        <v>-0.38855158130561296</v>
      </c>
    </row>
    <row r="11" spans="1:32" ht="15" thickBot="1" x14ac:dyDescent="0.35">
      <c r="A11" s="2" t="s">
        <v>0</v>
      </c>
      <c r="B11" s="3">
        <v>43623</v>
      </c>
      <c r="C11" s="3">
        <v>43706</v>
      </c>
      <c r="D11" s="2">
        <v>422.5</v>
      </c>
      <c r="E11" s="2">
        <v>423.05</v>
      </c>
      <c r="F11" s="2">
        <v>17</v>
      </c>
      <c r="G11" s="2">
        <v>97.65</v>
      </c>
      <c r="H11" s="2">
        <v>24750</v>
      </c>
      <c r="I11" s="2">
        <v>9625</v>
      </c>
      <c r="J11" s="2">
        <v>416.6</v>
      </c>
      <c r="K11" s="2"/>
      <c r="L11" s="2">
        <v>1.450839328537173</v>
      </c>
      <c r="M11" s="4">
        <v>1.621917808E-2</v>
      </c>
      <c r="N11">
        <v>1.4346201504571729</v>
      </c>
      <c r="S11" s="2" t="s">
        <v>0</v>
      </c>
      <c r="T11" s="3">
        <v>43831</v>
      </c>
      <c r="U11" s="3">
        <v>43916</v>
      </c>
      <c r="V11" s="2">
        <v>545</v>
      </c>
      <c r="W11" s="2">
        <v>545</v>
      </c>
      <c r="X11" s="2">
        <v>12</v>
      </c>
      <c r="Y11" s="2">
        <v>90.03</v>
      </c>
      <c r="Z11" s="2">
        <v>52250</v>
      </c>
      <c r="AA11" s="2">
        <v>6875</v>
      </c>
      <c r="AB11" s="2">
        <v>536.75</v>
      </c>
      <c r="AC11" s="2"/>
      <c r="AD11" s="2">
        <v>-0.11912398057362363</v>
      </c>
      <c r="AE11" s="4">
        <v>1.361643836E-2</v>
      </c>
      <c r="AF11">
        <v>-0.13274041893362362</v>
      </c>
    </row>
    <row r="12" spans="1:32" ht="15" thickBot="1" x14ac:dyDescent="0.35">
      <c r="A12" s="2" t="s">
        <v>0</v>
      </c>
      <c r="B12" s="3">
        <v>43630</v>
      </c>
      <c r="C12" s="3">
        <v>43706</v>
      </c>
      <c r="D12" s="2">
        <v>421.5</v>
      </c>
      <c r="E12" s="2">
        <v>421.5</v>
      </c>
      <c r="F12" s="2">
        <v>5</v>
      </c>
      <c r="G12" s="2">
        <v>29.06</v>
      </c>
      <c r="H12" s="2">
        <v>30250</v>
      </c>
      <c r="I12" s="2">
        <v>1375</v>
      </c>
      <c r="J12" s="2">
        <v>417.75</v>
      </c>
      <c r="K12" s="2"/>
      <c r="L12" s="2">
        <v>-0.96334586466165939</v>
      </c>
      <c r="M12" s="4">
        <v>1.6383561639999999E-2</v>
      </c>
      <c r="N12">
        <v>-0.97972942630165938</v>
      </c>
      <c r="S12" s="2" t="s">
        <v>0</v>
      </c>
      <c r="T12" s="3">
        <v>43862</v>
      </c>
      <c r="U12" s="3">
        <v>43951</v>
      </c>
      <c r="V12" s="2">
        <v>509</v>
      </c>
      <c r="W12" s="2">
        <v>509</v>
      </c>
      <c r="X12" s="2">
        <v>15</v>
      </c>
      <c r="Y12" s="2">
        <v>108.3</v>
      </c>
      <c r="Z12" s="2">
        <v>19250</v>
      </c>
      <c r="AA12" s="2">
        <v>9625</v>
      </c>
      <c r="AB12" s="2">
        <v>504.6</v>
      </c>
      <c r="AC12" s="2"/>
      <c r="AD12" s="2">
        <v>-4.3682480037576328</v>
      </c>
      <c r="AE12" s="4">
        <v>1.4027397259999999E-2</v>
      </c>
      <c r="AF12">
        <v>-4.3822754010176324</v>
      </c>
    </row>
    <row r="13" spans="1:32" ht="15" thickBot="1" x14ac:dyDescent="0.35">
      <c r="A13" s="2" t="s">
        <v>0</v>
      </c>
      <c r="B13" s="3">
        <v>43637</v>
      </c>
      <c r="C13" s="3">
        <v>43706</v>
      </c>
      <c r="D13" s="2">
        <v>434.3</v>
      </c>
      <c r="E13" s="2">
        <v>434.3</v>
      </c>
      <c r="F13" s="2">
        <v>41</v>
      </c>
      <c r="G13" s="2">
        <v>244.52</v>
      </c>
      <c r="H13" s="2">
        <v>93500</v>
      </c>
      <c r="I13" s="2">
        <v>11000</v>
      </c>
      <c r="J13" s="2">
        <v>430.8</v>
      </c>
      <c r="K13" s="2"/>
      <c r="L13" s="2">
        <v>-4.6029919447638352E-2</v>
      </c>
      <c r="M13" s="4">
        <v>1.635616438E-2</v>
      </c>
      <c r="N13">
        <v>-6.2386083827638356E-2</v>
      </c>
    </row>
    <row r="14" spans="1:32" ht="15" thickBot="1" x14ac:dyDescent="0.35">
      <c r="A14" s="2" t="s">
        <v>0</v>
      </c>
      <c r="B14" s="3">
        <v>43644</v>
      </c>
      <c r="C14" s="3">
        <v>43734</v>
      </c>
      <c r="D14" s="2">
        <v>443.5</v>
      </c>
      <c r="E14" s="2">
        <v>443.5</v>
      </c>
      <c r="F14" s="2">
        <v>9</v>
      </c>
      <c r="G14" s="2">
        <v>54.76</v>
      </c>
      <c r="H14" s="2">
        <v>11000</v>
      </c>
      <c r="I14" s="2">
        <v>11000</v>
      </c>
      <c r="J14" s="2">
        <v>437.1</v>
      </c>
      <c r="K14" s="2"/>
      <c r="L14" s="2">
        <v>0.18070928393946498</v>
      </c>
      <c r="M14" s="4">
        <v>1.646575342E-2</v>
      </c>
      <c r="N14">
        <v>0.16424353051946497</v>
      </c>
    </row>
    <row r="15" spans="1:32" ht="15" thickBot="1" x14ac:dyDescent="0.35">
      <c r="A15" s="2" t="s">
        <v>0</v>
      </c>
      <c r="B15" s="3">
        <v>43651</v>
      </c>
      <c r="C15" s="3">
        <v>43734</v>
      </c>
      <c r="D15" s="2">
        <v>444.15</v>
      </c>
      <c r="E15" s="2">
        <v>443.05</v>
      </c>
      <c r="F15" s="2">
        <v>11</v>
      </c>
      <c r="G15" s="2">
        <v>66.78</v>
      </c>
      <c r="H15" s="2">
        <v>26125</v>
      </c>
      <c r="I15" s="2">
        <v>2750</v>
      </c>
      <c r="J15" s="2">
        <v>436.35</v>
      </c>
      <c r="K15" s="2"/>
      <c r="L15" s="2">
        <v>0</v>
      </c>
      <c r="M15" s="4">
        <v>1.61369863E-2</v>
      </c>
      <c r="N15">
        <v>-1.61369863E-2</v>
      </c>
    </row>
    <row r="16" spans="1:32" ht="15" thickBot="1" x14ac:dyDescent="0.35">
      <c r="A16" s="2" t="s">
        <v>0</v>
      </c>
      <c r="B16" s="3">
        <v>43658</v>
      </c>
      <c r="C16" s="3">
        <v>43734</v>
      </c>
      <c r="D16" s="2">
        <v>431</v>
      </c>
      <c r="E16" s="2">
        <v>431</v>
      </c>
      <c r="F16" s="2">
        <v>22</v>
      </c>
      <c r="G16" s="2">
        <v>130.81</v>
      </c>
      <c r="H16" s="2">
        <v>41250</v>
      </c>
      <c r="I16" s="2">
        <v>4125</v>
      </c>
      <c r="J16" s="2">
        <v>427.05</v>
      </c>
      <c r="K16" s="2"/>
      <c r="L16" s="2">
        <v>0.11614401858304298</v>
      </c>
      <c r="M16" s="4">
        <v>1.6027397259999999E-2</v>
      </c>
      <c r="N16">
        <v>0.10011662132304297</v>
      </c>
    </row>
    <row r="17" spans="1:14" ht="15" thickBot="1" x14ac:dyDescent="0.35">
      <c r="A17" s="2" t="s">
        <v>0</v>
      </c>
      <c r="B17" s="3">
        <v>43665</v>
      </c>
      <c r="C17" s="3">
        <v>43734</v>
      </c>
      <c r="D17" s="2">
        <v>413.65</v>
      </c>
      <c r="E17" s="2">
        <v>413.65</v>
      </c>
      <c r="F17" s="2">
        <v>27</v>
      </c>
      <c r="G17" s="2">
        <v>154.09</v>
      </c>
      <c r="H17" s="2">
        <v>59125</v>
      </c>
      <c r="I17" s="2">
        <v>6875</v>
      </c>
      <c r="J17" s="2">
        <v>410.3</v>
      </c>
      <c r="K17" s="2"/>
      <c r="L17" s="2">
        <v>-2.4640414996463202</v>
      </c>
      <c r="M17" s="4">
        <v>1.5698630139999999E-2</v>
      </c>
      <c r="N17">
        <v>-2.4797401297863204</v>
      </c>
    </row>
    <row r="18" spans="1:14" ht="15" thickBot="1" x14ac:dyDescent="0.35">
      <c r="A18" s="2" t="s">
        <v>0</v>
      </c>
      <c r="B18" s="3">
        <v>43672</v>
      </c>
      <c r="C18" s="3">
        <v>43769</v>
      </c>
      <c r="D18" s="2">
        <v>421.75</v>
      </c>
      <c r="E18" s="2">
        <v>423.2</v>
      </c>
      <c r="F18" s="2">
        <v>6</v>
      </c>
      <c r="G18" s="2">
        <v>34.75</v>
      </c>
      <c r="H18" s="2">
        <v>6875</v>
      </c>
      <c r="I18" s="2">
        <v>6875</v>
      </c>
      <c r="J18" s="2">
        <v>415.75</v>
      </c>
      <c r="K18" s="2"/>
      <c r="L18" s="2">
        <v>2.2345693924387002</v>
      </c>
      <c r="M18" s="4">
        <v>1.5726027399999998E-2</v>
      </c>
      <c r="N18">
        <v>2.2188433650387003</v>
      </c>
    </row>
    <row r="19" spans="1:14" ht="15" thickBot="1" x14ac:dyDescent="0.35">
      <c r="A19" s="2" t="s">
        <v>0</v>
      </c>
      <c r="B19" s="3">
        <v>43679</v>
      </c>
      <c r="C19" s="3">
        <v>43769</v>
      </c>
      <c r="D19" s="2">
        <v>418.8</v>
      </c>
      <c r="E19" s="2">
        <v>417.3</v>
      </c>
      <c r="F19" s="2">
        <v>55</v>
      </c>
      <c r="G19" s="2">
        <v>314.58999999999997</v>
      </c>
      <c r="H19" s="2">
        <v>52250</v>
      </c>
      <c r="I19" s="2">
        <v>13750</v>
      </c>
      <c r="J19" s="2">
        <v>410.6</v>
      </c>
      <c r="K19" s="2"/>
      <c r="L19" s="2">
        <v>-1.4988787914552026</v>
      </c>
      <c r="M19" s="4">
        <v>1.547945205E-2</v>
      </c>
      <c r="N19">
        <v>-1.5143582435052025</v>
      </c>
    </row>
    <row r="20" spans="1:14" ht="15" thickBot="1" x14ac:dyDescent="0.35">
      <c r="A20" s="2" t="s">
        <v>0</v>
      </c>
      <c r="B20" s="3">
        <v>43686</v>
      </c>
      <c r="C20" s="3">
        <v>43769</v>
      </c>
      <c r="D20" s="2">
        <v>424.05</v>
      </c>
      <c r="E20" s="2">
        <v>426.2</v>
      </c>
      <c r="F20" s="2">
        <v>4</v>
      </c>
      <c r="G20" s="2">
        <v>23.23</v>
      </c>
      <c r="H20" s="2">
        <v>61875</v>
      </c>
      <c r="I20" s="2">
        <v>2750</v>
      </c>
      <c r="J20" s="2">
        <v>420.15</v>
      </c>
      <c r="K20" s="2"/>
      <c r="L20" s="2">
        <v>1.1510620624184089</v>
      </c>
      <c r="M20" s="4">
        <v>1.4849315070000001E-2</v>
      </c>
      <c r="N20">
        <v>1.1362127473484089</v>
      </c>
    </row>
    <row r="21" spans="1:14" ht="15" thickBot="1" x14ac:dyDescent="0.35">
      <c r="A21" s="2" t="s">
        <v>0</v>
      </c>
      <c r="B21" s="3">
        <v>43693</v>
      </c>
      <c r="C21" s="3">
        <v>43769</v>
      </c>
      <c r="D21" s="2">
        <v>423.6</v>
      </c>
      <c r="E21" s="2">
        <v>424.4</v>
      </c>
      <c r="F21" s="2">
        <v>13</v>
      </c>
      <c r="G21" s="2">
        <v>75.58</v>
      </c>
      <c r="H21" s="2">
        <v>71500</v>
      </c>
      <c r="I21" s="2">
        <v>0</v>
      </c>
      <c r="J21" s="2">
        <v>418.95</v>
      </c>
      <c r="K21" s="2"/>
      <c r="L21" s="2">
        <v>0.90347123157393117</v>
      </c>
      <c r="M21" s="4">
        <v>1.5013698630000001E-2</v>
      </c>
      <c r="N21">
        <v>0.88845753294393115</v>
      </c>
    </row>
    <row r="22" spans="1:14" ht="15" thickBot="1" x14ac:dyDescent="0.35">
      <c r="A22" s="2" t="s">
        <v>0</v>
      </c>
      <c r="B22" s="3">
        <v>43700</v>
      </c>
      <c r="C22" s="3">
        <v>43769</v>
      </c>
      <c r="D22" s="2">
        <v>401.55</v>
      </c>
      <c r="E22" s="2">
        <v>400.15</v>
      </c>
      <c r="F22" s="2">
        <v>55</v>
      </c>
      <c r="G22" s="2">
        <v>300.07</v>
      </c>
      <c r="H22" s="2">
        <v>96250</v>
      </c>
      <c r="I22" s="2">
        <v>15125</v>
      </c>
      <c r="J22" s="2">
        <v>395.4</v>
      </c>
      <c r="K22" s="2"/>
      <c r="L22" s="2">
        <v>-0.68255150161330358</v>
      </c>
      <c r="M22" s="4">
        <v>1.482191781E-2</v>
      </c>
      <c r="N22">
        <v>-0.69737341942330355</v>
      </c>
    </row>
    <row r="23" spans="1:14" ht="15" thickBot="1" x14ac:dyDescent="0.35">
      <c r="A23" s="2" t="s">
        <v>0</v>
      </c>
      <c r="B23" s="3">
        <v>43707</v>
      </c>
      <c r="C23" s="3">
        <v>43797</v>
      </c>
      <c r="D23" s="2">
        <v>415.8</v>
      </c>
      <c r="E23" s="2">
        <v>415.8</v>
      </c>
      <c r="F23" s="2">
        <v>7</v>
      </c>
      <c r="G23" s="2">
        <v>39.89</v>
      </c>
      <c r="H23" s="2">
        <v>9625</v>
      </c>
      <c r="I23" s="2">
        <v>9625</v>
      </c>
      <c r="J23" s="2">
        <v>409.65</v>
      </c>
      <c r="K23" s="2"/>
      <c r="L23" s="2">
        <v>1.8244153299865282</v>
      </c>
      <c r="M23" s="4">
        <v>1.4849315070000001E-2</v>
      </c>
      <c r="N23">
        <v>1.8095660149165282</v>
      </c>
    </row>
    <row r="24" spans="1:14" ht="15" thickBot="1" x14ac:dyDescent="0.35">
      <c r="A24" s="2" t="s">
        <v>0</v>
      </c>
      <c r="B24" s="3">
        <v>43714</v>
      </c>
      <c r="C24" s="3">
        <v>43797</v>
      </c>
      <c r="D24" s="2">
        <v>396.85</v>
      </c>
      <c r="E24" s="2">
        <v>396.85</v>
      </c>
      <c r="F24" s="2">
        <v>13</v>
      </c>
      <c r="G24" s="2">
        <v>70.959999999999994</v>
      </c>
      <c r="H24" s="2">
        <v>33000</v>
      </c>
      <c r="I24" s="2">
        <v>6875</v>
      </c>
      <c r="J24" s="2">
        <v>391.35</v>
      </c>
      <c r="K24" s="2"/>
      <c r="L24" s="2">
        <v>0.77450482478415728</v>
      </c>
      <c r="M24" s="4">
        <v>1.4575342470000001E-2</v>
      </c>
      <c r="N24">
        <v>0.75992948231415725</v>
      </c>
    </row>
    <row r="25" spans="1:14" ht="15" thickBot="1" x14ac:dyDescent="0.35">
      <c r="A25" s="2" t="s">
        <v>0</v>
      </c>
      <c r="B25" s="3">
        <v>43721</v>
      </c>
      <c r="C25" s="3">
        <v>43797</v>
      </c>
      <c r="D25" s="2">
        <v>416</v>
      </c>
      <c r="E25" s="2">
        <v>416</v>
      </c>
      <c r="F25" s="2">
        <v>9</v>
      </c>
      <c r="G25" s="2">
        <v>50.84</v>
      </c>
      <c r="H25" s="2">
        <v>53625</v>
      </c>
      <c r="I25" s="2">
        <v>0</v>
      </c>
      <c r="J25" s="2">
        <v>413.4</v>
      </c>
      <c r="K25" s="2"/>
      <c r="L25" s="2">
        <v>2.4504371382834598</v>
      </c>
      <c r="M25" s="4">
        <v>1.460273973E-2</v>
      </c>
      <c r="N25">
        <v>2.4358343985534598</v>
      </c>
    </row>
    <row r="26" spans="1:14" ht="15" thickBot="1" x14ac:dyDescent="0.35">
      <c r="A26" s="2" t="s">
        <v>0</v>
      </c>
      <c r="B26" s="3">
        <v>43728</v>
      </c>
      <c r="C26" s="3">
        <v>43797</v>
      </c>
      <c r="D26" s="2">
        <v>420.5</v>
      </c>
      <c r="E26" s="2">
        <v>420.5</v>
      </c>
      <c r="F26" s="2">
        <v>106</v>
      </c>
      <c r="G26" s="2">
        <v>599.72</v>
      </c>
      <c r="H26" s="2">
        <v>67375</v>
      </c>
      <c r="I26" s="2">
        <v>-9625</v>
      </c>
      <c r="J26" s="2">
        <v>417.5</v>
      </c>
      <c r="K26" s="2"/>
      <c r="L26" s="2">
        <v>7.6273355515741006</v>
      </c>
      <c r="M26" s="4">
        <v>1.4575342470000001E-2</v>
      </c>
      <c r="N26">
        <v>7.6127602091041009</v>
      </c>
    </row>
    <row r="27" spans="1:14" ht="15" thickBot="1" x14ac:dyDescent="0.35">
      <c r="A27" s="2" t="s">
        <v>0</v>
      </c>
      <c r="B27" s="3">
        <v>43735</v>
      </c>
      <c r="C27" s="3">
        <v>43825</v>
      </c>
      <c r="D27" s="2">
        <v>456.1</v>
      </c>
      <c r="E27" s="2">
        <v>456.1</v>
      </c>
      <c r="F27" s="2">
        <v>2</v>
      </c>
      <c r="G27" s="2">
        <v>12.49</v>
      </c>
      <c r="H27" s="2">
        <v>2750</v>
      </c>
      <c r="I27" s="2">
        <v>2750</v>
      </c>
      <c r="J27" s="2">
        <v>449.2</v>
      </c>
      <c r="K27" s="2"/>
      <c r="L27" s="2">
        <v>-0.12044235191064372</v>
      </c>
      <c r="M27" s="4">
        <v>1.482191781E-2</v>
      </c>
      <c r="N27">
        <v>-0.1352642697206437</v>
      </c>
    </row>
    <row r="28" spans="1:14" ht="15" thickBot="1" x14ac:dyDescent="0.35">
      <c r="A28" s="2" t="s">
        <v>0</v>
      </c>
      <c r="B28" s="3">
        <v>43742</v>
      </c>
      <c r="C28" s="3">
        <v>43825</v>
      </c>
      <c r="D28" s="2">
        <v>418.95</v>
      </c>
      <c r="E28" s="2">
        <v>418.95</v>
      </c>
      <c r="F28" s="2">
        <v>19</v>
      </c>
      <c r="G28" s="2">
        <v>111.08</v>
      </c>
      <c r="H28" s="2">
        <v>38500</v>
      </c>
      <c r="I28" s="2">
        <v>6875</v>
      </c>
      <c r="J28" s="2">
        <v>413.9</v>
      </c>
      <c r="K28" s="2"/>
      <c r="L28" s="2">
        <v>-3.3898305084745739</v>
      </c>
      <c r="M28" s="4">
        <v>1.435616438E-2</v>
      </c>
      <c r="N28">
        <v>-3.404186672854574</v>
      </c>
    </row>
    <row r="29" spans="1:14" ht="15" thickBot="1" x14ac:dyDescent="0.35">
      <c r="A29" s="2" t="s">
        <v>0</v>
      </c>
      <c r="B29" s="3">
        <v>43749</v>
      </c>
      <c r="C29" s="3">
        <v>43825</v>
      </c>
      <c r="D29" s="2">
        <v>433</v>
      </c>
      <c r="E29" s="2">
        <v>433.9</v>
      </c>
      <c r="F29" s="2">
        <v>15</v>
      </c>
      <c r="G29" s="2">
        <v>89.28</v>
      </c>
      <c r="H29" s="2">
        <v>49500</v>
      </c>
      <c r="I29" s="2">
        <v>1375</v>
      </c>
      <c r="J29" s="2">
        <v>428.55</v>
      </c>
      <c r="K29" s="2"/>
      <c r="L29" s="2">
        <v>1.2011661807580123</v>
      </c>
      <c r="M29" s="4">
        <v>1.424657534E-2</v>
      </c>
      <c r="N29">
        <v>1.1869196054180122</v>
      </c>
    </row>
    <row r="30" spans="1:14" ht="15" thickBot="1" x14ac:dyDescent="0.35">
      <c r="A30" s="2" t="s">
        <v>0</v>
      </c>
      <c r="B30" s="3">
        <v>43756</v>
      </c>
      <c r="C30" s="3">
        <v>43825</v>
      </c>
      <c r="D30" s="2">
        <v>442</v>
      </c>
      <c r="E30" s="2">
        <v>442</v>
      </c>
      <c r="F30" s="2">
        <v>18</v>
      </c>
      <c r="G30" s="2">
        <v>109.72</v>
      </c>
      <c r="H30" s="2">
        <v>72875</v>
      </c>
      <c r="I30" s="2">
        <v>5500</v>
      </c>
      <c r="J30" s="2">
        <v>437.8</v>
      </c>
      <c r="K30" s="2"/>
      <c r="L30" s="2">
        <v>-0.77449769895610932</v>
      </c>
      <c r="M30" s="4">
        <v>1.3917808219999999E-2</v>
      </c>
      <c r="N30">
        <v>-0.78841550717610931</v>
      </c>
    </row>
    <row r="31" spans="1:14" ht="15" thickBot="1" x14ac:dyDescent="0.35">
      <c r="A31" s="2" t="s">
        <v>0</v>
      </c>
      <c r="B31" s="3">
        <v>43765</v>
      </c>
      <c r="C31" s="3">
        <v>43825</v>
      </c>
      <c r="D31" s="2">
        <v>473.15</v>
      </c>
      <c r="E31" s="2">
        <v>473.15</v>
      </c>
      <c r="F31" s="2">
        <v>50</v>
      </c>
      <c r="G31" s="2">
        <v>324.62</v>
      </c>
      <c r="H31" s="2">
        <v>228250</v>
      </c>
      <c r="I31" s="2">
        <v>12375</v>
      </c>
      <c r="J31" s="2">
        <v>469.55</v>
      </c>
      <c r="K31" s="2"/>
      <c r="L31" s="2">
        <v>7.4027072758030013E-2</v>
      </c>
      <c r="M31" s="4">
        <v>1.394520548E-2</v>
      </c>
      <c r="N31">
        <v>6.0081867278030013E-2</v>
      </c>
    </row>
    <row r="32" spans="1:14" ht="15" thickBot="1" x14ac:dyDescent="0.35">
      <c r="A32" s="2" t="s">
        <v>0</v>
      </c>
      <c r="B32" s="3">
        <v>43770</v>
      </c>
      <c r="C32" s="3">
        <v>43860</v>
      </c>
      <c r="D32" s="2">
        <v>469</v>
      </c>
      <c r="E32" s="2">
        <v>468.95</v>
      </c>
      <c r="F32" s="2">
        <v>1</v>
      </c>
      <c r="G32" s="2">
        <v>6.45</v>
      </c>
      <c r="H32" s="2">
        <v>1375</v>
      </c>
      <c r="I32" s="2">
        <v>1375</v>
      </c>
      <c r="J32" s="2">
        <v>462.25</v>
      </c>
      <c r="K32" s="2"/>
      <c r="L32" s="2">
        <v>0.46058269065980662</v>
      </c>
      <c r="M32" s="4">
        <v>1.3808219179999999E-2</v>
      </c>
      <c r="N32">
        <v>0.44677447147980659</v>
      </c>
    </row>
    <row r="33" spans="1:14" ht="15" thickBot="1" x14ac:dyDescent="0.35">
      <c r="A33" s="2" t="s">
        <v>0</v>
      </c>
      <c r="B33" s="3">
        <v>43777</v>
      </c>
      <c r="C33" s="3">
        <v>43860</v>
      </c>
      <c r="D33" s="2">
        <v>491.85</v>
      </c>
      <c r="E33" s="2">
        <v>491.85</v>
      </c>
      <c r="F33" s="2">
        <v>63</v>
      </c>
      <c r="G33" s="2">
        <v>426.5</v>
      </c>
      <c r="H33" s="2">
        <v>72875</v>
      </c>
      <c r="I33" s="2">
        <v>33000</v>
      </c>
      <c r="J33" s="2">
        <v>489.45</v>
      </c>
      <c r="K33" s="2"/>
      <c r="L33" s="2">
        <v>1.4123711340206233</v>
      </c>
      <c r="M33" s="4">
        <v>1.3917808219999999E-2</v>
      </c>
      <c r="N33">
        <v>1.3984533258006233</v>
      </c>
    </row>
    <row r="34" spans="1:14" ht="15" thickBot="1" x14ac:dyDescent="0.35">
      <c r="A34" s="2" t="s">
        <v>0</v>
      </c>
      <c r="B34" s="3">
        <v>43784</v>
      </c>
      <c r="C34" s="3">
        <v>43860</v>
      </c>
      <c r="D34" s="2">
        <v>502.75</v>
      </c>
      <c r="E34" s="2">
        <v>502.75</v>
      </c>
      <c r="F34" s="2">
        <v>126</v>
      </c>
      <c r="G34" s="2">
        <v>877.33</v>
      </c>
      <c r="H34" s="2">
        <v>159500</v>
      </c>
      <c r="I34" s="2">
        <v>24750</v>
      </c>
      <c r="J34" s="2">
        <v>499.85</v>
      </c>
      <c r="K34" s="2"/>
      <c r="L34" s="2">
        <v>0.37935509633622383</v>
      </c>
      <c r="M34" s="4">
        <v>1.389041096E-2</v>
      </c>
      <c r="N34">
        <v>0.36546468537622384</v>
      </c>
    </row>
    <row r="35" spans="1:14" ht="15" thickBot="1" x14ac:dyDescent="0.35">
      <c r="A35" s="2" t="s">
        <v>0</v>
      </c>
      <c r="B35" s="3">
        <v>43791</v>
      </c>
      <c r="C35" s="3">
        <v>43860</v>
      </c>
      <c r="D35" s="2">
        <v>500.35</v>
      </c>
      <c r="E35" s="2">
        <v>500.35</v>
      </c>
      <c r="F35" s="2">
        <v>58</v>
      </c>
      <c r="G35" s="2">
        <v>399.45</v>
      </c>
      <c r="H35" s="2">
        <v>220000</v>
      </c>
      <c r="I35" s="2">
        <v>24750</v>
      </c>
      <c r="J35" s="2">
        <v>496.8</v>
      </c>
      <c r="K35" s="2"/>
      <c r="L35" s="2">
        <v>0</v>
      </c>
      <c r="M35" s="4">
        <v>1.3808219179999999E-2</v>
      </c>
      <c r="N35">
        <v>-1.3808219179999999E-2</v>
      </c>
    </row>
    <row r="36" spans="1:14" ht="15" thickBot="1" x14ac:dyDescent="0.35">
      <c r="A36" s="2" t="s">
        <v>0</v>
      </c>
      <c r="B36" s="3">
        <v>43798</v>
      </c>
      <c r="C36" s="3">
        <v>43888</v>
      </c>
      <c r="D36" s="2">
        <v>517.45000000000005</v>
      </c>
      <c r="E36" s="2">
        <v>519.9</v>
      </c>
      <c r="F36" s="2">
        <v>9</v>
      </c>
      <c r="G36" s="2">
        <v>63.86</v>
      </c>
      <c r="H36" s="2">
        <v>6875</v>
      </c>
      <c r="I36" s="2">
        <v>6875</v>
      </c>
      <c r="J36" s="2">
        <v>512.6</v>
      </c>
      <c r="K36" s="2"/>
      <c r="L36" s="2">
        <v>5.7736720554263765E-2</v>
      </c>
      <c r="M36" s="4">
        <v>1.347945205E-2</v>
      </c>
      <c r="N36">
        <v>4.4257268504263765E-2</v>
      </c>
    </row>
    <row r="37" spans="1:14" ht="15" thickBot="1" x14ac:dyDescent="0.35">
      <c r="A37" s="2" t="s">
        <v>0</v>
      </c>
      <c r="B37" s="3">
        <v>43805</v>
      </c>
      <c r="C37" s="3">
        <v>43888</v>
      </c>
      <c r="D37" s="2">
        <v>530</v>
      </c>
      <c r="E37" s="2">
        <v>530</v>
      </c>
      <c r="F37" s="2">
        <v>32</v>
      </c>
      <c r="G37" s="2">
        <v>234.04</v>
      </c>
      <c r="H37" s="2">
        <v>97625</v>
      </c>
      <c r="I37" s="2">
        <v>6875</v>
      </c>
      <c r="J37" s="2">
        <v>524.79999999999995</v>
      </c>
      <c r="K37" s="2"/>
      <c r="L37" s="2">
        <v>-0.13190126248352091</v>
      </c>
      <c r="M37" s="4">
        <v>1.383561644E-2</v>
      </c>
      <c r="N37">
        <v>-0.14573687892352091</v>
      </c>
    </row>
    <row r="38" spans="1:14" ht="15" thickBot="1" x14ac:dyDescent="0.35">
      <c r="A38" s="2" t="s">
        <v>0</v>
      </c>
      <c r="B38" s="3">
        <v>43812</v>
      </c>
      <c r="C38" s="3">
        <v>43888</v>
      </c>
      <c r="D38" s="2">
        <v>543.9</v>
      </c>
      <c r="E38" s="2">
        <v>543.9</v>
      </c>
      <c r="F38" s="2">
        <v>84</v>
      </c>
      <c r="G38" s="2">
        <v>628.48</v>
      </c>
      <c r="H38" s="2">
        <v>258500</v>
      </c>
      <c r="I38" s="2">
        <v>48125</v>
      </c>
      <c r="J38" s="2">
        <v>537.04999999999995</v>
      </c>
      <c r="K38" s="2"/>
      <c r="L38" s="2">
        <v>0.51746442432081952</v>
      </c>
      <c r="M38" s="4">
        <v>1.3753424659999999E-2</v>
      </c>
      <c r="N38">
        <v>0.50371099966081956</v>
      </c>
    </row>
    <row r="39" spans="1:14" ht="15" thickBot="1" x14ac:dyDescent="0.35">
      <c r="A39" s="2" t="s">
        <v>0</v>
      </c>
      <c r="B39" s="3">
        <v>43819</v>
      </c>
      <c r="C39" s="3">
        <v>43888</v>
      </c>
      <c r="D39" s="2">
        <v>550.79999999999995</v>
      </c>
      <c r="E39" s="2">
        <v>550.79999999999995</v>
      </c>
      <c r="F39" s="2">
        <v>106</v>
      </c>
      <c r="G39" s="2">
        <v>800.18</v>
      </c>
      <c r="H39" s="2">
        <v>292875</v>
      </c>
      <c r="I39" s="2">
        <v>15125</v>
      </c>
      <c r="J39" s="2">
        <v>546.1</v>
      </c>
      <c r="K39" s="2"/>
      <c r="L39" s="2">
        <v>0.90684253915909707</v>
      </c>
      <c r="M39" s="4">
        <v>1.378082192E-2</v>
      </c>
      <c r="N39">
        <v>0.89306171723909711</v>
      </c>
    </row>
    <row r="40" spans="1:14" ht="15" thickBot="1" x14ac:dyDescent="0.35">
      <c r="A40" s="2" t="s">
        <v>0</v>
      </c>
      <c r="B40" s="3">
        <v>43826</v>
      </c>
      <c r="C40" s="3">
        <v>43916</v>
      </c>
      <c r="D40" s="2">
        <v>556.45000000000005</v>
      </c>
      <c r="E40" s="2">
        <v>556.45000000000005</v>
      </c>
      <c r="F40" s="2">
        <v>12</v>
      </c>
      <c r="G40" s="2">
        <v>91.39</v>
      </c>
      <c r="H40" s="2">
        <v>11000</v>
      </c>
      <c r="I40" s="2">
        <v>11000</v>
      </c>
      <c r="J40" s="2">
        <v>549.4</v>
      </c>
      <c r="K40" s="2"/>
      <c r="L40" s="2">
        <v>2.1383994126285044</v>
      </c>
      <c r="M40" s="4">
        <v>1.3753424659999999E-2</v>
      </c>
      <c r="N40">
        <v>2.1246459879685045</v>
      </c>
    </row>
    <row r="41" spans="1:14" ht="15" thickBot="1" x14ac:dyDescent="0.35">
      <c r="A41" s="2" t="s">
        <v>0</v>
      </c>
      <c r="B41" s="3">
        <v>43833</v>
      </c>
      <c r="C41" s="3">
        <v>43916</v>
      </c>
      <c r="D41" s="2">
        <v>545.5</v>
      </c>
      <c r="E41" s="2">
        <v>545.95000000000005</v>
      </c>
      <c r="F41" s="2">
        <v>3</v>
      </c>
      <c r="G41" s="2">
        <v>22.52</v>
      </c>
      <c r="H41" s="2">
        <v>56375</v>
      </c>
      <c r="I41" s="2">
        <v>1375</v>
      </c>
      <c r="J41" s="2">
        <v>538.85</v>
      </c>
      <c r="K41" s="2"/>
      <c r="L41" s="2">
        <v>-0.48304775792927035</v>
      </c>
      <c r="M41" s="4">
        <v>1.3643835619999999E-2</v>
      </c>
      <c r="N41">
        <v>-0.49669159354927034</v>
      </c>
    </row>
    <row r="42" spans="1:14" ht="15" thickBot="1" x14ac:dyDescent="0.35">
      <c r="A42" s="2" t="s">
        <v>0</v>
      </c>
      <c r="B42" s="3">
        <v>43840</v>
      </c>
      <c r="C42" s="3">
        <v>43916</v>
      </c>
      <c r="D42" s="2">
        <v>546.79999999999995</v>
      </c>
      <c r="E42" s="2">
        <v>546.79999999999995</v>
      </c>
      <c r="F42" s="2">
        <v>22</v>
      </c>
      <c r="G42" s="2">
        <v>165.85</v>
      </c>
      <c r="H42" s="2">
        <v>101750</v>
      </c>
      <c r="I42" s="2">
        <v>0</v>
      </c>
      <c r="J42" s="2">
        <v>540.25</v>
      </c>
      <c r="K42" s="2"/>
      <c r="L42" s="2">
        <v>-0.90612540775643358</v>
      </c>
      <c r="M42" s="4">
        <v>1.383561644E-2</v>
      </c>
      <c r="N42">
        <v>-0.91996102419643355</v>
      </c>
    </row>
    <row r="43" spans="1:14" ht="15" thickBot="1" x14ac:dyDescent="0.35">
      <c r="A43" s="2" t="s">
        <v>0</v>
      </c>
      <c r="B43" s="3">
        <v>43847</v>
      </c>
      <c r="C43" s="3">
        <v>43916</v>
      </c>
      <c r="D43" s="2">
        <v>539.5</v>
      </c>
      <c r="E43" s="2">
        <v>539.5</v>
      </c>
      <c r="F43" s="2">
        <v>16</v>
      </c>
      <c r="G43" s="2">
        <v>119.51</v>
      </c>
      <c r="H43" s="2">
        <v>176000</v>
      </c>
      <c r="I43" s="2">
        <v>12375</v>
      </c>
      <c r="J43" s="2">
        <v>532.04999999999995</v>
      </c>
      <c r="K43" s="2"/>
      <c r="L43" s="2">
        <v>-0.7998529006159828</v>
      </c>
      <c r="M43" s="4">
        <v>1.4E-2</v>
      </c>
      <c r="N43">
        <v>-0.81385290061598281</v>
      </c>
    </row>
    <row r="44" spans="1:14" ht="15" thickBot="1" x14ac:dyDescent="0.35">
      <c r="A44" s="2" t="s">
        <v>0</v>
      </c>
      <c r="B44" s="3">
        <v>43854</v>
      </c>
      <c r="C44" s="3">
        <v>43916</v>
      </c>
      <c r="D44" s="2">
        <v>539.4</v>
      </c>
      <c r="E44" s="2">
        <v>539.4</v>
      </c>
      <c r="F44" s="2">
        <v>53</v>
      </c>
      <c r="G44" s="2">
        <v>392.3</v>
      </c>
      <c r="H44" s="2">
        <v>193875</v>
      </c>
      <c r="I44" s="2">
        <v>22000</v>
      </c>
      <c r="J44" s="2">
        <v>533.85</v>
      </c>
      <c r="K44" s="2"/>
      <c r="L44" s="2">
        <v>1.2007504690431476</v>
      </c>
      <c r="M44" s="4">
        <v>1.3972602739999999E-2</v>
      </c>
      <c r="N44">
        <v>1.1867778663031476</v>
      </c>
    </row>
    <row r="45" spans="1:14" ht="15" thickBot="1" x14ac:dyDescent="0.35">
      <c r="A45" s="2" t="s">
        <v>0</v>
      </c>
      <c r="B45" s="3">
        <v>43862</v>
      </c>
      <c r="C45" s="3">
        <v>43951</v>
      </c>
      <c r="D45" s="2">
        <v>509</v>
      </c>
      <c r="E45" s="2">
        <v>509</v>
      </c>
      <c r="F45" s="2">
        <v>15</v>
      </c>
      <c r="G45" s="2">
        <v>108.3</v>
      </c>
      <c r="H45" s="2">
        <v>19250</v>
      </c>
      <c r="I45" s="2">
        <v>9625</v>
      </c>
      <c r="J45" s="2">
        <v>504.6</v>
      </c>
      <c r="K45" s="2"/>
      <c r="L45" s="2">
        <v>-4.3682480037576328</v>
      </c>
      <c r="M45" s="4">
        <v>1.4027397259999999E-2</v>
      </c>
      <c r="N45">
        <v>-4.3822754010176324</v>
      </c>
    </row>
    <row r="46" spans="1:14" ht="15" thickBot="1" x14ac:dyDescent="0.35">
      <c r="A46" s="2" t="s">
        <v>0</v>
      </c>
      <c r="B46" s="3">
        <v>43868</v>
      </c>
      <c r="C46" s="3">
        <v>43951</v>
      </c>
      <c r="D46" s="2">
        <v>542.15</v>
      </c>
      <c r="E46" s="2">
        <v>542.15</v>
      </c>
      <c r="F46" s="2">
        <v>15</v>
      </c>
      <c r="G46" s="2">
        <v>112.05</v>
      </c>
      <c r="H46" s="2">
        <v>61875</v>
      </c>
      <c r="I46" s="2">
        <v>-2750</v>
      </c>
      <c r="J46" s="2">
        <v>536.45000000000005</v>
      </c>
      <c r="K46" s="2"/>
      <c r="L46" s="2">
        <v>-0.91382619025861289</v>
      </c>
      <c r="M46" s="4">
        <v>1.410958904E-2</v>
      </c>
      <c r="N46">
        <v>-0.92793577929861293</v>
      </c>
    </row>
    <row r="47" spans="1:14" ht="15" thickBot="1" x14ac:dyDescent="0.35">
      <c r="A47" s="2" t="s">
        <v>0</v>
      </c>
      <c r="B47" s="3">
        <v>43875</v>
      </c>
      <c r="C47" s="3">
        <v>43951</v>
      </c>
      <c r="D47" s="2">
        <v>550.15</v>
      </c>
      <c r="E47" s="2">
        <v>550.15</v>
      </c>
      <c r="F47" s="2">
        <v>45</v>
      </c>
      <c r="G47" s="2">
        <v>340.14</v>
      </c>
      <c r="H47" s="2">
        <v>103125</v>
      </c>
      <c r="I47" s="2">
        <v>13750</v>
      </c>
      <c r="J47" s="2">
        <v>545.79999999999995</v>
      </c>
      <c r="K47" s="2"/>
      <c r="L47" s="2">
        <v>0.53910818713449038</v>
      </c>
      <c r="M47" s="4">
        <v>1.4E-2</v>
      </c>
      <c r="N47">
        <v>0.52510818713449037</v>
      </c>
    </row>
    <row r="48" spans="1:14" ht="15" thickBot="1" x14ac:dyDescent="0.35">
      <c r="A48" s="2" t="s">
        <v>0</v>
      </c>
      <c r="B48" s="3">
        <v>43881</v>
      </c>
      <c r="C48" s="3">
        <v>43951</v>
      </c>
      <c r="D48" s="2">
        <v>552.20000000000005</v>
      </c>
      <c r="E48" s="2">
        <v>552.70000000000005</v>
      </c>
      <c r="F48" s="2">
        <v>38</v>
      </c>
      <c r="G48" s="2">
        <v>288.49</v>
      </c>
      <c r="H48" s="2">
        <v>166375</v>
      </c>
      <c r="I48" s="2">
        <v>28875</v>
      </c>
      <c r="J48" s="2">
        <v>547</v>
      </c>
      <c r="K48" s="2"/>
      <c r="L48" s="2">
        <v>0.30852994555354729</v>
      </c>
      <c r="M48" s="4">
        <v>1.389041096E-2</v>
      </c>
      <c r="N48">
        <v>0.2946395345935473</v>
      </c>
    </row>
    <row r="49" spans="1:14" ht="15" thickBot="1" x14ac:dyDescent="0.35">
      <c r="A49" s="2" t="s">
        <v>0</v>
      </c>
      <c r="B49" s="3">
        <v>43888</v>
      </c>
      <c r="C49" s="3">
        <v>43951</v>
      </c>
      <c r="D49" s="2">
        <v>520.29999999999995</v>
      </c>
      <c r="E49" s="2">
        <v>520.29999999999995</v>
      </c>
      <c r="F49" s="2">
        <v>233</v>
      </c>
      <c r="G49" s="2">
        <v>1668.11</v>
      </c>
      <c r="H49" s="2">
        <v>371250</v>
      </c>
      <c r="I49" s="2">
        <v>171875</v>
      </c>
      <c r="J49" s="2">
        <v>515.35</v>
      </c>
      <c r="K49" s="2"/>
      <c r="L49" s="2">
        <v>-1.5422461916927033</v>
      </c>
      <c r="M49" s="4">
        <v>1.3917808219999999E-2</v>
      </c>
      <c r="N49">
        <v>-1.5561639999127033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47B9-3A3E-41B5-910A-30410C734482}">
  <dimension ref="B3:S37"/>
  <sheetViews>
    <sheetView zoomScale="55" zoomScaleNormal="55" workbookViewId="0">
      <selection activeCell="J28" sqref="J28"/>
    </sheetView>
  </sheetViews>
  <sheetFormatPr defaultRowHeight="14.4" x14ac:dyDescent="0.3"/>
  <cols>
    <col min="2" max="2" width="18.88671875" bestFit="1" customWidth="1"/>
    <col min="3" max="3" width="14.6640625" bestFit="1" customWidth="1"/>
    <col min="4" max="4" width="16.6640625" bestFit="1" customWidth="1"/>
    <col min="5" max="5" width="14.6640625" bestFit="1" customWidth="1"/>
    <col min="7" max="7" width="11.6640625" bestFit="1" customWidth="1"/>
    <col min="8" max="8" width="15" bestFit="1" customWidth="1"/>
    <col min="14" max="14" width="15" bestFit="1" customWidth="1"/>
  </cols>
  <sheetData>
    <row r="3" spans="2:19" x14ac:dyDescent="0.3">
      <c r="C3" t="s">
        <v>39</v>
      </c>
    </row>
    <row r="4" spans="2:19" x14ac:dyDescent="0.3">
      <c r="B4" s="29"/>
      <c r="C4" s="30" t="s">
        <v>41</v>
      </c>
      <c r="D4" s="30" t="s">
        <v>42</v>
      </c>
      <c r="E4" s="30" t="s">
        <v>43</v>
      </c>
    </row>
    <row r="5" spans="2:19" x14ac:dyDescent="0.3">
      <c r="B5" s="30" t="s">
        <v>40</v>
      </c>
      <c r="C5" s="31">
        <v>172033.57892561986</v>
      </c>
      <c r="D5" s="31">
        <v>15125805.840163935</v>
      </c>
      <c r="E5" s="31">
        <v>105380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2:19" x14ac:dyDescent="0.3"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2:19" x14ac:dyDescent="0.3"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2:19" x14ac:dyDescent="0.3">
      <c r="F8" s="18"/>
      <c r="G8" s="18"/>
      <c r="H8" s="18"/>
      <c r="I8" s="18"/>
      <c r="J8" s="18"/>
      <c r="K8" s="18"/>
      <c r="L8" s="18"/>
      <c r="M8" s="18"/>
      <c r="N8" s="26"/>
      <c r="O8" s="38"/>
      <c r="P8" s="38"/>
      <c r="Q8" s="38"/>
      <c r="R8" s="18"/>
      <c r="S8" s="18"/>
    </row>
    <row r="9" spans="2:19" x14ac:dyDescent="0.3">
      <c r="F9" s="18"/>
      <c r="G9" s="18"/>
      <c r="H9" s="26"/>
      <c r="I9" s="38"/>
      <c r="J9" s="38"/>
      <c r="K9" s="38"/>
      <c r="L9" s="18"/>
      <c r="M9" s="26"/>
      <c r="N9" s="26"/>
      <c r="O9" s="26"/>
      <c r="P9" s="26"/>
      <c r="Q9" s="26"/>
      <c r="R9" s="18"/>
      <c r="S9" s="18"/>
    </row>
    <row r="10" spans="2:19" x14ac:dyDescent="0.3">
      <c r="F10" s="18"/>
      <c r="G10" s="26"/>
      <c r="H10" s="26"/>
      <c r="I10" s="26"/>
      <c r="J10" s="26"/>
      <c r="K10" s="26"/>
      <c r="L10" s="18"/>
      <c r="M10" s="26"/>
      <c r="N10" s="27"/>
      <c r="O10" s="18"/>
      <c r="P10" s="18"/>
      <c r="Q10" s="28"/>
      <c r="R10" s="18"/>
      <c r="S10" s="18"/>
    </row>
    <row r="11" spans="2:19" x14ac:dyDescent="0.3">
      <c r="F11" s="18"/>
      <c r="G11" s="26"/>
      <c r="H11" s="27"/>
      <c r="I11" s="18"/>
      <c r="J11" s="18"/>
      <c r="K11" s="28"/>
      <c r="L11" s="18"/>
      <c r="M11" s="26"/>
      <c r="N11" s="27"/>
      <c r="O11" s="18"/>
      <c r="P11" s="18"/>
      <c r="Q11" s="28"/>
      <c r="R11" s="18"/>
      <c r="S11" s="18"/>
    </row>
    <row r="12" spans="2:19" x14ac:dyDescent="0.3">
      <c r="F12" s="18"/>
      <c r="G12" s="26"/>
      <c r="H12" s="27"/>
      <c r="I12" s="18"/>
      <c r="J12" s="18"/>
      <c r="K12" s="28"/>
      <c r="L12" s="18"/>
      <c r="M12" s="26"/>
      <c r="N12" s="27"/>
      <c r="O12" s="18"/>
      <c r="P12" s="18"/>
      <c r="Q12" s="28"/>
      <c r="R12" s="18"/>
      <c r="S12" s="18"/>
    </row>
    <row r="13" spans="2:19" x14ac:dyDescent="0.3">
      <c r="F13" s="18"/>
      <c r="G13" s="26"/>
      <c r="H13" s="27"/>
      <c r="I13" s="18"/>
      <c r="J13" s="18"/>
      <c r="K13" s="28"/>
      <c r="L13" s="18"/>
      <c r="M13" s="18"/>
      <c r="N13" s="18"/>
      <c r="O13" s="18"/>
      <c r="P13" s="18"/>
      <c r="Q13" s="18"/>
      <c r="R13" s="18"/>
      <c r="S13" s="18"/>
    </row>
    <row r="14" spans="2:19" x14ac:dyDescent="0.3"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2:19" x14ac:dyDescent="0.3">
      <c r="B15" s="30" t="s">
        <v>30</v>
      </c>
      <c r="C15" s="30" t="s">
        <v>34</v>
      </c>
      <c r="D15" s="39" t="s">
        <v>35</v>
      </c>
      <c r="E15" s="39"/>
      <c r="F15" s="39"/>
      <c r="H15" s="30" t="s">
        <v>14</v>
      </c>
      <c r="I15" s="30" t="s">
        <v>34</v>
      </c>
      <c r="J15" s="30" t="s">
        <v>35</v>
      </c>
      <c r="K15" s="29"/>
      <c r="L15" s="29"/>
    </row>
    <row r="16" spans="2:19" x14ac:dyDescent="0.3">
      <c r="B16" s="30"/>
      <c r="C16" s="30"/>
      <c r="D16" s="30" t="s">
        <v>38</v>
      </c>
      <c r="E16" s="30" t="s">
        <v>36</v>
      </c>
      <c r="F16" s="30" t="s">
        <v>37</v>
      </c>
      <c r="H16" s="29"/>
      <c r="I16" s="29"/>
      <c r="J16" s="30" t="s">
        <v>38</v>
      </c>
      <c r="K16" s="30" t="s">
        <v>36</v>
      </c>
      <c r="L16" s="30" t="s">
        <v>37</v>
      </c>
    </row>
    <row r="17" spans="2:12" x14ac:dyDescent="0.3">
      <c r="B17" s="30" t="s">
        <v>22</v>
      </c>
      <c r="C17" s="29">
        <v>-0.05</v>
      </c>
      <c r="D17" s="29">
        <v>-4.7E-2</v>
      </c>
      <c r="E17" s="29">
        <v>-5.3400000000000003E-2</v>
      </c>
      <c r="F17" s="29">
        <v>0.129</v>
      </c>
      <c r="H17" s="30" t="s">
        <v>22</v>
      </c>
      <c r="I17" s="29">
        <v>-7.0000000000000007E-2</v>
      </c>
      <c r="J17" s="29">
        <v>-6.2E-2</v>
      </c>
      <c r="K17" s="29">
        <v>-6.83E-2</v>
      </c>
      <c r="L17" s="29">
        <v>0.114</v>
      </c>
    </row>
    <row r="18" spans="2:12" x14ac:dyDescent="0.3">
      <c r="B18" s="30" t="s">
        <v>24</v>
      </c>
      <c r="C18" s="29">
        <v>-0.14000000000000001</v>
      </c>
      <c r="D18" s="29">
        <v>-0.129</v>
      </c>
      <c r="E18" s="29">
        <v>-0.23899999999999999</v>
      </c>
      <c r="F18" s="29">
        <v>0.63900000000000001</v>
      </c>
      <c r="H18" s="30" t="s">
        <v>24</v>
      </c>
      <c r="I18" s="29">
        <v>-0.16</v>
      </c>
      <c r="J18" s="29">
        <v>-0.14399999999999999</v>
      </c>
      <c r="K18" s="29">
        <v>-0.254</v>
      </c>
      <c r="L18" s="29">
        <v>0.62370000000000003</v>
      </c>
    </row>
    <row r="19" spans="2:12" x14ac:dyDescent="0.3">
      <c r="B19" s="30" t="s">
        <v>23</v>
      </c>
      <c r="C19" s="29">
        <v>-1.23</v>
      </c>
      <c r="D19" s="29">
        <v>2.3410000000000002</v>
      </c>
      <c r="E19" s="29">
        <v>2.31</v>
      </c>
      <c r="F19" s="29">
        <v>2.5640000000000001</v>
      </c>
      <c r="H19" s="30" t="s">
        <v>23</v>
      </c>
      <c r="I19" s="29">
        <v>-1.24</v>
      </c>
      <c r="J19" s="29">
        <v>2.3260000000000001</v>
      </c>
      <c r="K19" s="29">
        <v>2.2949999999999999</v>
      </c>
      <c r="L19" s="29">
        <v>2.548</v>
      </c>
    </row>
    <row r="26" spans="2:12" x14ac:dyDescent="0.3">
      <c r="B26" s="30" t="s">
        <v>46</v>
      </c>
      <c r="C26" s="30" t="s">
        <v>34</v>
      </c>
      <c r="D26" s="30" t="s">
        <v>35</v>
      </c>
      <c r="E26" s="29"/>
      <c r="F26" s="29"/>
      <c r="G26" s="32" t="s">
        <v>15</v>
      </c>
    </row>
    <row r="27" spans="2:12" x14ac:dyDescent="0.3">
      <c r="B27" s="29"/>
      <c r="C27" s="29"/>
      <c r="D27" s="30" t="s">
        <v>38</v>
      </c>
      <c r="E27" s="30" t="s">
        <v>36</v>
      </c>
      <c r="F27" s="30" t="s">
        <v>37</v>
      </c>
      <c r="G27" s="29"/>
    </row>
    <row r="28" spans="2:12" x14ac:dyDescent="0.3">
      <c r="B28" s="30" t="s">
        <v>22</v>
      </c>
      <c r="C28" s="29">
        <v>-7.0000000000000007E-2</v>
      </c>
      <c r="D28" s="29">
        <v>-6.2E-2</v>
      </c>
      <c r="E28" s="29">
        <v>-6.83E-2</v>
      </c>
      <c r="F28" s="29">
        <v>0.114</v>
      </c>
      <c r="G28" s="33">
        <f>AVERAGE(C28:F28)</f>
        <v>-2.1575E-2</v>
      </c>
    </row>
    <row r="29" spans="2:12" x14ac:dyDescent="0.3">
      <c r="B29" s="30" t="s">
        <v>24</v>
      </c>
      <c r="C29" s="29">
        <v>-0.16</v>
      </c>
      <c r="D29" s="29">
        <v>-0.14399999999999999</v>
      </c>
      <c r="E29" s="29">
        <v>-0.254</v>
      </c>
      <c r="F29" s="29">
        <v>0.62370000000000003</v>
      </c>
      <c r="G29" s="33">
        <f>AVERAGE(C29:F29)</f>
        <v>1.6424999999999995E-2</v>
      </c>
      <c r="I29" s="18"/>
      <c r="J29" s="18"/>
      <c r="K29" s="18"/>
    </row>
    <row r="30" spans="2:12" x14ac:dyDescent="0.3">
      <c r="B30" s="30" t="s">
        <v>23</v>
      </c>
      <c r="C30" s="29">
        <v>-1.24</v>
      </c>
      <c r="D30" s="29">
        <v>2.3260000000000001</v>
      </c>
      <c r="E30" s="29">
        <v>2.2949999999999999</v>
      </c>
      <c r="F30" s="29">
        <v>2.548</v>
      </c>
      <c r="G30" s="33">
        <f>AVERAGE(C30:F30)</f>
        <v>1.4822500000000001</v>
      </c>
      <c r="I30" s="18"/>
      <c r="J30" s="18"/>
      <c r="K30" s="18"/>
    </row>
    <row r="31" spans="2:12" x14ac:dyDescent="0.3">
      <c r="I31" s="18"/>
      <c r="J31" s="18"/>
      <c r="K31" s="18"/>
    </row>
    <row r="32" spans="2:12" x14ac:dyDescent="0.3">
      <c r="I32" s="18"/>
      <c r="J32" s="18"/>
      <c r="K32" s="18"/>
    </row>
    <row r="33" spans="9:11" x14ac:dyDescent="0.3">
      <c r="I33" s="18"/>
      <c r="J33" s="18"/>
      <c r="K33" s="18"/>
    </row>
    <row r="34" spans="9:11" x14ac:dyDescent="0.3">
      <c r="I34" s="18"/>
      <c r="J34" s="18"/>
      <c r="K34" s="18"/>
    </row>
    <row r="35" spans="9:11" x14ac:dyDescent="0.3">
      <c r="I35" s="18"/>
      <c r="J35" s="18"/>
      <c r="K35" s="18"/>
    </row>
    <row r="36" spans="9:11" x14ac:dyDescent="0.3">
      <c r="I36" s="34"/>
      <c r="J36" s="18"/>
      <c r="K36" s="18"/>
    </row>
    <row r="37" spans="9:11" x14ac:dyDescent="0.3">
      <c r="I37" s="18"/>
      <c r="J37" s="18"/>
      <c r="K37" s="18"/>
    </row>
  </sheetData>
  <mergeCells count="3">
    <mergeCell ref="O8:Q8"/>
    <mergeCell ref="I9:K9"/>
    <mergeCell ref="D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8EEA-F26B-490E-A35A-87F988153F15}">
  <dimension ref="A1:I248"/>
  <sheetViews>
    <sheetView tabSelected="1" zoomScaleNormal="100" workbookViewId="0">
      <selection activeCell="D12" sqref="D12"/>
    </sheetView>
  </sheetViews>
  <sheetFormatPr defaultRowHeight="14.4" x14ac:dyDescent="0.3"/>
  <cols>
    <col min="1" max="1" width="9.88671875" bestFit="1" customWidth="1"/>
    <col min="2" max="2" width="30.33203125" bestFit="1" customWidth="1"/>
    <col min="3" max="3" width="27.21875" bestFit="1" customWidth="1"/>
    <col min="4" max="4" width="16.5546875" bestFit="1" customWidth="1"/>
    <col min="5" max="5" width="10.109375" bestFit="1" customWidth="1"/>
    <col min="6" max="6" width="9.88671875" bestFit="1" customWidth="1"/>
    <col min="9" max="10" width="9.88671875" bestFit="1" customWidth="1"/>
    <col min="11" max="11" width="30.33203125" bestFit="1" customWidth="1"/>
    <col min="12" max="12" width="27.21875" bestFit="1" customWidth="1"/>
  </cols>
  <sheetData>
    <row r="1" spans="1:9" x14ac:dyDescent="0.3">
      <c r="A1" t="s">
        <v>2</v>
      </c>
      <c r="B1" t="s">
        <v>44</v>
      </c>
      <c r="C1" t="s">
        <v>45</v>
      </c>
    </row>
    <row r="2" spans="1:9" x14ac:dyDescent="0.3">
      <c r="A2" s="1">
        <v>43585</v>
      </c>
      <c r="B2">
        <v>400.3</v>
      </c>
      <c r="C2">
        <v>407.5</v>
      </c>
      <c r="D2" s="1"/>
      <c r="I2" s="1"/>
    </row>
    <row r="3" spans="1:9" x14ac:dyDescent="0.3">
      <c r="A3" s="1">
        <v>43616</v>
      </c>
      <c r="B3">
        <v>397.85</v>
      </c>
      <c r="C3">
        <v>423.7</v>
      </c>
      <c r="D3" s="1"/>
      <c r="I3" s="1"/>
    </row>
    <row r="4" spans="1:9" x14ac:dyDescent="0.3">
      <c r="A4" s="1">
        <v>43644</v>
      </c>
      <c r="B4">
        <v>424.95</v>
      </c>
      <c r="C4">
        <v>437.1</v>
      </c>
      <c r="D4" s="1"/>
      <c r="I4" s="1"/>
    </row>
    <row r="5" spans="1:9" x14ac:dyDescent="0.3">
      <c r="A5" s="1">
        <v>43677</v>
      </c>
      <c r="B5">
        <v>440.4</v>
      </c>
      <c r="C5">
        <v>424.6</v>
      </c>
      <c r="D5" s="1"/>
      <c r="I5" s="1"/>
    </row>
    <row r="6" spans="1:9" x14ac:dyDescent="0.3">
      <c r="A6" s="1">
        <v>43707</v>
      </c>
      <c r="B6">
        <v>419.1</v>
      </c>
      <c r="C6">
        <v>409.65</v>
      </c>
      <c r="D6" s="1"/>
      <c r="I6" s="1"/>
    </row>
    <row r="7" spans="1:9" x14ac:dyDescent="0.3">
      <c r="A7" s="1">
        <v>43738</v>
      </c>
      <c r="B7">
        <v>393.1</v>
      </c>
      <c r="C7">
        <v>433.7</v>
      </c>
      <c r="D7" s="1"/>
      <c r="I7" s="1"/>
    </row>
    <row r="8" spans="1:9" x14ac:dyDescent="0.3">
      <c r="A8" s="1">
        <v>43769</v>
      </c>
      <c r="B8">
        <v>427.55</v>
      </c>
      <c r="C8">
        <v>463.05</v>
      </c>
      <c r="D8" s="1"/>
      <c r="I8" s="1"/>
    </row>
    <row r="9" spans="1:9" x14ac:dyDescent="0.3">
      <c r="A9" s="1">
        <v>43798</v>
      </c>
      <c r="B9">
        <v>464.2</v>
      </c>
      <c r="C9">
        <v>512.6</v>
      </c>
      <c r="D9" s="1"/>
      <c r="I9" s="1"/>
    </row>
    <row r="10" spans="1:9" x14ac:dyDescent="0.3">
      <c r="A10" s="1">
        <v>43830</v>
      </c>
      <c r="B10">
        <v>510.55</v>
      </c>
      <c r="C10">
        <v>538.9</v>
      </c>
      <c r="D10" s="1"/>
      <c r="I10" s="1"/>
    </row>
    <row r="11" spans="1:9" x14ac:dyDescent="0.3">
      <c r="A11" s="1">
        <v>43861</v>
      </c>
      <c r="B11">
        <v>540.45000000000005</v>
      </c>
      <c r="C11">
        <v>525.65</v>
      </c>
      <c r="D11" s="1"/>
      <c r="I11" s="1"/>
    </row>
    <row r="12" spans="1:9" x14ac:dyDescent="0.3">
      <c r="A12" s="1">
        <v>43889</v>
      </c>
      <c r="B12">
        <v>506.1</v>
      </c>
      <c r="C12">
        <v>497.25</v>
      </c>
      <c r="D12" s="1"/>
      <c r="I12" s="1"/>
    </row>
    <row r="13" spans="1:9" x14ac:dyDescent="0.3">
      <c r="A13" s="1">
        <v>43921</v>
      </c>
      <c r="B13">
        <v>506.8</v>
      </c>
      <c r="C13">
        <v>323.75</v>
      </c>
      <c r="D13" s="1"/>
      <c r="I13" s="1"/>
    </row>
    <row r="14" spans="1:9" x14ac:dyDescent="0.3">
      <c r="C14" s="1"/>
      <c r="D14" s="1"/>
    </row>
    <row r="15" spans="1:9" x14ac:dyDescent="0.3">
      <c r="C15" s="1"/>
      <c r="D15" s="1"/>
    </row>
    <row r="16" spans="1:9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  <row r="27" spans="3:4" x14ac:dyDescent="0.3">
      <c r="C27" s="1"/>
      <c r="D27" s="1"/>
    </row>
    <row r="28" spans="3:4" x14ac:dyDescent="0.3">
      <c r="C28" s="1"/>
      <c r="D28" s="1"/>
    </row>
    <row r="29" spans="3:4" x14ac:dyDescent="0.3">
      <c r="C29" s="1"/>
      <c r="D29" s="1"/>
    </row>
    <row r="30" spans="3:4" x14ac:dyDescent="0.3">
      <c r="C30" s="1"/>
      <c r="D30" s="1"/>
    </row>
    <row r="31" spans="3:4" x14ac:dyDescent="0.3">
      <c r="C31" s="1"/>
      <c r="D31" s="1"/>
    </row>
    <row r="32" spans="3:4" x14ac:dyDescent="0.3">
      <c r="C32" s="1"/>
      <c r="D32" s="1"/>
    </row>
    <row r="33" spans="3:4" x14ac:dyDescent="0.3">
      <c r="C33" s="1"/>
      <c r="D33" s="1"/>
    </row>
    <row r="34" spans="3:4" x14ac:dyDescent="0.3">
      <c r="C34" s="1"/>
      <c r="D34" s="1"/>
    </row>
    <row r="35" spans="3:4" x14ac:dyDescent="0.3">
      <c r="C35" s="1"/>
      <c r="D35" s="1"/>
    </row>
    <row r="36" spans="3:4" x14ac:dyDescent="0.3">
      <c r="C36" s="1"/>
      <c r="D36" s="1"/>
    </row>
    <row r="37" spans="3:4" x14ac:dyDescent="0.3">
      <c r="C37" s="1"/>
      <c r="D37" s="1"/>
    </row>
    <row r="38" spans="3:4" x14ac:dyDescent="0.3">
      <c r="C38" s="1"/>
      <c r="D38" s="1"/>
    </row>
    <row r="39" spans="3:4" x14ac:dyDescent="0.3">
      <c r="C39" s="1"/>
      <c r="D39" s="1"/>
    </row>
    <row r="40" spans="3:4" x14ac:dyDescent="0.3">
      <c r="C40" s="1"/>
      <c r="D40" s="1"/>
    </row>
    <row r="41" spans="3:4" x14ac:dyDescent="0.3">
      <c r="C41" s="1"/>
      <c r="D41" s="1"/>
    </row>
    <row r="42" spans="3:4" x14ac:dyDescent="0.3">
      <c r="C42" s="1"/>
      <c r="D42" s="1"/>
    </row>
    <row r="43" spans="3:4" x14ac:dyDescent="0.3">
      <c r="C43" s="1"/>
      <c r="D43" s="1"/>
    </row>
    <row r="44" spans="3:4" x14ac:dyDescent="0.3">
      <c r="C44" s="1"/>
      <c r="D44" s="1"/>
    </row>
    <row r="45" spans="3:4" x14ac:dyDescent="0.3">
      <c r="C45" s="1"/>
      <c r="D45" s="1"/>
    </row>
    <row r="46" spans="3:4" x14ac:dyDescent="0.3">
      <c r="C46" s="1"/>
      <c r="D46" s="1"/>
    </row>
    <row r="47" spans="3:4" x14ac:dyDescent="0.3">
      <c r="C47" s="1"/>
      <c r="D47" s="1"/>
    </row>
    <row r="48" spans="3:4" x14ac:dyDescent="0.3">
      <c r="C48" s="1"/>
      <c r="D48" s="1"/>
    </row>
    <row r="49" spans="3:4" x14ac:dyDescent="0.3">
      <c r="C49" s="1"/>
      <c r="D49" s="1"/>
    </row>
    <row r="50" spans="3:4" x14ac:dyDescent="0.3">
      <c r="C50" s="1"/>
      <c r="D50" s="1"/>
    </row>
    <row r="51" spans="3:4" x14ac:dyDescent="0.3">
      <c r="C51" s="1"/>
      <c r="D51" s="1"/>
    </row>
    <row r="52" spans="3:4" x14ac:dyDescent="0.3">
      <c r="C52" s="1"/>
      <c r="D52" s="1"/>
    </row>
    <row r="53" spans="3:4" x14ac:dyDescent="0.3">
      <c r="C53" s="1"/>
      <c r="D53" s="1"/>
    </row>
    <row r="54" spans="3:4" x14ac:dyDescent="0.3">
      <c r="C54" s="1"/>
      <c r="D54" s="1"/>
    </row>
    <row r="55" spans="3:4" x14ac:dyDescent="0.3">
      <c r="C55" s="1"/>
      <c r="D55" s="1"/>
    </row>
    <row r="56" spans="3:4" x14ac:dyDescent="0.3">
      <c r="C56" s="1"/>
      <c r="D56" s="1"/>
    </row>
    <row r="57" spans="3:4" x14ac:dyDescent="0.3">
      <c r="C57" s="1"/>
      <c r="D57" s="1"/>
    </row>
    <row r="58" spans="3:4" x14ac:dyDescent="0.3">
      <c r="C58" s="1"/>
      <c r="D58" s="1"/>
    </row>
    <row r="59" spans="3:4" x14ac:dyDescent="0.3">
      <c r="C59" s="1"/>
      <c r="D59" s="1"/>
    </row>
    <row r="60" spans="3:4" x14ac:dyDescent="0.3">
      <c r="C60" s="1"/>
      <c r="D60" s="1"/>
    </row>
    <row r="61" spans="3:4" x14ac:dyDescent="0.3">
      <c r="C61" s="1"/>
      <c r="D61" s="1"/>
    </row>
    <row r="62" spans="3:4" x14ac:dyDescent="0.3">
      <c r="C62" s="1"/>
      <c r="D62" s="1"/>
    </row>
    <row r="63" spans="3:4" x14ac:dyDescent="0.3">
      <c r="C63" s="1"/>
      <c r="D63" s="1"/>
    </row>
    <row r="64" spans="3:4" x14ac:dyDescent="0.3">
      <c r="C64" s="1"/>
      <c r="D64" s="1"/>
    </row>
    <row r="65" spans="3:4" x14ac:dyDescent="0.3">
      <c r="C65" s="1"/>
      <c r="D65" s="1"/>
    </row>
    <row r="66" spans="3:4" x14ac:dyDescent="0.3">
      <c r="C66" s="1"/>
      <c r="D66" s="1"/>
    </row>
    <row r="67" spans="3:4" x14ac:dyDescent="0.3">
      <c r="C67" s="1"/>
      <c r="D67" s="1"/>
    </row>
    <row r="68" spans="3:4" x14ac:dyDescent="0.3">
      <c r="C68" s="1"/>
      <c r="D68" s="1"/>
    </row>
    <row r="69" spans="3:4" x14ac:dyDescent="0.3">
      <c r="C69" s="1"/>
      <c r="D69" s="1"/>
    </row>
    <row r="70" spans="3:4" x14ac:dyDescent="0.3">
      <c r="C70" s="1"/>
      <c r="D70" s="1"/>
    </row>
    <row r="71" spans="3:4" x14ac:dyDescent="0.3">
      <c r="C71" s="1"/>
      <c r="D71" s="1"/>
    </row>
    <row r="72" spans="3:4" x14ac:dyDescent="0.3">
      <c r="C72" s="1"/>
      <c r="D72" s="1"/>
    </row>
    <row r="73" spans="3:4" x14ac:dyDescent="0.3">
      <c r="C73" s="1"/>
      <c r="D73" s="1"/>
    </row>
    <row r="74" spans="3:4" x14ac:dyDescent="0.3">
      <c r="C74" s="1"/>
      <c r="D74" s="1"/>
    </row>
    <row r="75" spans="3:4" x14ac:dyDescent="0.3">
      <c r="C75" s="1"/>
      <c r="D75" s="1"/>
    </row>
    <row r="76" spans="3:4" x14ac:dyDescent="0.3">
      <c r="C76" s="1"/>
      <c r="D76" s="1"/>
    </row>
    <row r="77" spans="3:4" x14ac:dyDescent="0.3">
      <c r="C77" s="1"/>
      <c r="D77" s="1"/>
    </row>
    <row r="78" spans="3:4" x14ac:dyDescent="0.3">
      <c r="C78" s="1"/>
      <c r="D78" s="1"/>
    </row>
    <row r="79" spans="3:4" x14ac:dyDescent="0.3">
      <c r="C79" s="1"/>
      <c r="D79" s="1"/>
    </row>
    <row r="80" spans="3:4" x14ac:dyDescent="0.3">
      <c r="C80" s="1"/>
      <c r="D80" s="1"/>
    </row>
    <row r="81" spans="3:4" x14ac:dyDescent="0.3">
      <c r="C81" s="1"/>
      <c r="D81" s="1"/>
    </row>
    <row r="82" spans="3:4" x14ac:dyDescent="0.3">
      <c r="C82" s="1"/>
      <c r="D82" s="1"/>
    </row>
    <row r="83" spans="3:4" x14ac:dyDescent="0.3">
      <c r="C83" s="1"/>
      <c r="D83" s="1"/>
    </row>
    <row r="84" spans="3:4" x14ac:dyDescent="0.3">
      <c r="C84" s="1"/>
      <c r="D84" s="1"/>
    </row>
    <row r="85" spans="3:4" x14ac:dyDescent="0.3">
      <c r="C85" s="1"/>
      <c r="D85" s="1"/>
    </row>
    <row r="86" spans="3:4" x14ac:dyDescent="0.3">
      <c r="C86" s="1"/>
      <c r="D86" s="1"/>
    </row>
    <row r="87" spans="3:4" x14ac:dyDescent="0.3">
      <c r="C87" s="1"/>
      <c r="D87" s="1"/>
    </row>
    <row r="88" spans="3:4" x14ac:dyDescent="0.3">
      <c r="C88" s="1"/>
      <c r="D88" s="1"/>
    </row>
    <row r="89" spans="3:4" x14ac:dyDescent="0.3">
      <c r="C89" s="1"/>
      <c r="D89" s="1"/>
    </row>
    <row r="90" spans="3:4" x14ac:dyDescent="0.3">
      <c r="C90" s="1"/>
      <c r="D90" s="1"/>
    </row>
    <row r="91" spans="3:4" x14ac:dyDescent="0.3">
      <c r="C91" s="1"/>
      <c r="D91" s="1"/>
    </row>
    <row r="92" spans="3:4" x14ac:dyDescent="0.3">
      <c r="C92" s="1"/>
      <c r="D92" s="1"/>
    </row>
    <row r="93" spans="3:4" x14ac:dyDescent="0.3">
      <c r="C93" s="1"/>
      <c r="D93" s="1"/>
    </row>
    <row r="94" spans="3:4" x14ac:dyDescent="0.3">
      <c r="C94" s="1"/>
      <c r="D94" s="1"/>
    </row>
    <row r="95" spans="3:4" x14ac:dyDescent="0.3">
      <c r="C95" s="1"/>
      <c r="D95" s="1"/>
    </row>
    <row r="96" spans="3:4" x14ac:dyDescent="0.3">
      <c r="C96" s="1"/>
      <c r="D96" s="1"/>
    </row>
    <row r="97" spans="3:4" x14ac:dyDescent="0.3">
      <c r="C97" s="1"/>
      <c r="D97" s="1"/>
    </row>
    <row r="98" spans="3:4" x14ac:dyDescent="0.3">
      <c r="C98" s="1"/>
      <c r="D98" s="1"/>
    </row>
    <row r="99" spans="3:4" x14ac:dyDescent="0.3">
      <c r="C99" s="1"/>
      <c r="D99" s="1"/>
    </row>
    <row r="100" spans="3:4" x14ac:dyDescent="0.3">
      <c r="C100" s="1"/>
      <c r="D100" s="1"/>
    </row>
    <row r="101" spans="3:4" x14ac:dyDescent="0.3">
      <c r="C101" s="1"/>
      <c r="D101" s="1"/>
    </row>
    <row r="102" spans="3:4" x14ac:dyDescent="0.3">
      <c r="C102" s="1"/>
      <c r="D102" s="1"/>
    </row>
    <row r="103" spans="3:4" x14ac:dyDescent="0.3">
      <c r="C103" s="1"/>
      <c r="D103" s="1"/>
    </row>
    <row r="104" spans="3:4" x14ac:dyDescent="0.3">
      <c r="C104" s="1"/>
      <c r="D104" s="1"/>
    </row>
    <row r="105" spans="3:4" x14ac:dyDescent="0.3">
      <c r="C105" s="1"/>
      <c r="D105" s="1"/>
    </row>
    <row r="106" spans="3:4" x14ac:dyDescent="0.3">
      <c r="C106" s="1"/>
      <c r="D106" s="1"/>
    </row>
    <row r="107" spans="3:4" x14ac:dyDescent="0.3">
      <c r="C107" s="1"/>
      <c r="D107" s="1"/>
    </row>
    <row r="108" spans="3:4" x14ac:dyDescent="0.3">
      <c r="C108" s="1"/>
      <c r="D108" s="1"/>
    </row>
    <row r="109" spans="3:4" x14ac:dyDescent="0.3">
      <c r="C109" s="1"/>
      <c r="D109" s="1"/>
    </row>
    <row r="110" spans="3:4" x14ac:dyDescent="0.3">
      <c r="C110" s="1"/>
      <c r="D110" s="1"/>
    </row>
    <row r="111" spans="3:4" x14ac:dyDescent="0.3">
      <c r="C111" s="1"/>
      <c r="D111" s="1"/>
    </row>
    <row r="112" spans="3:4" x14ac:dyDescent="0.3">
      <c r="C112" s="1"/>
      <c r="D112" s="1"/>
    </row>
    <row r="113" spans="3:4" x14ac:dyDescent="0.3">
      <c r="C113" s="1"/>
      <c r="D113" s="1"/>
    </row>
    <row r="114" spans="3:4" x14ac:dyDescent="0.3">
      <c r="C114" s="1"/>
      <c r="D114" s="1"/>
    </row>
    <row r="115" spans="3:4" x14ac:dyDescent="0.3">
      <c r="C115" s="1"/>
      <c r="D115" s="1"/>
    </row>
    <row r="116" spans="3:4" x14ac:dyDescent="0.3">
      <c r="C116" s="1"/>
      <c r="D116" s="1"/>
    </row>
    <row r="117" spans="3:4" x14ac:dyDescent="0.3">
      <c r="C117" s="1"/>
      <c r="D117" s="1"/>
    </row>
    <row r="118" spans="3:4" x14ac:dyDescent="0.3">
      <c r="C118" s="1"/>
      <c r="D118" s="1"/>
    </row>
    <row r="119" spans="3:4" x14ac:dyDescent="0.3">
      <c r="C119" s="1"/>
      <c r="D119" s="1"/>
    </row>
    <row r="120" spans="3:4" x14ac:dyDescent="0.3">
      <c r="C120" s="1"/>
      <c r="D120" s="1"/>
    </row>
    <row r="121" spans="3:4" x14ac:dyDescent="0.3">
      <c r="C121" s="1"/>
      <c r="D121" s="1"/>
    </row>
    <row r="122" spans="3:4" x14ac:dyDescent="0.3">
      <c r="C122" s="1"/>
      <c r="D122" s="1"/>
    </row>
    <row r="123" spans="3:4" x14ac:dyDescent="0.3">
      <c r="C123" s="1"/>
      <c r="D123" s="1"/>
    </row>
    <row r="124" spans="3:4" x14ac:dyDescent="0.3">
      <c r="C124" s="1"/>
      <c r="D124" s="1"/>
    </row>
    <row r="125" spans="3:4" x14ac:dyDescent="0.3">
      <c r="C125" s="1"/>
      <c r="D125" s="1"/>
    </row>
    <row r="126" spans="3:4" x14ac:dyDescent="0.3">
      <c r="C126" s="1"/>
      <c r="D126" s="1"/>
    </row>
    <row r="127" spans="3:4" x14ac:dyDescent="0.3">
      <c r="C127" s="1"/>
      <c r="D127" s="1"/>
    </row>
    <row r="128" spans="3:4" x14ac:dyDescent="0.3">
      <c r="C128" s="1"/>
      <c r="D128" s="1"/>
    </row>
    <row r="129" spans="3:4" x14ac:dyDescent="0.3">
      <c r="C129" s="1"/>
      <c r="D129" s="1"/>
    </row>
    <row r="130" spans="3:4" x14ac:dyDescent="0.3">
      <c r="C130" s="1"/>
      <c r="D130" s="1"/>
    </row>
    <row r="131" spans="3:4" x14ac:dyDescent="0.3">
      <c r="C131" s="1"/>
      <c r="D131" s="1"/>
    </row>
    <row r="132" spans="3:4" x14ac:dyDescent="0.3">
      <c r="C132" s="1"/>
      <c r="D132" s="1"/>
    </row>
    <row r="133" spans="3:4" x14ac:dyDescent="0.3">
      <c r="C133" s="1"/>
      <c r="D133" s="1"/>
    </row>
    <row r="134" spans="3:4" x14ac:dyDescent="0.3">
      <c r="C134" s="1"/>
      <c r="D134" s="1"/>
    </row>
    <row r="135" spans="3:4" x14ac:dyDescent="0.3">
      <c r="C135" s="1"/>
      <c r="D135" s="1"/>
    </row>
    <row r="136" spans="3:4" x14ac:dyDescent="0.3">
      <c r="C136" s="1"/>
      <c r="D136" s="1"/>
    </row>
    <row r="137" spans="3:4" x14ac:dyDescent="0.3">
      <c r="C137" s="1"/>
      <c r="D137" s="1"/>
    </row>
    <row r="138" spans="3:4" x14ac:dyDescent="0.3">
      <c r="C138" s="1"/>
      <c r="D138" s="1"/>
    </row>
    <row r="139" spans="3:4" x14ac:dyDescent="0.3">
      <c r="C139" s="1"/>
      <c r="D139" s="1"/>
    </row>
    <row r="140" spans="3:4" x14ac:dyDescent="0.3">
      <c r="C140" s="1"/>
      <c r="D140" s="1"/>
    </row>
    <row r="141" spans="3:4" x14ac:dyDescent="0.3">
      <c r="C141" s="1"/>
      <c r="D141" s="1"/>
    </row>
    <row r="142" spans="3:4" x14ac:dyDescent="0.3">
      <c r="C142" s="1"/>
      <c r="D142" s="1"/>
    </row>
    <row r="143" spans="3:4" x14ac:dyDescent="0.3">
      <c r="C143" s="1"/>
      <c r="D143" s="1"/>
    </row>
    <row r="144" spans="3:4" x14ac:dyDescent="0.3">
      <c r="C144" s="1"/>
      <c r="D144" s="1"/>
    </row>
    <row r="145" spans="3:4" x14ac:dyDescent="0.3">
      <c r="C145" s="1"/>
      <c r="D145" s="1"/>
    </row>
    <row r="146" spans="3:4" x14ac:dyDescent="0.3">
      <c r="C146" s="1"/>
      <c r="D146" s="1"/>
    </row>
    <row r="147" spans="3:4" x14ac:dyDescent="0.3">
      <c r="C147" s="1"/>
      <c r="D147" s="1"/>
    </row>
    <row r="148" spans="3:4" x14ac:dyDescent="0.3">
      <c r="C148" s="1"/>
      <c r="D148" s="1"/>
    </row>
    <row r="149" spans="3:4" x14ac:dyDescent="0.3">
      <c r="C149" s="1"/>
      <c r="D149" s="1"/>
    </row>
    <row r="150" spans="3:4" x14ac:dyDescent="0.3">
      <c r="C150" s="1"/>
      <c r="D150" s="1"/>
    </row>
    <row r="151" spans="3:4" x14ac:dyDescent="0.3">
      <c r="C151" s="1"/>
      <c r="D151" s="1"/>
    </row>
    <row r="152" spans="3:4" x14ac:dyDescent="0.3">
      <c r="C152" s="1"/>
      <c r="D152" s="1"/>
    </row>
    <row r="153" spans="3:4" x14ac:dyDescent="0.3">
      <c r="C153" s="1"/>
      <c r="D153" s="1"/>
    </row>
    <row r="154" spans="3:4" x14ac:dyDescent="0.3">
      <c r="C154" s="1"/>
      <c r="D154" s="1"/>
    </row>
    <row r="155" spans="3:4" x14ac:dyDescent="0.3">
      <c r="C155" s="1"/>
      <c r="D155" s="1"/>
    </row>
    <row r="156" spans="3:4" x14ac:dyDescent="0.3">
      <c r="C156" s="1"/>
      <c r="D156" s="1"/>
    </row>
    <row r="157" spans="3:4" x14ac:dyDescent="0.3">
      <c r="C157" s="1"/>
      <c r="D157" s="1"/>
    </row>
    <row r="158" spans="3:4" x14ac:dyDescent="0.3">
      <c r="C158" s="1"/>
      <c r="D158" s="1"/>
    </row>
    <row r="159" spans="3:4" x14ac:dyDescent="0.3">
      <c r="C159" s="1"/>
      <c r="D159" s="1"/>
    </row>
    <row r="160" spans="3:4" x14ac:dyDescent="0.3">
      <c r="C160" s="1"/>
      <c r="D160" s="1"/>
    </row>
    <row r="161" spans="3:4" x14ac:dyDescent="0.3">
      <c r="C161" s="1"/>
      <c r="D161" s="1"/>
    </row>
    <row r="162" spans="3:4" x14ac:dyDescent="0.3">
      <c r="C162" s="1"/>
      <c r="D162" s="1"/>
    </row>
    <row r="163" spans="3:4" x14ac:dyDescent="0.3">
      <c r="C163" s="1"/>
      <c r="D163" s="1"/>
    </row>
    <row r="164" spans="3:4" x14ac:dyDescent="0.3">
      <c r="C164" s="1"/>
      <c r="D164" s="1"/>
    </row>
    <row r="165" spans="3:4" x14ac:dyDescent="0.3">
      <c r="C165" s="1"/>
      <c r="D165" s="1"/>
    </row>
    <row r="166" spans="3:4" x14ac:dyDescent="0.3">
      <c r="C166" s="1"/>
      <c r="D166" s="1"/>
    </row>
    <row r="167" spans="3:4" x14ac:dyDescent="0.3">
      <c r="C167" s="1"/>
      <c r="D167" s="1"/>
    </row>
    <row r="168" spans="3:4" x14ac:dyDescent="0.3">
      <c r="C168" s="1"/>
      <c r="D168" s="1"/>
    </row>
    <row r="169" spans="3:4" x14ac:dyDescent="0.3">
      <c r="C169" s="1"/>
      <c r="D169" s="1"/>
    </row>
    <row r="170" spans="3:4" x14ac:dyDescent="0.3">
      <c r="C170" s="1"/>
      <c r="D170" s="1"/>
    </row>
    <row r="171" spans="3:4" x14ac:dyDescent="0.3">
      <c r="C171" s="1"/>
      <c r="D171" s="1"/>
    </row>
    <row r="172" spans="3:4" x14ac:dyDescent="0.3">
      <c r="C172" s="1"/>
      <c r="D172" s="1"/>
    </row>
    <row r="173" spans="3:4" x14ac:dyDescent="0.3">
      <c r="C173" s="1"/>
      <c r="D173" s="1"/>
    </row>
    <row r="174" spans="3:4" x14ac:dyDescent="0.3">
      <c r="C174" s="1"/>
      <c r="D174" s="1"/>
    </row>
    <row r="175" spans="3:4" x14ac:dyDescent="0.3">
      <c r="C175" s="1"/>
      <c r="D175" s="1"/>
    </row>
    <row r="176" spans="3:4" x14ac:dyDescent="0.3">
      <c r="C176" s="1"/>
      <c r="D176" s="1"/>
    </row>
    <row r="177" spans="3:4" x14ac:dyDescent="0.3">
      <c r="C177" s="1"/>
      <c r="D177" s="1"/>
    </row>
    <row r="178" spans="3:4" x14ac:dyDescent="0.3">
      <c r="C178" s="1"/>
      <c r="D178" s="1"/>
    </row>
    <row r="179" spans="3:4" x14ac:dyDescent="0.3">
      <c r="C179" s="1"/>
      <c r="D179" s="1"/>
    </row>
    <row r="180" spans="3:4" x14ac:dyDescent="0.3">
      <c r="C180" s="1"/>
      <c r="D180" s="1"/>
    </row>
    <row r="181" spans="3:4" x14ac:dyDescent="0.3">
      <c r="C181" s="1"/>
      <c r="D181" s="1"/>
    </row>
    <row r="182" spans="3:4" x14ac:dyDescent="0.3">
      <c r="C182" s="1"/>
      <c r="D182" s="1"/>
    </row>
    <row r="183" spans="3:4" x14ac:dyDescent="0.3">
      <c r="C183" s="1"/>
      <c r="D183" s="1"/>
    </row>
    <row r="184" spans="3:4" x14ac:dyDescent="0.3">
      <c r="C184" s="1"/>
      <c r="D184" s="1"/>
    </row>
    <row r="185" spans="3:4" x14ac:dyDescent="0.3">
      <c r="C185" s="1"/>
      <c r="D185" s="1"/>
    </row>
    <row r="186" spans="3:4" x14ac:dyDescent="0.3">
      <c r="C186" s="1"/>
      <c r="D186" s="1"/>
    </row>
    <row r="187" spans="3:4" x14ac:dyDescent="0.3">
      <c r="C187" s="1"/>
      <c r="D187" s="1"/>
    </row>
    <row r="188" spans="3:4" x14ac:dyDescent="0.3">
      <c r="C188" s="1"/>
      <c r="D188" s="1"/>
    </row>
    <row r="189" spans="3:4" x14ac:dyDescent="0.3">
      <c r="C189" s="1"/>
      <c r="D189" s="1"/>
    </row>
    <row r="190" spans="3:4" x14ac:dyDescent="0.3">
      <c r="C190" s="1"/>
      <c r="D190" s="1"/>
    </row>
    <row r="191" spans="3:4" x14ac:dyDescent="0.3">
      <c r="C191" s="1"/>
      <c r="D191" s="1"/>
    </row>
    <row r="192" spans="3:4" x14ac:dyDescent="0.3">
      <c r="C192" s="1"/>
      <c r="D192" s="1"/>
    </row>
    <row r="193" spans="3:4" x14ac:dyDescent="0.3">
      <c r="C193" s="1"/>
      <c r="D193" s="1"/>
    </row>
    <row r="194" spans="3:4" x14ac:dyDescent="0.3">
      <c r="C194" s="1"/>
      <c r="D194" s="1"/>
    </row>
    <row r="195" spans="3:4" x14ac:dyDescent="0.3">
      <c r="C195" s="1"/>
      <c r="D195" s="1"/>
    </row>
    <row r="196" spans="3:4" x14ac:dyDescent="0.3">
      <c r="C196" s="1"/>
      <c r="D196" s="1"/>
    </row>
    <row r="197" spans="3:4" x14ac:dyDescent="0.3">
      <c r="C197" s="1"/>
      <c r="D197" s="1"/>
    </row>
    <row r="198" spans="3:4" x14ac:dyDescent="0.3">
      <c r="C198" s="1"/>
      <c r="D198" s="1"/>
    </row>
    <row r="199" spans="3:4" x14ac:dyDescent="0.3">
      <c r="C199" s="1"/>
      <c r="D199" s="1"/>
    </row>
    <row r="200" spans="3:4" x14ac:dyDescent="0.3">
      <c r="C200" s="1"/>
      <c r="D200" s="1"/>
    </row>
    <row r="201" spans="3:4" x14ac:dyDescent="0.3">
      <c r="C201" s="1"/>
      <c r="D201" s="1"/>
    </row>
    <row r="202" spans="3:4" x14ac:dyDescent="0.3">
      <c r="C202" s="1"/>
      <c r="D202" s="1"/>
    </row>
    <row r="203" spans="3:4" x14ac:dyDescent="0.3">
      <c r="C203" s="1"/>
      <c r="D203" s="1"/>
    </row>
    <row r="204" spans="3:4" x14ac:dyDescent="0.3">
      <c r="C204" s="1"/>
      <c r="D204" s="1"/>
    </row>
    <row r="205" spans="3:4" x14ac:dyDescent="0.3">
      <c r="C205" s="1"/>
      <c r="D205" s="1"/>
    </row>
    <row r="206" spans="3:4" x14ac:dyDescent="0.3">
      <c r="C206" s="1"/>
      <c r="D206" s="1"/>
    </row>
    <row r="207" spans="3:4" x14ac:dyDescent="0.3">
      <c r="C207" s="1"/>
      <c r="D207" s="1"/>
    </row>
    <row r="208" spans="3:4" x14ac:dyDescent="0.3">
      <c r="C208" s="1"/>
      <c r="D208" s="1"/>
    </row>
    <row r="209" spans="3:4" x14ac:dyDescent="0.3">
      <c r="C209" s="1"/>
      <c r="D209" s="1"/>
    </row>
    <row r="210" spans="3:4" x14ac:dyDescent="0.3">
      <c r="C210" s="1"/>
      <c r="D210" s="1"/>
    </row>
    <row r="211" spans="3:4" x14ac:dyDescent="0.3">
      <c r="C211" s="1"/>
      <c r="D211" s="1"/>
    </row>
    <row r="212" spans="3:4" x14ac:dyDescent="0.3">
      <c r="C212" s="1"/>
      <c r="D212" s="1"/>
    </row>
    <row r="213" spans="3:4" x14ac:dyDescent="0.3">
      <c r="C213" s="1"/>
      <c r="D213" s="1"/>
    </row>
    <row r="214" spans="3:4" x14ac:dyDescent="0.3">
      <c r="C214" s="1"/>
      <c r="D214" s="1"/>
    </row>
    <row r="215" spans="3:4" x14ac:dyDescent="0.3">
      <c r="C215" s="1"/>
      <c r="D215" s="1"/>
    </row>
    <row r="216" spans="3:4" x14ac:dyDescent="0.3">
      <c r="C216" s="1"/>
      <c r="D216" s="1"/>
    </row>
    <row r="217" spans="3:4" x14ac:dyDescent="0.3">
      <c r="C217" s="1"/>
      <c r="D217" s="1"/>
    </row>
    <row r="218" spans="3:4" x14ac:dyDescent="0.3">
      <c r="C218" s="1"/>
      <c r="D218" s="1"/>
    </row>
    <row r="219" spans="3:4" x14ac:dyDescent="0.3">
      <c r="C219" s="1"/>
      <c r="D219" s="1"/>
    </row>
    <row r="220" spans="3:4" x14ac:dyDescent="0.3">
      <c r="C220" s="1"/>
      <c r="D220" s="1"/>
    </row>
    <row r="221" spans="3:4" x14ac:dyDescent="0.3">
      <c r="C221" s="1"/>
      <c r="D221" s="1"/>
    </row>
    <row r="222" spans="3:4" x14ac:dyDescent="0.3">
      <c r="C222" s="1"/>
      <c r="D222" s="1"/>
    </row>
    <row r="223" spans="3:4" x14ac:dyDescent="0.3">
      <c r="C223" s="1"/>
      <c r="D223" s="1"/>
    </row>
    <row r="224" spans="3:4" x14ac:dyDescent="0.3">
      <c r="C224" s="1"/>
      <c r="D224" s="1"/>
    </row>
    <row r="225" spans="3:4" x14ac:dyDescent="0.3">
      <c r="C225" s="1"/>
      <c r="D225" s="1"/>
    </row>
    <row r="226" spans="3:4" x14ac:dyDescent="0.3">
      <c r="C226" s="1"/>
      <c r="D226" s="1"/>
    </row>
    <row r="227" spans="3:4" x14ac:dyDescent="0.3">
      <c r="C227" s="1"/>
      <c r="D227" s="1"/>
    </row>
    <row r="228" spans="3:4" x14ac:dyDescent="0.3">
      <c r="C228" s="1"/>
      <c r="D228" s="1"/>
    </row>
    <row r="229" spans="3:4" x14ac:dyDescent="0.3">
      <c r="C229" s="1"/>
      <c r="D229" s="1"/>
    </row>
    <row r="230" spans="3:4" x14ac:dyDescent="0.3">
      <c r="C230" s="1"/>
      <c r="D230" s="1"/>
    </row>
    <row r="231" spans="3:4" x14ac:dyDescent="0.3">
      <c r="C231" s="1"/>
      <c r="D231" s="1"/>
    </row>
    <row r="232" spans="3:4" x14ac:dyDescent="0.3">
      <c r="C232" s="1"/>
      <c r="D232" s="1"/>
    </row>
    <row r="233" spans="3:4" x14ac:dyDescent="0.3">
      <c r="C233" s="1"/>
      <c r="D233" s="1"/>
    </row>
    <row r="234" spans="3:4" x14ac:dyDescent="0.3">
      <c r="C234" s="1"/>
      <c r="D234" s="1"/>
    </row>
    <row r="235" spans="3:4" x14ac:dyDescent="0.3">
      <c r="C235" s="1"/>
      <c r="D235" s="1"/>
    </row>
    <row r="236" spans="3:4" x14ac:dyDescent="0.3">
      <c r="C236" s="1"/>
      <c r="D236" s="1"/>
    </row>
    <row r="237" spans="3:4" x14ac:dyDescent="0.3">
      <c r="C237" s="1"/>
      <c r="D237" s="1"/>
    </row>
    <row r="238" spans="3:4" x14ac:dyDescent="0.3">
      <c r="C238" s="1"/>
      <c r="D238" s="1"/>
    </row>
    <row r="239" spans="3:4" x14ac:dyDescent="0.3">
      <c r="C239" s="1"/>
      <c r="D239" s="1"/>
    </row>
    <row r="240" spans="3:4" x14ac:dyDescent="0.3">
      <c r="C240" s="1"/>
      <c r="D240" s="1"/>
    </row>
    <row r="241" spans="3:4" x14ac:dyDescent="0.3">
      <c r="C241" s="1"/>
      <c r="D241" s="1"/>
    </row>
    <row r="242" spans="3:4" x14ac:dyDescent="0.3">
      <c r="C242" s="1"/>
      <c r="D242" s="1"/>
    </row>
    <row r="243" spans="3:4" x14ac:dyDescent="0.3">
      <c r="C243" s="1"/>
      <c r="D243" s="1"/>
    </row>
    <row r="244" spans="3:4" x14ac:dyDescent="0.3">
      <c r="C244" s="1"/>
      <c r="D244" s="1"/>
    </row>
    <row r="245" spans="3:4" x14ac:dyDescent="0.3">
      <c r="C245" s="1"/>
      <c r="D245" s="1"/>
    </row>
    <row r="246" spans="3:4" x14ac:dyDescent="0.3">
      <c r="C246" s="1"/>
    </row>
    <row r="247" spans="3:4" x14ac:dyDescent="0.3">
      <c r="C247" s="1"/>
    </row>
    <row r="248" spans="3:4" x14ac:dyDescent="0.3">
      <c r="C2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 month</vt:lpstr>
      <vt:lpstr>current</vt:lpstr>
      <vt:lpstr>next month</vt:lpstr>
      <vt:lpstr>next </vt:lpstr>
      <vt:lpstr>far month</vt:lpstr>
      <vt:lpstr>far</vt:lpstr>
      <vt:lpstr>equit_futures_compare</vt:lpstr>
      <vt:lpstr>contango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reddy pandem</dc:creator>
  <cp:lastModifiedBy>prakash reddy pandem</cp:lastModifiedBy>
  <dcterms:created xsi:type="dcterms:W3CDTF">2020-04-16T13:41:45Z</dcterms:created>
  <dcterms:modified xsi:type="dcterms:W3CDTF">2020-04-20T08:12:17Z</dcterms:modified>
</cp:coreProperties>
</file>