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ahammad.noor/Desktop/Manim/Plans/"/>
    </mc:Choice>
  </mc:AlternateContent>
  <xr:revisionPtr revIDLastSave="0" documentId="13_ncr:1_{3E3067BE-7CFE-1246-A89E-70939807057A}" xr6:coauthVersionLast="47" xr6:coauthVersionMax="47" xr10:uidLastSave="{00000000-0000-0000-0000-000000000000}"/>
  <bookViews>
    <workbookView xWindow="0" yWindow="760" windowWidth="30240" windowHeight="17440" activeTab="4" xr2:uid="{6056FD7E-A412-5A43-9ED3-7FE98E872AB2}"/>
  </bookViews>
  <sheets>
    <sheet name="Domains" sheetId="3" r:id="rId1"/>
    <sheet name="Topics" sheetId="2" r:id="rId2"/>
    <sheet name="Websites to refer" sheetId="1" r:id="rId3"/>
    <sheet name="Timeline" sheetId="5" r:id="rId4"/>
    <sheet name="Class 9th" sheetId="7" r:id="rId5"/>
  </sheets>
  <definedNames>
    <definedName name="_xlnm._FilterDatabase" localSheetId="0" hidden="1">Domains!$A$1:$E$8</definedName>
    <definedName name="prevWBS" localSheetId="4">'Class 9th'!$A1048576</definedName>
    <definedName name="prevWBS" localSheetId="3">Timeline!$A1048576</definedName>
    <definedName name="_xlnm.Print_Area" localSheetId="4">'Class 9th'!$A$1:$BN$72</definedName>
    <definedName name="_xlnm.Print_Area" localSheetId="3">Timeline!$A$1:$BN$38</definedName>
    <definedName name="_xlnm.Print_Titles" localSheetId="4">'Class 9th'!$4:$7</definedName>
    <definedName name="_xlnm.Print_Titles" localSheetId="3">Timeline!$4:$7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7" l="1"/>
  <c r="F11" i="7"/>
  <c r="I11" i="7" s="1"/>
  <c r="F52" i="7"/>
  <c r="I52" i="7" s="1"/>
  <c r="F51" i="7"/>
  <c r="I51" i="7" s="1"/>
  <c r="F50" i="7"/>
  <c r="I50" i="7" s="1"/>
  <c r="F49" i="7"/>
  <c r="I49" i="7" s="1"/>
  <c r="F48" i="7"/>
  <c r="I48" i="7" s="1"/>
  <c r="F47" i="7"/>
  <c r="I47" i="7" s="1"/>
  <c r="F46" i="7"/>
  <c r="I46" i="7" s="1"/>
  <c r="F45" i="7"/>
  <c r="I45" i="7" s="1"/>
  <c r="F44" i="7"/>
  <c r="I44" i="7" s="1"/>
  <c r="F43" i="7"/>
  <c r="I43" i="7" s="1"/>
  <c r="F42" i="7"/>
  <c r="I42" i="7" s="1"/>
  <c r="F41" i="7"/>
  <c r="I41" i="7" s="1"/>
  <c r="F15" i="7"/>
  <c r="I15" i="7" s="1"/>
  <c r="F10" i="7"/>
  <c r="I10" i="7" s="1"/>
  <c r="F13" i="7"/>
  <c r="A79" i="7"/>
  <c r="F78" i="7"/>
  <c r="I78" i="7" s="1"/>
  <c r="F77" i="7"/>
  <c r="I77" i="7" s="1"/>
  <c r="F76" i="7"/>
  <c r="I76" i="7" s="1"/>
  <c r="F75" i="7"/>
  <c r="I75" i="7" s="1"/>
  <c r="A75" i="7"/>
  <c r="A76" i="7" s="1"/>
  <c r="A77" i="7" s="1"/>
  <c r="A78" i="7" s="1"/>
  <c r="I72" i="7"/>
  <c r="F40" i="7"/>
  <c r="I40" i="7" s="1"/>
  <c r="F39" i="7"/>
  <c r="I39" i="7" s="1"/>
  <c r="F38" i="7"/>
  <c r="I38" i="7" s="1"/>
  <c r="F37" i="7"/>
  <c r="I37" i="7" s="1"/>
  <c r="F36" i="7"/>
  <c r="I36" i="7" s="1"/>
  <c r="F35" i="7"/>
  <c r="I35" i="7" s="1"/>
  <c r="F34" i="7"/>
  <c r="I34" i="7" s="1"/>
  <c r="F33" i="7"/>
  <c r="I33" i="7" s="1"/>
  <c r="F32" i="7"/>
  <c r="I32" i="7" s="1"/>
  <c r="F31" i="7"/>
  <c r="I31" i="7" s="1"/>
  <c r="F30" i="7"/>
  <c r="I30" i="7" s="1"/>
  <c r="F29" i="7"/>
  <c r="I29" i="7" s="1"/>
  <c r="F28" i="7"/>
  <c r="I28" i="7" s="1"/>
  <c r="F27" i="7"/>
  <c r="I27" i="7" s="1"/>
  <c r="E23" i="7"/>
  <c r="F23" i="7" s="1"/>
  <c r="I23" i="7" s="1"/>
  <c r="F22" i="7"/>
  <c r="I22" i="7" s="1"/>
  <c r="F21" i="7"/>
  <c r="I21" i="7" s="1"/>
  <c r="F20" i="7"/>
  <c r="I20" i="7" s="1"/>
  <c r="F19" i="7"/>
  <c r="I19" i="7" s="1"/>
  <c r="F18" i="7"/>
  <c r="I18" i="7" s="1"/>
  <c r="F17" i="7"/>
  <c r="I17" i="7" s="1"/>
  <c r="F16" i="7"/>
  <c r="I16" i="7" s="1"/>
  <c r="F14" i="7"/>
  <c r="I14" i="7" s="1"/>
  <c r="F12" i="7"/>
  <c r="F9" i="7"/>
  <c r="I9" i="7" s="1"/>
  <c r="F8" i="7"/>
  <c r="I8" i="7" s="1"/>
  <c r="A8" i="7"/>
  <c r="A9" i="7" s="1"/>
  <c r="A10" i="7" s="1"/>
  <c r="K6" i="7"/>
  <c r="L6" i="7" s="1"/>
  <c r="F23" i="5"/>
  <c r="I23" i="5" s="1"/>
  <c r="E19" i="5"/>
  <c r="F19" i="5" s="1"/>
  <c r="I19" i="5" s="1"/>
  <c r="A45" i="5"/>
  <c r="F44" i="5"/>
  <c r="I44" i="5" s="1"/>
  <c r="F43" i="5"/>
  <c r="I43" i="5" s="1"/>
  <c r="F42" i="5"/>
  <c r="I42" i="5" s="1"/>
  <c r="F41" i="5"/>
  <c r="I41" i="5" s="1"/>
  <c r="A41" i="5"/>
  <c r="A42" i="5" s="1"/>
  <c r="A43" i="5" s="1"/>
  <c r="A44" i="5" s="1"/>
  <c r="I38" i="5"/>
  <c r="I37" i="5"/>
  <c r="F36" i="5"/>
  <c r="I36" i="5" s="1"/>
  <c r="F35" i="5"/>
  <c r="I35" i="5" s="1"/>
  <c r="F34" i="5"/>
  <c r="I34" i="5" s="1"/>
  <c r="F33" i="5"/>
  <c r="I33" i="5" s="1"/>
  <c r="F32" i="5"/>
  <c r="I32" i="5" s="1"/>
  <c r="F31" i="5"/>
  <c r="I31" i="5" s="1"/>
  <c r="F30" i="5"/>
  <c r="I30" i="5" s="1"/>
  <c r="F29" i="5"/>
  <c r="I29" i="5" s="1"/>
  <c r="F28" i="5"/>
  <c r="I28" i="5" s="1"/>
  <c r="F27" i="5"/>
  <c r="I27" i="5" s="1"/>
  <c r="F26" i="5"/>
  <c r="I26" i="5" s="1"/>
  <c r="F25" i="5"/>
  <c r="I25" i="5" s="1"/>
  <c r="F24" i="5"/>
  <c r="I24" i="5" s="1"/>
  <c r="F18" i="5"/>
  <c r="I18" i="5" s="1"/>
  <c r="F17" i="5"/>
  <c r="I17" i="5" s="1"/>
  <c r="F16" i="5"/>
  <c r="I16" i="5" s="1"/>
  <c r="F15" i="5"/>
  <c r="I15" i="5" s="1"/>
  <c r="F14" i="5"/>
  <c r="I14" i="5" s="1"/>
  <c r="F13" i="5"/>
  <c r="I13" i="5" s="1"/>
  <c r="F12" i="5"/>
  <c r="I12" i="5" s="1"/>
  <c r="F11" i="5"/>
  <c r="I11" i="5" s="1"/>
  <c r="F10" i="5"/>
  <c r="F9" i="5"/>
  <c r="I9" i="5" s="1"/>
  <c r="F8" i="5"/>
  <c r="I8" i="5" s="1"/>
  <c r="A8" i="5"/>
  <c r="A9" i="5" s="1"/>
  <c r="A10" i="5" s="1"/>
  <c r="A11" i="5" s="1"/>
  <c r="A12" i="5" s="1"/>
  <c r="A13" i="5" s="1"/>
  <c r="K6" i="5"/>
  <c r="L6" i="5" s="1"/>
  <c r="K5" i="7" l="1"/>
  <c r="A12" i="7"/>
  <c r="A13" i="7" s="1"/>
  <c r="A14" i="7" s="1"/>
  <c r="K4" i="7"/>
  <c r="E24" i="7"/>
  <c r="F24" i="7" s="1"/>
  <c r="M6" i="7"/>
  <c r="L7" i="7"/>
  <c r="I24" i="7"/>
  <c r="E26" i="7"/>
  <c r="F26" i="7" s="1"/>
  <c r="I26" i="7" s="1"/>
  <c r="K7" i="7"/>
  <c r="E25" i="7"/>
  <c r="F25" i="7" s="1"/>
  <c r="I25" i="7" s="1"/>
  <c r="E21" i="5"/>
  <c r="F21" i="5" s="1"/>
  <c r="I21" i="5" s="1"/>
  <c r="E20" i="5"/>
  <c r="F20" i="5" s="1"/>
  <c r="A14" i="5"/>
  <c r="A15" i="5" s="1"/>
  <c r="A16" i="5" s="1"/>
  <c r="A17" i="5" s="1"/>
  <c r="A18" i="5" s="1"/>
  <c r="A19" i="5" s="1"/>
  <c r="K4" i="5"/>
  <c r="K5" i="5"/>
  <c r="M6" i="5"/>
  <c r="L7" i="5"/>
  <c r="K7" i="5"/>
  <c r="A15" i="7" l="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N6" i="7"/>
  <c r="M7" i="7"/>
  <c r="I20" i="5"/>
  <c r="E22" i="5"/>
  <c r="F22" i="5" s="1"/>
  <c r="I22" i="5" s="1"/>
  <c r="A20" i="5"/>
  <c r="A21" i="5" s="1"/>
  <c r="A22" i="5" s="1"/>
  <c r="A23" i="5" s="1"/>
  <c r="A24" i="5" s="1"/>
  <c r="A25" i="5" s="1"/>
  <c r="A26" i="5" s="1"/>
  <c r="A27" i="5" s="1"/>
  <c r="A28" i="5" s="1"/>
  <c r="A29" i="5" s="1"/>
  <c r="A30" i="5" s="1"/>
  <c r="A31" i="5" s="1"/>
  <c r="A32" i="5" s="1"/>
  <c r="A33" i="5" s="1"/>
  <c r="A34" i="5" s="1"/>
  <c r="A35" i="5" s="1"/>
  <c r="A36" i="5" s="1"/>
  <c r="M7" i="5"/>
  <c r="N6" i="5"/>
  <c r="O6" i="7" l="1"/>
  <c r="N7" i="7"/>
  <c r="O6" i="5"/>
  <c r="N7" i="5"/>
  <c r="P6" i="7" l="1"/>
  <c r="O7" i="7"/>
  <c r="P6" i="5"/>
  <c r="O7" i="5"/>
  <c r="Q6" i="7" l="1"/>
  <c r="P7" i="7"/>
  <c r="Q6" i="5"/>
  <c r="P7" i="5"/>
  <c r="R6" i="7" l="1"/>
  <c r="Q7" i="7"/>
  <c r="Q7" i="5"/>
  <c r="R6" i="5"/>
  <c r="R7" i="7" l="1"/>
  <c r="R5" i="7"/>
  <c r="R4" i="7"/>
  <c r="S6" i="7"/>
  <c r="R5" i="5"/>
  <c r="R4" i="5"/>
  <c r="S6" i="5"/>
  <c r="R7" i="5"/>
  <c r="T6" i="7" l="1"/>
  <c r="S7" i="7"/>
  <c r="T6" i="5"/>
  <c r="S7" i="5"/>
  <c r="U6" i="7" l="1"/>
  <c r="T7" i="7"/>
  <c r="U6" i="5"/>
  <c r="T7" i="5"/>
  <c r="U7" i="7" l="1"/>
  <c r="V6" i="7"/>
  <c r="U7" i="5"/>
  <c r="V6" i="5"/>
  <c r="W6" i="7" l="1"/>
  <c r="V7" i="7"/>
  <c r="W6" i="5"/>
  <c r="V7" i="5"/>
  <c r="X6" i="7" l="1"/>
  <c r="W7" i="7"/>
  <c r="W7" i="5"/>
  <c r="X6" i="5"/>
  <c r="Y6" i="7" l="1"/>
  <c r="X7" i="7"/>
  <c r="Y6" i="5"/>
  <c r="X7" i="5"/>
  <c r="Z6" i="7" l="1"/>
  <c r="Y7" i="7"/>
  <c r="Y5" i="7"/>
  <c r="Y4" i="7"/>
  <c r="Y5" i="5"/>
  <c r="Y4" i="5"/>
  <c r="Z6" i="5"/>
  <c r="Y7" i="5"/>
  <c r="Z7" i="7" l="1"/>
  <c r="AA6" i="7"/>
  <c r="AA6" i="5"/>
  <c r="Z7" i="5"/>
  <c r="AB6" i="7" l="1"/>
  <c r="AA7" i="7"/>
  <c r="AB6" i="5"/>
  <c r="AA7" i="5"/>
  <c r="AC6" i="7" l="1"/>
  <c r="AB7" i="7"/>
  <c r="AC6" i="5"/>
  <c r="AB7" i="5"/>
  <c r="AD6" i="7" l="1"/>
  <c r="AC7" i="7"/>
  <c r="AC7" i="5"/>
  <c r="AD6" i="5"/>
  <c r="AE6" i="7" l="1"/>
  <c r="AD7" i="7"/>
  <c r="AE6" i="5"/>
  <c r="AD7" i="5"/>
  <c r="AF6" i="7" l="1"/>
  <c r="AE7" i="7"/>
  <c r="AE7" i="5"/>
  <c r="AF6" i="5"/>
  <c r="AG6" i="7" l="1"/>
  <c r="AF7" i="7"/>
  <c r="AF4" i="7"/>
  <c r="AF5" i="7"/>
  <c r="AG6" i="5"/>
  <c r="AF7" i="5"/>
  <c r="AF5" i="5"/>
  <c r="AF4" i="5"/>
  <c r="AH6" i="7" l="1"/>
  <c r="AG7" i="7"/>
  <c r="AG7" i="5"/>
  <c r="AH6" i="5"/>
  <c r="AH7" i="7" l="1"/>
  <c r="AI6" i="7"/>
  <c r="AI6" i="5"/>
  <c r="AH7" i="5"/>
  <c r="AJ6" i="7" l="1"/>
  <c r="AI7" i="7"/>
  <c r="AJ6" i="5"/>
  <c r="AI7" i="5"/>
  <c r="AK6" i="7" l="1"/>
  <c r="AJ7" i="7"/>
  <c r="AK6" i="5"/>
  <c r="AJ7" i="5"/>
  <c r="AK7" i="7" l="1"/>
  <c r="AL6" i="7"/>
  <c r="AK7" i="5"/>
  <c r="AL6" i="5"/>
  <c r="AM6" i="7" l="1"/>
  <c r="AL7" i="7"/>
  <c r="AM6" i="5"/>
  <c r="AL7" i="5"/>
  <c r="AN6" i="7" l="1"/>
  <c r="AM5" i="7"/>
  <c r="AM7" i="7"/>
  <c r="AM4" i="7"/>
  <c r="AM7" i="5"/>
  <c r="AM5" i="5"/>
  <c r="AN6" i="5"/>
  <c r="AM4" i="5"/>
  <c r="AO6" i="7" l="1"/>
  <c r="AN7" i="7"/>
  <c r="AO6" i="5"/>
  <c r="AN7" i="5"/>
  <c r="AP6" i="7" l="1"/>
  <c r="AO7" i="7"/>
  <c r="AP6" i="5"/>
  <c r="AO7" i="5"/>
  <c r="AP7" i="7" l="1"/>
  <c r="AQ6" i="7"/>
  <c r="AQ6" i="5"/>
  <c r="AP7" i="5"/>
  <c r="AR6" i="7" l="1"/>
  <c r="AQ7" i="7"/>
  <c r="AR6" i="5"/>
  <c r="AQ7" i="5"/>
  <c r="AS6" i="7" l="1"/>
  <c r="AR7" i="7"/>
  <c r="AS6" i="5"/>
  <c r="AR7" i="5"/>
  <c r="AT6" i="7" l="1"/>
  <c r="AS7" i="7"/>
  <c r="AS7" i="5"/>
  <c r="AT6" i="5"/>
  <c r="AT5" i="7" l="1"/>
  <c r="AT4" i="7"/>
  <c r="AU6" i="7"/>
  <c r="AT7" i="7"/>
  <c r="AT5" i="5"/>
  <c r="AT4" i="5"/>
  <c r="AU6" i="5"/>
  <c r="AT7" i="5"/>
  <c r="AV6" i="7" l="1"/>
  <c r="AU7" i="7"/>
  <c r="AV6" i="5"/>
  <c r="AU7" i="5"/>
  <c r="AW6" i="7" l="1"/>
  <c r="AV7" i="7"/>
  <c r="AV7" i="5"/>
  <c r="AW6" i="5"/>
  <c r="AX6" i="7" l="1"/>
  <c r="AW7" i="7"/>
  <c r="AW7" i="5"/>
  <c r="AX6" i="5"/>
  <c r="AX7" i="7" l="1"/>
  <c r="AY6" i="7"/>
  <c r="AY6" i="5"/>
  <c r="AX7" i="5"/>
  <c r="AZ6" i="7" l="1"/>
  <c r="AY7" i="7"/>
  <c r="AZ6" i="5"/>
  <c r="AY7" i="5"/>
  <c r="BA6" i="7" l="1"/>
  <c r="AZ7" i="7"/>
  <c r="BA6" i="5"/>
  <c r="AZ7" i="5"/>
  <c r="BA5" i="7" l="1"/>
  <c r="BA4" i="7"/>
  <c r="BA7" i="7"/>
  <c r="BB6" i="7"/>
  <c r="BA7" i="5"/>
  <c r="BA5" i="5"/>
  <c r="BA4" i="5"/>
  <c r="BB6" i="5"/>
  <c r="BC6" i="7" l="1"/>
  <c r="BB7" i="7"/>
  <c r="BC6" i="5"/>
  <c r="BB7" i="5"/>
  <c r="BD6" i="7" l="1"/>
  <c r="BC7" i="7"/>
  <c r="BC7" i="5"/>
  <c r="BD6" i="5"/>
  <c r="BE6" i="7" l="1"/>
  <c r="BD7" i="7"/>
  <c r="BE6" i="5"/>
  <c r="BD7" i="5"/>
  <c r="BF6" i="7" l="1"/>
  <c r="BE7" i="7"/>
  <c r="BF6" i="5"/>
  <c r="BE7" i="5"/>
  <c r="BF7" i="7" l="1"/>
  <c r="BG6" i="7"/>
  <c r="BG6" i="5"/>
  <c r="BF7" i="5"/>
  <c r="BH6" i="7" l="1"/>
  <c r="BG7" i="7"/>
  <c r="BH6" i="5"/>
  <c r="BG7" i="5"/>
  <c r="BH5" i="7" l="1"/>
  <c r="BH4" i="7"/>
  <c r="BI6" i="7"/>
  <c r="BH7" i="7"/>
  <c r="BI6" i="5"/>
  <c r="BH7" i="5"/>
  <c r="BH5" i="5"/>
  <c r="BH4" i="5"/>
  <c r="BJ6" i="7" l="1"/>
  <c r="BI7" i="7"/>
  <c r="BI7" i="5"/>
  <c r="BJ6" i="5"/>
  <c r="BK6" i="7" l="1"/>
  <c r="BJ7" i="7"/>
  <c r="BK6" i="5"/>
  <c r="BJ7" i="5"/>
  <c r="BL6" i="7" l="1"/>
  <c r="BK7" i="7"/>
  <c r="BK7" i="5"/>
  <c r="BL6" i="5"/>
  <c r="BM6" i="7" l="1"/>
  <c r="BL7" i="7"/>
  <c r="BM6" i="5"/>
  <c r="BL7" i="5"/>
  <c r="BN6" i="7" l="1"/>
  <c r="BN7" i="7" s="1"/>
  <c r="BM7" i="7"/>
  <c r="BN6" i="5"/>
  <c r="BN7" i="5" s="1"/>
  <c r="BM7" i="5"/>
  <c r="D3" i="2" l="1"/>
  <c r="D4" i="2"/>
  <c r="D5" i="2"/>
  <c r="D6" i="2"/>
  <c r="D7" i="2"/>
  <c r="D8" i="2"/>
  <c r="D9" i="2"/>
  <c r="D10" i="2"/>
  <c r="D11" i="2"/>
  <c r="D12" i="2"/>
  <c r="D13" i="2"/>
  <c r="D14" i="2"/>
  <c r="D15" i="2"/>
  <c r="D16" i="2"/>
  <c r="D17" i="2"/>
  <c r="D18" i="2"/>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6827BFF5-3DE6-8443-99D4-A397AA62A01D}">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336FCC02-EEA2-9D49-9A55-D99AFFFB8AE5}">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E4D4C01C-CB6C-7C40-8527-FA10F58BE456}">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FDBC1F6C-3BE7-7343-9003-0D94B08A0744}">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91380F7C-8C11-1042-B8A4-E151BF7EE456}">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A97EF2F8-72C2-874C-A9B7-80D2A77EA78E}">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55C45DFE-D378-1540-97B2-74F5587E1B8B}">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EC788252-6C5C-4B4A-9EB7-79AACA5C316F}">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4DD2EEF4-9123-ED4F-8947-CF02AC6C953B}">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tc={BE20AC35-9172-7241-B1E7-BE49D0028D56}</author>
    <author>tc={6E9D1D0F-7318-D94B-B867-F1E63A062182}</author>
  </authors>
  <commentList>
    <comment ref="A7" authorId="0" shapeId="0" xr:uid="{E750DA4E-D2B9-4248-B01B-25CB805A4809}">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A9878445-9D62-914A-9291-336B6D155C01}">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A48AB7C1-471D-7746-B966-F62EB7C23CCC}">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B5FA4548-4676-A647-B135-7459139DCF62}">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2DCD883C-6401-484A-9E4E-C1C54E77AB52}">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3C04C689-579C-B64C-AE4C-6A3BEBCDB806}">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66A793A0-BAEE-BA4D-8136-F12932E4CC6A}">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7D4DDF02-DAAA-E242-BCCF-3731F60F97AF}">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467DD802-99F7-D14E-B8B7-BCE65E18163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 ref="B9" authorId="2" shapeId="0" xr:uid="{BE20AC35-9172-7241-B1E7-BE49D0028D56}">
      <text>
        <t>[Threaded comment]
Your version of Excel allows you to read this threaded comment; however, any edits to it will get removed if the file is opened in a newer version of Excel. Learn more: https://go.microsoft.com/fwlink/?linkid=870924
Comment:
    Number line, Pythagoras</t>
      </text>
    </comment>
    <comment ref="B10" authorId="3" shapeId="0" xr:uid="{6E9D1D0F-7318-D94B-B867-F1E63A062182}">
      <text>
        <t>[Threaded comment]
Your version of Excel allows you to read this threaded comment; however, any edits to it will get removed if the file is opened in a newer version of Excel. Learn more: https://go.microsoft.com/fwlink/?linkid=870924
Comment:
    Snake, Subway surfer</t>
      </text>
    </comment>
  </commentList>
</comments>
</file>

<file path=xl/sharedStrings.xml><?xml version="1.0" encoding="utf-8"?>
<sst xmlns="http://schemas.openxmlformats.org/spreadsheetml/2006/main" count="248" uniqueCount="137">
  <si>
    <t>Website Name</t>
  </si>
  <si>
    <t>Description</t>
  </si>
  <si>
    <t>Link</t>
  </si>
  <si>
    <t>Monthly Cost (INR)</t>
  </si>
  <si>
    <t>Wolfram Alpha</t>
  </si>
  <si>
    <t>A computational knowledge engine that can help you solve complex mathematical problems, generate visualizations and graphs, and provide step-by-step solutions to a variety of mathematical concepts.</t>
  </si>
  <si>
    <t>https://www.wolframalpha.com/</t>
  </si>
  <si>
    <t>Free and paid plans starting at INR 105 per month</t>
  </si>
  <si>
    <t>Desmos</t>
  </si>
  <si>
    <t>An online graphing calculator that can help you visualize functions and plot data in real-time. It can be particularly useful for teaching trigonometry, calculus, and other advanced mathematical concepts.</t>
  </si>
  <si>
    <t>https://www.desmos.com/</t>
  </si>
  <si>
    <t>Free</t>
  </si>
  <si>
    <t>GeoGebra</t>
  </si>
  <si>
    <t>A dynamic mathematics software that can help you create interactive graphs, animations, and simulations for teaching geometry, algebra, and calculus. It is particularly useful for visualizing 2D and 3D geometry problems.</t>
  </si>
  <si>
    <t>https://www.geogebra.org/</t>
  </si>
  <si>
    <t>Free and paid plans starting at INR 285 per month</t>
  </si>
  <si>
    <t>Khan Academy</t>
  </si>
  <si>
    <t>A free online learning platform that offers a variety of courses in mathematics, science, and other subjects. It includes a range of resources, including videos, practice exercises, and interactive quizzes, which can be particularly useful for preparing lesson plans and learning new concepts.</t>
  </si>
  <si>
    <t>https://www.khanacademy.org/</t>
  </si>
  <si>
    <t>Brilliant</t>
  </si>
  <si>
    <t>An online learning platform that offers interactive courses in mathematics, science, and other subjects. It includes a range of resources, including videos, quizzes, and problem-solving challenges, which can be particularly useful for engaging students and developing critical thinking skills.</t>
  </si>
  <si>
    <t>https://brilliant.org/</t>
  </si>
  <si>
    <t>Free and paid plans starting at INR 565</t>
  </si>
  <si>
    <t>Class</t>
  </si>
  <si>
    <t>Topics</t>
  </si>
  <si>
    <t>Sub-Topics</t>
  </si>
  <si>
    <t>Euclid's Geometry</t>
  </si>
  <si>
    <t>Introduction to Euclid's Geometry, Euclid's Definitions, Axioms and Postulates, Equivalent Versions of Euclid's Fifth Postulate, Understanding Euclid's Proof of Pythagoras Theorem</t>
  </si>
  <si>
    <t>Triangles</t>
  </si>
  <si>
    <t>Types of Triangles, Properties of Triangles, Congruence of Triangles, Inequalities in Triangles, Pythagoras Theorem, Basic Proportionality Theorem</t>
  </si>
  <si>
    <t>Coordinate Geometry</t>
  </si>
  <si>
    <t>Cartesian System of Rectangular Coordinates, Distance Formula, Section Formula, Area of a Triangle, Equation of a Line in Various Forms, Distance of a Point from a Line</t>
  </si>
  <si>
    <t>Three-Dimensional Geometry</t>
  </si>
  <si>
    <t>Coordinate Axes and Coordinate Planes in Three Dimensions, Coordinates of a Point in Space, Distance between Two Points, Section Formula, Direction Cosines and Direction Ratios of a Line, Equation of a Plane, Distance of a Point from a Plane</t>
  </si>
  <si>
    <t>Algebraic Identities, Linear Equations in One Variable</t>
  </si>
  <si>
    <t>Factorisation, Linear Equations with One Variable and their Solutions, Word Problems based on Linear Equations</t>
  </si>
  <si>
    <t>Quadratic Equations</t>
  </si>
  <si>
    <t>Quadratic Equations and their Solutions, Nature of Roots, Word Problems based on Quadratic Equations</t>
  </si>
  <si>
    <t>Sets, Relations and Functions, Algebra of Matrices, Complex Numbers and Quadratic Equations</t>
  </si>
  <si>
    <t>Sets and their Representations, Relations and Functions, Matrices, Operations on Matrices, Types of Matrices, Properties of Matrices, Determinants, Inverse of a Matrix, Complex Numbers, Algebra of Complex Numbers, Modulus and Argument of a Complex Number, Square Root of a Complex Number, Quadratic Equations in Complex Number System</t>
  </si>
  <si>
    <t>Linear Programming, Probability</t>
  </si>
  <si>
    <t>Introduction to Linear Programming, Formulation of Linear Programming Problems, Graphical Method of Solution for Problems in Two Variables, Feasible and Infeasible Solutions, Optimal Feasible Solutions (up to three non-trivial constraints), Probability - Conditional Probability, Multiplication Theorem on Probability, Independent Events, Bayes’ Theorem, Random Variables and its Probability Distributions</t>
  </si>
  <si>
    <t>Algebra</t>
  </si>
  <si>
    <t>Geometry</t>
  </si>
  <si>
    <t>-</t>
  </si>
  <si>
    <t>Limits and Derivatives</t>
  </si>
  <si>
    <t>Limits and Continuity, Differentiability, Derivatives of Polynomials, Derivatives of Trigonometric Functions, Chain Rule, Mean Value Theorem</t>
  </si>
  <si>
    <t>Continuity and Differentiability, Applications of Derivatives</t>
  </si>
  <si>
    <t>Rate of Change of Quantities, Increasing and Decreasing Functions, Tangents and Normals, Approximations, Maxima and Minima, Rolle's Theorem and Lagrange's Mean Value Theorem, Increasing and Decreasing Functions, Concavity and Convexity, Points of Inflection, Optimization Problems, Related Rates, Motion in a Straight Line</t>
  </si>
  <si>
    <t>Calculus</t>
  </si>
  <si>
    <t>Trigonometry</t>
  </si>
  <si>
    <t>Trigonometric Functions</t>
  </si>
  <si>
    <t>Trigonometric Ratios, Values of Trigonometric Ratios for 0°, 30°, 45°, 60° and 90°, Trigonometric Ratios of Complementary Angles, Trigonometric Identities, Height and Distance</t>
  </si>
  <si>
    <t>Inverse Trigonometric Functions, Properties of Triangles</t>
  </si>
  <si>
    <t>Basic Concepts, Properties of Inverse Trigonometric Functions, Verification of Inverse Trigonometric Functions, Solution of Equations, Sum and Difference of Inverse Trigonometric Functions, Multiple and Submultiple Angles, Solution of Triangles, Simple Applications of Different Types of Triangles</t>
  </si>
  <si>
    <t>Domain</t>
  </si>
  <si>
    <t>Examples of Topics</t>
  </si>
  <si>
    <t>The study of shapes, sizes, and positions of objects in space.</t>
  </si>
  <si>
    <t>Points, lines, angles, planes, circles, triangles, polygons, three-dimensional figures</t>
  </si>
  <si>
    <t>The study of rates of change and accumulation, and how these concepts relate to functions and graphs.</t>
  </si>
  <si>
    <t>Limits, derivatives, integrals, applications of calculus</t>
  </si>
  <si>
    <t>The study of mathematical symbols and the rules for manipulating them.</t>
  </si>
  <si>
    <t>Equations, inequalities, functions, graphs, matrices, complex numbers</t>
  </si>
  <si>
    <t>The study of the relationships between angles and sides of triangles, and how these relationships can be used to solve problems in geometry and other fields.</t>
  </si>
  <si>
    <t>Trigonometric ratios, values of trigonometric ratios, trigonometric identities, solution of triangles</t>
  </si>
  <si>
    <t>Statistics and Probability</t>
  </si>
  <si>
    <t>The study of how to collect, analyze, and interpret data, and how to make predictions based on that data.</t>
  </si>
  <si>
    <t>Descriptive statistics, probability distributions, hypothesis testing, regression analysis</t>
  </si>
  <si>
    <t>Number Theory</t>
  </si>
  <si>
    <t>The study of the properties of numbers, and how they relate to each other.</t>
  </si>
  <si>
    <t>Prime numbers, divisibility, modular arithmetic, Diophantine equations</t>
  </si>
  <si>
    <t>Discrete Mathematics</t>
  </si>
  <si>
    <t>The study of mathematical structures that are discrete, rather than continuous.</t>
  </si>
  <si>
    <t>Combinatorics, graph theory, cryptography</t>
  </si>
  <si>
    <t>Decision</t>
  </si>
  <si>
    <t>Priority</t>
  </si>
  <si>
    <t>Play with graphs</t>
  </si>
  <si>
    <t>Sub-priority</t>
  </si>
  <si>
    <t>May take inspiration for classes</t>
  </si>
  <si>
    <t>Comments</t>
  </si>
  <si>
    <r>
      <rPr>
        <i/>
        <u/>
        <sz val="8"/>
        <color theme="1" tint="0.34998626667073579"/>
        <rFont val="Arial"/>
        <family val="2"/>
      </rPr>
      <t>Gantt Chart Template</t>
    </r>
    <r>
      <rPr>
        <i/>
        <sz val="8"/>
        <color theme="1" tint="0.34998626667073579"/>
        <rFont val="Arial"/>
        <family val="2"/>
      </rPr>
      <t xml:space="preserve"> © 2006-2018 by Vertex42.com.</t>
    </r>
  </si>
  <si>
    <t>[Company Name]</t>
  </si>
  <si>
    <t xml:space="preserve">Project Start Date </t>
  </si>
  <si>
    <t xml:space="preserve">Display Week </t>
  </si>
  <si>
    <t xml:space="preserve">Project Lead </t>
  </si>
  <si>
    <t>WBS</t>
  </si>
  <si>
    <t>TASK</t>
  </si>
  <si>
    <t>PREDECESSOR</t>
  </si>
  <si>
    <t>START</t>
  </si>
  <si>
    <t>END</t>
  </si>
  <si>
    <t>DAYS</t>
  </si>
  <si>
    <t>% DONE</t>
  </si>
  <si>
    <t>WORK DAYS</t>
  </si>
  <si>
    <t>[Task Category]</t>
  </si>
  <si>
    <t>[Task]</t>
  </si>
  <si>
    <t>TEMPLATE ROWS</t>
  </si>
  <si>
    <t>See the Help worksheet to learn how to use these rows. You can hide these rows before printing.</t>
  </si>
  <si>
    <t>[ Level 1 Task or Phase ]</t>
  </si>
  <si>
    <t xml:space="preserve"> . [ Level 2 Task ]</t>
  </si>
  <si>
    <t xml:space="preserve"> . . [ Level 3 Task ]</t>
  </si>
  <si>
    <t xml:space="preserve"> . . . [ Level 4 Task ]</t>
  </si>
  <si>
    <t>YT Channel</t>
  </si>
  <si>
    <t>Channel Details</t>
  </si>
  <si>
    <t>Email ID</t>
  </si>
  <si>
    <t>Channel Objectives</t>
  </si>
  <si>
    <t>Discord server</t>
  </si>
  <si>
    <t>Target audience</t>
  </si>
  <si>
    <t>OWNER</t>
  </si>
  <si>
    <t>BOTH</t>
  </si>
  <si>
    <t>NOOR</t>
  </si>
  <si>
    <t>How the content should be?</t>
  </si>
  <si>
    <t xml:space="preserve">    Theory explanation</t>
  </si>
  <si>
    <t xml:space="preserve">    Animation part</t>
  </si>
  <si>
    <t xml:space="preserve">    How to integrate both?</t>
  </si>
  <si>
    <t>MANAS</t>
  </si>
  <si>
    <t>Content Languages</t>
  </si>
  <si>
    <t>Content/Topic Selection</t>
  </si>
  <si>
    <t>Content Creation</t>
  </si>
  <si>
    <t>Very useful
Download HTML and PNG files</t>
  </si>
  <si>
    <t>Animathics</t>
  </si>
  <si>
    <t>Logo</t>
  </si>
  <si>
    <t>Intro video (11th class video lec)</t>
  </si>
  <si>
    <t>Number System</t>
  </si>
  <si>
    <t>Intro to 1D, 2D and 3D</t>
  </si>
  <si>
    <t>Irrational Numbers</t>
  </si>
  <si>
    <t xml:space="preserve">  Representing it in number   line</t>
  </si>
  <si>
    <t>Real numbers and decimal expansion</t>
  </si>
  <si>
    <t xml:space="preserve"> Representing real num in num line</t>
  </si>
  <si>
    <t>Operations on Real numbers</t>
  </si>
  <si>
    <t>Laws of exponents</t>
  </si>
  <si>
    <t>Snake Game</t>
  </si>
  <si>
    <t>Pre-requisites</t>
  </si>
  <si>
    <t>Summary - What's Next</t>
  </si>
  <si>
    <t>Co-ordinate Geometry</t>
  </si>
  <si>
    <t>Polynomial</t>
  </si>
  <si>
    <t>Teach it after co-ordinate geomaetry</t>
  </si>
  <si>
    <t>Rational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</si>
</sst>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36" x14ac:knownFonts="1">
    <font>
      <sz val="12"/>
      <color theme="1"/>
      <name val="Calibri"/>
      <family val="2"/>
      <scheme val="minor"/>
    </font>
    <font>
      <b/>
      <sz val="12"/>
      <color theme="0"/>
      <name val="Calibri"/>
      <family val="2"/>
      <scheme val="minor"/>
    </font>
    <font>
      <sz val="10"/>
      <name val="Arial"/>
      <family val="2"/>
    </font>
    <font>
      <sz val="16"/>
      <color theme="4" tint="-0.249977111117893"/>
      <name val="Calibri Light"/>
      <family val="1"/>
      <scheme val="major"/>
    </font>
    <font>
      <sz val="14"/>
      <color indexed="56"/>
      <name val="Arial"/>
      <family val="2"/>
    </font>
    <font>
      <u/>
      <sz val="10"/>
      <color indexed="12"/>
      <name val="Arial"/>
      <family val="2"/>
    </font>
    <font>
      <i/>
      <sz val="8"/>
      <color theme="1" tint="0.34998626667073579"/>
      <name val="Arial"/>
      <family val="2"/>
    </font>
    <font>
      <i/>
      <u/>
      <sz val="8"/>
      <color theme="1" tint="0.34998626667073579"/>
      <name val="Arial"/>
      <family val="2"/>
    </font>
    <font>
      <sz val="11"/>
      <name val="Calibri Light"/>
      <family val="1"/>
      <scheme val="major"/>
    </font>
    <font>
      <sz val="9"/>
      <name val="Arial"/>
      <family val="2"/>
    </font>
    <font>
      <u/>
      <sz val="8"/>
      <color indexed="12"/>
      <name val="Arial"/>
      <family val="2"/>
    </font>
    <font>
      <sz val="7"/>
      <color indexed="55"/>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i/>
      <sz val="9"/>
      <name val="Calibri"/>
      <family val="2"/>
      <scheme val="minor"/>
    </font>
    <font>
      <b/>
      <sz val="10"/>
      <color rgb="FF000000"/>
      <name val="Calibri"/>
      <family val="2"/>
      <scheme val="minor"/>
    </font>
    <font>
      <sz val="10"/>
      <color rgb="FF000000"/>
      <name val="Calibri"/>
      <family val="2"/>
      <scheme val="minor"/>
    </font>
    <font>
      <sz val="8"/>
      <name val="Calibri"/>
      <family val="2"/>
      <scheme val="minor"/>
    </font>
    <font>
      <b/>
      <sz val="11"/>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b/>
      <sz val="9"/>
      <color rgb="FF000000"/>
      <name val="Tahoma"/>
      <family val="2"/>
    </font>
    <font>
      <sz val="9"/>
      <color rgb="FF000000"/>
      <name val="Tahoma"/>
      <family val="2"/>
    </font>
    <font>
      <sz val="10"/>
      <color rgb="FF000000"/>
      <name val="Tahoma"/>
      <family val="2"/>
    </font>
  </fonts>
  <fills count="10">
    <fill>
      <patternFill patternType="none"/>
    </fill>
    <fill>
      <patternFill patternType="gray125"/>
    </fill>
    <fill>
      <patternFill patternType="solid">
        <fgColor theme="1"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D9D9D9"/>
      </patternFill>
    </fill>
    <fill>
      <patternFill patternType="solid">
        <fgColor rgb="FFFFFFFF"/>
        <bgColor rgb="FFFFFFFF"/>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rgb="FFEFEFEF"/>
      </bottom>
      <diagonal/>
    </border>
  </borders>
  <cellStyleXfs count="4">
    <xf numFmtId="0" fontId="0" fillId="0" borderId="0"/>
    <xf numFmtId="0" fontId="2" fillId="0" borderId="0"/>
    <xf numFmtId="0" fontId="5" fillId="0" borderId="0" applyNumberFormat="0" applyFill="0" applyBorder="0" applyAlignment="0" applyProtection="0">
      <alignment vertical="top"/>
      <protection locked="0"/>
    </xf>
    <xf numFmtId="9" fontId="2" fillId="0" borderId="0" applyFont="0" applyFill="0" applyBorder="0" applyAlignment="0" applyProtection="0"/>
  </cellStyleXfs>
  <cellXfs count="11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xf>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wrapText="1"/>
    </xf>
    <xf numFmtId="0" fontId="1" fillId="2" borderId="1" xfId="0" applyFont="1" applyFill="1" applyBorder="1"/>
    <xf numFmtId="0" fontId="1" fillId="2" borderId="1" xfId="0" applyFont="1" applyFill="1"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3" fillId="0" borderId="0" xfId="1" applyFont="1" applyAlignment="1" applyProtection="1">
      <alignment vertical="center"/>
      <protection locked="0"/>
    </xf>
    <xf numFmtId="0" fontId="4" fillId="0" borderId="0" xfId="1" applyFont="1" applyAlignment="1" applyProtection="1">
      <alignment vertical="center"/>
      <protection locked="0"/>
    </xf>
    <xf numFmtId="0" fontId="2" fillId="0" borderId="0" xfId="1"/>
    <xf numFmtId="0" fontId="2" fillId="0" borderId="0" xfId="1" applyAlignment="1">
      <alignment horizontal="right" vertical="center"/>
    </xf>
    <xf numFmtId="0" fontId="8" fillId="0" borderId="0" xfId="1" applyFont="1" applyAlignment="1" applyProtection="1">
      <alignment vertical="center"/>
      <protection locked="0"/>
    </xf>
    <xf numFmtId="0" fontId="9" fillId="0" borderId="0" xfId="1" applyFont="1" applyProtection="1">
      <protection locked="0"/>
    </xf>
    <xf numFmtId="0" fontId="10" fillId="3" borderId="0" xfId="2" applyNumberFormat="1" applyFont="1" applyFill="1" applyAlignment="1" applyProtection="1">
      <alignment horizontal="right"/>
      <protection locked="0"/>
    </xf>
    <xf numFmtId="0" fontId="11" fillId="0" borderId="0" xfId="1" applyFont="1" applyProtection="1">
      <protection locked="0"/>
    </xf>
    <xf numFmtId="0" fontId="2" fillId="3" borderId="0" xfId="1" applyFill="1"/>
    <xf numFmtId="0" fontId="5" fillId="0" borderId="0" xfId="2" applyAlignment="1" applyProtection="1">
      <alignment horizontal="left"/>
    </xf>
    <xf numFmtId="0" fontId="12" fillId="0" borderId="0" xfId="1" applyFont="1"/>
    <xf numFmtId="0" fontId="12" fillId="0" borderId="0" xfId="1" applyFont="1" applyAlignment="1">
      <alignment horizontal="right" vertical="center"/>
    </xf>
    <xf numFmtId="0" fontId="13" fillId="0" borderId="2" xfId="1" applyFont="1" applyBorder="1" applyAlignment="1" applyProtection="1">
      <alignment horizontal="center" vertical="center"/>
      <protection locked="0"/>
    </xf>
    <xf numFmtId="0" fontId="14" fillId="0" borderId="0" xfId="1" applyFont="1"/>
    <xf numFmtId="166" fontId="16" fillId="0" borderId="3" xfId="1" applyNumberFormat="1" applyFont="1" applyBorder="1" applyAlignment="1">
      <alignment horizontal="center" vertical="center" shrinkToFit="1"/>
    </xf>
    <xf numFmtId="166" fontId="16" fillId="0" borderId="4" xfId="1" applyNumberFormat="1" applyFont="1" applyBorder="1" applyAlignment="1">
      <alignment horizontal="center" vertical="center" shrinkToFit="1"/>
    </xf>
    <xf numFmtId="166" fontId="16" fillId="0" borderId="5" xfId="1" applyNumberFormat="1" applyFont="1" applyBorder="1" applyAlignment="1">
      <alignment horizontal="center" vertical="center" shrinkToFit="1"/>
    </xf>
    <xf numFmtId="0" fontId="17" fillId="0" borderId="7" xfId="1" applyFont="1" applyBorder="1" applyAlignment="1">
      <alignment horizontal="left" vertical="center"/>
    </xf>
    <xf numFmtId="0" fontId="17" fillId="0" borderId="7" xfId="1" applyFont="1" applyBorder="1" applyAlignment="1">
      <alignment horizontal="center" vertical="center" wrapText="1"/>
    </xf>
    <xf numFmtId="0" fontId="18" fillId="0" borderId="7" xfId="1" applyFont="1" applyBorder="1" applyAlignment="1">
      <alignment horizontal="center" vertical="center" wrapText="1"/>
    </xf>
    <xf numFmtId="0" fontId="17" fillId="0" borderId="7" xfId="1" applyFont="1" applyBorder="1" applyAlignment="1">
      <alignment horizontal="center" vertical="center"/>
    </xf>
    <xf numFmtId="0" fontId="19" fillId="0" borderId="8" xfId="1" applyFont="1" applyBorder="1" applyAlignment="1">
      <alignment horizontal="center" vertical="center" shrinkToFit="1"/>
    </xf>
    <xf numFmtId="0" fontId="19" fillId="0" borderId="9" xfId="1" applyFont="1" applyBorder="1" applyAlignment="1">
      <alignment horizontal="center" vertical="center" shrinkToFit="1"/>
    </xf>
    <xf numFmtId="0" fontId="19" fillId="0" borderId="10" xfId="1" applyFont="1" applyBorder="1" applyAlignment="1">
      <alignment horizontal="center" vertical="center" shrinkToFit="1"/>
    </xf>
    <xf numFmtId="0" fontId="20" fillId="4" borderId="11" xfId="1" applyFont="1" applyFill="1" applyBorder="1" applyAlignment="1">
      <alignment horizontal="left" vertical="center"/>
    </xf>
    <xf numFmtId="0" fontId="20" fillId="4" borderId="11" xfId="1" applyFont="1" applyFill="1" applyBorder="1" applyAlignment="1">
      <alignment vertical="center"/>
    </xf>
    <xf numFmtId="0" fontId="19" fillId="4" borderId="11" xfId="1" applyFont="1" applyFill="1" applyBorder="1" applyAlignment="1">
      <alignment vertical="center"/>
    </xf>
    <xf numFmtId="0" fontId="19" fillId="4" borderId="11" xfId="1" applyFont="1" applyFill="1" applyBorder="1" applyAlignment="1">
      <alignment horizontal="center" vertical="center"/>
    </xf>
    <xf numFmtId="167" fontId="19" fillId="4" borderId="11" xfId="1" applyNumberFormat="1" applyFont="1" applyFill="1" applyBorder="1" applyAlignment="1">
      <alignment horizontal="right" vertical="center"/>
    </xf>
    <xf numFmtId="167" fontId="19" fillId="4" borderId="11" xfId="1" applyNumberFormat="1" applyFont="1" applyFill="1" applyBorder="1" applyAlignment="1">
      <alignment horizontal="center" vertical="center"/>
    </xf>
    <xf numFmtId="1" fontId="19" fillId="4" borderId="11" xfId="3" applyNumberFormat="1" applyFont="1" applyFill="1" applyBorder="1" applyAlignment="1" applyProtection="1">
      <alignment horizontal="center" vertical="center"/>
    </xf>
    <xf numFmtId="9" fontId="19" fillId="4" borderId="11" xfId="3" applyFont="1" applyFill="1" applyBorder="1" applyAlignment="1" applyProtection="1">
      <alignment horizontal="center" vertical="center"/>
    </xf>
    <xf numFmtId="1" fontId="19" fillId="4" borderId="11" xfId="1" applyNumberFormat="1" applyFont="1" applyFill="1" applyBorder="1" applyAlignment="1">
      <alignment horizontal="center" vertical="center"/>
    </xf>
    <xf numFmtId="1" fontId="21" fillId="4" borderId="11" xfId="1" applyNumberFormat="1" applyFont="1" applyFill="1" applyBorder="1" applyAlignment="1">
      <alignment horizontal="center" vertical="center"/>
    </xf>
    <xf numFmtId="0" fontId="19" fillId="4" borderId="11" xfId="1" applyFont="1" applyFill="1" applyBorder="1" applyAlignment="1">
      <alignment horizontal="left" vertical="center"/>
    </xf>
    <xf numFmtId="0" fontId="19" fillId="4" borderId="12" xfId="1" applyFont="1" applyFill="1" applyBorder="1" applyAlignment="1">
      <alignment vertical="center"/>
    </xf>
    <xf numFmtId="0" fontId="19" fillId="0" borderId="12" xfId="1" applyFont="1" applyBorder="1" applyAlignment="1">
      <alignment horizontal="left" vertical="center"/>
    </xf>
    <xf numFmtId="0" fontId="19" fillId="0" borderId="12" xfId="1" applyFont="1" applyBorder="1" applyAlignment="1">
      <alignment vertical="center" wrapText="1"/>
    </xf>
    <xf numFmtId="0" fontId="19" fillId="0" borderId="12" xfId="1" applyFont="1" applyBorder="1" applyAlignment="1">
      <alignment vertical="center"/>
    </xf>
    <xf numFmtId="0" fontId="22" fillId="0" borderId="13" xfId="1" applyFont="1" applyBorder="1" applyAlignment="1">
      <alignment horizontal="center" vertical="center"/>
    </xf>
    <xf numFmtId="167" fontId="22" fillId="5" borderId="13" xfId="1" applyNumberFormat="1" applyFont="1" applyFill="1" applyBorder="1" applyAlignment="1">
      <alignment horizontal="center" vertical="center"/>
    </xf>
    <xf numFmtId="167" fontId="22" fillId="0" borderId="13" xfId="1" applyNumberFormat="1" applyFont="1" applyBorder="1" applyAlignment="1">
      <alignment horizontal="center" vertical="center"/>
    </xf>
    <xf numFmtId="1" fontId="22" fillId="6" borderId="13" xfId="1" applyNumberFormat="1" applyFont="1" applyFill="1" applyBorder="1" applyAlignment="1">
      <alignment horizontal="center" vertical="center"/>
    </xf>
    <xf numFmtId="9" fontId="22" fillId="6" borderId="13" xfId="3" applyFont="1" applyFill="1" applyBorder="1" applyAlignment="1" applyProtection="1">
      <alignment horizontal="center" vertical="center"/>
    </xf>
    <xf numFmtId="1" fontId="22" fillId="0" borderId="13" xfId="1" applyNumberFormat="1" applyFont="1" applyBorder="1" applyAlignment="1">
      <alignment horizontal="center" vertical="center"/>
    </xf>
    <xf numFmtId="1" fontId="23" fillId="0" borderId="13" xfId="1" applyNumberFormat="1" applyFont="1" applyBorder="1" applyAlignment="1">
      <alignment horizontal="center" vertical="center"/>
    </xf>
    <xf numFmtId="9" fontId="19" fillId="0" borderId="12" xfId="1" applyNumberFormat="1" applyFont="1" applyBorder="1" applyAlignment="1">
      <alignment horizontal="left" vertical="center"/>
    </xf>
    <xf numFmtId="0" fontId="20" fillId="4" borderId="12" xfId="1" applyFont="1" applyFill="1" applyBorder="1" applyAlignment="1">
      <alignment horizontal="left" vertical="center"/>
    </xf>
    <xf numFmtId="0" fontId="20" fillId="4" borderId="12" xfId="1" applyFont="1" applyFill="1" applyBorder="1" applyAlignment="1">
      <alignment vertical="center"/>
    </xf>
    <xf numFmtId="0" fontId="19" fillId="4" borderId="12" xfId="1" applyFont="1" applyFill="1" applyBorder="1" applyAlignment="1">
      <alignment horizontal="center" vertical="center"/>
    </xf>
    <xf numFmtId="167" fontId="19" fillId="4" borderId="12" xfId="1" applyNumberFormat="1" applyFont="1" applyFill="1" applyBorder="1" applyAlignment="1">
      <alignment horizontal="center" vertical="center"/>
    </xf>
    <xf numFmtId="1" fontId="19" fillId="4" borderId="12" xfId="3" applyNumberFormat="1" applyFont="1" applyFill="1" applyBorder="1" applyAlignment="1" applyProtection="1">
      <alignment horizontal="center" vertical="center"/>
    </xf>
    <xf numFmtId="9" fontId="19" fillId="4" borderId="12" xfId="3" applyFont="1" applyFill="1" applyBorder="1" applyAlignment="1" applyProtection="1">
      <alignment horizontal="center" vertical="center"/>
    </xf>
    <xf numFmtId="1" fontId="19" fillId="4" borderId="12" xfId="1" applyNumberFormat="1" applyFont="1" applyFill="1" applyBorder="1" applyAlignment="1">
      <alignment horizontal="center" vertical="center"/>
    </xf>
    <xf numFmtId="1" fontId="21" fillId="4" borderId="12" xfId="1" applyNumberFormat="1" applyFont="1" applyFill="1" applyBorder="1" applyAlignment="1">
      <alignment horizontal="center" vertical="center"/>
    </xf>
    <xf numFmtId="0" fontId="19" fillId="4" borderId="12" xfId="1" applyFont="1" applyFill="1" applyBorder="1" applyAlignment="1">
      <alignment horizontal="left" vertical="center"/>
    </xf>
    <xf numFmtId="0" fontId="24" fillId="0" borderId="12" xfId="1" applyFont="1" applyBorder="1" applyAlignment="1">
      <alignment vertical="center"/>
    </xf>
    <xf numFmtId="0" fontId="19" fillId="0" borderId="12" xfId="1" applyFont="1" applyBorder="1" applyAlignment="1">
      <alignment horizontal="center" vertical="center"/>
    </xf>
    <xf numFmtId="0" fontId="24" fillId="0" borderId="12" xfId="1" applyFont="1" applyBorder="1" applyAlignment="1">
      <alignment horizontal="center" vertical="center"/>
    </xf>
    <xf numFmtId="1" fontId="19" fillId="0" borderId="12" xfId="3" applyNumberFormat="1" applyFont="1" applyFill="1" applyBorder="1" applyAlignment="1" applyProtection="1">
      <alignment horizontal="center" vertical="center"/>
    </xf>
    <xf numFmtId="9" fontId="19" fillId="0" borderId="12" xfId="3" applyFont="1" applyFill="1" applyBorder="1" applyAlignment="1" applyProtection="1">
      <alignment horizontal="center" vertical="center"/>
    </xf>
    <xf numFmtId="1" fontId="19" fillId="0" borderId="12" xfId="1" applyNumberFormat="1" applyFont="1" applyBorder="1" applyAlignment="1">
      <alignment horizontal="center" vertical="center"/>
    </xf>
    <xf numFmtId="1" fontId="21" fillId="0" borderId="12" xfId="1" applyNumberFormat="1" applyFont="1" applyBorder="1" applyAlignment="1">
      <alignment horizontal="center" vertical="center"/>
    </xf>
    <xf numFmtId="0" fontId="19" fillId="0" borderId="0" xfId="1" applyFont="1" applyAlignment="1">
      <alignment vertical="center"/>
    </xf>
    <xf numFmtId="0" fontId="25" fillId="7" borderId="0" xfId="1" applyFont="1" applyFill="1" applyAlignment="1">
      <alignment vertical="center"/>
    </xf>
    <xf numFmtId="0" fontId="13" fillId="4" borderId="0" xfId="1" applyFont="1" applyFill="1" applyAlignment="1">
      <alignment vertical="center"/>
    </xf>
    <xf numFmtId="0" fontId="26" fillId="7" borderId="0" xfId="1" applyFont="1" applyFill="1" applyAlignment="1">
      <alignment vertical="center"/>
    </xf>
    <xf numFmtId="0" fontId="26" fillId="7" borderId="0" xfId="1" applyFont="1" applyFill="1" applyAlignment="1">
      <alignment horizontal="center" vertical="center"/>
    </xf>
    <xf numFmtId="0" fontId="27" fillId="4" borderId="0" xfId="1" applyFont="1" applyFill="1" applyAlignment="1">
      <alignment vertical="center"/>
    </xf>
    <xf numFmtId="0" fontId="21" fillId="4" borderId="0" xfId="1" applyFont="1" applyFill="1" applyAlignment="1">
      <alignment vertical="center"/>
    </xf>
    <xf numFmtId="0" fontId="27" fillId="0" borderId="0" xfId="1" applyFont="1" applyAlignment="1">
      <alignment vertical="center"/>
    </xf>
    <xf numFmtId="0" fontId="22" fillId="7" borderId="0" xfId="1" applyFont="1" applyFill="1" applyAlignment="1">
      <alignment vertical="center"/>
    </xf>
    <xf numFmtId="0" fontId="19" fillId="4" borderId="0" xfId="1" applyFont="1" applyFill="1" applyAlignment="1">
      <alignment vertical="center"/>
    </xf>
    <xf numFmtId="0" fontId="19" fillId="4" borderId="0" xfId="1" applyFont="1" applyFill="1" applyAlignment="1">
      <alignment horizontal="center" vertical="center"/>
    </xf>
    <xf numFmtId="0" fontId="20" fillId="0" borderId="12" xfId="1" applyFont="1" applyBorder="1" applyAlignment="1">
      <alignment horizontal="left" vertical="center"/>
    </xf>
    <xf numFmtId="0" fontId="28" fillId="8" borderId="14" xfId="1" applyFont="1" applyFill="1" applyBorder="1" applyAlignment="1">
      <alignment vertical="center"/>
    </xf>
    <xf numFmtId="0" fontId="22" fillId="8" borderId="14" xfId="1" applyFont="1" applyFill="1" applyBorder="1" applyAlignment="1">
      <alignment vertical="center"/>
    </xf>
    <xf numFmtId="0" fontId="22" fillId="0" borderId="13" xfId="1" quotePrefix="1" applyFont="1" applyBorder="1" applyAlignment="1">
      <alignment horizontal="center" vertical="center"/>
    </xf>
    <xf numFmtId="0" fontId="22" fillId="0" borderId="13" xfId="1" applyFont="1" applyBorder="1" applyAlignment="1">
      <alignment vertical="center"/>
    </xf>
    <xf numFmtId="0" fontId="22" fillId="0" borderId="13" xfId="1" applyFont="1" applyBorder="1" applyAlignment="1">
      <alignment horizontal="left" vertical="center"/>
    </xf>
    <xf numFmtId="0" fontId="5" fillId="0" borderId="0" xfId="2" applyNumberFormat="1" applyFill="1" applyBorder="1" applyAlignment="1" applyProtection="1"/>
    <xf numFmtId="0" fontId="2" fillId="0" borderId="0" xfId="1" applyProtection="1">
      <protection locked="0"/>
    </xf>
    <xf numFmtId="0" fontId="19" fillId="9" borderId="12" xfId="1" applyFont="1" applyFill="1" applyBorder="1" applyAlignment="1">
      <alignment vertical="center" wrapText="1"/>
    </xf>
    <xf numFmtId="0" fontId="0" fillId="9" borderId="1" xfId="0" applyFill="1" applyBorder="1" applyAlignment="1">
      <alignment horizontal="center" vertical="center"/>
    </xf>
    <xf numFmtId="0" fontId="22" fillId="0" borderId="0" xfId="1" applyFont="1" applyAlignment="1">
      <alignment horizontal="center" vertical="center"/>
    </xf>
    <xf numFmtId="167" fontId="22" fillId="5" borderId="0" xfId="1" applyNumberFormat="1" applyFont="1" applyFill="1" applyAlignment="1">
      <alignment horizontal="center" vertical="center"/>
    </xf>
    <xf numFmtId="167" fontId="22" fillId="0" borderId="0" xfId="1" applyNumberFormat="1" applyFont="1" applyAlignment="1">
      <alignment horizontal="center" vertical="center"/>
    </xf>
    <xf numFmtId="1" fontId="22" fillId="6" borderId="0" xfId="1" applyNumberFormat="1" applyFont="1" applyFill="1" applyAlignment="1">
      <alignment horizontal="center" vertical="center"/>
    </xf>
    <xf numFmtId="9" fontId="22" fillId="6" borderId="0" xfId="3" applyFont="1" applyFill="1" applyBorder="1" applyAlignment="1" applyProtection="1">
      <alignment horizontal="center" vertical="center"/>
    </xf>
    <xf numFmtId="1" fontId="22" fillId="0" borderId="0" xfId="1" applyNumberFormat="1" applyFont="1" applyAlignment="1">
      <alignment horizontal="center" vertical="center"/>
    </xf>
    <xf numFmtId="1" fontId="23" fillId="0" borderId="0" xfId="1" applyNumberFormat="1" applyFont="1" applyAlignment="1">
      <alignment horizontal="center" vertical="center"/>
    </xf>
    <xf numFmtId="0" fontId="15" fillId="0" borderId="3"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6" fillId="0" borderId="0" xfId="2" applyFont="1" applyBorder="1" applyAlignment="1" applyProtection="1">
      <alignment horizontal="left" vertical="center"/>
    </xf>
    <xf numFmtId="164" fontId="13" fillId="0" borderId="2" xfId="1" applyNumberFormat="1" applyFont="1" applyBorder="1" applyAlignment="1" applyProtection="1">
      <alignment horizontal="center" vertical="center" shrinkToFit="1"/>
      <protection locked="0"/>
    </xf>
    <xf numFmtId="164" fontId="13" fillId="0" borderId="6" xfId="1" applyNumberFormat="1" applyFont="1" applyBorder="1" applyAlignment="1" applyProtection="1">
      <alignment horizontal="center" vertical="center" shrinkToFit="1"/>
      <protection locked="0"/>
    </xf>
    <xf numFmtId="165" fontId="13" fillId="0" borderId="3" xfId="1" applyNumberFormat="1" applyFont="1" applyBorder="1" applyAlignment="1">
      <alignment horizontal="center" vertical="center"/>
    </xf>
    <xf numFmtId="165" fontId="13" fillId="0" borderId="4" xfId="1" applyNumberFormat="1" applyFont="1" applyBorder="1" applyAlignment="1">
      <alignment horizontal="center" vertical="center"/>
    </xf>
    <xf numFmtId="165" fontId="13" fillId="0" borderId="5" xfId="1" applyNumberFormat="1" applyFont="1" applyBorder="1" applyAlignment="1">
      <alignment horizontal="center" vertical="center"/>
    </xf>
  </cellXfs>
  <cellStyles count="4">
    <cellStyle name="Hyperlink 2" xfId="2" xr:uid="{8FF8FFD8-D9FD-2347-8A34-D880D7B5068B}"/>
    <cellStyle name="Normal" xfId="0" builtinId="0"/>
    <cellStyle name="Normal 2" xfId="1" xr:uid="{B0949087-3122-F44E-AB8B-7ED5F2C560F4}"/>
    <cellStyle name="Per cent 2" xfId="3" xr:uid="{D7936D0D-FAFF-A54C-A2F5-931D72D5CC2C}"/>
  </cellStyles>
  <dxfs count="8">
    <dxf>
      <border>
        <left style="thin">
          <color rgb="FFC00000"/>
        </left>
        <right style="thin">
          <color rgb="FFC00000"/>
        </right>
        <vertical/>
        <horizontal/>
      </border>
    </dxf>
    <dxf>
      <fill>
        <patternFill>
          <bgColor theme="1" tint="0.34998626667073579"/>
        </patternFill>
      </fill>
    </dxf>
    <dxf>
      <fill>
        <patternFill>
          <bgColor theme="4" tint="0.39994506668294322"/>
        </patternFill>
      </fill>
    </dxf>
    <dxf>
      <font>
        <color theme="0"/>
      </font>
      <fill>
        <patternFill>
          <bgColor theme="5"/>
        </patternFill>
      </fill>
    </dxf>
    <dxf>
      <border>
        <left style="thin">
          <color rgb="FFC00000"/>
        </left>
        <right style="thin">
          <color rgb="FFC00000"/>
        </right>
        <vertical/>
        <horizontal/>
      </border>
    </dxf>
    <dxf>
      <fill>
        <patternFill>
          <bgColor theme="1" tint="0.34998626667073579"/>
        </patternFill>
      </fill>
    </dxf>
    <dxf>
      <fill>
        <patternFill>
          <bgColor theme="4" tint="0.3999450666829432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trlProps/ctrlProp1.xml><?xml version="1.0" encoding="utf-8"?>
<formControlPr xmlns="http://schemas.microsoft.com/office/spreadsheetml/2009/9/main" objectType="Scroll" dx="22" fmlaLink="$H$4" horiz="1" max="100" min="1" page="0"/>
</file>

<file path=xl/ctrlProps/ctrlProp2.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130175</xdr:rowOff>
    </xdr:from>
    <xdr:to>
      <xdr:col>29</xdr:col>
      <xdr:colOff>57150</xdr:colOff>
      <xdr:row>10</xdr:row>
      <xdr:rowOff>16933</xdr:rowOff>
    </xdr:to>
    <xdr:sp macro="" textlink="">
      <xdr:nvSpPr>
        <xdr:cNvPr id="2" name="Text Box 44" hidden="1">
          <a:extLst>
            <a:ext uri="{FF2B5EF4-FFF2-40B4-BE49-F238E27FC236}">
              <a16:creationId xmlns:a16="http://schemas.microsoft.com/office/drawing/2014/main" id="{00000000-0008-0000-0300-000002000000}"/>
            </a:ext>
          </a:extLst>
        </xdr:cNvPr>
        <xdr:cNvSpPr txBox="1">
          <a:spLocks noChangeArrowheads="1"/>
        </xdr:cNvSpPr>
      </xdr:nvSpPr>
      <xdr:spPr bwMode="auto">
        <a:xfrm>
          <a:off x="5613400" y="1362075"/>
          <a:ext cx="4044950" cy="113135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5121" name="Scroll Bar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8</xdr:col>
      <xdr:colOff>266700</xdr:colOff>
      <xdr:row>5</xdr:row>
      <xdr:rowOff>130175</xdr:rowOff>
    </xdr:from>
    <xdr:to>
      <xdr:col>29</xdr:col>
      <xdr:colOff>57150</xdr:colOff>
      <xdr:row>10</xdr:row>
      <xdr:rowOff>16933</xdr:rowOff>
    </xdr:to>
    <xdr:sp macro="" textlink="">
      <xdr:nvSpPr>
        <xdr:cNvPr id="2" name="Text Box 44" hidden="1">
          <a:extLst>
            <a:ext uri="{FF2B5EF4-FFF2-40B4-BE49-F238E27FC236}">
              <a16:creationId xmlns:a16="http://schemas.microsoft.com/office/drawing/2014/main" id="{00000000-0008-0000-0400-000002000000}"/>
            </a:ext>
          </a:extLst>
        </xdr:cNvPr>
        <xdr:cNvSpPr txBox="1">
          <a:spLocks noChangeArrowheads="1"/>
        </xdr:cNvSpPr>
      </xdr:nvSpPr>
      <xdr:spPr bwMode="auto">
        <a:xfrm>
          <a:off x="5613400" y="1362075"/>
          <a:ext cx="4044950" cy="113135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persons/person.xml><?xml version="1.0" encoding="utf-8"?>
<personList xmlns="http://schemas.microsoft.com/office/spreadsheetml/2018/threadedcomments" xmlns:x="http://schemas.openxmlformats.org/spreadsheetml/2006/main">
  <person displayName="Mahammad Noor" id="{1C257EED-6D58-7D41-A6AC-F360A7D1E4BC}" userId="S::mahammad.noor@aidash.com::d54b4233-378d-4942-9fa1-d53987a4f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9" dT="2023-03-16T17:21:30.88" personId="{1C257EED-6D58-7D41-A6AC-F360A7D1E4BC}" id="{BE20AC35-9172-7241-B1E7-BE49D0028D56}">
    <text>Number line, Pythagoras</text>
  </threadedComment>
  <threadedComment ref="B10" dT="2023-03-16T17:21:54.73" personId="{1C257EED-6D58-7D41-A6AC-F360A7D1E4BC}" id="{6E9D1D0F-7318-D94B-B867-F1E63A062182}">
    <text>Snake, Subway surfer</text>
  </threadedComment>
</ThreadedComment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7" Type="http://schemas.microsoft.com/office/2017/10/relationships/threadedComment" Target="../threadedComments/threadedComment1.xml"/><Relationship Id="rId2" Type="http://schemas.openxmlformats.org/officeDocument/2006/relationships/printerSettings" Target="../printerSettings/printerSettings2.bin"/><Relationship Id="rId1" Type="http://schemas.openxmlformats.org/officeDocument/2006/relationships/hyperlink" Target="https://www.vertex42.com/ExcelTemplates/excel-gantt-chart.html" TargetMode="External"/><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6298-BB9D-8A4F-A43D-CD825330639B}">
  <dimension ref="A1:E8"/>
  <sheetViews>
    <sheetView zoomScale="140" zoomScaleNormal="140" workbookViewId="0">
      <selection activeCell="A4" sqref="A4"/>
    </sheetView>
  </sheetViews>
  <sheetFormatPr baseColWidth="10" defaultRowHeight="16" x14ac:dyDescent="0.2"/>
  <cols>
    <col min="1" max="1" width="21.6640625" bestFit="1" customWidth="1"/>
    <col min="2" max="2" width="52" customWidth="1"/>
    <col min="3" max="3" width="41" bestFit="1" customWidth="1"/>
    <col min="4" max="4" width="7" style="2" bestFit="1" customWidth="1"/>
    <col min="5" max="5" width="46.6640625" customWidth="1"/>
  </cols>
  <sheetData>
    <row r="1" spans="1:5" x14ac:dyDescent="0.2">
      <c r="A1" t="s">
        <v>55</v>
      </c>
      <c r="B1" t="s">
        <v>1</v>
      </c>
      <c r="C1" t="s">
        <v>56</v>
      </c>
      <c r="D1" s="2" t="s">
        <v>75</v>
      </c>
      <c r="E1" t="s">
        <v>74</v>
      </c>
    </row>
    <row r="2" spans="1:5" ht="34" x14ac:dyDescent="0.2">
      <c r="A2" s="4" t="s">
        <v>43</v>
      </c>
      <c r="B2" s="3" t="s">
        <v>57</v>
      </c>
      <c r="C2" s="3" t="s">
        <v>58</v>
      </c>
      <c r="D2" s="5">
        <v>1</v>
      </c>
      <c r="E2" s="1"/>
    </row>
    <row r="3" spans="1:5" ht="34" x14ac:dyDescent="0.2">
      <c r="A3" s="4" t="s">
        <v>42</v>
      </c>
      <c r="B3" s="3" t="s">
        <v>61</v>
      </c>
      <c r="C3" s="3" t="s">
        <v>62</v>
      </c>
      <c r="D3" s="5">
        <v>2</v>
      </c>
      <c r="E3" s="1"/>
    </row>
    <row r="4" spans="1:5" ht="51" x14ac:dyDescent="0.2">
      <c r="A4" s="4" t="s">
        <v>50</v>
      </c>
      <c r="B4" s="3" t="s">
        <v>63</v>
      </c>
      <c r="C4" s="3" t="s">
        <v>64</v>
      </c>
      <c r="D4" s="5">
        <v>3.1</v>
      </c>
      <c r="E4" s="1"/>
    </row>
    <row r="5" spans="1:5" ht="34" x14ac:dyDescent="0.2">
      <c r="A5" s="4" t="s">
        <v>49</v>
      </c>
      <c r="B5" s="3" t="s">
        <v>59</v>
      </c>
      <c r="C5" s="3" t="s">
        <v>60</v>
      </c>
      <c r="D5" s="5">
        <v>3.2</v>
      </c>
      <c r="E5" s="1"/>
    </row>
    <row r="6" spans="1:5" ht="34" x14ac:dyDescent="0.2">
      <c r="A6" s="4" t="s">
        <v>65</v>
      </c>
      <c r="B6" s="3" t="s">
        <v>66</v>
      </c>
      <c r="C6" s="3" t="s">
        <v>67</v>
      </c>
      <c r="D6" s="5">
        <v>4</v>
      </c>
      <c r="E6" s="1"/>
    </row>
    <row r="7" spans="1:5" ht="34" x14ac:dyDescent="0.2">
      <c r="A7" s="4" t="s">
        <v>68</v>
      </c>
      <c r="B7" s="3" t="s">
        <v>69</v>
      </c>
      <c r="C7" s="3" t="s">
        <v>70</v>
      </c>
      <c r="D7" s="5">
        <v>5</v>
      </c>
      <c r="E7" s="1"/>
    </row>
    <row r="8" spans="1:5" ht="34" x14ac:dyDescent="0.2">
      <c r="A8" s="4" t="s">
        <v>71</v>
      </c>
      <c r="B8" s="3" t="s">
        <v>72</v>
      </c>
      <c r="C8" s="3" t="s">
        <v>73</v>
      </c>
      <c r="D8" s="5">
        <v>6</v>
      </c>
      <c r="E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4EC49-9E10-8342-839D-FC6B83E32E0B}">
  <dimension ref="A1:F18"/>
  <sheetViews>
    <sheetView workbookViewId="0">
      <selection activeCell="A2" sqref="A2:F4"/>
    </sheetView>
  </sheetViews>
  <sheetFormatPr baseColWidth="10" defaultRowHeight="16" x14ac:dyDescent="0.2"/>
  <cols>
    <col min="1" max="1" width="12.1640625" bestFit="1" customWidth="1"/>
    <col min="2" max="2" width="7.1640625" style="2" customWidth="1"/>
    <col min="3" max="3" width="33" style="1" customWidth="1"/>
    <col min="4" max="4" width="7" hidden="1" customWidth="1"/>
    <col min="5" max="5" width="6.1640625" hidden="1" customWidth="1"/>
    <col min="6" max="6" width="120" style="1" customWidth="1"/>
  </cols>
  <sheetData>
    <row r="1" spans="1:6" ht="17" x14ac:dyDescent="0.2">
      <c r="A1" s="13" t="s">
        <v>55</v>
      </c>
      <c r="B1" s="8" t="s">
        <v>23</v>
      </c>
      <c r="C1" s="14" t="s">
        <v>24</v>
      </c>
      <c r="D1" s="13" t="s">
        <v>75</v>
      </c>
      <c r="E1" s="13" t="s">
        <v>77</v>
      </c>
      <c r="F1" s="14" t="s">
        <v>25</v>
      </c>
    </row>
    <row r="2" spans="1:6" s="4" customFormat="1" ht="34" x14ac:dyDescent="0.2">
      <c r="A2" s="15" t="s">
        <v>43</v>
      </c>
      <c r="B2" s="9">
        <v>9</v>
      </c>
      <c r="C2" s="16" t="s">
        <v>26</v>
      </c>
      <c r="D2" s="15">
        <f>VLOOKUP(A2,Domains!$A:$D,4,FALSE)</f>
        <v>1</v>
      </c>
      <c r="E2" s="15"/>
      <c r="F2" s="16" t="s">
        <v>27</v>
      </c>
    </row>
    <row r="3" spans="1:6" s="4" customFormat="1" ht="34" x14ac:dyDescent="0.2">
      <c r="A3" s="15" t="s">
        <v>43</v>
      </c>
      <c r="B3" s="9">
        <v>10</v>
      </c>
      <c r="C3" s="16" t="s">
        <v>28</v>
      </c>
      <c r="D3" s="15">
        <f>VLOOKUP(A3,Domains!$A:$D,4,FALSE)</f>
        <v>1</v>
      </c>
      <c r="E3" s="15"/>
      <c r="F3" s="16" t="s">
        <v>29</v>
      </c>
    </row>
    <row r="4" spans="1:6" s="4" customFormat="1" ht="34" x14ac:dyDescent="0.2">
      <c r="A4" s="15" t="s">
        <v>43</v>
      </c>
      <c r="B4" s="9">
        <v>11</v>
      </c>
      <c r="C4" s="16" t="s">
        <v>30</v>
      </c>
      <c r="D4" s="15">
        <f>VLOOKUP(A4,Domains!$A:$D,4,FALSE)</f>
        <v>1</v>
      </c>
      <c r="E4" s="15"/>
      <c r="F4" s="16" t="s">
        <v>31</v>
      </c>
    </row>
    <row r="5" spans="1:6" s="4" customFormat="1" ht="34" x14ac:dyDescent="0.2">
      <c r="A5" s="15" t="s">
        <v>43</v>
      </c>
      <c r="B5" s="9">
        <v>12</v>
      </c>
      <c r="C5" s="16" t="s">
        <v>32</v>
      </c>
      <c r="D5" s="15">
        <f>VLOOKUP(A5,Domains!$A:$D,4,FALSE)</f>
        <v>1</v>
      </c>
      <c r="E5" s="15"/>
      <c r="F5" s="16" t="s">
        <v>33</v>
      </c>
    </row>
    <row r="6" spans="1:6" s="4" customFormat="1" ht="17" x14ac:dyDescent="0.2">
      <c r="A6" s="15" t="s">
        <v>43</v>
      </c>
      <c r="B6" s="9">
        <v>11.5</v>
      </c>
      <c r="C6" s="16" t="s">
        <v>76</v>
      </c>
      <c r="D6" s="15">
        <f>VLOOKUP(A6,Domains!$A:$D,4,FALSE)</f>
        <v>1</v>
      </c>
      <c r="E6" s="15"/>
      <c r="F6" s="16"/>
    </row>
    <row r="7" spans="1:6" s="4" customFormat="1" ht="34" x14ac:dyDescent="0.2">
      <c r="A7" s="15" t="s">
        <v>42</v>
      </c>
      <c r="B7" s="9">
        <v>9</v>
      </c>
      <c r="C7" s="16" t="s">
        <v>34</v>
      </c>
      <c r="D7" s="15">
        <f>VLOOKUP(A7,Domains!$A:$D,4,FALSE)</f>
        <v>2</v>
      </c>
      <c r="E7" s="15"/>
      <c r="F7" s="16" t="s">
        <v>35</v>
      </c>
    </row>
    <row r="8" spans="1:6" s="4" customFormat="1" ht="17" x14ac:dyDescent="0.2">
      <c r="A8" s="15" t="s">
        <v>42</v>
      </c>
      <c r="B8" s="9">
        <v>10</v>
      </c>
      <c r="C8" s="16" t="s">
        <v>36</v>
      </c>
      <c r="D8" s="15">
        <f>VLOOKUP(A8,Domains!$A:$D,4,FALSE)</f>
        <v>2</v>
      </c>
      <c r="E8" s="15"/>
      <c r="F8" s="16" t="s">
        <v>37</v>
      </c>
    </row>
    <row r="9" spans="1:6" s="4" customFormat="1" ht="51" x14ac:dyDescent="0.2">
      <c r="A9" s="15" t="s">
        <v>42</v>
      </c>
      <c r="B9" s="9">
        <v>11</v>
      </c>
      <c r="C9" s="16" t="s">
        <v>38</v>
      </c>
      <c r="D9" s="15">
        <f>VLOOKUP(A9,Domains!$A:$D,4,FALSE)</f>
        <v>2</v>
      </c>
      <c r="E9" s="15"/>
      <c r="F9" s="16" t="s">
        <v>39</v>
      </c>
    </row>
    <row r="10" spans="1:6" s="4" customFormat="1" ht="51" x14ac:dyDescent="0.2">
      <c r="A10" s="15" t="s">
        <v>42</v>
      </c>
      <c r="B10" s="9">
        <v>12</v>
      </c>
      <c r="C10" s="16" t="s">
        <v>40</v>
      </c>
      <c r="D10" s="15">
        <f>VLOOKUP(A10,Domains!$A:$D,4,FALSE)</f>
        <v>2</v>
      </c>
      <c r="E10" s="15"/>
      <c r="F10" s="16" t="s">
        <v>41</v>
      </c>
    </row>
    <row r="11" spans="1:6" s="4" customFormat="1" ht="17" x14ac:dyDescent="0.2">
      <c r="A11" s="15" t="s">
        <v>49</v>
      </c>
      <c r="B11" s="9">
        <v>9</v>
      </c>
      <c r="C11" s="16" t="s">
        <v>44</v>
      </c>
      <c r="D11" s="15">
        <f>VLOOKUP(A11,Domains!$A:$D,4,FALSE)</f>
        <v>3.2</v>
      </c>
      <c r="E11" s="15"/>
      <c r="F11" s="16" t="s">
        <v>44</v>
      </c>
    </row>
    <row r="12" spans="1:6" s="4" customFormat="1" ht="17" x14ac:dyDescent="0.2">
      <c r="A12" s="15" t="s">
        <v>49</v>
      </c>
      <c r="B12" s="9">
        <v>10</v>
      </c>
      <c r="C12" s="16" t="s">
        <v>44</v>
      </c>
      <c r="D12" s="15">
        <f>VLOOKUP(A12,Domains!$A:$D,4,FALSE)</f>
        <v>3.2</v>
      </c>
      <c r="E12" s="15"/>
      <c r="F12" s="16" t="s">
        <v>44</v>
      </c>
    </row>
    <row r="13" spans="1:6" s="4" customFormat="1" ht="17" x14ac:dyDescent="0.2">
      <c r="A13" s="15" t="s">
        <v>49</v>
      </c>
      <c r="B13" s="9">
        <v>11</v>
      </c>
      <c r="C13" s="16" t="s">
        <v>45</v>
      </c>
      <c r="D13" s="15">
        <f>VLOOKUP(A13,Domains!$A:$D,4,FALSE)</f>
        <v>3.2</v>
      </c>
      <c r="E13" s="15"/>
      <c r="F13" s="16" t="s">
        <v>46</v>
      </c>
    </row>
    <row r="14" spans="1:6" s="4" customFormat="1" ht="51" x14ac:dyDescent="0.2">
      <c r="A14" s="15" t="s">
        <v>49</v>
      </c>
      <c r="B14" s="9">
        <v>12</v>
      </c>
      <c r="C14" s="16" t="s">
        <v>47</v>
      </c>
      <c r="D14" s="15">
        <f>VLOOKUP(A14,Domains!$A:$D,4,FALSE)</f>
        <v>3.2</v>
      </c>
      <c r="E14" s="15"/>
      <c r="F14" s="16" t="s">
        <v>48</v>
      </c>
    </row>
    <row r="15" spans="1:6" s="4" customFormat="1" ht="17" x14ac:dyDescent="0.2">
      <c r="A15" s="15" t="s">
        <v>50</v>
      </c>
      <c r="B15" s="9">
        <v>9</v>
      </c>
      <c r="C15" s="16" t="s">
        <v>44</v>
      </c>
      <c r="D15" s="15">
        <f>VLOOKUP(A15,Domains!$A:$D,4,FALSE)</f>
        <v>3.1</v>
      </c>
      <c r="E15" s="15"/>
      <c r="F15" s="16" t="s">
        <v>44</v>
      </c>
    </row>
    <row r="16" spans="1:6" s="4" customFormat="1" ht="17" x14ac:dyDescent="0.2">
      <c r="A16" s="15" t="s">
        <v>50</v>
      </c>
      <c r="B16" s="9">
        <v>10</v>
      </c>
      <c r="C16" s="16" t="s">
        <v>44</v>
      </c>
      <c r="D16" s="15">
        <f>VLOOKUP(A16,Domains!$A:$D,4,FALSE)</f>
        <v>3.1</v>
      </c>
      <c r="E16" s="15"/>
      <c r="F16" s="16" t="s">
        <v>44</v>
      </c>
    </row>
    <row r="17" spans="1:6" s="4" customFormat="1" ht="34" x14ac:dyDescent="0.2">
      <c r="A17" s="15" t="s">
        <v>50</v>
      </c>
      <c r="B17" s="9">
        <v>11</v>
      </c>
      <c r="C17" s="16" t="s">
        <v>51</v>
      </c>
      <c r="D17" s="15">
        <f>VLOOKUP(A17,Domains!$A:$D,4,FALSE)</f>
        <v>3.1</v>
      </c>
      <c r="E17" s="15"/>
      <c r="F17" s="16" t="s">
        <v>52</v>
      </c>
    </row>
    <row r="18" spans="1:6" s="4" customFormat="1" ht="51" x14ac:dyDescent="0.2">
      <c r="A18" s="15" t="s">
        <v>50</v>
      </c>
      <c r="B18" s="9">
        <v>12</v>
      </c>
      <c r="C18" s="16" t="s">
        <v>53</v>
      </c>
      <c r="D18" s="15">
        <f>VLOOKUP(A18,Domains!$A:$D,4,FALSE)</f>
        <v>3.1</v>
      </c>
      <c r="E18" s="15"/>
      <c r="F1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48F2-DDEB-DE4A-B412-9AA65D1422C8}">
  <dimension ref="A1:E6"/>
  <sheetViews>
    <sheetView workbookViewId="0">
      <selection activeCell="C16" sqref="C16"/>
    </sheetView>
  </sheetViews>
  <sheetFormatPr baseColWidth="10" defaultRowHeight="16" x14ac:dyDescent="0.2"/>
  <cols>
    <col min="1" max="1" width="15.83203125" customWidth="1"/>
    <col min="2" max="2" width="74.1640625" style="7" customWidth="1"/>
    <col min="3" max="3" width="29.33203125" bestFit="1" customWidth="1"/>
    <col min="4" max="4" width="30.33203125" style="1" customWidth="1"/>
    <col min="5" max="5" width="18" bestFit="1" customWidth="1"/>
  </cols>
  <sheetData>
    <row r="1" spans="1:5" s="2" customFormat="1" ht="17" x14ac:dyDescent="0.2">
      <c r="A1" s="8" t="s">
        <v>0</v>
      </c>
      <c r="B1" s="8" t="s">
        <v>1</v>
      </c>
      <c r="C1" s="8" t="s">
        <v>2</v>
      </c>
      <c r="D1" s="12" t="s">
        <v>3</v>
      </c>
      <c r="E1" s="8" t="s">
        <v>79</v>
      </c>
    </row>
    <row r="2" spans="1:5" s="6" customFormat="1" ht="51" x14ac:dyDescent="0.2">
      <c r="A2" s="9" t="s">
        <v>4</v>
      </c>
      <c r="B2" s="10" t="s">
        <v>5</v>
      </c>
      <c r="C2" s="9" t="s">
        <v>6</v>
      </c>
      <c r="D2" s="11" t="s">
        <v>7</v>
      </c>
      <c r="E2" s="11"/>
    </row>
    <row r="3" spans="1:5" s="6" customFormat="1" ht="51" x14ac:dyDescent="0.2">
      <c r="A3" s="9" t="s">
        <v>8</v>
      </c>
      <c r="B3" s="10" t="s">
        <v>9</v>
      </c>
      <c r="C3" s="100" t="s">
        <v>10</v>
      </c>
      <c r="D3" s="11" t="s">
        <v>11</v>
      </c>
      <c r="E3" s="11"/>
    </row>
    <row r="4" spans="1:5" s="6" customFormat="1" ht="51" x14ac:dyDescent="0.2">
      <c r="A4" s="9" t="s">
        <v>12</v>
      </c>
      <c r="B4" s="10" t="s">
        <v>13</v>
      </c>
      <c r="C4" s="100" t="s">
        <v>14</v>
      </c>
      <c r="D4" s="11" t="s">
        <v>15</v>
      </c>
      <c r="E4" s="11" t="s">
        <v>118</v>
      </c>
    </row>
    <row r="5" spans="1:5" s="6" customFormat="1" ht="68" x14ac:dyDescent="0.2">
      <c r="A5" s="9" t="s">
        <v>16</v>
      </c>
      <c r="B5" s="10" t="s">
        <v>17</v>
      </c>
      <c r="C5" s="9" t="s">
        <v>18</v>
      </c>
      <c r="D5" s="11" t="s">
        <v>11</v>
      </c>
      <c r="E5" s="11"/>
    </row>
    <row r="6" spans="1:5" s="6" customFormat="1" ht="68" x14ac:dyDescent="0.2">
      <c r="A6" s="9" t="s">
        <v>19</v>
      </c>
      <c r="B6" s="10" t="s">
        <v>20</v>
      </c>
      <c r="C6" s="9" t="s">
        <v>21</v>
      </c>
      <c r="D6" s="11" t="s">
        <v>22</v>
      </c>
      <c r="E6" s="1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C9DA-8BAC-B14C-856A-611CDC4F7957}">
  <sheetPr>
    <pageSetUpPr fitToPage="1"/>
  </sheetPr>
  <dimension ref="A1:BN45"/>
  <sheetViews>
    <sheetView showGridLines="0" zoomScale="120" zoomScaleNormal="120" workbookViewId="0">
      <pane ySplit="7" topLeftCell="A14" activePane="bottomLeft" state="frozen"/>
      <selection pane="bottomLeft" activeCell="F2" sqref="F2"/>
    </sheetView>
  </sheetViews>
  <sheetFormatPr baseColWidth="10" defaultColWidth="9.1640625" defaultRowHeight="13" x14ac:dyDescent="0.15"/>
  <cols>
    <col min="1" max="1" width="6.83203125" style="19" customWidth="1"/>
    <col min="2" max="2" width="19" style="19" customWidth="1"/>
    <col min="3" max="3" width="7.6640625" style="19" customWidth="1"/>
    <col min="4" max="4" width="6.83203125" style="19" hidden="1" customWidth="1"/>
    <col min="5" max="6" width="12" style="19" customWidth="1"/>
    <col min="7" max="7" width="6" style="19" customWidth="1"/>
    <col min="8" max="8" width="6.6640625" style="19" customWidth="1"/>
    <col min="9" max="9" width="6.5" style="19" customWidth="1"/>
    <col min="10" max="10" width="1.83203125" style="19" customWidth="1"/>
    <col min="11" max="66" width="2.5" style="19" customWidth="1"/>
    <col min="67" max="16384" width="9.1640625" style="19"/>
  </cols>
  <sheetData>
    <row r="1" spans="1:66" ht="30" customHeight="1" x14ac:dyDescent="0.15">
      <c r="A1" s="17" t="s">
        <v>101</v>
      </c>
      <c r="B1" s="18"/>
      <c r="C1" s="18"/>
      <c r="D1" s="18"/>
      <c r="E1" s="18"/>
      <c r="F1" s="18"/>
      <c r="I1" s="20"/>
      <c r="K1" s="111" t="s">
        <v>80</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15">
      <c r="A2" s="21" t="s">
        <v>81</v>
      </c>
      <c r="B2" s="22"/>
      <c r="C2" s="22"/>
      <c r="D2" s="23"/>
      <c r="E2" s="24"/>
      <c r="F2" s="24"/>
      <c r="H2" s="25"/>
    </row>
    <row r="3" spans="1:66" ht="15" x14ac:dyDescent="0.15">
      <c r="A3" s="21"/>
      <c r="H3" s="25"/>
      <c r="K3" s="26"/>
      <c r="L3" s="26"/>
      <c r="M3" s="26"/>
      <c r="N3" s="26"/>
      <c r="O3" s="26"/>
      <c r="P3" s="26"/>
      <c r="Q3" s="26"/>
      <c r="R3" s="26"/>
      <c r="S3" s="26"/>
      <c r="T3" s="26"/>
      <c r="U3" s="26"/>
      <c r="V3" s="26"/>
      <c r="W3" s="26"/>
      <c r="X3" s="26"/>
      <c r="Y3" s="26"/>
      <c r="Z3" s="26"/>
      <c r="AA3" s="26"/>
    </row>
    <row r="4" spans="1:66" ht="17.25" customHeight="1" x14ac:dyDescent="0.2">
      <c r="A4" s="27"/>
      <c r="B4" s="28" t="s">
        <v>82</v>
      </c>
      <c r="C4" s="112">
        <v>44989</v>
      </c>
      <c r="D4" s="112"/>
      <c r="E4" s="112"/>
      <c r="F4" s="27"/>
      <c r="G4" s="28" t="s">
        <v>83</v>
      </c>
      <c r="H4" s="29">
        <v>1</v>
      </c>
      <c r="J4" s="30"/>
      <c r="K4" s="108" t="str">
        <f>"Week "&amp;(K6-($C$4-WEEKDAY($C$4,1)+2))/7+1</f>
        <v>Week 1</v>
      </c>
      <c r="L4" s="109"/>
      <c r="M4" s="109"/>
      <c r="N4" s="109"/>
      <c r="O4" s="109"/>
      <c r="P4" s="109"/>
      <c r="Q4" s="110"/>
      <c r="R4" s="108" t="str">
        <f>"Week "&amp;(R6-($C$4-WEEKDAY($C$4,1)+2))/7+1</f>
        <v>Week 2</v>
      </c>
      <c r="S4" s="109"/>
      <c r="T4" s="109"/>
      <c r="U4" s="109"/>
      <c r="V4" s="109"/>
      <c r="W4" s="109"/>
      <c r="X4" s="110"/>
      <c r="Y4" s="108" t="str">
        <f>"Week "&amp;(Y6-($C$4-WEEKDAY($C$4,1)+2))/7+1</f>
        <v>Week 3</v>
      </c>
      <c r="Z4" s="109"/>
      <c r="AA4" s="109"/>
      <c r="AB4" s="109"/>
      <c r="AC4" s="109"/>
      <c r="AD4" s="109"/>
      <c r="AE4" s="110"/>
      <c r="AF4" s="108" t="str">
        <f>"Week "&amp;(AF6-($C$4-WEEKDAY($C$4,1)+2))/7+1</f>
        <v>Week 4</v>
      </c>
      <c r="AG4" s="109"/>
      <c r="AH4" s="109"/>
      <c r="AI4" s="109"/>
      <c r="AJ4" s="109"/>
      <c r="AK4" s="109"/>
      <c r="AL4" s="110"/>
      <c r="AM4" s="108" t="str">
        <f>"Week "&amp;(AM6-($C$4-WEEKDAY($C$4,1)+2))/7+1</f>
        <v>Week 5</v>
      </c>
      <c r="AN4" s="109"/>
      <c r="AO4" s="109"/>
      <c r="AP4" s="109"/>
      <c r="AQ4" s="109"/>
      <c r="AR4" s="109"/>
      <c r="AS4" s="110"/>
      <c r="AT4" s="108" t="str">
        <f>"Week "&amp;(AT6-($C$4-WEEKDAY($C$4,1)+2))/7+1</f>
        <v>Week 6</v>
      </c>
      <c r="AU4" s="109"/>
      <c r="AV4" s="109"/>
      <c r="AW4" s="109"/>
      <c r="AX4" s="109"/>
      <c r="AY4" s="109"/>
      <c r="AZ4" s="110"/>
      <c r="BA4" s="108" t="str">
        <f>"Week "&amp;(BA6-($C$4-WEEKDAY($C$4,1)+2))/7+1</f>
        <v>Week 7</v>
      </c>
      <c r="BB4" s="109"/>
      <c r="BC4" s="109"/>
      <c r="BD4" s="109"/>
      <c r="BE4" s="109"/>
      <c r="BF4" s="109"/>
      <c r="BG4" s="110"/>
      <c r="BH4" s="108" t="str">
        <f>"Week "&amp;(BH6-($C$4-WEEKDAY($C$4,1)+2))/7+1</f>
        <v>Week 8</v>
      </c>
      <c r="BI4" s="109"/>
      <c r="BJ4" s="109"/>
      <c r="BK4" s="109"/>
      <c r="BL4" s="109"/>
      <c r="BM4" s="109"/>
      <c r="BN4" s="110"/>
    </row>
    <row r="5" spans="1:66" ht="17.25" customHeight="1" x14ac:dyDescent="0.2">
      <c r="A5" s="27"/>
      <c r="B5" s="28" t="s">
        <v>84</v>
      </c>
      <c r="C5" s="113"/>
      <c r="D5" s="113"/>
      <c r="E5" s="113"/>
      <c r="F5" s="27"/>
      <c r="G5" s="27"/>
      <c r="H5" s="27"/>
      <c r="I5" s="27"/>
      <c r="J5" s="30"/>
      <c r="K5" s="114">
        <f>K6</f>
        <v>44984</v>
      </c>
      <c r="L5" s="115"/>
      <c r="M5" s="115"/>
      <c r="N5" s="115"/>
      <c r="O5" s="115"/>
      <c r="P5" s="115"/>
      <c r="Q5" s="116"/>
      <c r="R5" s="114">
        <f>R6</f>
        <v>44991</v>
      </c>
      <c r="S5" s="115"/>
      <c r="T5" s="115"/>
      <c r="U5" s="115"/>
      <c r="V5" s="115"/>
      <c r="W5" s="115"/>
      <c r="X5" s="116"/>
      <c r="Y5" s="114">
        <f>Y6</f>
        <v>44998</v>
      </c>
      <c r="Z5" s="115"/>
      <c r="AA5" s="115"/>
      <c r="AB5" s="115"/>
      <c r="AC5" s="115"/>
      <c r="AD5" s="115"/>
      <c r="AE5" s="116"/>
      <c r="AF5" s="114">
        <f>AF6</f>
        <v>45005</v>
      </c>
      <c r="AG5" s="115"/>
      <c r="AH5" s="115"/>
      <c r="AI5" s="115"/>
      <c r="AJ5" s="115"/>
      <c r="AK5" s="115"/>
      <c r="AL5" s="116"/>
      <c r="AM5" s="114">
        <f>AM6</f>
        <v>45012</v>
      </c>
      <c r="AN5" s="115"/>
      <c r="AO5" s="115"/>
      <c r="AP5" s="115"/>
      <c r="AQ5" s="115"/>
      <c r="AR5" s="115"/>
      <c r="AS5" s="116"/>
      <c r="AT5" s="114">
        <f>AT6</f>
        <v>45019</v>
      </c>
      <c r="AU5" s="115"/>
      <c r="AV5" s="115"/>
      <c r="AW5" s="115"/>
      <c r="AX5" s="115"/>
      <c r="AY5" s="115"/>
      <c r="AZ5" s="116"/>
      <c r="BA5" s="114">
        <f>BA6</f>
        <v>45026</v>
      </c>
      <c r="BB5" s="115"/>
      <c r="BC5" s="115"/>
      <c r="BD5" s="115"/>
      <c r="BE5" s="115"/>
      <c r="BF5" s="115"/>
      <c r="BG5" s="116"/>
      <c r="BH5" s="114">
        <f>BH6</f>
        <v>45033</v>
      </c>
      <c r="BI5" s="115"/>
      <c r="BJ5" s="115"/>
      <c r="BK5" s="115"/>
      <c r="BL5" s="115"/>
      <c r="BM5" s="115"/>
      <c r="BN5" s="116"/>
    </row>
    <row r="6" spans="1:66" ht="14" x14ac:dyDescent="0.2">
      <c r="A6" s="30"/>
      <c r="B6" s="30"/>
      <c r="C6" s="30"/>
      <c r="D6" s="30"/>
      <c r="E6" s="30"/>
      <c r="F6" s="30"/>
      <c r="G6" s="30"/>
      <c r="H6" s="30"/>
      <c r="I6" s="30"/>
      <c r="J6" s="30"/>
      <c r="K6" s="31">
        <f>C4-WEEKDAY(C4,1)+2+7*(H4-1)</f>
        <v>44984</v>
      </c>
      <c r="L6" s="32">
        <f t="shared" ref="L6:BN6" si="0">K6+1</f>
        <v>44985</v>
      </c>
      <c r="M6" s="32">
        <f t="shared" si="0"/>
        <v>44986</v>
      </c>
      <c r="N6" s="32">
        <f t="shared" si="0"/>
        <v>44987</v>
      </c>
      <c r="O6" s="32">
        <f t="shared" si="0"/>
        <v>44988</v>
      </c>
      <c r="P6" s="32">
        <f t="shared" si="0"/>
        <v>44989</v>
      </c>
      <c r="Q6" s="33">
        <f t="shared" si="0"/>
        <v>44990</v>
      </c>
      <c r="R6" s="31">
        <f t="shared" si="0"/>
        <v>44991</v>
      </c>
      <c r="S6" s="32">
        <f t="shared" si="0"/>
        <v>44992</v>
      </c>
      <c r="T6" s="32">
        <f t="shared" si="0"/>
        <v>44993</v>
      </c>
      <c r="U6" s="32">
        <f t="shared" si="0"/>
        <v>44994</v>
      </c>
      <c r="V6" s="32">
        <f t="shared" si="0"/>
        <v>44995</v>
      </c>
      <c r="W6" s="32">
        <f t="shared" si="0"/>
        <v>44996</v>
      </c>
      <c r="X6" s="33">
        <f t="shared" si="0"/>
        <v>44997</v>
      </c>
      <c r="Y6" s="31">
        <f t="shared" si="0"/>
        <v>44998</v>
      </c>
      <c r="Z6" s="32">
        <f t="shared" si="0"/>
        <v>44999</v>
      </c>
      <c r="AA6" s="32">
        <f t="shared" si="0"/>
        <v>45000</v>
      </c>
      <c r="AB6" s="32">
        <f t="shared" si="0"/>
        <v>45001</v>
      </c>
      <c r="AC6" s="32">
        <f t="shared" si="0"/>
        <v>45002</v>
      </c>
      <c r="AD6" s="32">
        <f t="shared" si="0"/>
        <v>45003</v>
      </c>
      <c r="AE6" s="33">
        <f t="shared" si="0"/>
        <v>45004</v>
      </c>
      <c r="AF6" s="31">
        <f t="shared" si="0"/>
        <v>45005</v>
      </c>
      <c r="AG6" s="32">
        <f t="shared" si="0"/>
        <v>45006</v>
      </c>
      <c r="AH6" s="32">
        <f t="shared" si="0"/>
        <v>45007</v>
      </c>
      <c r="AI6" s="32">
        <f t="shared" si="0"/>
        <v>45008</v>
      </c>
      <c r="AJ6" s="32">
        <f t="shared" si="0"/>
        <v>45009</v>
      </c>
      <c r="AK6" s="32">
        <f t="shared" si="0"/>
        <v>45010</v>
      </c>
      <c r="AL6" s="33">
        <f t="shared" si="0"/>
        <v>45011</v>
      </c>
      <c r="AM6" s="31">
        <f t="shared" si="0"/>
        <v>45012</v>
      </c>
      <c r="AN6" s="32">
        <f t="shared" si="0"/>
        <v>45013</v>
      </c>
      <c r="AO6" s="32">
        <f t="shared" si="0"/>
        <v>45014</v>
      </c>
      <c r="AP6" s="32">
        <f t="shared" si="0"/>
        <v>45015</v>
      </c>
      <c r="AQ6" s="32">
        <f t="shared" si="0"/>
        <v>45016</v>
      </c>
      <c r="AR6" s="32">
        <f t="shared" si="0"/>
        <v>45017</v>
      </c>
      <c r="AS6" s="33">
        <f t="shared" si="0"/>
        <v>45018</v>
      </c>
      <c r="AT6" s="31">
        <f t="shared" si="0"/>
        <v>45019</v>
      </c>
      <c r="AU6" s="32">
        <f t="shared" si="0"/>
        <v>45020</v>
      </c>
      <c r="AV6" s="32">
        <f t="shared" si="0"/>
        <v>45021</v>
      </c>
      <c r="AW6" s="32">
        <f t="shared" si="0"/>
        <v>45022</v>
      </c>
      <c r="AX6" s="32">
        <f t="shared" si="0"/>
        <v>45023</v>
      </c>
      <c r="AY6" s="32">
        <f t="shared" si="0"/>
        <v>45024</v>
      </c>
      <c r="AZ6" s="33">
        <f t="shared" si="0"/>
        <v>45025</v>
      </c>
      <c r="BA6" s="31">
        <f t="shared" si="0"/>
        <v>45026</v>
      </c>
      <c r="BB6" s="32">
        <f t="shared" si="0"/>
        <v>45027</v>
      </c>
      <c r="BC6" s="32">
        <f t="shared" si="0"/>
        <v>45028</v>
      </c>
      <c r="BD6" s="32">
        <f t="shared" si="0"/>
        <v>45029</v>
      </c>
      <c r="BE6" s="32">
        <f t="shared" si="0"/>
        <v>45030</v>
      </c>
      <c r="BF6" s="32">
        <f t="shared" si="0"/>
        <v>45031</v>
      </c>
      <c r="BG6" s="33">
        <f t="shared" si="0"/>
        <v>45032</v>
      </c>
      <c r="BH6" s="31">
        <f t="shared" si="0"/>
        <v>45033</v>
      </c>
      <c r="BI6" s="32">
        <f t="shared" si="0"/>
        <v>45034</v>
      </c>
      <c r="BJ6" s="32">
        <f t="shared" si="0"/>
        <v>45035</v>
      </c>
      <c r="BK6" s="32">
        <f t="shared" si="0"/>
        <v>45036</v>
      </c>
      <c r="BL6" s="32">
        <f t="shared" si="0"/>
        <v>45037</v>
      </c>
      <c r="BM6" s="32">
        <f t="shared" si="0"/>
        <v>45038</v>
      </c>
      <c r="BN6" s="33">
        <f t="shared" si="0"/>
        <v>45039</v>
      </c>
    </row>
    <row r="7" spans="1:66" ht="27" thickBot="1" x14ac:dyDescent="0.2">
      <c r="A7" s="34" t="s">
        <v>85</v>
      </c>
      <c r="B7" s="34" t="s">
        <v>86</v>
      </c>
      <c r="C7" s="35" t="s">
        <v>107</v>
      </c>
      <c r="D7" s="36" t="s">
        <v>87</v>
      </c>
      <c r="E7" s="37" t="s">
        <v>88</v>
      </c>
      <c r="F7" s="37" t="s">
        <v>89</v>
      </c>
      <c r="G7" s="35" t="s">
        <v>90</v>
      </c>
      <c r="H7" s="35" t="s">
        <v>91</v>
      </c>
      <c r="I7" s="35" t="s">
        <v>92</v>
      </c>
      <c r="J7" s="35"/>
      <c r="K7" s="38" t="str">
        <f t="shared" ref="K7:BN7" si="1">CHOOSE(WEEKDAY(K6,1),"S","M","T","W","T","F","S")</f>
        <v>M</v>
      </c>
      <c r="L7" s="39" t="str">
        <f t="shared" si="1"/>
        <v>T</v>
      </c>
      <c r="M7" s="39" t="str">
        <f t="shared" si="1"/>
        <v>W</v>
      </c>
      <c r="N7" s="39" t="str">
        <f t="shared" si="1"/>
        <v>T</v>
      </c>
      <c r="O7" s="39" t="str">
        <f t="shared" si="1"/>
        <v>F</v>
      </c>
      <c r="P7" s="39" t="str">
        <f t="shared" si="1"/>
        <v>S</v>
      </c>
      <c r="Q7" s="40" t="str">
        <f t="shared" si="1"/>
        <v>S</v>
      </c>
      <c r="R7" s="38" t="str">
        <f t="shared" si="1"/>
        <v>M</v>
      </c>
      <c r="S7" s="39" t="str">
        <f t="shared" si="1"/>
        <v>T</v>
      </c>
      <c r="T7" s="39" t="str">
        <f t="shared" si="1"/>
        <v>W</v>
      </c>
      <c r="U7" s="39" t="str">
        <f t="shared" si="1"/>
        <v>T</v>
      </c>
      <c r="V7" s="39" t="str">
        <f t="shared" si="1"/>
        <v>F</v>
      </c>
      <c r="W7" s="39" t="str">
        <f t="shared" si="1"/>
        <v>S</v>
      </c>
      <c r="X7" s="40" t="str">
        <f t="shared" si="1"/>
        <v>S</v>
      </c>
      <c r="Y7" s="38" t="str">
        <f t="shared" si="1"/>
        <v>M</v>
      </c>
      <c r="Z7" s="39" t="str">
        <f t="shared" si="1"/>
        <v>T</v>
      </c>
      <c r="AA7" s="39" t="str">
        <f t="shared" si="1"/>
        <v>W</v>
      </c>
      <c r="AB7" s="39" t="str">
        <f t="shared" si="1"/>
        <v>T</v>
      </c>
      <c r="AC7" s="39" t="str">
        <f t="shared" si="1"/>
        <v>F</v>
      </c>
      <c r="AD7" s="39" t="str">
        <f t="shared" si="1"/>
        <v>S</v>
      </c>
      <c r="AE7" s="40" t="str">
        <f t="shared" si="1"/>
        <v>S</v>
      </c>
      <c r="AF7" s="38" t="str">
        <f t="shared" si="1"/>
        <v>M</v>
      </c>
      <c r="AG7" s="39" t="str">
        <f t="shared" si="1"/>
        <v>T</v>
      </c>
      <c r="AH7" s="39" t="str">
        <f t="shared" si="1"/>
        <v>W</v>
      </c>
      <c r="AI7" s="39" t="str">
        <f t="shared" si="1"/>
        <v>T</v>
      </c>
      <c r="AJ7" s="39" t="str">
        <f t="shared" si="1"/>
        <v>F</v>
      </c>
      <c r="AK7" s="39" t="str">
        <f t="shared" si="1"/>
        <v>S</v>
      </c>
      <c r="AL7" s="40" t="str">
        <f t="shared" si="1"/>
        <v>S</v>
      </c>
      <c r="AM7" s="38" t="str">
        <f t="shared" si="1"/>
        <v>M</v>
      </c>
      <c r="AN7" s="39" t="str">
        <f t="shared" si="1"/>
        <v>T</v>
      </c>
      <c r="AO7" s="39" t="str">
        <f t="shared" si="1"/>
        <v>W</v>
      </c>
      <c r="AP7" s="39" t="str">
        <f t="shared" si="1"/>
        <v>T</v>
      </c>
      <c r="AQ7" s="39" t="str">
        <f t="shared" si="1"/>
        <v>F</v>
      </c>
      <c r="AR7" s="39" t="str">
        <f t="shared" si="1"/>
        <v>S</v>
      </c>
      <c r="AS7" s="40" t="str">
        <f t="shared" si="1"/>
        <v>S</v>
      </c>
      <c r="AT7" s="38" t="str">
        <f t="shared" si="1"/>
        <v>M</v>
      </c>
      <c r="AU7" s="39" t="str">
        <f t="shared" si="1"/>
        <v>T</v>
      </c>
      <c r="AV7" s="39" t="str">
        <f t="shared" si="1"/>
        <v>W</v>
      </c>
      <c r="AW7" s="39" t="str">
        <f t="shared" si="1"/>
        <v>T</v>
      </c>
      <c r="AX7" s="39" t="str">
        <f t="shared" si="1"/>
        <v>F</v>
      </c>
      <c r="AY7" s="39" t="str">
        <f t="shared" si="1"/>
        <v>S</v>
      </c>
      <c r="AZ7" s="40" t="str">
        <f t="shared" si="1"/>
        <v>S</v>
      </c>
      <c r="BA7" s="38" t="str">
        <f t="shared" si="1"/>
        <v>M</v>
      </c>
      <c r="BB7" s="39" t="str">
        <f t="shared" si="1"/>
        <v>T</v>
      </c>
      <c r="BC7" s="39" t="str">
        <f t="shared" si="1"/>
        <v>W</v>
      </c>
      <c r="BD7" s="39" t="str">
        <f t="shared" si="1"/>
        <v>T</v>
      </c>
      <c r="BE7" s="39" t="str">
        <f t="shared" si="1"/>
        <v>F</v>
      </c>
      <c r="BF7" s="39" t="str">
        <f t="shared" si="1"/>
        <v>S</v>
      </c>
      <c r="BG7" s="40" t="str">
        <f t="shared" si="1"/>
        <v>S</v>
      </c>
      <c r="BH7" s="38" t="str">
        <f t="shared" si="1"/>
        <v>M</v>
      </c>
      <c r="BI7" s="39" t="str">
        <f t="shared" si="1"/>
        <v>T</v>
      </c>
      <c r="BJ7" s="39" t="str">
        <f t="shared" si="1"/>
        <v>W</v>
      </c>
      <c r="BK7" s="39" t="str">
        <f t="shared" si="1"/>
        <v>T</v>
      </c>
      <c r="BL7" s="39" t="str">
        <f t="shared" si="1"/>
        <v>F</v>
      </c>
      <c r="BM7" s="39" t="str">
        <f t="shared" si="1"/>
        <v>S</v>
      </c>
      <c r="BN7" s="40" t="str">
        <f t="shared" si="1"/>
        <v>S</v>
      </c>
    </row>
    <row r="8" spans="1:66" s="52" customFormat="1" ht="19" x14ac:dyDescent="0.2">
      <c r="A8" s="41" t="str">
        <f>IF(ISERROR(VALUE(SUBSTITUTE(prevWBS,".",""))),"1",IF(ISERROR(FIND("`",SUBSTITUTE(prevWBS,".","`",1))),TEXT(VALUE(prevWBS)+1,"#"),TEXT(VALUE(LEFT(prevWBS,FIND("`",SUBSTITUTE(prevWBS,".","`",1))-1))+1,"#")))</f>
        <v>1</v>
      </c>
      <c r="B8" s="42" t="s">
        <v>102</v>
      </c>
      <c r="C8" s="43"/>
      <c r="D8" s="44"/>
      <c r="E8" s="45"/>
      <c r="F8" s="46" t="str">
        <f>IF(ISBLANK(E8)," - ",IF(G8=0,E8,E8+G8-1))</f>
        <v xml:space="preserve"> - </v>
      </c>
      <c r="G8" s="47"/>
      <c r="H8" s="48"/>
      <c r="I8" s="49" t="str">
        <f t="shared" ref="I8:I38" si="2">IF(OR(F8=0,E8=0)," - ",NETWORKDAYS(E8,F8))</f>
        <v xml:space="preserve"> - </v>
      </c>
      <c r="J8" s="50"/>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row>
    <row r="9" spans="1:66" s="55" customFormat="1" ht="19" x14ac:dyDescent="0.2">
      <c r="A9" s="53" t="str">
        <f t="shared" ref="A9:A15"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9" t="s">
        <v>119</v>
      </c>
      <c r="C9" s="55" t="s">
        <v>108</v>
      </c>
      <c r="D9" s="56"/>
      <c r="E9" s="57">
        <v>45017</v>
      </c>
      <c r="F9" s="58">
        <f>IF(ISBLANK(E9)," - ",IF(G9=0,E9,E9+G9-1))</f>
        <v>45024</v>
      </c>
      <c r="G9" s="59">
        <v>8</v>
      </c>
      <c r="H9" s="60">
        <v>0</v>
      </c>
      <c r="I9" s="61">
        <f t="shared" si="2"/>
        <v>5</v>
      </c>
      <c r="J9" s="62"/>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row>
    <row r="10" spans="1:66" s="55" customFormat="1" ht="19" x14ac:dyDescent="0.2">
      <c r="A10" s="53" t="str">
        <f t="shared" si="3"/>
        <v>1.2</v>
      </c>
      <c r="B10" s="54" t="s">
        <v>103</v>
      </c>
      <c r="C10" s="55" t="s">
        <v>108</v>
      </c>
      <c r="D10" s="56"/>
      <c r="E10" s="57">
        <v>45024</v>
      </c>
      <c r="F10" s="58">
        <f t="shared" ref="F10:F36" si="4">IF(ISBLANK(E10)," - ",IF(G10=0,E10,E10+G10-1))</f>
        <v>45025</v>
      </c>
      <c r="G10" s="59">
        <v>2</v>
      </c>
      <c r="H10" s="60">
        <v>0</v>
      </c>
      <c r="I10" s="61">
        <v>0</v>
      </c>
      <c r="J10" s="62"/>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row>
    <row r="11" spans="1:66" s="55" customFormat="1" ht="19" x14ac:dyDescent="0.2">
      <c r="A11" s="53" t="str">
        <f t="shared" si="3"/>
        <v>1.3</v>
      </c>
      <c r="B11" s="54" t="s">
        <v>105</v>
      </c>
      <c r="C11" s="55" t="s">
        <v>109</v>
      </c>
      <c r="D11" s="56"/>
      <c r="E11" s="57">
        <v>45024</v>
      </c>
      <c r="F11" s="58">
        <f t="shared" si="4"/>
        <v>45025</v>
      </c>
      <c r="G11" s="59">
        <v>2</v>
      </c>
      <c r="H11" s="60">
        <v>0</v>
      </c>
      <c r="I11" s="61">
        <f t="shared" si="2"/>
        <v>0</v>
      </c>
      <c r="J11" s="62"/>
      <c r="K11" s="53"/>
      <c r="L11" s="53"/>
      <c r="M11" s="6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row>
    <row r="12" spans="1:66" s="55" customFormat="1" ht="19" x14ac:dyDescent="0.2">
      <c r="A12" s="53" t="str">
        <f t="shared" si="3"/>
        <v>1.4</v>
      </c>
      <c r="B12" s="54" t="s">
        <v>120</v>
      </c>
      <c r="D12" s="56"/>
      <c r="E12" s="57">
        <v>44990</v>
      </c>
      <c r="F12" s="58">
        <f t="shared" si="4"/>
        <v>45019</v>
      </c>
      <c r="G12" s="59">
        <v>30</v>
      </c>
      <c r="H12" s="60">
        <v>0</v>
      </c>
      <c r="I12" s="61">
        <f t="shared" si="2"/>
        <v>21</v>
      </c>
      <c r="J12" s="62"/>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row>
    <row r="13" spans="1:66" s="55" customFormat="1" ht="26" x14ac:dyDescent="0.2">
      <c r="A13" s="53" t="str">
        <f t="shared" si="3"/>
        <v>1.5</v>
      </c>
      <c r="B13" s="54" t="s">
        <v>121</v>
      </c>
      <c r="D13" s="56"/>
      <c r="E13" s="57">
        <v>43136</v>
      </c>
      <c r="F13" s="58">
        <f t="shared" si="4"/>
        <v>43140</v>
      </c>
      <c r="G13" s="59">
        <v>5</v>
      </c>
      <c r="H13" s="60">
        <v>0</v>
      </c>
      <c r="I13" s="61">
        <f t="shared" si="2"/>
        <v>5</v>
      </c>
      <c r="J13" s="62"/>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row>
    <row r="14" spans="1:66" s="55" customFormat="1" ht="19" x14ac:dyDescent="0.2">
      <c r="A14" s="53" t="str">
        <f t="shared" si="3"/>
        <v>1.6</v>
      </c>
      <c r="B14" s="54" t="s">
        <v>94</v>
      </c>
      <c r="D14" s="56"/>
      <c r="E14" s="57">
        <v>43134</v>
      </c>
      <c r="F14" s="58">
        <f t="shared" si="4"/>
        <v>43140</v>
      </c>
      <c r="G14" s="59">
        <v>7</v>
      </c>
      <c r="H14" s="60">
        <v>0</v>
      </c>
      <c r="I14" s="61">
        <f t="shared" si="2"/>
        <v>5</v>
      </c>
      <c r="J14" s="62"/>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row>
    <row r="15" spans="1:66" s="55" customFormat="1" ht="19" x14ac:dyDescent="0.2">
      <c r="A15" s="53" t="str">
        <f t="shared" si="3"/>
        <v>1.7</v>
      </c>
      <c r="B15" s="54" t="s">
        <v>94</v>
      </c>
      <c r="D15" s="56"/>
      <c r="E15" s="57">
        <v>43141</v>
      </c>
      <c r="F15" s="58">
        <f t="shared" si="4"/>
        <v>43147</v>
      </c>
      <c r="G15" s="59">
        <v>7</v>
      </c>
      <c r="H15" s="60">
        <v>0</v>
      </c>
      <c r="I15" s="61">
        <f t="shared" si="2"/>
        <v>5</v>
      </c>
      <c r="J15" s="62"/>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row>
    <row r="16" spans="1:66" s="52" customFormat="1" ht="19" x14ac:dyDescent="0.2">
      <c r="A16" s="64" t="str">
        <f>IF(ISERROR(VALUE(SUBSTITUTE(prevWBS,".",""))),"1",IF(ISERROR(FIND("`",SUBSTITUTE(prevWBS,".","`",1))),TEXT(VALUE(prevWBS)+1,"#"),TEXT(VALUE(LEFT(prevWBS,FIND("`",SUBSTITUTE(prevWBS,".","`",1))-1))+1,"#")))</f>
        <v>2</v>
      </c>
      <c r="B16" s="65" t="s">
        <v>104</v>
      </c>
      <c r="D16" s="66"/>
      <c r="E16" s="67"/>
      <c r="F16" s="67" t="str">
        <f t="shared" si="4"/>
        <v xml:space="preserve"> - </v>
      </c>
      <c r="G16" s="68"/>
      <c r="H16" s="69"/>
      <c r="I16" s="70" t="str">
        <f t="shared" si="2"/>
        <v xml:space="preserve"> - </v>
      </c>
      <c r="J16" s="71"/>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row>
    <row r="17" spans="1:66" s="55" customFormat="1" ht="19" x14ac:dyDescent="0.2">
      <c r="A1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9" t="s">
        <v>106</v>
      </c>
      <c r="C17" s="55" t="s">
        <v>108</v>
      </c>
      <c r="D17" s="56"/>
      <c r="E17" s="57">
        <v>44989</v>
      </c>
      <c r="F17" s="58">
        <f t="shared" si="4"/>
        <v>44997</v>
      </c>
      <c r="G17" s="59">
        <v>9</v>
      </c>
      <c r="H17" s="60">
        <v>1</v>
      </c>
      <c r="I17" s="61">
        <f t="shared" si="2"/>
        <v>5</v>
      </c>
      <c r="J17" s="62"/>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row>
    <row r="18" spans="1:66" s="55" customFormat="1" ht="19" x14ac:dyDescent="0.2">
      <c r="A1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54" t="s">
        <v>110</v>
      </c>
      <c r="C18" s="55" t="s">
        <v>108</v>
      </c>
      <c r="D18" s="56"/>
      <c r="E18" s="57">
        <v>44989</v>
      </c>
      <c r="F18" s="58">
        <f t="shared" si="4"/>
        <v>45004</v>
      </c>
      <c r="G18" s="59">
        <v>16</v>
      </c>
      <c r="H18" s="60">
        <v>0</v>
      </c>
      <c r="I18" s="61">
        <f t="shared" si="2"/>
        <v>10</v>
      </c>
      <c r="J18" s="62"/>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row>
    <row r="19" spans="1:66" s="55" customFormat="1" ht="19" x14ac:dyDescent="0.2">
      <c r="A1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54" t="s">
        <v>111</v>
      </c>
      <c r="C19" s="55" t="s">
        <v>114</v>
      </c>
      <c r="D19" s="56"/>
      <c r="E19" s="57">
        <f>E18</f>
        <v>44989</v>
      </c>
      <c r="F19" s="58">
        <f t="shared" si="4"/>
        <v>45004</v>
      </c>
      <c r="G19" s="59">
        <v>16</v>
      </c>
      <c r="H19" s="60">
        <v>0</v>
      </c>
      <c r="I19" s="61">
        <f t="shared" ref="I19" si="5">IF(OR(F19=0,E19=0)," - ",NETWORKDAYS(E19,F19))</f>
        <v>10</v>
      </c>
      <c r="J19" s="62"/>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row>
    <row r="20" spans="1:66" s="55" customFormat="1" ht="19" x14ac:dyDescent="0.2">
      <c r="A20"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0" s="54" t="s">
        <v>112</v>
      </c>
      <c r="C20" s="55" t="s">
        <v>109</v>
      </c>
      <c r="D20" s="56"/>
      <c r="E20" s="57">
        <f>E19</f>
        <v>44989</v>
      </c>
      <c r="F20" s="58">
        <f t="shared" si="4"/>
        <v>45004</v>
      </c>
      <c r="G20" s="59">
        <v>16</v>
      </c>
      <c r="H20" s="60">
        <v>0</v>
      </c>
      <c r="I20" s="61">
        <f t="shared" si="2"/>
        <v>10</v>
      </c>
      <c r="J20" s="62"/>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row>
    <row r="21" spans="1:66" s="55" customFormat="1" ht="19" x14ac:dyDescent="0.2">
      <c r="A21"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1" s="54" t="s">
        <v>113</v>
      </c>
      <c r="C21" s="55" t="s">
        <v>108</v>
      </c>
      <c r="D21" s="56"/>
      <c r="E21" s="57">
        <f>F19</f>
        <v>45004</v>
      </c>
      <c r="F21" s="58">
        <f t="shared" si="4"/>
        <v>45011</v>
      </c>
      <c r="G21" s="59">
        <v>8</v>
      </c>
      <c r="H21" s="60">
        <v>0</v>
      </c>
      <c r="I21" s="61">
        <f t="shared" si="2"/>
        <v>5</v>
      </c>
      <c r="J21" s="62"/>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row>
    <row r="22" spans="1:66" s="55" customFormat="1" ht="19" x14ac:dyDescent="0.2">
      <c r="A2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99" t="s">
        <v>115</v>
      </c>
      <c r="C22" s="55" t="s">
        <v>108</v>
      </c>
      <c r="D22" s="56"/>
      <c r="E22" s="57">
        <f>F20</f>
        <v>45004</v>
      </c>
      <c r="F22" s="58">
        <f t="shared" ref="F22" si="6">IF(ISBLANK(E22)," - ",IF(G22=0,E22,E22+G22-1))</f>
        <v>45011</v>
      </c>
      <c r="G22" s="59">
        <v>8</v>
      </c>
      <c r="H22" s="60">
        <v>1</v>
      </c>
      <c r="I22" s="61">
        <f t="shared" ref="I22" si="7">IF(OR(F22=0,E22=0)," - ",NETWORKDAYS(E22,F22))</f>
        <v>5</v>
      </c>
      <c r="J22" s="62"/>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row>
    <row r="23" spans="1:66" s="55" customFormat="1" ht="19" x14ac:dyDescent="0.2">
      <c r="A2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99" t="s">
        <v>116</v>
      </c>
      <c r="C23" s="55" t="s">
        <v>108</v>
      </c>
      <c r="D23" s="56"/>
      <c r="E23" s="57">
        <v>44989</v>
      </c>
      <c r="F23" s="58">
        <f t="shared" ref="F23" si="8">IF(ISBLANK(E23)," - ",IF(G23=0,E23,E23+G23-1))</f>
        <v>44996</v>
      </c>
      <c r="G23" s="59">
        <v>8</v>
      </c>
      <c r="H23" s="60">
        <v>1</v>
      </c>
      <c r="I23" s="61">
        <f t="shared" ref="I23" si="9">IF(OR(F23=0,E23=0)," - ",NETWORKDAYS(E23,F23))</f>
        <v>5</v>
      </c>
      <c r="J23" s="62"/>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row>
    <row r="24" spans="1:66" s="55" customFormat="1" ht="19" x14ac:dyDescent="0.2">
      <c r="A24"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54" t="s">
        <v>94</v>
      </c>
      <c r="D24" s="56"/>
      <c r="E24" s="57">
        <v>43154</v>
      </c>
      <c r="F24" s="58">
        <f t="shared" si="4"/>
        <v>43156</v>
      </c>
      <c r="G24" s="59">
        <v>3</v>
      </c>
      <c r="H24" s="60">
        <v>0</v>
      </c>
      <c r="I24" s="61">
        <f t="shared" si="2"/>
        <v>1</v>
      </c>
      <c r="J24" s="62"/>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row>
    <row r="25" spans="1:66" s="52" customFormat="1" ht="19" x14ac:dyDescent="0.2">
      <c r="A25" s="64" t="str">
        <f>IF(ISERROR(VALUE(SUBSTITUTE(prevWBS,".",""))),"1",IF(ISERROR(FIND("`",SUBSTITUTE(prevWBS,".","`",1))),TEXT(VALUE(prevWBS)+1,"#"),TEXT(VALUE(LEFT(prevWBS,FIND("`",SUBSTITUTE(prevWBS,".","`",1))-1))+1,"#")))</f>
        <v>3</v>
      </c>
      <c r="B25" s="65" t="s">
        <v>117</v>
      </c>
      <c r="D25" s="66"/>
      <c r="E25" s="67"/>
      <c r="F25" s="67" t="str">
        <f t="shared" si="4"/>
        <v xml:space="preserve"> - </v>
      </c>
      <c r="G25" s="68"/>
      <c r="H25" s="69"/>
      <c r="I25" s="70" t="str">
        <f t="shared" si="2"/>
        <v xml:space="preserve"> - </v>
      </c>
      <c r="J25" s="71"/>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row>
    <row r="26" spans="1:66" s="55" customFormat="1" ht="19" x14ac:dyDescent="0.2">
      <c r="A2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54" t="s">
        <v>94</v>
      </c>
      <c r="D26" s="56"/>
      <c r="E26" s="57">
        <v>43141</v>
      </c>
      <c r="F26" s="58">
        <f t="shared" si="4"/>
        <v>43144</v>
      </c>
      <c r="G26" s="59">
        <v>4</v>
      </c>
      <c r="H26" s="60">
        <v>0</v>
      </c>
      <c r="I26" s="61">
        <f t="shared" si="2"/>
        <v>2</v>
      </c>
      <c r="J26" s="62"/>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row>
    <row r="27" spans="1:66" s="55" customFormat="1" ht="19" x14ac:dyDescent="0.2">
      <c r="A2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54" t="s">
        <v>94</v>
      </c>
      <c r="D27" s="56"/>
      <c r="E27" s="57">
        <v>43145</v>
      </c>
      <c r="F27" s="58">
        <f t="shared" si="4"/>
        <v>43147</v>
      </c>
      <c r="G27" s="59">
        <v>3</v>
      </c>
      <c r="H27" s="60">
        <v>0</v>
      </c>
      <c r="I27" s="61">
        <f t="shared" si="2"/>
        <v>3</v>
      </c>
      <c r="J27" s="62"/>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row>
    <row r="28" spans="1:66" s="55" customFormat="1" ht="19" x14ac:dyDescent="0.2">
      <c r="A2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54" t="s">
        <v>94</v>
      </c>
      <c r="D28" s="56"/>
      <c r="E28" s="57">
        <v>43145</v>
      </c>
      <c r="F28" s="58">
        <f t="shared" si="4"/>
        <v>43147</v>
      </c>
      <c r="G28" s="59">
        <v>3</v>
      </c>
      <c r="H28" s="60">
        <v>0</v>
      </c>
      <c r="I28" s="61">
        <f t="shared" si="2"/>
        <v>3</v>
      </c>
      <c r="J28" s="62"/>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row>
    <row r="29" spans="1:66" s="55" customFormat="1" ht="19" x14ac:dyDescent="0.2">
      <c r="A29"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54" t="s">
        <v>94</v>
      </c>
      <c r="D29" s="56"/>
      <c r="E29" s="57">
        <v>43148</v>
      </c>
      <c r="F29" s="58">
        <f t="shared" si="4"/>
        <v>43153</v>
      </c>
      <c r="G29" s="59">
        <v>6</v>
      </c>
      <c r="H29" s="60">
        <v>0</v>
      </c>
      <c r="I29" s="61">
        <f t="shared" si="2"/>
        <v>4</v>
      </c>
      <c r="J29" s="62"/>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row>
    <row r="30" spans="1:66" s="55" customFormat="1" ht="19" x14ac:dyDescent="0.2">
      <c r="A30"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54" t="s">
        <v>94</v>
      </c>
      <c r="D30" s="56"/>
      <c r="E30" s="57">
        <v>43154</v>
      </c>
      <c r="F30" s="58">
        <f t="shared" si="4"/>
        <v>43156</v>
      </c>
      <c r="G30" s="59">
        <v>3</v>
      </c>
      <c r="H30" s="60">
        <v>0</v>
      </c>
      <c r="I30" s="61">
        <f t="shared" si="2"/>
        <v>1</v>
      </c>
      <c r="J30" s="62"/>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row>
    <row r="31" spans="1:66" s="52" customFormat="1" ht="19" x14ac:dyDescent="0.2">
      <c r="A31" s="64" t="str">
        <f>IF(ISERROR(VALUE(SUBSTITUTE(prevWBS,".",""))),"1",IF(ISERROR(FIND("`",SUBSTITUTE(prevWBS,".","`",1))),TEXT(VALUE(prevWBS)+1,"#"),TEXT(VALUE(LEFT(prevWBS,FIND("`",SUBSTITUTE(prevWBS,".","`",1))-1))+1,"#")))</f>
        <v>4</v>
      </c>
      <c r="B31" s="65" t="s">
        <v>93</v>
      </c>
      <c r="D31" s="66"/>
      <c r="E31" s="67"/>
      <c r="F31" s="67" t="str">
        <f t="shared" si="4"/>
        <v xml:space="preserve"> - </v>
      </c>
      <c r="G31" s="68"/>
      <c r="H31" s="69"/>
      <c r="I31" s="70" t="str">
        <f t="shared" si="2"/>
        <v xml:space="preserve"> - </v>
      </c>
      <c r="J31" s="71"/>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66" s="55" customFormat="1" ht="19" x14ac:dyDescent="0.2">
      <c r="A3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54" t="s">
        <v>94</v>
      </c>
      <c r="D32" s="56"/>
      <c r="E32" s="57">
        <v>43129</v>
      </c>
      <c r="F32" s="58">
        <f t="shared" si="4"/>
        <v>43129</v>
      </c>
      <c r="G32" s="59">
        <v>1</v>
      </c>
      <c r="H32" s="60">
        <v>0</v>
      </c>
      <c r="I32" s="61">
        <f t="shared" si="2"/>
        <v>1</v>
      </c>
      <c r="J32" s="62"/>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row>
    <row r="33" spans="1:66" s="55" customFormat="1" ht="19" x14ac:dyDescent="0.2">
      <c r="A3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54" t="s">
        <v>94</v>
      </c>
      <c r="D33" s="56"/>
      <c r="E33" s="57">
        <v>43130</v>
      </c>
      <c r="F33" s="58">
        <f t="shared" si="4"/>
        <v>43130</v>
      </c>
      <c r="G33" s="59">
        <v>1</v>
      </c>
      <c r="H33" s="60">
        <v>0</v>
      </c>
      <c r="I33" s="61">
        <f t="shared" si="2"/>
        <v>1</v>
      </c>
      <c r="J33" s="62"/>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row>
    <row r="34" spans="1:66" s="55" customFormat="1" ht="19" x14ac:dyDescent="0.2">
      <c r="A34"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54" t="s">
        <v>94</v>
      </c>
      <c r="D34" s="56"/>
      <c r="E34" s="57">
        <v>43131</v>
      </c>
      <c r="F34" s="58">
        <f t="shared" si="4"/>
        <v>43131</v>
      </c>
      <c r="G34" s="59">
        <v>1</v>
      </c>
      <c r="H34" s="60">
        <v>0</v>
      </c>
      <c r="I34" s="61">
        <f t="shared" si="2"/>
        <v>1</v>
      </c>
      <c r="J34" s="62"/>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row>
    <row r="35" spans="1:66" s="55" customFormat="1" ht="19" x14ac:dyDescent="0.2">
      <c r="A35"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54" t="s">
        <v>94</v>
      </c>
      <c r="D35" s="56"/>
      <c r="E35" s="57">
        <v>43132</v>
      </c>
      <c r="F35" s="58">
        <f t="shared" si="4"/>
        <v>43132</v>
      </c>
      <c r="G35" s="59">
        <v>1</v>
      </c>
      <c r="H35" s="60">
        <v>0</v>
      </c>
      <c r="I35" s="61">
        <f t="shared" si="2"/>
        <v>1</v>
      </c>
      <c r="J35" s="62"/>
      <c r="K35" s="53"/>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c r="BK35" s="53"/>
      <c r="BL35" s="53"/>
      <c r="BM35" s="53"/>
      <c r="BN35" s="53"/>
    </row>
    <row r="36" spans="1:66" s="55" customFormat="1" ht="19" x14ac:dyDescent="0.2">
      <c r="A3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54" t="s">
        <v>94</v>
      </c>
      <c r="D36" s="56"/>
      <c r="E36" s="57">
        <v>43133</v>
      </c>
      <c r="F36" s="58">
        <f t="shared" si="4"/>
        <v>43133</v>
      </c>
      <c r="G36" s="59">
        <v>1</v>
      </c>
      <c r="H36" s="60">
        <v>0</v>
      </c>
      <c r="I36" s="61">
        <f t="shared" si="2"/>
        <v>1</v>
      </c>
      <c r="J36" s="62"/>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row>
    <row r="37" spans="1:66" s="80" customFormat="1" ht="19" x14ac:dyDescent="0.2">
      <c r="A37" s="53"/>
      <c r="B37" s="73"/>
      <c r="C37" s="73"/>
      <c r="D37" s="74"/>
      <c r="E37" s="75"/>
      <c r="F37" s="75"/>
      <c r="G37" s="76"/>
      <c r="H37" s="77"/>
      <c r="I37" s="78" t="str">
        <f t="shared" si="2"/>
        <v xml:space="preserve"> - </v>
      </c>
      <c r="J37" s="79"/>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row>
    <row r="38" spans="1:66" s="80" customFormat="1" ht="19" x14ac:dyDescent="0.2">
      <c r="A38" s="53"/>
      <c r="B38" s="73"/>
      <c r="C38" s="73"/>
      <c r="D38" s="74"/>
      <c r="E38" s="75"/>
      <c r="F38" s="75"/>
      <c r="G38" s="76"/>
      <c r="H38" s="77"/>
      <c r="I38" s="78" t="str">
        <f t="shared" si="2"/>
        <v xml:space="preserve"> - </v>
      </c>
      <c r="J38" s="79"/>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row>
    <row r="39" spans="1:66" s="87" customFormat="1" ht="19" x14ac:dyDescent="0.2">
      <c r="A39" s="81" t="s">
        <v>95</v>
      </c>
      <c r="B39" s="82"/>
      <c r="C39" s="83"/>
      <c r="D39" s="83"/>
      <c r="E39" s="84"/>
      <c r="F39" s="84"/>
      <c r="G39" s="85"/>
      <c r="H39" s="85"/>
      <c r="I39" s="85"/>
      <c r="J39" s="86"/>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row>
    <row r="40" spans="1:66" s="80" customFormat="1" ht="19" x14ac:dyDescent="0.2">
      <c r="A40" s="88" t="s">
        <v>96</v>
      </c>
      <c r="B40" s="89"/>
      <c r="C40" s="89"/>
      <c r="D40" s="89"/>
      <c r="E40" s="90"/>
      <c r="F40" s="90"/>
      <c r="G40" s="89"/>
      <c r="H40" s="89"/>
      <c r="I40" s="89"/>
      <c r="J40" s="86"/>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row>
    <row r="41" spans="1:66" s="80" customFormat="1" ht="19" x14ac:dyDescent="0.2">
      <c r="A41" s="91" t="str">
        <f>IF(ISERROR(VALUE(SUBSTITUTE(prevWBS,".",""))),"1",IF(ISERROR(FIND("`",SUBSTITUTE(prevWBS,".","`",1))),TEXT(VALUE(prevWBS)+1,"#"),TEXT(VALUE(LEFT(prevWBS,FIND("`",SUBSTITUTE(prevWBS,".","`",1))-1))+1,"#")))</f>
        <v>1</v>
      </c>
      <c r="B41" s="92" t="s">
        <v>97</v>
      </c>
      <c r="C41" s="93"/>
      <c r="D41" s="94"/>
      <c r="E41" s="57"/>
      <c r="F41" s="58" t="str">
        <f t="shared" ref="F41:F44" si="10">IF(ISBLANK(E41)," - ",IF(G41=0,E41,E41+G41-1))</f>
        <v xml:space="preserve"> - </v>
      </c>
      <c r="G41" s="59"/>
      <c r="H41" s="60"/>
      <c r="I41" s="61" t="str">
        <f>IF(OR(F41=0,E41=0)," - ",NETWORKDAYS(E41,F41))</f>
        <v xml:space="preserve"> - </v>
      </c>
      <c r="J41" s="62"/>
      <c r="K41" s="53"/>
      <c r="L41" s="53"/>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row>
    <row r="42" spans="1:66" s="80" customFormat="1" ht="19" x14ac:dyDescent="0.2">
      <c r="A4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95" t="s">
        <v>98</v>
      </c>
      <c r="C42" s="95"/>
      <c r="D42" s="94"/>
      <c r="E42" s="57"/>
      <c r="F42" s="58" t="str">
        <f t="shared" si="10"/>
        <v xml:space="preserve"> - </v>
      </c>
      <c r="G42" s="59"/>
      <c r="H42" s="60"/>
      <c r="I42" s="61" t="str">
        <f t="shared" ref="I42:I44" si="11">IF(OR(F42=0,E42=0)," - ",NETWORKDAYS(E42,F42))</f>
        <v xml:space="preserve"> - </v>
      </c>
      <c r="J42" s="62"/>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row>
    <row r="43" spans="1:66" s="80" customFormat="1" ht="19" x14ac:dyDescent="0.2">
      <c r="A4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96" t="s">
        <v>99</v>
      </c>
      <c r="C43" s="95"/>
      <c r="D43" s="94"/>
      <c r="E43" s="57"/>
      <c r="F43" s="58" t="str">
        <f t="shared" si="10"/>
        <v xml:space="preserve"> - </v>
      </c>
      <c r="G43" s="59"/>
      <c r="H43" s="60"/>
      <c r="I43" s="61" t="str">
        <f t="shared" si="11"/>
        <v xml:space="preserve"> - </v>
      </c>
      <c r="J43" s="62"/>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row>
    <row r="44" spans="1:66" s="80" customFormat="1" ht="19" x14ac:dyDescent="0.2">
      <c r="A44"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96" t="s">
        <v>100</v>
      </c>
      <c r="C44" s="95"/>
      <c r="D44" s="94"/>
      <c r="E44" s="57"/>
      <c r="F44" s="58" t="str">
        <f t="shared" si="10"/>
        <v xml:space="preserve"> - </v>
      </c>
      <c r="G44" s="59"/>
      <c r="H44" s="60"/>
      <c r="I44" s="61" t="str">
        <f t="shared" si="11"/>
        <v xml:space="preserve"> - </v>
      </c>
      <c r="J44" s="62"/>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row>
    <row r="45" spans="1:66" s="98" customFormat="1" x14ac:dyDescent="0.15">
      <c r="A45" s="97" t="str">
        <f>HYPERLINK("https://vertex42.link/HowToCreateAGanttChart","► Watch How to Create a Gantt Chart in Excel")</f>
        <v>► Watch How to Create a Gantt Chart in Excel</v>
      </c>
    </row>
  </sheetData>
  <sheetProtection formatCells="0" formatColumns="0" formatRows="0" insertRows="0" deleteRows="0"/>
  <mergeCells count="19">
    <mergeCell ref="AT5:AZ5"/>
    <mergeCell ref="BA5:BG5"/>
    <mergeCell ref="BH5:BN5"/>
    <mergeCell ref="AM4:AS4"/>
    <mergeCell ref="AT4:AZ4"/>
    <mergeCell ref="BA4:BG4"/>
    <mergeCell ref="BH4:BN4"/>
    <mergeCell ref="AM5:AS5"/>
    <mergeCell ref="C5:E5"/>
    <mergeCell ref="K5:Q5"/>
    <mergeCell ref="R5:X5"/>
    <mergeCell ref="Y5:AE5"/>
    <mergeCell ref="AF5:AL5"/>
    <mergeCell ref="AF4:AL4"/>
    <mergeCell ref="K1:AE1"/>
    <mergeCell ref="C4:E4"/>
    <mergeCell ref="K4:Q4"/>
    <mergeCell ref="R4:X4"/>
    <mergeCell ref="Y4:AE4"/>
  </mergeCells>
  <conditionalFormatting sqref="H8:H44">
    <cfRule type="dataBar" priority="1">
      <dataBar>
        <cfvo type="num" val="0"/>
        <cfvo type="num" val="1"/>
        <color theme="0" tint="-0.34998626667073579"/>
      </dataBar>
      <extLst>
        <ext xmlns:x14="http://schemas.microsoft.com/office/spreadsheetml/2009/9/main" uri="{B025F937-C7B1-47D3-B67F-A62EFF666E3E}">
          <x14:id>{A0A4D55A-A594-564A-A18A-049F91928988}</x14:id>
        </ext>
      </extLst>
    </cfRule>
  </conditionalFormatting>
  <conditionalFormatting sqref="K6:BN7">
    <cfRule type="expression" dxfId="7" priority="3">
      <formula>K$6=TODAY()</formula>
    </cfRule>
  </conditionalFormatting>
  <conditionalFormatting sqref="K8:BN44">
    <cfRule type="expression" dxfId="6" priority="4" stopIfTrue="1">
      <formula>AND($E8&lt;=K$6,ROUNDDOWN(($F8-$E8+1)*$H8,0)+$E8-1&gt;=K$6)</formula>
    </cfRule>
    <cfRule type="expression" dxfId="5" priority="5">
      <formula>AND(NOT(ISBLANK($E8)),$E8&lt;=K$6,$F8&gt;=K$6)</formula>
    </cfRule>
  </conditionalFormatting>
  <conditionalFormatting sqref="K6:BN44">
    <cfRule type="expression" dxfId="4" priority="2" stopIfTrue="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11362DF-F243-E242-88CB-0EB3C12C024A}"/>
  </dataValidations>
  <hyperlinks>
    <hyperlink ref="K1:AE1" r:id="rId1" display="Gantt Chart Template © 2006-2018 by Vertex42.com." xr:uid="{C7294FE1-6D65-FF42-8021-F99017B4146A}"/>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5121" r:id="rId5" name="Scroll Bar 1">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A0A4D55A-A594-564A-A18A-049F91928988}">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1123-BCAB-634F-9B6A-04ED358FBFCF}">
  <sheetPr>
    <pageSetUpPr fitToPage="1"/>
  </sheetPr>
  <dimension ref="A1:BN79"/>
  <sheetViews>
    <sheetView showGridLines="0" tabSelected="1" zoomScale="120" zoomScaleNormal="120" workbookViewId="0">
      <pane ySplit="7" topLeftCell="A8" activePane="bottomLeft" state="frozen"/>
      <selection pane="bottomLeft" activeCell="P15" sqref="P15"/>
    </sheetView>
  </sheetViews>
  <sheetFormatPr baseColWidth="10" defaultColWidth="9.1640625" defaultRowHeight="13" x14ac:dyDescent="0.15"/>
  <cols>
    <col min="1" max="1" width="6.83203125" style="19" customWidth="1"/>
    <col min="2" max="2" width="19" style="19" customWidth="1"/>
    <col min="3" max="3" width="7.6640625" style="19" customWidth="1"/>
    <col min="4" max="4" width="6.83203125" style="19" hidden="1" customWidth="1"/>
    <col min="5" max="6" width="12" style="19" customWidth="1"/>
    <col min="7" max="7" width="6" style="19" customWidth="1"/>
    <col min="8" max="8" width="6.6640625" style="19" customWidth="1"/>
    <col min="9" max="9" width="6.5" style="19" customWidth="1"/>
    <col min="10" max="10" width="1.83203125" style="19" customWidth="1"/>
    <col min="11" max="66" width="2.5" style="19" customWidth="1"/>
    <col min="67" max="16384" width="9.1640625" style="19"/>
  </cols>
  <sheetData>
    <row r="1" spans="1:66" ht="30" customHeight="1" x14ac:dyDescent="0.15">
      <c r="A1" s="17" t="s">
        <v>101</v>
      </c>
      <c r="B1" s="18"/>
      <c r="C1" s="18"/>
      <c r="D1" s="18"/>
      <c r="E1" s="18"/>
      <c r="F1" s="18"/>
      <c r="I1" s="20"/>
      <c r="K1" s="111" t="s">
        <v>80</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15">
      <c r="A2" s="21" t="s">
        <v>81</v>
      </c>
      <c r="B2" s="22"/>
      <c r="C2" s="22"/>
      <c r="D2" s="23"/>
      <c r="E2" s="24"/>
      <c r="F2" s="24"/>
      <c r="H2" s="25"/>
    </row>
    <row r="3" spans="1:66" ht="15" x14ac:dyDescent="0.15">
      <c r="A3" s="21"/>
      <c r="H3" s="25"/>
      <c r="K3" s="26"/>
      <c r="L3" s="26"/>
      <c r="M3" s="26"/>
      <c r="N3" s="26"/>
      <c r="O3" s="26"/>
      <c r="P3" s="26"/>
      <c r="Q3" s="26"/>
      <c r="R3" s="26"/>
      <c r="S3" s="26"/>
      <c r="T3" s="26"/>
      <c r="U3" s="26"/>
      <c r="V3" s="26"/>
      <c r="W3" s="26"/>
      <c r="X3" s="26"/>
      <c r="Y3" s="26"/>
      <c r="Z3" s="26"/>
      <c r="AA3" s="26"/>
    </row>
    <row r="4" spans="1:66" ht="17.25" customHeight="1" x14ac:dyDescent="0.2">
      <c r="A4" s="27"/>
      <c r="B4" s="28" t="s">
        <v>82</v>
      </c>
      <c r="C4" s="112">
        <v>44989</v>
      </c>
      <c r="D4" s="112"/>
      <c r="E4" s="112"/>
      <c r="F4" s="27"/>
      <c r="G4" s="28" t="s">
        <v>83</v>
      </c>
      <c r="H4" s="29">
        <v>1</v>
      </c>
      <c r="J4" s="30"/>
      <c r="K4" s="108" t="str">
        <f>"Week "&amp;(K6-($C$4-WEEKDAY($C$4,1)+2))/7+1</f>
        <v>Week 1</v>
      </c>
      <c r="L4" s="109"/>
      <c r="M4" s="109"/>
      <c r="N4" s="109"/>
      <c r="O4" s="109"/>
      <c r="P4" s="109"/>
      <c r="Q4" s="110"/>
      <c r="R4" s="108" t="str">
        <f>"Week "&amp;(R6-($C$4-WEEKDAY($C$4,1)+2))/7+1</f>
        <v>Week 2</v>
      </c>
      <c r="S4" s="109"/>
      <c r="T4" s="109"/>
      <c r="U4" s="109"/>
      <c r="V4" s="109"/>
      <c r="W4" s="109"/>
      <c r="X4" s="110"/>
      <c r="Y4" s="108" t="str">
        <f>"Week "&amp;(Y6-($C$4-WEEKDAY($C$4,1)+2))/7+1</f>
        <v>Week 3</v>
      </c>
      <c r="Z4" s="109"/>
      <c r="AA4" s="109"/>
      <c r="AB4" s="109"/>
      <c r="AC4" s="109"/>
      <c r="AD4" s="109"/>
      <c r="AE4" s="110"/>
      <c r="AF4" s="108" t="str">
        <f>"Week "&amp;(AF6-($C$4-WEEKDAY($C$4,1)+2))/7+1</f>
        <v>Week 4</v>
      </c>
      <c r="AG4" s="109"/>
      <c r="AH4" s="109"/>
      <c r="AI4" s="109"/>
      <c r="AJ4" s="109"/>
      <c r="AK4" s="109"/>
      <c r="AL4" s="110"/>
      <c r="AM4" s="108" t="str">
        <f>"Week "&amp;(AM6-($C$4-WEEKDAY($C$4,1)+2))/7+1</f>
        <v>Week 5</v>
      </c>
      <c r="AN4" s="109"/>
      <c r="AO4" s="109"/>
      <c r="AP4" s="109"/>
      <c r="AQ4" s="109"/>
      <c r="AR4" s="109"/>
      <c r="AS4" s="110"/>
      <c r="AT4" s="108" t="str">
        <f>"Week "&amp;(AT6-($C$4-WEEKDAY($C$4,1)+2))/7+1</f>
        <v>Week 6</v>
      </c>
      <c r="AU4" s="109"/>
      <c r="AV4" s="109"/>
      <c r="AW4" s="109"/>
      <c r="AX4" s="109"/>
      <c r="AY4" s="109"/>
      <c r="AZ4" s="110"/>
      <c r="BA4" s="108" t="str">
        <f>"Week "&amp;(BA6-($C$4-WEEKDAY($C$4,1)+2))/7+1</f>
        <v>Week 7</v>
      </c>
      <c r="BB4" s="109"/>
      <c r="BC4" s="109"/>
      <c r="BD4" s="109"/>
      <c r="BE4" s="109"/>
      <c r="BF4" s="109"/>
      <c r="BG4" s="110"/>
      <c r="BH4" s="108" t="str">
        <f>"Week "&amp;(BH6-($C$4-WEEKDAY($C$4,1)+2))/7+1</f>
        <v>Week 8</v>
      </c>
      <c r="BI4" s="109"/>
      <c r="BJ4" s="109"/>
      <c r="BK4" s="109"/>
      <c r="BL4" s="109"/>
      <c r="BM4" s="109"/>
      <c r="BN4" s="110"/>
    </row>
    <row r="5" spans="1:66" ht="17.25" customHeight="1" x14ac:dyDescent="0.2">
      <c r="A5" s="27"/>
      <c r="B5" s="28" t="s">
        <v>84</v>
      </c>
      <c r="C5" s="113"/>
      <c r="D5" s="113"/>
      <c r="E5" s="113"/>
      <c r="F5" s="27"/>
      <c r="G5" s="27"/>
      <c r="H5" s="27"/>
      <c r="I5" s="27"/>
      <c r="J5" s="30"/>
      <c r="K5" s="114">
        <f>K6</f>
        <v>44984</v>
      </c>
      <c r="L5" s="115"/>
      <c r="M5" s="115"/>
      <c r="N5" s="115"/>
      <c r="O5" s="115"/>
      <c r="P5" s="115"/>
      <c r="Q5" s="116"/>
      <c r="R5" s="114">
        <f>R6</f>
        <v>44991</v>
      </c>
      <c r="S5" s="115"/>
      <c r="T5" s="115"/>
      <c r="U5" s="115"/>
      <c r="V5" s="115"/>
      <c r="W5" s="115"/>
      <c r="X5" s="116"/>
      <c r="Y5" s="114">
        <f>Y6</f>
        <v>44998</v>
      </c>
      <c r="Z5" s="115"/>
      <c r="AA5" s="115"/>
      <c r="AB5" s="115"/>
      <c r="AC5" s="115"/>
      <c r="AD5" s="115"/>
      <c r="AE5" s="116"/>
      <c r="AF5" s="114">
        <f>AF6</f>
        <v>45005</v>
      </c>
      <c r="AG5" s="115"/>
      <c r="AH5" s="115"/>
      <c r="AI5" s="115"/>
      <c r="AJ5" s="115"/>
      <c r="AK5" s="115"/>
      <c r="AL5" s="116"/>
      <c r="AM5" s="114">
        <f>AM6</f>
        <v>45012</v>
      </c>
      <c r="AN5" s="115"/>
      <c r="AO5" s="115"/>
      <c r="AP5" s="115"/>
      <c r="AQ5" s="115"/>
      <c r="AR5" s="115"/>
      <c r="AS5" s="116"/>
      <c r="AT5" s="114">
        <f>AT6</f>
        <v>45019</v>
      </c>
      <c r="AU5" s="115"/>
      <c r="AV5" s="115"/>
      <c r="AW5" s="115"/>
      <c r="AX5" s="115"/>
      <c r="AY5" s="115"/>
      <c r="AZ5" s="116"/>
      <c r="BA5" s="114">
        <f>BA6</f>
        <v>45026</v>
      </c>
      <c r="BB5" s="115"/>
      <c r="BC5" s="115"/>
      <c r="BD5" s="115"/>
      <c r="BE5" s="115"/>
      <c r="BF5" s="115"/>
      <c r="BG5" s="116"/>
      <c r="BH5" s="114">
        <f>BH6</f>
        <v>45033</v>
      </c>
      <c r="BI5" s="115"/>
      <c r="BJ5" s="115"/>
      <c r="BK5" s="115"/>
      <c r="BL5" s="115"/>
      <c r="BM5" s="115"/>
      <c r="BN5" s="116"/>
    </row>
    <row r="6" spans="1:66" ht="14" x14ac:dyDescent="0.2">
      <c r="A6" s="30"/>
      <c r="B6" s="30"/>
      <c r="C6" s="30"/>
      <c r="D6" s="30"/>
      <c r="E6" s="30"/>
      <c r="F6" s="30"/>
      <c r="G6" s="30"/>
      <c r="H6" s="30"/>
      <c r="I6" s="30"/>
      <c r="J6" s="30"/>
      <c r="K6" s="31">
        <f>C4-WEEKDAY(C4,1)+2+7*(H4-1)</f>
        <v>44984</v>
      </c>
      <c r="L6" s="32">
        <f t="shared" ref="L6:BN6" si="0">K6+1</f>
        <v>44985</v>
      </c>
      <c r="M6" s="32">
        <f t="shared" si="0"/>
        <v>44986</v>
      </c>
      <c r="N6" s="32">
        <f t="shared" si="0"/>
        <v>44987</v>
      </c>
      <c r="O6" s="32">
        <f t="shared" si="0"/>
        <v>44988</v>
      </c>
      <c r="P6" s="32">
        <f t="shared" si="0"/>
        <v>44989</v>
      </c>
      <c r="Q6" s="33">
        <f t="shared" si="0"/>
        <v>44990</v>
      </c>
      <c r="R6" s="31">
        <f t="shared" si="0"/>
        <v>44991</v>
      </c>
      <c r="S6" s="32">
        <f t="shared" si="0"/>
        <v>44992</v>
      </c>
      <c r="T6" s="32">
        <f t="shared" si="0"/>
        <v>44993</v>
      </c>
      <c r="U6" s="32">
        <f t="shared" si="0"/>
        <v>44994</v>
      </c>
      <c r="V6" s="32">
        <f t="shared" si="0"/>
        <v>44995</v>
      </c>
      <c r="W6" s="32">
        <f t="shared" si="0"/>
        <v>44996</v>
      </c>
      <c r="X6" s="33">
        <f t="shared" si="0"/>
        <v>44997</v>
      </c>
      <c r="Y6" s="31">
        <f t="shared" si="0"/>
        <v>44998</v>
      </c>
      <c r="Z6" s="32">
        <f t="shared" si="0"/>
        <v>44999</v>
      </c>
      <c r="AA6" s="32">
        <f t="shared" si="0"/>
        <v>45000</v>
      </c>
      <c r="AB6" s="32">
        <f t="shared" si="0"/>
        <v>45001</v>
      </c>
      <c r="AC6" s="32">
        <f t="shared" si="0"/>
        <v>45002</v>
      </c>
      <c r="AD6" s="32">
        <f t="shared" si="0"/>
        <v>45003</v>
      </c>
      <c r="AE6" s="33">
        <f t="shared" si="0"/>
        <v>45004</v>
      </c>
      <c r="AF6" s="31">
        <f t="shared" si="0"/>
        <v>45005</v>
      </c>
      <c r="AG6" s="32">
        <f t="shared" si="0"/>
        <v>45006</v>
      </c>
      <c r="AH6" s="32">
        <f t="shared" si="0"/>
        <v>45007</v>
      </c>
      <c r="AI6" s="32">
        <f t="shared" si="0"/>
        <v>45008</v>
      </c>
      <c r="AJ6" s="32">
        <f t="shared" si="0"/>
        <v>45009</v>
      </c>
      <c r="AK6" s="32">
        <f t="shared" si="0"/>
        <v>45010</v>
      </c>
      <c r="AL6" s="33">
        <f t="shared" si="0"/>
        <v>45011</v>
      </c>
      <c r="AM6" s="31">
        <f t="shared" si="0"/>
        <v>45012</v>
      </c>
      <c r="AN6" s="32">
        <f t="shared" si="0"/>
        <v>45013</v>
      </c>
      <c r="AO6" s="32">
        <f t="shared" si="0"/>
        <v>45014</v>
      </c>
      <c r="AP6" s="32">
        <f t="shared" si="0"/>
        <v>45015</v>
      </c>
      <c r="AQ6" s="32">
        <f t="shared" si="0"/>
        <v>45016</v>
      </c>
      <c r="AR6" s="32">
        <f t="shared" si="0"/>
        <v>45017</v>
      </c>
      <c r="AS6" s="33">
        <f t="shared" si="0"/>
        <v>45018</v>
      </c>
      <c r="AT6" s="31">
        <f t="shared" si="0"/>
        <v>45019</v>
      </c>
      <c r="AU6" s="32">
        <f t="shared" si="0"/>
        <v>45020</v>
      </c>
      <c r="AV6" s="32">
        <f t="shared" si="0"/>
        <v>45021</v>
      </c>
      <c r="AW6" s="32">
        <f t="shared" si="0"/>
        <v>45022</v>
      </c>
      <c r="AX6" s="32">
        <f t="shared" si="0"/>
        <v>45023</v>
      </c>
      <c r="AY6" s="32">
        <f t="shared" si="0"/>
        <v>45024</v>
      </c>
      <c r="AZ6" s="33">
        <f t="shared" si="0"/>
        <v>45025</v>
      </c>
      <c r="BA6" s="31">
        <f t="shared" si="0"/>
        <v>45026</v>
      </c>
      <c r="BB6" s="32">
        <f t="shared" si="0"/>
        <v>45027</v>
      </c>
      <c r="BC6" s="32">
        <f t="shared" si="0"/>
        <v>45028</v>
      </c>
      <c r="BD6" s="32">
        <f t="shared" si="0"/>
        <v>45029</v>
      </c>
      <c r="BE6" s="32">
        <f t="shared" si="0"/>
        <v>45030</v>
      </c>
      <c r="BF6" s="32">
        <f t="shared" si="0"/>
        <v>45031</v>
      </c>
      <c r="BG6" s="33">
        <f t="shared" si="0"/>
        <v>45032</v>
      </c>
      <c r="BH6" s="31">
        <f t="shared" si="0"/>
        <v>45033</v>
      </c>
      <c r="BI6" s="32">
        <f t="shared" si="0"/>
        <v>45034</v>
      </c>
      <c r="BJ6" s="32">
        <f t="shared" si="0"/>
        <v>45035</v>
      </c>
      <c r="BK6" s="32">
        <f t="shared" si="0"/>
        <v>45036</v>
      </c>
      <c r="BL6" s="32">
        <f t="shared" si="0"/>
        <v>45037</v>
      </c>
      <c r="BM6" s="32">
        <f t="shared" si="0"/>
        <v>45038</v>
      </c>
      <c r="BN6" s="33">
        <f t="shared" si="0"/>
        <v>45039</v>
      </c>
    </row>
    <row r="7" spans="1:66" ht="27" thickBot="1" x14ac:dyDescent="0.2">
      <c r="A7" s="34" t="s">
        <v>85</v>
      </c>
      <c r="B7" s="34" t="s">
        <v>86</v>
      </c>
      <c r="C7" s="35" t="s">
        <v>107</v>
      </c>
      <c r="D7" s="36" t="s">
        <v>87</v>
      </c>
      <c r="E7" s="37" t="s">
        <v>88</v>
      </c>
      <c r="F7" s="37" t="s">
        <v>89</v>
      </c>
      <c r="G7" s="35" t="s">
        <v>90</v>
      </c>
      <c r="H7" s="35" t="s">
        <v>91</v>
      </c>
      <c r="I7" s="35" t="s">
        <v>92</v>
      </c>
      <c r="J7" s="35"/>
      <c r="K7" s="38" t="str">
        <f t="shared" ref="K7:BN7" si="1">CHOOSE(WEEKDAY(K6,1),"S","M","T","W","T","F","S")</f>
        <v>M</v>
      </c>
      <c r="L7" s="39" t="str">
        <f t="shared" si="1"/>
        <v>T</v>
      </c>
      <c r="M7" s="39" t="str">
        <f t="shared" si="1"/>
        <v>W</v>
      </c>
      <c r="N7" s="39" t="str">
        <f t="shared" si="1"/>
        <v>T</v>
      </c>
      <c r="O7" s="39" t="str">
        <f t="shared" si="1"/>
        <v>F</v>
      </c>
      <c r="P7" s="39" t="str">
        <f t="shared" si="1"/>
        <v>S</v>
      </c>
      <c r="Q7" s="40" t="str">
        <f t="shared" si="1"/>
        <v>S</v>
      </c>
      <c r="R7" s="38" t="str">
        <f t="shared" si="1"/>
        <v>M</v>
      </c>
      <c r="S7" s="39" t="str">
        <f t="shared" si="1"/>
        <v>T</v>
      </c>
      <c r="T7" s="39" t="str">
        <f t="shared" si="1"/>
        <v>W</v>
      </c>
      <c r="U7" s="39" t="str">
        <f t="shared" si="1"/>
        <v>T</v>
      </c>
      <c r="V7" s="39" t="str">
        <f t="shared" si="1"/>
        <v>F</v>
      </c>
      <c r="W7" s="39" t="str">
        <f t="shared" si="1"/>
        <v>S</v>
      </c>
      <c r="X7" s="40" t="str">
        <f t="shared" si="1"/>
        <v>S</v>
      </c>
      <c r="Y7" s="38" t="str">
        <f t="shared" si="1"/>
        <v>M</v>
      </c>
      <c r="Z7" s="39" t="str">
        <f t="shared" si="1"/>
        <v>T</v>
      </c>
      <c r="AA7" s="39" t="str">
        <f t="shared" si="1"/>
        <v>W</v>
      </c>
      <c r="AB7" s="39" t="str">
        <f t="shared" si="1"/>
        <v>T</v>
      </c>
      <c r="AC7" s="39" t="str">
        <f t="shared" si="1"/>
        <v>F</v>
      </c>
      <c r="AD7" s="39" t="str">
        <f t="shared" si="1"/>
        <v>S</v>
      </c>
      <c r="AE7" s="40" t="str">
        <f t="shared" si="1"/>
        <v>S</v>
      </c>
      <c r="AF7" s="38" t="str">
        <f t="shared" si="1"/>
        <v>M</v>
      </c>
      <c r="AG7" s="39" t="str">
        <f t="shared" si="1"/>
        <v>T</v>
      </c>
      <c r="AH7" s="39" t="str">
        <f t="shared" si="1"/>
        <v>W</v>
      </c>
      <c r="AI7" s="39" t="str">
        <f t="shared" si="1"/>
        <v>T</v>
      </c>
      <c r="AJ7" s="39" t="str">
        <f t="shared" si="1"/>
        <v>F</v>
      </c>
      <c r="AK7" s="39" t="str">
        <f t="shared" si="1"/>
        <v>S</v>
      </c>
      <c r="AL7" s="40" t="str">
        <f t="shared" si="1"/>
        <v>S</v>
      </c>
      <c r="AM7" s="38" t="str">
        <f t="shared" si="1"/>
        <v>M</v>
      </c>
      <c r="AN7" s="39" t="str">
        <f t="shared" si="1"/>
        <v>T</v>
      </c>
      <c r="AO7" s="39" t="str">
        <f t="shared" si="1"/>
        <v>W</v>
      </c>
      <c r="AP7" s="39" t="str">
        <f t="shared" si="1"/>
        <v>T</v>
      </c>
      <c r="AQ7" s="39" t="str">
        <f t="shared" si="1"/>
        <v>F</v>
      </c>
      <c r="AR7" s="39" t="str">
        <f t="shared" si="1"/>
        <v>S</v>
      </c>
      <c r="AS7" s="40" t="str">
        <f t="shared" si="1"/>
        <v>S</v>
      </c>
      <c r="AT7" s="38" t="str">
        <f t="shared" si="1"/>
        <v>M</v>
      </c>
      <c r="AU7" s="39" t="str">
        <f t="shared" si="1"/>
        <v>T</v>
      </c>
      <c r="AV7" s="39" t="str">
        <f t="shared" si="1"/>
        <v>W</v>
      </c>
      <c r="AW7" s="39" t="str">
        <f t="shared" si="1"/>
        <v>T</v>
      </c>
      <c r="AX7" s="39" t="str">
        <f t="shared" si="1"/>
        <v>F</v>
      </c>
      <c r="AY7" s="39" t="str">
        <f t="shared" si="1"/>
        <v>S</v>
      </c>
      <c r="AZ7" s="40" t="str">
        <f t="shared" si="1"/>
        <v>S</v>
      </c>
      <c r="BA7" s="38" t="str">
        <f t="shared" si="1"/>
        <v>M</v>
      </c>
      <c r="BB7" s="39" t="str">
        <f t="shared" si="1"/>
        <v>T</v>
      </c>
      <c r="BC7" s="39" t="str">
        <f t="shared" si="1"/>
        <v>W</v>
      </c>
      <c r="BD7" s="39" t="str">
        <f t="shared" si="1"/>
        <v>T</v>
      </c>
      <c r="BE7" s="39" t="str">
        <f t="shared" si="1"/>
        <v>F</v>
      </c>
      <c r="BF7" s="39" t="str">
        <f t="shared" si="1"/>
        <v>S</v>
      </c>
      <c r="BG7" s="40" t="str">
        <f t="shared" si="1"/>
        <v>S</v>
      </c>
      <c r="BH7" s="38" t="str">
        <f t="shared" si="1"/>
        <v>M</v>
      </c>
      <c r="BI7" s="39" t="str">
        <f t="shared" si="1"/>
        <v>T</v>
      </c>
      <c r="BJ7" s="39" t="str">
        <f t="shared" si="1"/>
        <v>W</v>
      </c>
      <c r="BK7" s="39" t="str">
        <f t="shared" si="1"/>
        <v>T</v>
      </c>
      <c r="BL7" s="39" t="str">
        <f t="shared" si="1"/>
        <v>F</v>
      </c>
      <c r="BM7" s="39" t="str">
        <f t="shared" si="1"/>
        <v>S</v>
      </c>
      <c r="BN7" s="40" t="str">
        <f t="shared" si="1"/>
        <v>S</v>
      </c>
    </row>
    <row r="8" spans="1:66" s="52" customFormat="1" ht="19" x14ac:dyDescent="0.2">
      <c r="A8" s="41" t="str">
        <f>IF(ISERROR(VALUE(SUBSTITUTE(prevWBS,".",""))),"1",IF(ISERROR(FIND("`",SUBSTITUTE(prevWBS,".","`",1))),TEXT(VALUE(prevWBS)+1,"#"),TEXT(VALUE(LEFT(prevWBS,FIND("`",SUBSTITUTE(prevWBS,".","`",1))-1))+1,"#")))</f>
        <v>1</v>
      </c>
      <c r="B8" s="42" t="s">
        <v>122</v>
      </c>
      <c r="C8" s="43"/>
      <c r="D8" s="44"/>
      <c r="E8" s="45"/>
      <c r="F8" s="46" t="str">
        <f>IF(ISBLANK(E8)," - ",IF(G8=0,E8,E8+G8-1))</f>
        <v xml:space="preserve"> - </v>
      </c>
      <c r="G8" s="47"/>
      <c r="H8" s="48"/>
      <c r="I8" s="49" t="str">
        <f t="shared" ref="I8:I72" si="2">IF(OR(F8=0,E8=0)," - ",NETWORKDAYS(E8,F8))</f>
        <v xml:space="preserve"> - </v>
      </c>
      <c r="J8" s="50"/>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row>
    <row r="9" spans="1:66" s="55" customFormat="1" ht="19" x14ac:dyDescent="0.2">
      <c r="A9" s="53" t="str">
        <f t="shared" ref="A9:A19"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4" t="s">
        <v>131</v>
      </c>
      <c r="C9" s="55" t="s">
        <v>108</v>
      </c>
      <c r="D9" s="56"/>
      <c r="E9" s="57">
        <v>45017</v>
      </c>
      <c r="F9" s="58">
        <f>IF(ISBLANK(E9)," - ",IF(G9=0,E9,E9+G9-1))</f>
        <v>45024</v>
      </c>
      <c r="G9" s="59">
        <v>8</v>
      </c>
      <c r="H9" s="60">
        <v>0</v>
      </c>
      <c r="I9" s="61">
        <f t="shared" si="2"/>
        <v>5</v>
      </c>
      <c r="J9" s="62"/>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row>
    <row r="10" spans="1:66" s="55" customFormat="1" ht="19" x14ac:dyDescent="0.2">
      <c r="A10" s="53" t="str">
        <f t="shared" si="3"/>
        <v>1.2</v>
      </c>
      <c r="B10" s="54" t="s">
        <v>123</v>
      </c>
      <c r="C10" s="55" t="s">
        <v>108</v>
      </c>
      <c r="D10" s="56"/>
      <c r="E10" s="57">
        <v>45017</v>
      </c>
      <c r="F10" s="58">
        <f>IF(ISBLANK(E10)," - ",IF(G10=0,E10,E10+G10-1))</f>
        <v>45024</v>
      </c>
      <c r="G10" s="59">
        <v>8</v>
      </c>
      <c r="H10" s="60">
        <v>0</v>
      </c>
      <c r="I10" s="61">
        <f t="shared" ref="I10" si="4">IF(OR(F10=0,E10=0)," - ",NETWORKDAYS(E10,F10))</f>
        <v>5</v>
      </c>
      <c r="J10" s="62"/>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row>
    <row r="11" spans="1:66" s="55" customFormat="1" ht="19" x14ac:dyDescent="0.2">
      <c r="A11" s="53" t="str">
        <f t="shared" si="3"/>
        <v>1.3</v>
      </c>
      <c r="B11" s="54" t="s">
        <v>136</v>
      </c>
      <c r="C11" s="55" t="s">
        <v>108</v>
      </c>
      <c r="D11" s="56"/>
      <c r="E11" s="57">
        <v>45017</v>
      </c>
      <c r="F11" s="58">
        <f>IF(ISBLANK(E11)," - ",IF(G11=0,E11,E11+G11-1))</f>
        <v>45024</v>
      </c>
      <c r="G11" s="59">
        <v>8</v>
      </c>
      <c r="H11" s="60">
        <v>0</v>
      </c>
      <c r="I11" s="61">
        <f t="shared" ref="I11" si="5">IF(OR(F11=0,E11=0)," - ",NETWORKDAYS(E11,F11))</f>
        <v>5</v>
      </c>
      <c r="J11" s="62"/>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row>
    <row r="12" spans="1:66" s="55" customFormat="1" ht="19" x14ac:dyDescent="0.2">
      <c r="A12" s="53" t="str">
        <f t="shared" si="3"/>
        <v>1.4</v>
      </c>
      <c r="B12" s="54" t="s">
        <v>124</v>
      </c>
      <c r="C12" s="55" t="s">
        <v>108</v>
      </c>
      <c r="D12" s="56"/>
      <c r="E12" s="57">
        <v>45024</v>
      </c>
      <c r="F12" s="58">
        <f t="shared" ref="F12:F40" si="6">IF(ISBLANK(E12)," - ",IF(G12=0,E12,E12+G12-1))</f>
        <v>45025</v>
      </c>
      <c r="G12" s="59">
        <v>2</v>
      </c>
      <c r="H12" s="60">
        <v>0</v>
      </c>
      <c r="I12" s="61">
        <v>0</v>
      </c>
      <c r="J12" s="62"/>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row>
    <row r="13" spans="1:66" s="55" customFormat="1" ht="26" x14ac:dyDescent="0.2">
      <c r="A1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54" t="s">
        <v>125</v>
      </c>
      <c r="C13" s="55" t="s">
        <v>108</v>
      </c>
      <c r="D13" s="56"/>
      <c r="E13" s="57">
        <v>45024</v>
      </c>
      <c r="F13" s="58">
        <f t="shared" ref="F13" si="7">IF(ISBLANK(E13)," - ",IF(G13=0,E13,E13+G13-1))</f>
        <v>45025</v>
      </c>
      <c r="G13" s="59">
        <v>2</v>
      </c>
      <c r="H13" s="60">
        <v>0</v>
      </c>
      <c r="I13" s="61">
        <v>0</v>
      </c>
      <c r="J13" s="62"/>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row>
    <row r="14" spans="1:66" s="55" customFormat="1" ht="26" x14ac:dyDescent="0.2">
      <c r="A14" s="53" t="str">
        <f t="shared" si="3"/>
        <v>1.5</v>
      </c>
      <c r="B14" s="54" t="s">
        <v>126</v>
      </c>
      <c r="C14" s="55" t="s">
        <v>109</v>
      </c>
      <c r="D14" s="56"/>
      <c r="E14" s="57">
        <v>45024</v>
      </c>
      <c r="F14" s="58">
        <f t="shared" si="6"/>
        <v>45025</v>
      </c>
      <c r="G14" s="59">
        <v>2</v>
      </c>
      <c r="H14" s="60">
        <v>0</v>
      </c>
      <c r="I14" s="61">
        <f t="shared" si="2"/>
        <v>0</v>
      </c>
      <c r="J14" s="62"/>
      <c r="K14" s="53"/>
      <c r="L14" s="53"/>
      <c r="M14" s="6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row>
    <row r="15" spans="1:66" s="55" customFormat="1" ht="26" x14ac:dyDescent="0.2">
      <c r="A15" s="53" t="str">
        <f t="shared" si="3"/>
        <v>1.6</v>
      </c>
      <c r="B15" s="54" t="s">
        <v>127</v>
      </c>
      <c r="D15" s="56"/>
      <c r="E15" s="57">
        <v>45024</v>
      </c>
      <c r="F15" s="58">
        <f t="shared" ref="F15" si="8">IF(ISBLANK(E15)," - ",IF(G15=0,E15,E15+G15-1))</f>
        <v>45025</v>
      </c>
      <c r="G15" s="59">
        <v>2</v>
      </c>
      <c r="H15" s="60">
        <v>0</v>
      </c>
      <c r="I15" s="61">
        <f t="shared" ref="I15" si="9">IF(OR(F15=0,E15=0)," - ",NETWORKDAYS(E15,F15))</f>
        <v>0</v>
      </c>
      <c r="J15" s="62"/>
      <c r="K15" s="53"/>
      <c r="L15" s="53"/>
      <c r="M15" s="6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row>
    <row r="16" spans="1:66" s="55" customFormat="1" ht="19" x14ac:dyDescent="0.2">
      <c r="A16" s="53" t="str">
        <f t="shared" si="3"/>
        <v>1.7</v>
      </c>
      <c r="B16" s="54" t="s">
        <v>128</v>
      </c>
      <c r="D16" s="56"/>
      <c r="E16" s="57">
        <v>44990</v>
      </c>
      <c r="F16" s="58">
        <f t="shared" si="6"/>
        <v>45019</v>
      </c>
      <c r="G16" s="59">
        <v>30</v>
      </c>
      <c r="H16" s="60">
        <v>0</v>
      </c>
      <c r="I16" s="61">
        <f t="shared" si="2"/>
        <v>21</v>
      </c>
      <c r="J16" s="62"/>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row>
    <row r="17" spans="1:66" s="55" customFormat="1" ht="19" x14ac:dyDescent="0.2">
      <c r="A17" s="53" t="str">
        <f t="shared" si="3"/>
        <v>1.8</v>
      </c>
      <c r="B17" s="54" t="s">
        <v>129</v>
      </c>
      <c r="D17" s="56"/>
      <c r="E17" s="57">
        <v>43136</v>
      </c>
      <c r="F17" s="58">
        <f t="shared" si="6"/>
        <v>43140</v>
      </c>
      <c r="G17" s="59">
        <v>5</v>
      </c>
      <c r="H17" s="60">
        <v>0</v>
      </c>
      <c r="I17" s="61">
        <f t="shared" si="2"/>
        <v>5</v>
      </c>
      <c r="J17" s="62"/>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row>
    <row r="18" spans="1:66" s="55" customFormat="1" ht="19" x14ac:dyDescent="0.2">
      <c r="A18" s="53" t="str">
        <f t="shared" si="3"/>
        <v>1.9</v>
      </c>
      <c r="B18" s="54" t="s">
        <v>132</v>
      </c>
      <c r="D18" s="56"/>
      <c r="E18" s="57">
        <v>43134</v>
      </c>
      <c r="F18" s="58">
        <f t="shared" si="6"/>
        <v>43140</v>
      </c>
      <c r="G18" s="59">
        <v>7</v>
      </c>
      <c r="H18" s="60">
        <v>0</v>
      </c>
      <c r="I18" s="61">
        <f t="shared" si="2"/>
        <v>5</v>
      </c>
      <c r="J18" s="62"/>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row>
    <row r="19" spans="1:66" s="55" customFormat="1" ht="19" x14ac:dyDescent="0.2">
      <c r="A19" s="53" t="str">
        <f t="shared" si="3"/>
        <v>1.10</v>
      </c>
      <c r="B19" s="54" t="s">
        <v>130</v>
      </c>
      <c r="D19" s="56"/>
      <c r="E19" s="57">
        <v>43141</v>
      </c>
      <c r="F19" s="58">
        <f t="shared" si="6"/>
        <v>43147</v>
      </c>
      <c r="G19" s="59">
        <v>7</v>
      </c>
      <c r="H19" s="60">
        <v>0</v>
      </c>
      <c r="I19" s="61">
        <f t="shared" si="2"/>
        <v>5</v>
      </c>
      <c r="J19" s="62"/>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row>
    <row r="20" spans="1:66" s="52" customFormat="1" ht="19" x14ac:dyDescent="0.2">
      <c r="A20" s="64" t="str">
        <f>IF(ISERROR(VALUE(SUBSTITUTE(prevWBS,".",""))),"1",IF(ISERROR(FIND("`",SUBSTITUTE(prevWBS,".","`",1))),TEXT(VALUE(prevWBS)+1,"#"),TEXT(VALUE(LEFT(prevWBS,FIND("`",SUBSTITUTE(prevWBS,".","`",1))-1))+1,"#")))</f>
        <v>2</v>
      </c>
      <c r="B20" s="65" t="s">
        <v>133</v>
      </c>
      <c r="D20" s="66"/>
      <c r="E20" s="67"/>
      <c r="F20" s="67" t="str">
        <f t="shared" si="6"/>
        <v xml:space="preserve"> - </v>
      </c>
      <c r="G20" s="68"/>
      <c r="H20" s="69"/>
      <c r="I20" s="70" t="str">
        <f t="shared" si="2"/>
        <v xml:space="preserve"> - </v>
      </c>
      <c r="J20" s="71"/>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66" s="55" customFormat="1" ht="26" x14ac:dyDescent="0.2">
      <c r="A21"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54" t="s">
        <v>125</v>
      </c>
      <c r="C21" s="55" t="s">
        <v>108</v>
      </c>
      <c r="D21" s="56"/>
      <c r="E21" s="57">
        <v>44989</v>
      </c>
      <c r="F21" s="58">
        <f t="shared" si="6"/>
        <v>44997</v>
      </c>
      <c r="G21" s="59">
        <v>9</v>
      </c>
      <c r="H21" s="60">
        <v>1</v>
      </c>
      <c r="I21" s="61">
        <f t="shared" si="2"/>
        <v>5</v>
      </c>
      <c r="J21" s="62"/>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row>
    <row r="22" spans="1:66" s="55" customFormat="1" ht="19" x14ac:dyDescent="0.2">
      <c r="A2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54" t="s">
        <v>110</v>
      </c>
      <c r="C22" s="55" t="s">
        <v>108</v>
      </c>
      <c r="D22" s="56"/>
      <c r="E22" s="57">
        <v>44989</v>
      </c>
      <c r="F22" s="58">
        <f t="shared" si="6"/>
        <v>45004</v>
      </c>
      <c r="G22" s="59">
        <v>16</v>
      </c>
      <c r="H22" s="60">
        <v>0</v>
      </c>
      <c r="I22" s="61">
        <f t="shared" si="2"/>
        <v>10</v>
      </c>
      <c r="J22" s="62"/>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row>
    <row r="23" spans="1:66" s="55" customFormat="1" ht="19" x14ac:dyDescent="0.2">
      <c r="A23"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54" t="s">
        <v>111</v>
      </c>
      <c r="C23" s="55" t="s">
        <v>114</v>
      </c>
      <c r="D23" s="56"/>
      <c r="E23" s="57">
        <f>E22</f>
        <v>44989</v>
      </c>
      <c r="F23" s="58">
        <f t="shared" si="6"/>
        <v>45004</v>
      </c>
      <c r="G23" s="59">
        <v>16</v>
      </c>
      <c r="H23" s="60">
        <v>0</v>
      </c>
      <c r="I23" s="61">
        <f t="shared" si="2"/>
        <v>10</v>
      </c>
      <c r="J23" s="62"/>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row>
    <row r="24" spans="1:66" s="55" customFormat="1" ht="19" x14ac:dyDescent="0.2">
      <c r="A24"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4" s="54" t="s">
        <v>112</v>
      </c>
      <c r="C24" s="55" t="s">
        <v>109</v>
      </c>
      <c r="D24" s="56"/>
      <c r="E24" s="57">
        <f>E23</f>
        <v>44989</v>
      </c>
      <c r="F24" s="58">
        <f t="shared" si="6"/>
        <v>45004</v>
      </c>
      <c r="G24" s="59">
        <v>16</v>
      </c>
      <c r="H24" s="60">
        <v>0</v>
      </c>
      <c r="I24" s="61">
        <f t="shared" si="2"/>
        <v>10</v>
      </c>
      <c r="J24" s="62"/>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row>
    <row r="25" spans="1:66" s="55" customFormat="1" ht="19" x14ac:dyDescent="0.2">
      <c r="A25"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5" s="54" t="s">
        <v>113</v>
      </c>
      <c r="C25" s="55" t="s">
        <v>108</v>
      </c>
      <c r="D25" s="56"/>
      <c r="E25" s="57">
        <f>F23</f>
        <v>45004</v>
      </c>
      <c r="F25" s="58">
        <f t="shared" si="6"/>
        <v>45011</v>
      </c>
      <c r="G25" s="59">
        <v>8</v>
      </c>
      <c r="H25" s="60">
        <v>0</v>
      </c>
      <c r="I25" s="61">
        <f t="shared" si="2"/>
        <v>5</v>
      </c>
      <c r="J25" s="62"/>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row>
    <row r="26" spans="1:66" s="55" customFormat="1" ht="19" x14ac:dyDescent="0.2">
      <c r="A2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6" s="99" t="s">
        <v>115</v>
      </c>
      <c r="C26" s="55" t="s">
        <v>108</v>
      </c>
      <c r="D26" s="56"/>
      <c r="E26" s="57">
        <f>F24</f>
        <v>45004</v>
      </c>
      <c r="F26" s="58">
        <f t="shared" si="6"/>
        <v>45011</v>
      </c>
      <c r="G26" s="59">
        <v>8</v>
      </c>
      <c r="H26" s="60">
        <v>1</v>
      </c>
      <c r="I26" s="61">
        <f t="shared" si="2"/>
        <v>5</v>
      </c>
      <c r="J26" s="62"/>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row>
    <row r="27" spans="1:66" s="55" customFormat="1" ht="19" x14ac:dyDescent="0.2">
      <c r="A2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7" s="99" t="s">
        <v>116</v>
      </c>
      <c r="C27" s="55" t="s">
        <v>108</v>
      </c>
      <c r="D27" s="56"/>
      <c r="E27" s="57">
        <v>44989</v>
      </c>
      <c r="F27" s="58">
        <f t="shared" si="6"/>
        <v>44996</v>
      </c>
      <c r="G27" s="59">
        <v>8</v>
      </c>
      <c r="H27" s="60">
        <v>1</v>
      </c>
      <c r="I27" s="61">
        <f t="shared" si="2"/>
        <v>5</v>
      </c>
      <c r="J27" s="62"/>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row>
    <row r="28" spans="1:66" s="55" customFormat="1" ht="19" x14ac:dyDescent="0.2">
      <c r="A2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8" s="54" t="s">
        <v>94</v>
      </c>
      <c r="D28" s="56"/>
      <c r="E28" s="57">
        <v>43154</v>
      </c>
      <c r="F28" s="58">
        <f t="shared" si="6"/>
        <v>43156</v>
      </c>
      <c r="G28" s="59">
        <v>3</v>
      </c>
      <c r="H28" s="60">
        <v>0</v>
      </c>
      <c r="I28" s="61">
        <f t="shared" si="2"/>
        <v>1</v>
      </c>
      <c r="J28" s="62"/>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row>
    <row r="29" spans="1:66" s="52" customFormat="1" ht="19" x14ac:dyDescent="0.2">
      <c r="A29" s="64" t="str">
        <f>IF(ISERROR(VALUE(SUBSTITUTE(prevWBS,".",""))),"1",IF(ISERROR(FIND("`",SUBSTITUTE(prevWBS,".","`",1))),TEXT(VALUE(prevWBS)+1,"#"),TEXT(VALUE(LEFT(prevWBS,FIND("`",SUBSTITUTE(prevWBS,".","`",1))-1))+1,"#")))</f>
        <v>3</v>
      </c>
      <c r="B29" s="65" t="s">
        <v>134</v>
      </c>
      <c r="D29" s="66"/>
      <c r="E29" s="67"/>
      <c r="F29" s="67" t="str">
        <f t="shared" si="6"/>
        <v xml:space="preserve"> - </v>
      </c>
      <c r="G29" s="68"/>
      <c r="H29" s="69"/>
      <c r="I29" s="70" t="str">
        <f t="shared" si="2"/>
        <v xml:space="preserve"> - </v>
      </c>
      <c r="J29" s="71"/>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row>
    <row r="30" spans="1:66" s="55" customFormat="1" ht="26" x14ac:dyDescent="0.2">
      <c r="A30"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54" t="s">
        <v>135</v>
      </c>
      <c r="D30" s="56"/>
      <c r="E30" s="57">
        <v>43141</v>
      </c>
      <c r="F30" s="58">
        <f t="shared" si="6"/>
        <v>43144</v>
      </c>
      <c r="G30" s="59">
        <v>4</v>
      </c>
      <c r="H30" s="60">
        <v>0</v>
      </c>
      <c r="I30" s="61">
        <f t="shared" si="2"/>
        <v>2</v>
      </c>
      <c r="J30" s="62"/>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row>
    <row r="31" spans="1:66" s="55" customFormat="1" ht="19" x14ac:dyDescent="0.2">
      <c r="A31"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54" t="s">
        <v>94</v>
      </c>
      <c r="D31" s="56"/>
      <c r="E31" s="57">
        <v>43145</v>
      </c>
      <c r="F31" s="58">
        <f t="shared" si="6"/>
        <v>43147</v>
      </c>
      <c r="G31" s="59">
        <v>3</v>
      </c>
      <c r="H31" s="60">
        <v>0</v>
      </c>
      <c r="I31" s="61">
        <f t="shared" si="2"/>
        <v>3</v>
      </c>
      <c r="J31" s="62"/>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row>
    <row r="32" spans="1:66" s="55" customFormat="1" ht="19" x14ac:dyDescent="0.2">
      <c r="A3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54" t="s">
        <v>94</v>
      </c>
      <c r="D32" s="56"/>
      <c r="E32" s="57">
        <v>43145</v>
      </c>
      <c r="F32" s="58">
        <f t="shared" si="6"/>
        <v>43147</v>
      </c>
      <c r="G32" s="59">
        <v>3</v>
      </c>
      <c r="H32" s="60">
        <v>0</v>
      </c>
      <c r="I32" s="61">
        <f t="shared" si="2"/>
        <v>3</v>
      </c>
      <c r="J32" s="62"/>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53"/>
      <c r="BJ32" s="53"/>
      <c r="BK32" s="53"/>
      <c r="BL32" s="53"/>
      <c r="BM32" s="53"/>
      <c r="BN32" s="53"/>
    </row>
    <row r="33" spans="1:66" s="55" customFormat="1" ht="19" x14ac:dyDescent="0.2">
      <c r="A3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54" t="s">
        <v>94</v>
      </c>
      <c r="D33" s="56"/>
      <c r="E33" s="57">
        <v>43148</v>
      </c>
      <c r="F33" s="58">
        <f t="shared" si="6"/>
        <v>43153</v>
      </c>
      <c r="G33" s="59">
        <v>6</v>
      </c>
      <c r="H33" s="60">
        <v>0</v>
      </c>
      <c r="I33" s="61">
        <f t="shared" si="2"/>
        <v>4</v>
      </c>
      <c r="J33" s="62"/>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c r="BK33" s="53"/>
      <c r="BL33" s="53"/>
      <c r="BM33" s="53"/>
      <c r="BN33" s="53"/>
    </row>
    <row r="34" spans="1:66" s="55" customFormat="1" ht="19" x14ac:dyDescent="0.2">
      <c r="A34"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4" s="54" t="s">
        <v>94</v>
      </c>
      <c r="D34" s="56"/>
      <c r="E34" s="57">
        <v>43154</v>
      </c>
      <c r="F34" s="58">
        <f t="shared" si="6"/>
        <v>43156</v>
      </c>
      <c r="G34" s="59">
        <v>3</v>
      </c>
      <c r="H34" s="60">
        <v>0</v>
      </c>
      <c r="I34" s="61">
        <f t="shared" si="2"/>
        <v>1</v>
      </c>
      <c r="J34" s="62"/>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c r="BK34" s="53"/>
      <c r="BL34" s="53"/>
      <c r="BM34" s="53"/>
      <c r="BN34" s="53"/>
    </row>
    <row r="35" spans="1:66" s="52" customFormat="1" ht="19" x14ac:dyDescent="0.2">
      <c r="A35" s="64" t="str">
        <f>IF(ISERROR(VALUE(SUBSTITUTE(prevWBS,".",""))),"1",IF(ISERROR(FIND("`",SUBSTITUTE(prevWBS,".","`",1))),TEXT(VALUE(prevWBS)+1,"#"),TEXT(VALUE(LEFT(prevWBS,FIND("`",SUBSTITUTE(prevWBS,".","`",1))-1))+1,"#")))</f>
        <v>4</v>
      </c>
      <c r="B35" s="65" t="s">
        <v>93</v>
      </c>
      <c r="D35" s="66"/>
      <c r="E35" s="67"/>
      <c r="F35" s="67" t="str">
        <f t="shared" si="6"/>
        <v xml:space="preserve"> - </v>
      </c>
      <c r="G35" s="68"/>
      <c r="H35" s="69"/>
      <c r="I35" s="70" t="str">
        <f t="shared" si="2"/>
        <v xml:space="preserve"> - </v>
      </c>
      <c r="J35" s="71"/>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55" customFormat="1" ht="19" x14ac:dyDescent="0.2">
      <c r="A3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6" s="54" t="s">
        <v>94</v>
      </c>
      <c r="D36" s="56"/>
      <c r="E36" s="57">
        <v>43129</v>
      </c>
      <c r="F36" s="58">
        <f t="shared" si="6"/>
        <v>43129</v>
      </c>
      <c r="G36" s="59">
        <v>1</v>
      </c>
      <c r="H36" s="60">
        <v>0</v>
      </c>
      <c r="I36" s="61">
        <f t="shared" si="2"/>
        <v>1</v>
      </c>
      <c r="J36" s="62"/>
      <c r="K36" s="53"/>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row>
    <row r="37" spans="1:66" s="55" customFormat="1" ht="19" x14ac:dyDescent="0.2">
      <c r="A3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7" s="54" t="s">
        <v>94</v>
      </c>
      <c r="D37" s="56"/>
      <c r="E37" s="57">
        <v>43130</v>
      </c>
      <c r="F37" s="58">
        <f t="shared" si="6"/>
        <v>43130</v>
      </c>
      <c r="G37" s="59">
        <v>1</v>
      </c>
      <c r="H37" s="60">
        <v>0</v>
      </c>
      <c r="I37" s="61">
        <f t="shared" si="2"/>
        <v>1</v>
      </c>
      <c r="J37" s="62"/>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row>
    <row r="38" spans="1:66" s="55" customFormat="1" ht="19" x14ac:dyDescent="0.2">
      <c r="A3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8" s="54" t="s">
        <v>94</v>
      </c>
      <c r="D38" s="56"/>
      <c r="E38" s="57">
        <v>43131</v>
      </c>
      <c r="F38" s="58">
        <f t="shared" si="6"/>
        <v>43131</v>
      </c>
      <c r="G38" s="59">
        <v>1</v>
      </c>
      <c r="H38" s="60">
        <v>0</v>
      </c>
      <c r="I38" s="61">
        <f t="shared" si="2"/>
        <v>1</v>
      </c>
      <c r="J38" s="62"/>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c r="BK38" s="53"/>
      <c r="BL38" s="53"/>
      <c r="BM38" s="53"/>
      <c r="BN38" s="53"/>
    </row>
    <row r="39" spans="1:66" s="55" customFormat="1" ht="19" x14ac:dyDescent="0.2">
      <c r="A39"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9" s="54" t="s">
        <v>94</v>
      </c>
      <c r="D39" s="56"/>
      <c r="E39" s="57">
        <v>43132</v>
      </c>
      <c r="F39" s="58">
        <f t="shared" si="6"/>
        <v>43132</v>
      </c>
      <c r="G39" s="59">
        <v>1</v>
      </c>
      <c r="H39" s="60">
        <v>0</v>
      </c>
      <c r="I39" s="61">
        <f t="shared" si="2"/>
        <v>1</v>
      </c>
      <c r="J39" s="62"/>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row>
    <row r="40" spans="1:66" s="55" customFormat="1" ht="19" x14ac:dyDescent="0.2">
      <c r="A40"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0" s="54" t="s">
        <v>94</v>
      </c>
      <c r="D40" s="56"/>
      <c r="E40" s="57">
        <v>43133</v>
      </c>
      <c r="F40" s="58">
        <f t="shared" si="6"/>
        <v>43133</v>
      </c>
      <c r="G40" s="59">
        <v>1</v>
      </c>
      <c r="H40" s="60">
        <v>0</v>
      </c>
      <c r="I40" s="61">
        <f t="shared" si="2"/>
        <v>1</v>
      </c>
      <c r="J40" s="62"/>
      <c r="K40" s="53"/>
      <c r="L40" s="53"/>
      <c r="M40" s="53"/>
      <c r="N40" s="53"/>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row>
    <row r="41" spans="1:66" s="52" customFormat="1" ht="19" x14ac:dyDescent="0.2">
      <c r="A41" s="64" t="str">
        <f>IF(ISERROR(VALUE(SUBSTITUTE(prevWBS,".",""))),"1",IF(ISERROR(FIND("`",SUBSTITUTE(prevWBS,".","`",1))),TEXT(VALUE(prevWBS)+1,"#"),TEXT(VALUE(LEFT(prevWBS,FIND("`",SUBSTITUTE(prevWBS,".","`",1))-1))+1,"#")))</f>
        <v>5</v>
      </c>
      <c r="B41" s="65" t="s">
        <v>93</v>
      </c>
      <c r="D41" s="66"/>
      <c r="E41" s="67"/>
      <c r="F41" s="67" t="str">
        <f t="shared" ref="F41:F52" si="10">IF(ISBLANK(E41)," - ",IF(G41=0,E41,E41+G41-1))</f>
        <v xml:space="preserve"> - </v>
      </c>
      <c r="G41" s="68"/>
      <c r="H41" s="69"/>
      <c r="I41" s="70" t="str">
        <f t="shared" ref="I41:I52" si="11">IF(OR(F41=0,E41=0)," - ",NETWORKDAYS(E41,F41))</f>
        <v xml:space="preserve"> - </v>
      </c>
      <c r="J41" s="71"/>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row>
    <row r="42" spans="1:66" s="55" customFormat="1" ht="19" x14ac:dyDescent="0.2">
      <c r="A4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2" s="54" t="s">
        <v>94</v>
      </c>
      <c r="D42" s="56"/>
      <c r="E42" s="57">
        <v>43129</v>
      </c>
      <c r="F42" s="58">
        <f t="shared" si="10"/>
        <v>43129</v>
      </c>
      <c r="G42" s="59">
        <v>1</v>
      </c>
      <c r="H42" s="60">
        <v>0</v>
      </c>
      <c r="I42" s="61">
        <f t="shared" si="11"/>
        <v>1</v>
      </c>
      <c r="J42" s="62"/>
      <c r="K42" s="53"/>
      <c r="L42" s="53"/>
      <c r="M42" s="53"/>
      <c r="N42" s="53"/>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row>
    <row r="43" spans="1:66" s="55" customFormat="1" ht="19" x14ac:dyDescent="0.2">
      <c r="A4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3" s="54" t="s">
        <v>94</v>
      </c>
      <c r="D43" s="56"/>
      <c r="E43" s="57">
        <v>43130</v>
      </c>
      <c r="F43" s="58">
        <f t="shared" si="10"/>
        <v>43130</v>
      </c>
      <c r="G43" s="59">
        <v>1</v>
      </c>
      <c r="H43" s="60">
        <v>0</v>
      </c>
      <c r="I43" s="61">
        <f t="shared" si="11"/>
        <v>1</v>
      </c>
      <c r="J43" s="62"/>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row>
    <row r="44" spans="1:66" s="55" customFormat="1" ht="19" x14ac:dyDescent="0.2">
      <c r="A44"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4" s="54" t="s">
        <v>94</v>
      </c>
      <c r="D44" s="56"/>
      <c r="E44" s="57">
        <v>43131</v>
      </c>
      <c r="F44" s="58">
        <f t="shared" si="10"/>
        <v>43131</v>
      </c>
      <c r="G44" s="59">
        <v>1</v>
      </c>
      <c r="H44" s="60">
        <v>0</v>
      </c>
      <c r="I44" s="61">
        <f t="shared" si="11"/>
        <v>1</v>
      </c>
      <c r="J44" s="62"/>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row>
    <row r="45" spans="1:66" s="55" customFormat="1" ht="19" x14ac:dyDescent="0.2">
      <c r="A45"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5" s="54" t="s">
        <v>94</v>
      </c>
      <c r="D45" s="56"/>
      <c r="E45" s="57">
        <v>43132</v>
      </c>
      <c r="F45" s="58">
        <f t="shared" si="10"/>
        <v>43132</v>
      </c>
      <c r="G45" s="59">
        <v>1</v>
      </c>
      <c r="H45" s="60">
        <v>0</v>
      </c>
      <c r="I45" s="61">
        <f t="shared" si="11"/>
        <v>1</v>
      </c>
      <c r="J45" s="62"/>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row>
    <row r="46" spans="1:66" s="55" customFormat="1" ht="19" x14ac:dyDescent="0.2">
      <c r="A4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6" s="54" t="s">
        <v>94</v>
      </c>
      <c r="D46" s="56"/>
      <c r="E46" s="57">
        <v>43133</v>
      </c>
      <c r="F46" s="58">
        <f t="shared" si="10"/>
        <v>43133</v>
      </c>
      <c r="G46" s="59">
        <v>1</v>
      </c>
      <c r="H46" s="60">
        <v>0</v>
      </c>
      <c r="I46" s="61">
        <f t="shared" si="11"/>
        <v>1</v>
      </c>
      <c r="J46" s="62"/>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row>
    <row r="47" spans="1:66" s="52" customFormat="1" ht="19" x14ac:dyDescent="0.2">
      <c r="A47" s="64" t="str">
        <f>IF(ISERROR(VALUE(SUBSTITUTE(prevWBS,".",""))),"1",IF(ISERROR(FIND("`",SUBSTITUTE(prevWBS,".","`",1))),TEXT(VALUE(prevWBS)+1,"#"),TEXT(VALUE(LEFT(prevWBS,FIND("`",SUBSTITUTE(prevWBS,".","`",1))-1))+1,"#")))</f>
        <v>6</v>
      </c>
      <c r="B47" s="65" t="s">
        <v>93</v>
      </c>
      <c r="D47" s="66"/>
      <c r="E47" s="67"/>
      <c r="F47" s="67" t="str">
        <f t="shared" si="10"/>
        <v xml:space="preserve"> - </v>
      </c>
      <c r="G47" s="68"/>
      <c r="H47" s="69"/>
      <c r="I47" s="70" t="str">
        <f t="shared" si="11"/>
        <v xml:space="preserve"> - </v>
      </c>
      <c r="J47" s="71"/>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row>
    <row r="48" spans="1:66" s="55" customFormat="1" ht="19" x14ac:dyDescent="0.2">
      <c r="A4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8" s="54" t="s">
        <v>94</v>
      </c>
      <c r="D48" s="56"/>
      <c r="E48" s="57">
        <v>43129</v>
      </c>
      <c r="F48" s="58">
        <f t="shared" si="10"/>
        <v>43129</v>
      </c>
      <c r="G48" s="59">
        <v>1</v>
      </c>
      <c r="H48" s="60">
        <v>0</v>
      </c>
      <c r="I48" s="61">
        <f t="shared" si="11"/>
        <v>1</v>
      </c>
      <c r="J48" s="62"/>
      <c r="K48" s="53"/>
      <c r="L48" s="53"/>
      <c r="M48" s="53"/>
      <c r="N48" s="53"/>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row>
    <row r="49" spans="1:66" s="55" customFormat="1" ht="19" x14ac:dyDescent="0.2">
      <c r="A49"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9" s="54" t="s">
        <v>94</v>
      </c>
      <c r="D49" s="56"/>
      <c r="E49" s="57">
        <v>43130</v>
      </c>
      <c r="F49" s="58">
        <f t="shared" si="10"/>
        <v>43130</v>
      </c>
      <c r="G49" s="59">
        <v>1</v>
      </c>
      <c r="H49" s="60">
        <v>0</v>
      </c>
      <c r="I49" s="61">
        <f t="shared" si="11"/>
        <v>1</v>
      </c>
      <c r="J49" s="62"/>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row>
    <row r="50" spans="1:66" s="55" customFormat="1" ht="19" x14ac:dyDescent="0.2">
      <c r="A50"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0" s="54" t="s">
        <v>94</v>
      </c>
      <c r="D50" s="56"/>
      <c r="E50" s="57">
        <v>43131</v>
      </c>
      <c r="F50" s="58">
        <f t="shared" si="10"/>
        <v>43131</v>
      </c>
      <c r="G50" s="59">
        <v>1</v>
      </c>
      <c r="H50" s="60">
        <v>0</v>
      </c>
      <c r="I50" s="61">
        <f t="shared" si="11"/>
        <v>1</v>
      </c>
      <c r="J50" s="62"/>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row>
    <row r="51" spans="1:66" s="55" customFormat="1" ht="19" x14ac:dyDescent="0.2">
      <c r="A51"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1" s="54" t="s">
        <v>94</v>
      </c>
      <c r="D51" s="56"/>
      <c r="E51" s="57">
        <v>43132</v>
      </c>
      <c r="F51" s="58">
        <f t="shared" si="10"/>
        <v>43132</v>
      </c>
      <c r="G51" s="59">
        <v>1</v>
      </c>
      <c r="H51" s="60">
        <v>0</v>
      </c>
      <c r="I51" s="61">
        <f t="shared" si="11"/>
        <v>1</v>
      </c>
      <c r="J51" s="62"/>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row>
    <row r="52" spans="1:66" s="55" customFormat="1" ht="19" x14ac:dyDescent="0.2">
      <c r="A5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2" s="54" t="s">
        <v>94</v>
      </c>
      <c r="D52" s="56"/>
      <c r="E52" s="57">
        <v>43133</v>
      </c>
      <c r="F52" s="58">
        <f t="shared" si="10"/>
        <v>43133</v>
      </c>
      <c r="G52" s="59">
        <v>1</v>
      </c>
      <c r="H52" s="60">
        <v>0</v>
      </c>
      <c r="I52" s="61">
        <f t="shared" si="11"/>
        <v>1</v>
      </c>
      <c r="J52" s="62"/>
      <c r="K52" s="53"/>
      <c r="L52" s="53"/>
      <c r="M52" s="53"/>
      <c r="N52" s="53"/>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row>
    <row r="53" spans="1:66" s="80" customFormat="1" ht="19" x14ac:dyDescent="0.2">
      <c r="A53" s="53"/>
      <c r="B53" s="54"/>
      <c r="C53" s="55"/>
      <c r="D53" s="101"/>
      <c r="E53" s="102"/>
      <c r="F53" s="103"/>
      <c r="G53" s="104"/>
      <c r="H53" s="105"/>
      <c r="I53" s="106"/>
      <c r="J53" s="107"/>
      <c r="K53" s="53"/>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row>
    <row r="54" spans="1:66" s="80" customFormat="1" ht="19" x14ac:dyDescent="0.2">
      <c r="A54" s="53"/>
      <c r="B54" s="54"/>
      <c r="C54" s="55"/>
      <c r="D54" s="101"/>
      <c r="E54" s="102"/>
      <c r="F54" s="103"/>
      <c r="G54" s="104"/>
      <c r="H54" s="105"/>
      <c r="I54" s="106"/>
      <c r="J54" s="107"/>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row>
    <row r="55" spans="1:66" s="80" customFormat="1" ht="19" x14ac:dyDescent="0.2">
      <c r="A55" s="53"/>
      <c r="B55" s="54"/>
      <c r="C55" s="55"/>
      <c r="D55" s="101"/>
      <c r="E55" s="102"/>
      <c r="F55" s="103"/>
      <c r="G55" s="104"/>
      <c r="H55" s="105"/>
      <c r="I55" s="106"/>
      <c r="J55" s="107"/>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c r="BK55" s="53"/>
      <c r="BL55" s="53"/>
      <c r="BM55" s="53"/>
      <c r="BN55" s="53"/>
    </row>
    <row r="56" spans="1:66" s="80" customFormat="1" ht="19" x14ac:dyDescent="0.2">
      <c r="A56" s="53"/>
      <c r="B56" s="54"/>
      <c r="C56" s="55"/>
      <c r="D56" s="101"/>
      <c r="E56" s="102"/>
      <c r="F56" s="103"/>
      <c r="G56" s="104"/>
      <c r="H56" s="105"/>
      <c r="I56" s="106"/>
      <c r="J56" s="107"/>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c r="BK56" s="53"/>
      <c r="BL56" s="53"/>
      <c r="BM56" s="53"/>
      <c r="BN56" s="53"/>
    </row>
    <row r="57" spans="1:66" s="80" customFormat="1" ht="19" x14ac:dyDescent="0.2">
      <c r="A57" s="53"/>
      <c r="B57" s="54"/>
      <c r="C57" s="55"/>
      <c r="D57" s="101"/>
      <c r="E57" s="102"/>
      <c r="F57" s="103"/>
      <c r="G57" s="104"/>
      <c r="H57" s="105"/>
      <c r="I57" s="106"/>
      <c r="J57" s="107"/>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row>
    <row r="58" spans="1:66" s="80" customFormat="1" ht="19" x14ac:dyDescent="0.2">
      <c r="A58" s="53"/>
      <c r="B58" s="54"/>
      <c r="C58" s="55"/>
      <c r="D58" s="101"/>
      <c r="E58" s="102"/>
      <c r="F58" s="103"/>
      <c r="G58" s="104"/>
      <c r="H58" s="105"/>
      <c r="I58" s="106"/>
      <c r="J58" s="107"/>
      <c r="K58" s="53"/>
      <c r="L58" s="53"/>
      <c r="M58" s="53"/>
      <c r="N58" s="53"/>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row>
    <row r="59" spans="1:66" s="80" customFormat="1" ht="19" x14ac:dyDescent="0.2">
      <c r="A59" s="53"/>
      <c r="B59" s="54"/>
      <c r="C59" s="55"/>
      <c r="D59" s="101"/>
      <c r="E59" s="102"/>
      <c r="F59" s="103"/>
      <c r="G59" s="104"/>
      <c r="H59" s="105"/>
      <c r="I59" s="106"/>
      <c r="J59" s="107"/>
      <c r="K59" s="53"/>
      <c r="L59" s="53"/>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row>
    <row r="60" spans="1:66" s="80" customFormat="1" ht="19" x14ac:dyDescent="0.2">
      <c r="A60" s="53"/>
      <c r="B60" s="54"/>
      <c r="C60" s="55"/>
      <c r="D60" s="101"/>
      <c r="E60" s="102"/>
      <c r="F60" s="103"/>
      <c r="G60" s="104"/>
      <c r="H60" s="105"/>
      <c r="I60" s="106"/>
      <c r="J60" s="107"/>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row>
    <row r="61" spans="1:66" s="80" customFormat="1" ht="19" x14ac:dyDescent="0.2">
      <c r="A61" s="53"/>
      <c r="B61" s="54"/>
      <c r="C61" s="55"/>
      <c r="D61" s="101"/>
      <c r="E61" s="102"/>
      <c r="F61" s="103"/>
      <c r="G61" s="104"/>
      <c r="H61" s="105"/>
      <c r="I61" s="106"/>
      <c r="J61" s="107"/>
      <c r="K61" s="53"/>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c r="BK61" s="53"/>
      <c r="BL61" s="53"/>
      <c r="BM61" s="53"/>
      <c r="BN61" s="53"/>
    </row>
    <row r="62" spans="1:66" s="80" customFormat="1" ht="19" x14ac:dyDescent="0.2">
      <c r="A62" s="53"/>
      <c r="B62" s="54"/>
      <c r="C62" s="55"/>
      <c r="D62" s="101"/>
      <c r="E62" s="102"/>
      <c r="F62" s="103"/>
      <c r="G62" s="104"/>
      <c r="H62" s="105"/>
      <c r="I62" s="106"/>
      <c r="J62" s="107"/>
      <c r="K62" s="53"/>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53"/>
      <c r="BA62" s="53"/>
      <c r="BB62" s="53"/>
      <c r="BC62" s="53"/>
      <c r="BD62" s="53"/>
      <c r="BE62" s="53"/>
      <c r="BF62" s="53"/>
      <c r="BG62" s="53"/>
      <c r="BH62" s="53"/>
      <c r="BI62" s="53"/>
      <c r="BJ62" s="53"/>
      <c r="BK62" s="53"/>
      <c r="BL62" s="53"/>
      <c r="BM62" s="53"/>
      <c r="BN62" s="53"/>
    </row>
    <row r="63" spans="1:66" s="80" customFormat="1" ht="19" x14ac:dyDescent="0.2">
      <c r="A63" s="53"/>
      <c r="B63" s="54"/>
      <c r="C63" s="55"/>
      <c r="D63" s="101"/>
      <c r="E63" s="102"/>
      <c r="F63" s="103"/>
      <c r="G63" s="104"/>
      <c r="H63" s="105"/>
      <c r="I63" s="106"/>
      <c r="J63" s="107"/>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53"/>
      <c r="BA63" s="53"/>
      <c r="BB63" s="53"/>
      <c r="BC63" s="53"/>
      <c r="BD63" s="53"/>
      <c r="BE63" s="53"/>
      <c r="BF63" s="53"/>
      <c r="BG63" s="53"/>
      <c r="BH63" s="53"/>
      <c r="BI63" s="53"/>
      <c r="BJ63" s="53"/>
      <c r="BK63" s="53"/>
      <c r="BL63" s="53"/>
      <c r="BM63" s="53"/>
      <c r="BN63" s="53"/>
    </row>
    <row r="64" spans="1:66" s="80" customFormat="1" ht="19" x14ac:dyDescent="0.2">
      <c r="A64" s="53"/>
      <c r="B64" s="54"/>
      <c r="C64" s="55"/>
      <c r="D64" s="101"/>
      <c r="E64" s="102"/>
      <c r="F64" s="103"/>
      <c r="G64" s="104"/>
      <c r="H64" s="105"/>
      <c r="I64" s="106"/>
      <c r="J64" s="107"/>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row>
    <row r="65" spans="1:66" s="80" customFormat="1" ht="19" x14ac:dyDescent="0.2">
      <c r="A65" s="53"/>
      <c r="B65" s="54"/>
      <c r="C65" s="55"/>
      <c r="D65" s="101"/>
      <c r="E65" s="102"/>
      <c r="F65" s="103"/>
      <c r="G65" s="104"/>
      <c r="H65" s="105"/>
      <c r="I65" s="106"/>
      <c r="J65" s="107"/>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row>
    <row r="66" spans="1:66" s="80" customFormat="1" ht="19" x14ac:dyDescent="0.2">
      <c r="A66" s="53"/>
      <c r="B66" s="54"/>
      <c r="C66" s="55"/>
      <c r="D66" s="101"/>
      <c r="E66" s="102"/>
      <c r="F66" s="103"/>
      <c r="G66" s="104"/>
      <c r="H66" s="105"/>
      <c r="I66" s="106"/>
      <c r="J66" s="107"/>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row>
    <row r="67" spans="1:66" s="80" customFormat="1" ht="19" x14ac:dyDescent="0.2">
      <c r="A67" s="53"/>
      <c r="B67" s="54"/>
      <c r="C67" s="55"/>
      <c r="D67" s="101"/>
      <c r="E67" s="102"/>
      <c r="F67" s="103"/>
      <c r="G67" s="104"/>
      <c r="H67" s="105"/>
      <c r="I67" s="106"/>
      <c r="J67" s="107"/>
      <c r="K67" s="53"/>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53"/>
      <c r="BA67" s="53"/>
      <c r="BB67" s="53"/>
      <c r="BC67" s="53"/>
      <c r="BD67" s="53"/>
      <c r="BE67" s="53"/>
      <c r="BF67" s="53"/>
      <c r="BG67" s="53"/>
      <c r="BH67" s="53"/>
      <c r="BI67" s="53"/>
      <c r="BJ67" s="53"/>
      <c r="BK67" s="53"/>
      <c r="BL67" s="53"/>
      <c r="BM67" s="53"/>
      <c r="BN67" s="53"/>
    </row>
    <row r="68" spans="1:66" s="80" customFormat="1" ht="19" x14ac:dyDescent="0.2">
      <c r="A68" s="53"/>
      <c r="B68" s="54"/>
      <c r="C68" s="55"/>
      <c r="D68" s="101"/>
      <c r="E68" s="102"/>
      <c r="F68" s="103"/>
      <c r="G68" s="104"/>
      <c r="H68" s="105"/>
      <c r="I68" s="106"/>
      <c r="J68" s="107"/>
      <c r="K68" s="53"/>
      <c r="L68" s="53"/>
      <c r="M68" s="53"/>
      <c r="N68" s="53"/>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53"/>
      <c r="BA68" s="53"/>
      <c r="BB68" s="53"/>
      <c r="BC68" s="53"/>
      <c r="BD68" s="53"/>
      <c r="BE68" s="53"/>
      <c r="BF68" s="53"/>
      <c r="BG68" s="53"/>
      <c r="BH68" s="53"/>
      <c r="BI68" s="53"/>
      <c r="BJ68" s="53"/>
      <c r="BK68" s="53"/>
      <c r="BL68" s="53"/>
      <c r="BM68" s="53"/>
      <c r="BN68" s="53"/>
    </row>
    <row r="69" spans="1:66" s="80" customFormat="1" ht="19" x14ac:dyDescent="0.2">
      <c r="A69" s="53"/>
      <c r="B69" s="54"/>
      <c r="C69" s="55"/>
      <c r="D69" s="101"/>
      <c r="E69" s="102"/>
      <c r="F69" s="103"/>
      <c r="G69" s="104"/>
      <c r="H69" s="105"/>
      <c r="I69" s="106"/>
      <c r="J69" s="107"/>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c r="BK69" s="53"/>
      <c r="BL69" s="53"/>
      <c r="BM69" s="53"/>
      <c r="BN69" s="53"/>
    </row>
    <row r="70" spans="1:66" s="80" customFormat="1" ht="19" x14ac:dyDescent="0.2">
      <c r="A70" s="53"/>
      <c r="B70" s="54"/>
      <c r="C70" s="55"/>
      <c r="D70" s="101"/>
      <c r="E70" s="102"/>
      <c r="F70" s="103"/>
      <c r="G70" s="104"/>
      <c r="H70" s="105"/>
      <c r="I70" s="106"/>
      <c r="J70" s="107"/>
      <c r="K70" s="53"/>
      <c r="L70" s="53"/>
      <c r="M70" s="53"/>
      <c r="N70" s="53"/>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53"/>
      <c r="BA70" s="53"/>
      <c r="BB70" s="53"/>
      <c r="BC70" s="53"/>
      <c r="BD70" s="53"/>
      <c r="BE70" s="53"/>
      <c r="BF70" s="53"/>
      <c r="BG70" s="53"/>
      <c r="BH70" s="53"/>
      <c r="BI70" s="53"/>
      <c r="BJ70" s="53"/>
      <c r="BK70" s="53"/>
      <c r="BL70" s="53"/>
      <c r="BM70" s="53"/>
      <c r="BN70" s="53"/>
    </row>
    <row r="71" spans="1:66" s="80" customFormat="1" ht="19" x14ac:dyDescent="0.2">
      <c r="A71" s="53"/>
      <c r="B71" s="54"/>
      <c r="C71" s="55"/>
      <c r="D71" s="101"/>
      <c r="E71" s="102"/>
      <c r="F71" s="103"/>
      <c r="G71" s="104"/>
      <c r="H71" s="105"/>
      <c r="I71" s="106"/>
      <c r="J71" s="107"/>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c r="BK71" s="53"/>
      <c r="BL71" s="53"/>
      <c r="BM71" s="53"/>
      <c r="BN71" s="53"/>
    </row>
    <row r="72" spans="1:66" s="80" customFormat="1" ht="19" x14ac:dyDescent="0.2">
      <c r="A72" s="53"/>
      <c r="B72" s="73"/>
      <c r="C72" s="73"/>
      <c r="D72" s="74"/>
      <c r="E72" s="75"/>
      <c r="F72" s="75"/>
      <c r="G72" s="76"/>
      <c r="H72" s="77"/>
      <c r="I72" s="78" t="str">
        <f t="shared" si="2"/>
        <v xml:space="preserve"> - </v>
      </c>
      <c r="J72" s="79"/>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c r="BK72" s="53"/>
      <c r="BL72" s="53"/>
      <c r="BM72" s="53"/>
      <c r="BN72" s="53"/>
    </row>
    <row r="73" spans="1:66" s="87" customFormat="1" ht="19" x14ac:dyDescent="0.2">
      <c r="A73" s="81" t="s">
        <v>95</v>
      </c>
      <c r="B73" s="82"/>
      <c r="C73" s="83"/>
      <c r="D73" s="83"/>
      <c r="E73" s="84"/>
      <c r="F73" s="84"/>
      <c r="G73" s="85"/>
      <c r="H73" s="85"/>
      <c r="I73" s="85"/>
      <c r="J73" s="86"/>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c r="BK73" s="53"/>
      <c r="BL73" s="53"/>
      <c r="BM73" s="53"/>
      <c r="BN73" s="53"/>
    </row>
    <row r="74" spans="1:66" s="80" customFormat="1" ht="19" x14ac:dyDescent="0.2">
      <c r="A74" s="88" t="s">
        <v>96</v>
      </c>
      <c r="B74" s="89"/>
      <c r="C74" s="89"/>
      <c r="D74" s="89"/>
      <c r="E74" s="90"/>
      <c r="F74" s="90"/>
      <c r="G74" s="89"/>
      <c r="H74" s="89"/>
      <c r="I74" s="89"/>
      <c r="J74" s="86"/>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c r="BK74" s="53"/>
      <c r="BL74" s="53"/>
      <c r="BM74" s="53"/>
      <c r="BN74" s="53"/>
    </row>
    <row r="75" spans="1:66" s="80" customFormat="1" ht="19" x14ac:dyDescent="0.2">
      <c r="A75" s="91" t="str">
        <f>IF(ISERROR(VALUE(SUBSTITUTE(prevWBS,".",""))),"1",IF(ISERROR(FIND("`",SUBSTITUTE(prevWBS,".","`",1))),TEXT(VALUE(prevWBS)+1,"#"),TEXT(VALUE(LEFT(prevWBS,FIND("`",SUBSTITUTE(prevWBS,".","`",1))-1))+1,"#")))</f>
        <v>1</v>
      </c>
      <c r="B75" s="92" t="s">
        <v>97</v>
      </c>
      <c r="C75" s="93"/>
      <c r="D75" s="94"/>
      <c r="E75" s="57"/>
      <c r="F75" s="58" t="str">
        <f t="shared" ref="F75:F78" si="12">IF(ISBLANK(E75)," - ",IF(G75=0,E75,E75+G75-1))</f>
        <v xml:space="preserve"> - </v>
      </c>
      <c r="G75" s="59"/>
      <c r="H75" s="60"/>
      <c r="I75" s="61" t="str">
        <f>IF(OR(F75=0,E75=0)," - ",NETWORKDAYS(E75,F75))</f>
        <v xml:space="preserve"> - </v>
      </c>
      <c r="J75" s="62"/>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c r="BK75" s="53"/>
      <c r="BL75" s="53"/>
      <c r="BM75" s="53"/>
      <c r="BN75" s="53"/>
    </row>
    <row r="76" spans="1:66" s="80" customFormat="1" ht="19" x14ac:dyDescent="0.2">
      <c r="A76"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6" s="95" t="s">
        <v>98</v>
      </c>
      <c r="C76" s="95"/>
      <c r="D76" s="94"/>
      <c r="E76" s="57"/>
      <c r="F76" s="58" t="str">
        <f t="shared" si="12"/>
        <v xml:space="preserve"> - </v>
      </c>
      <c r="G76" s="59"/>
      <c r="H76" s="60"/>
      <c r="I76" s="61" t="str">
        <f t="shared" ref="I76:I78" si="13">IF(OR(F76=0,E76=0)," - ",NETWORKDAYS(E76,F76))</f>
        <v xml:space="preserve"> - </v>
      </c>
      <c r="J76" s="62"/>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c r="BK76" s="53"/>
      <c r="BL76" s="53"/>
      <c r="BM76" s="53"/>
      <c r="BN76" s="53"/>
    </row>
    <row r="77" spans="1:66" s="80" customFormat="1" ht="19" x14ac:dyDescent="0.2">
      <c r="A77"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7" s="96" t="s">
        <v>99</v>
      </c>
      <c r="C77" s="95"/>
      <c r="D77" s="94"/>
      <c r="E77" s="57"/>
      <c r="F77" s="58" t="str">
        <f t="shared" si="12"/>
        <v xml:space="preserve"> - </v>
      </c>
      <c r="G77" s="59"/>
      <c r="H77" s="60"/>
      <c r="I77" s="61" t="str">
        <f t="shared" si="13"/>
        <v xml:space="preserve"> - </v>
      </c>
      <c r="J77" s="62"/>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c r="BK77" s="53"/>
      <c r="BL77" s="53"/>
      <c r="BM77" s="53"/>
      <c r="BN77" s="53"/>
    </row>
    <row r="78" spans="1:66" s="80" customFormat="1" ht="19" x14ac:dyDescent="0.2">
      <c r="A78"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8" s="96" t="s">
        <v>100</v>
      </c>
      <c r="C78" s="95"/>
      <c r="D78" s="94"/>
      <c r="E78" s="57"/>
      <c r="F78" s="58" t="str">
        <f t="shared" si="12"/>
        <v xml:space="preserve"> - </v>
      </c>
      <c r="G78" s="59"/>
      <c r="H78" s="60"/>
      <c r="I78" s="61" t="str">
        <f t="shared" si="13"/>
        <v xml:space="preserve"> - </v>
      </c>
      <c r="J78" s="62"/>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c r="BK78" s="53"/>
      <c r="BL78" s="53"/>
      <c r="BM78" s="53"/>
      <c r="BN78" s="53"/>
    </row>
    <row r="79" spans="1:66" s="98" customFormat="1" x14ac:dyDescent="0.15">
      <c r="A79" s="97" t="str">
        <f>HYPERLINK("https://vertex42.link/HowToCreateAGanttChart","► Watch How to Create a Gantt Chart in Excel")</f>
        <v>► Watch How to Create a Gantt Chart in Excel</v>
      </c>
    </row>
  </sheetData>
  <sheetProtection formatCells="0" formatColumns="0" formatRows="0" insertRows="0" deleteRows="0"/>
  <mergeCells count="19">
    <mergeCell ref="AT5:AZ5"/>
    <mergeCell ref="BA5:BG5"/>
    <mergeCell ref="BH5:BN5"/>
    <mergeCell ref="AM4:AS4"/>
    <mergeCell ref="AT4:AZ4"/>
    <mergeCell ref="BA4:BG4"/>
    <mergeCell ref="BH4:BN4"/>
    <mergeCell ref="AM5:AS5"/>
    <mergeCell ref="C5:E5"/>
    <mergeCell ref="K5:Q5"/>
    <mergeCell ref="R5:X5"/>
    <mergeCell ref="Y5:AE5"/>
    <mergeCell ref="AF5:AL5"/>
    <mergeCell ref="AF4:AL4"/>
    <mergeCell ref="K1:AE1"/>
    <mergeCell ref="C4:E4"/>
    <mergeCell ref="K4:Q4"/>
    <mergeCell ref="R4:X4"/>
    <mergeCell ref="Y4:AE4"/>
  </mergeCells>
  <conditionalFormatting sqref="H8:H78">
    <cfRule type="dataBar" priority="1">
      <dataBar>
        <cfvo type="num" val="0"/>
        <cfvo type="num" val="1"/>
        <color theme="0" tint="-0.34998626667073579"/>
      </dataBar>
      <extLst>
        <ext xmlns:x14="http://schemas.microsoft.com/office/spreadsheetml/2009/9/main" uri="{B025F937-C7B1-47D3-B67F-A62EFF666E3E}">
          <x14:id>{EB0E3F66-6488-3A44-B9AC-DC738285D9F4}</x14:id>
        </ext>
      </extLst>
    </cfRule>
  </conditionalFormatting>
  <conditionalFormatting sqref="K6:BN7">
    <cfRule type="expression" dxfId="3" priority="3">
      <formula>K$6=TODAY()</formula>
    </cfRule>
  </conditionalFormatting>
  <conditionalFormatting sqref="K8:BN78">
    <cfRule type="expression" dxfId="2" priority="4" stopIfTrue="1">
      <formula>AND($E8&lt;=K$6,ROUNDDOWN(($F8-$E8+1)*$H8,0)+$E8-1&gt;=K$6)</formula>
    </cfRule>
    <cfRule type="expression" dxfId="1" priority="5">
      <formula>AND(NOT(ISBLANK($E8)),$E8&lt;=K$6,$F8&gt;=K$6)</formula>
    </cfRule>
  </conditionalFormatting>
  <conditionalFormatting sqref="K6:BN78">
    <cfRule type="expression" dxfId="0" priority="2" stopIfTrue="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DC666972-2330-424C-9367-AFBDA6B615E5}"/>
  </dataValidations>
  <hyperlinks>
    <hyperlink ref="K1:AE1" r:id="rId1" display="Gantt Chart Template © 2006-2018 by Vertex42.com." xr:uid="{98F9E32D-9EC9-D24E-BE47-95B2AF8C1F78}"/>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B0E3F66-6488-3A44-B9AC-DC738285D9F4}">
            <x14:dataBar minLength="0" maxLength="100" gradient="0">
              <x14:cfvo type="num">
                <xm:f>0</xm:f>
              </x14:cfvo>
              <x14:cfvo type="num">
                <xm:f>1</xm:f>
              </x14:cfvo>
              <x14:negativeFillColor rgb="FFFF0000"/>
              <x14:axisColor rgb="FF000000"/>
            </x14:dataBar>
          </x14:cfRule>
          <xm:sqref>H8:H78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Domains</vt:lpstr>
      <vt:lpstr>Topics</vt:lpstr>
      <vt:lpstr>Websites to refer</vt:lpstr>
      <vt:lpstr>Timeline</vt:lpstr>
      <vt:lpstr>Class 9th</vt:lpstr>
      <vt:lpstr>'Class 9th'!prevWBS</vt:lpstr>
      <vt:lpstr>Timeline!prevWBS</vt:lpstr>
      <vt:lpstr>'Class 9th'!Print_Area</vt:lpstr>
      <vt:lpstr>Timeline!Print_Area</vt:lpstr>
      <vt:lpstr>'Class 9th'!Print_Titles</vt:lpstr>
      <vt:lpstr>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Mahammad  Noor</dc:creator>
  <cp:lastModifiedBy>Mahammad  Noor</cp:lastModifiedBy>
  <dcterms:created xsi:type="dcterms:W3CDTF">2023-02-16T18:41:48Z</dcterms:created>
  <dcterms:modified xsi:type="dcterms:W3CDTF">2023-03-16T17:39:19Z</dcterms:modified>
</cp:coreProperties>
</file>