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https://d.docs.live.net/e4a7795b990b2ad7/Desktop/Alex-BootCamp/Project 4/"/>
    </mc:Choice>
  </mc:AlternateContent>
  <xr:revisionPtr revIDLastSave="16" documentId="8_{38335993-CA16-4040-9A91-F971B3E37324}" xr6:coauthVersionLast="47" xr6:coauthVersionMax="47" xr10:uidLastSave="{CFE1EA43-C0F1-4909-8DBF-FF11C00202C3}"/>
  <bookViews>
    <workbookView xWindow="-108" yWindow="-108" windowWidth="23256" windowHeight="12456" firstSheet="2" activeTab="2" xr2:uid="{00000000-000D-0000-FFFF-FFFF00000000}"/>
  </bookViews>
  <sheets>
    <sheet name="Sheet3" sheetId="6" state="hidden" r:id="rId1"/>
    <sheet name="Sheet6" sheetId="9" state="hidden" r:id="rId2"/>
    <sheet name="Dashboard" sheetId="3" r:id="rId3"/>
    <sheet name="Data" sheetId="2" r:id="rId4"/>
    <sheet name="Sheet1" sheetId="4" state="hidden" r:id="rId5"/>
  </sheets>
  <definedNames>
    <definedName name="_xlchart.v5.0" hidden="1">Sheet6!$D$3</definedName>
    <definedName name="_xlchart.v5.1" hidden="1">Sheet6!$D$4:$D$53</definedName>
    <definedName name="_xlchart.v5.2" hidden="1">Sheet6!$E$3</definedName>
    <definedName name="_xlchart.v5.3" hidden="1">Sheet6!$E$4:$E$53</definedName>
    <definedName name="_xlchart.v5.4" hidden="1">Sheet6!$D$3</definedName>
    <definedName name="_xlchart.v5.5" hidden="1">Sheet6!$D$4:$D$53</definedName>
    <definedName name="_xlchart.v5.6" hidden="1">Sheet6!$E$3</definedName>
    <definedName name="_xlchart.v5.7" hidden="1">Sheet6!$E$4:$E$53</definedName>
    <definedName name="NativeTimeline_Invoice_Date">#N/A</definedName>
    <definedName name="Slicer_Beverage_Brand">#N/A</definedName>
    <definedName name="Slicer_Region">#N/A</definedName>
    <definedName name="Slicer_Retail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wl5n/6E4JEifg9kWlAttRGuttmA=="/>
    </ext>
  </extLst>
</workbook>
</file>

<file path=xl/calcChain.xml><?xml version="1.0" encoding="utf-8"?>
<calcChain xmlns="http://schemas.openxmlformats.org/spreadsheetml/2006/main">
  <c r="D5" i="9" l="1" a="1"/>
  <c r="D5" i="9" s="1"/>
  <c r="D6" i="9" a="1"/>
  <c r="D6" i="9" s="1"/>
  <c r="D7" i="9" a="1"/>
  <c r="D7" i="9" s="1"/>
  <c r="D8" i="9" a="1"/>
  <c r="D8" i="9" s="1"/>
  <c r="D9" i="9" a="1"/>
  <c r="D9" i="9" s="1"/>
  <c r="D10" i="9" a="1"/>
  <c r="D10" i="9" s="1"/>
  <c r="D11" i="9" a="1"/>
  <c r="D11" i="9" s="1"/>
  <c r="D12" i="9" a="1"/>
  <c r="D12" i="9" s="1"/>
  <c r="D13" i="9" a="1"/>
  <c r="D13" i="9" s="1"/>
  <c r="D14" i="9" a="1"/>
  <c r="D14" i="9" s="1"/>
  <c r="D15" i="9" a="1"/>
  <c r="D15" i="9" s="1"/>
  <c r="D16" i="9" a="1"/>
  <c r="D16" i="9" s="1"/>
  <c r="D17" i="9" a="1"/>
  <c r="D17" i="9" s="1"/>
  <c r="D18" i="9" a="1"/>
  <c r="D18" i="9" s="1"/>
  <c r="D19" i="9" a="1"/>
  <c r="D19" i="9" s="1"/>
  <c r="D20" i="9" a="1"/>
  <c r="D20" i="9" s="1"/>
  <c r="D21" i="9" a="1"/>
  <c r="D21" i="9" s="1"/>
  <c r="D22" i="9" a="1"/>
  <c r="D22" i="9" s="1"/>
  <c r="D23" i="9" a="1"/>
  <c r="D23" i="9" s="1"/>
  <c r="D24" i="9" a="1"/>
  <c r="D24" i="9" s="1"/>
  <c r="D25" i="9" a="1"/>
  <c r="D25" i="9" s="1"/>
  <c r="D26" i="9" a="1"/>
  <c r="D26" i="9" s="1"/>
  <c r="D27" i="9" a="1"/>
  <c r="D27" i="9" s="1"/>
  <c r="D28" i="9" a="1"/>
  <c r="D28" i="9" s="1"/>
  <c r="D29" i="9" a="1"/>
  <c r="D29" i="9" s="1"/>
  <c r="D30" i="9" a="1"/>
  <c r="D30" i="9" s="1"/>
  <c r="D31" i="9" a="1"/>
  <c r="D31" i="9" s="1"/>
  <c r="D32" i="9" a="1"/>
  <c r="D32" i="9" s="1"/>
  <c r="D33" i="9" a="1"/>
  <c r="D33" i="9" s="1"/>
  <c r="D34" i="9" a="1"/>
  <c r="D34" i="9" s="1"/>
  <c r="D35" i="9" a="1"/>
  <c r="D35" i="9" s="1"/>
  <c r="D36" i="9" a="1"/>
  <c r="D36" i="9" s="1"/>
  <c r="D37" i="9" a="1"/>
  <c r="D37" i="9" s="1"/>
  <c r="D38" i="9" a="1"/>
  <c r="D38" i="9" s="1"/>
  <c r="D39" i="9" a="1"/>
  <c r="D39" i="9" s="1"/>
  <c r="D40" i="9" a="1"/>
  <c r="D40" i="9" s="1"/>
  <c r="D41" i="9" a="1"/>
  <c r="D41" i="9" s="1"/>
  <c r="D42" i="9" a="1"/>
  <c r="D42" i="9" s="1"/>
  <c r="D43" i="9" a="1"/>
  <c r="D43" i="9" s="1"/>
  <c r="D44" i="9" a="1"/>
  <c r="D44" i="9" s="1"/>
  <c r="D45" i="9" a="1"/>
  <c r="D45" i="9" s="1"/>
  <c r="D46" i="9" a="1"/>
  <c r="D46" i="9" s="1"/>
  <c r="D47" i="9" a="1"/>
  <c r="D47" i="9" s="1"/>
  <c r="D48" i="9" a="1"/>
  <c r="D48" i="9" s="1"/>
  <c r="D49" i="9" a="1"/>
  <c r="D49" i="9" s="1"/>
  <c r="D50" i="9" a="1"/>
  <c r="D50" i="9" s="1"/>
  <c r="D51" i="9" a="1"/>
  <c r="D51" i="9" s="1"/>
  <c r="D52" i="9" a="1"/>
  <c r="D52" i="9" s="1"/>
  <c r="D53" i="9" a="1"/>
  <c r="D53" i="9" s="1"/>
  <c r="D4" i="9" a="1"/>
  <c r="D4" i="9" s="1"/>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L3889" i="2"/>
  <c r="K3889" i="2"/>
  <c r="R3888" i="2"/>
  <c r="Q3888" i="2"/>
  <c r="P3888" i="2"/>
  <c r="L3888" i="2"/>
  <c r="K3888" i="2"/>
  <c r="R3887" i="2"/>
  <c r="Q3887" i="2"/>
  <c r="P3887" i="2"/>
  <c r="K3887" i="2"/>
  <c r="L3887" i="2" s="1"/>
  <c r="R3886" i="2"/>
  <c r="Q3886" i="2"/>
  <c r="P3886" i="2"/>
  <c r="L3886" i="2"/>
  <c r="K3886" i="2"/>
  <c r="R3885" i="2"/>
  <c r="Q3885" i="2"/>
  <c r="P3885" i="2"/>
  <c r="K3885" i="2"/>
  <c r="L3885" i="2" s="1"/>
  <c r="R3884" i="2"/>
  <c r="Q3884" i="2"/>
  <c r="P3884" i="2"/>
  <c r="K3884" i="2"/>
  <c r="L3884" i="2" s="1"/>
  <c r="R3883" i="2"/>
  <c r="Q3883" i="2"/>
  <c r="P3883" i="2"/>
  <c r="L3883" i="2"/>
  <c r="K3883" i="2"/>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K3873" i="2"/>
  <c r="L3873" i="2" s="1"/>
  <c r="R3872" i="2"/>
  <c r="Q3872" i="2"/>
  <c r="P3872" i="2"/>
  <c r="K3872" i="2"/>
  <c r="L3872" i="2" s="1"/>
  <c r="R3871" i="2"/>
  <c r="Q3871" i="2"/>
  <c r="P3871" i="2"/>
  <c r="L3871" i="2"/>
  <c r="K3871" i="2"/>
  <c r="R3870" i="2"/>
  <c r="Q3870" i="2"/>
  <c r="P3870" i="2"/>
  <c r="L3870" i="2"/>
  <c r="K3870" i="2"/>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L3865" i="2"/>
  <c r="K3865" i="2"/>
  <c r="R3864" i="2"/>
  <c r="Q3864" i="2"/>
  <c r="P3864" i="2"/>
  <c r="K3864" i="2"/>
  <c r="L3864" i="2" s="1"/>
  <c r="R3863" i="2"/>
  <c r="Q3863" i="2"/>
  <c r="P3863" i="2"/>
  <c r="K3863" i="2"/>
  <c r="L3863" i="2" s="1"/>
  <c r="R3862" i="2"/>
  <c r="Q3862" i="2"/>
  <c r="P3862" i="2"/>
  <c r="L3862" i="2"/>
  <c r="K3862" i="2"/>
  <c r="R3861" i="2"/>
  <c r="Q3861" i="2"/>
  <c r="P3861" i="2"/>
  <c r="L3861" i="2"/>
  <c r="K3861" i="2"/>
  <c r="R3860" i="2"/>
  <c r="Q3860" i="2"/>
  <c r="P3860" i="2"/>
  <c r="K3860" i="2"/>
  <c r="L3860" i="2" s="1"/>
  <c r="R3859" i="2"/>
  <c r="Q3859" i="2"/>
  <c r="P3859" i="2"/>
  <c r="L3859" i="2"/>
  <c r="K3859" i="2"/>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L3853" i="2"/>
  <c r="K3853" i="2"/>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L3841" i="2"/>
  <c r="K3841" i="2"/>
  <c r="R3840" i="2"/>
  <c r="Q3840" i="2"/>
  <c r="P3840" i="2"/>
  <c r="K3840" i="2"/>
  <c r="L3840" i="2" s="1"/>
  <c r="R3839" i="2"/>
  <c r="Q3839" i="2"/>
  <c r="P3839" i="2"/>
  <c r="L3839" i="2"/>
  <c r="K3839" i="2"/>
  <c r="R3838" i="2"/>
  <c r="Q3838" i="2"/>
  <c r="P3838" i="2"/>
  <c r="L3838" i="2"/>
  <c r="K3838" i="2"/>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K3831" i="2"/>
  <c r="L3831" i="2" s="1"/>
  <c r="R3830" i="2"/>
  <c r="Q3830" i="2"/>
  <c r="P3830" i="2"/>
  <c r="L3830" i="2"/>
  <c r="K3830" i="2"/>
  <c r="R3829" i="2"/>
  <c r="Q3829" i="2"/>
  <c r="P3829" i="2"/>
  <c r="L3829" i="2"/>
  <c r="K3829" i="2"/>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L3820" i="2"/>
  <c r="K3820" i="2"/>
  <c r="L3819" i="2"/>
  <c r="K3819" i="2"/>
  <c r="K3818" i="2"/>
  <c r="L3818" i="2" s="1"/>
  <c r="L3817" i="2"/>
  <c r="K3817" i="2"/>
  <c r="L3816" i="2"/>
  <c r="K3816" i="2"/>
  <c r="K3815" i="2"/>
  <c r="L3815" i="2" s="1"/>
  <c r="L3814" i="2"/>
  <c r="K3814" i="2"/>
  <c r="K3813" i="2"/>
  <c r="L3813" i="2" s="1"/>
  <c r="L3812" i="2"/>
  <c r="K3812" i="2"/>
  <c r="K3811" i="2"/>
  <c r="L3811" i="2" s="1"/>
  <c r="K3810" i="2"/>
  <c r="L3810" i="2" s="1"/>
  <c r="K3809" i="2"/>
  <c r="L3809" i="2" s="1"/>
  <c r="L3808" i="2"/>
  <c r="K3808" i="2"/>
  <c r="L3807" i="2"/>
  <c r="K3807" i="2"/>
  <c r="L3806" i="2"/>
  <c r="K3806" i="2"/>
  <c r="K3805" i="2"/>
  <c r="L3805" i="2" s="1"/>
  <c r="L3804" i="2"/>
  <c r="K3804" i="2"/>
  <c r="K3803" i="2"/>
  <c r="L3803" i="2" s="1"/>
  <c r="L3802" i="2"/>
  <c r="K3802" i="2"/>
  <c r="L3801" i="2"/>
  <c r="K3801" i="2"/>
  <c r="L3800" i="2"/>
  <c r="K3800" i="2"/>
  <c r="L3799" i="2"/>
  <c r="K3799" i="2"/>
  <c r="K3798" i="2"/>
  <c r="L3798" i="2" s="1"/>
  <c r="K3797" i="2"/>
  <c r="L3797" i="2" s="1"/>
  <c r="L3796" i="2"/>
  <c r="K3796" i="2"/>
  <c r="K3795" i="2"/>
  <c r="L3795" i="2" s="1"/>
  <c r="K3794" i="2"/>
  <c r="L3794" i="2" s="1"/>
  <c r="L3793" i="2"/>
  <c r="K3793" i="2"/>
  <c r="K3792" i="2"/>
  <c r="L3792" i="2" s="1"/>
  <c r="K3791" i="2"/>
  <c r="L3791" i="2" s="1"/>
  <c r="L3790" i="2"/>
  <c r="K3790" i="2"/>
  <c r="L3789" i="2"/>
  <c r="K3789" i="2"/>
  <c r="K3788" i="2"/>
  <c r="L3788" i="2" s="1"/>
  <c r="K3787" i="2"/>
  <c r="L3787" i="2" s="1"/>
  <c r="L3786" i="2"/>
  <c r="K3786" i="2"/>
  <c r="K3785" i="2"/>
  <c r="L3785" i="2" s="1"/>
  <c r="L3784" i="2"/>
  <c r="K3784" i="2"/>
  <c r="L3783" i="2"/>
  <c r="K3783" i="2"/>
  <c r="K3782" i="2"/>
  <c r="L3782" i="2" s="1"/>
  <c r="K3781" i="2"/>
  <c r="L3781" i="2" s="1"/>
  <c r="K3780" i="2"/>
  <c r="L3780" i="2" s="1"/>
  <c r="K3779" i="2"/>
  <c r="L3779" i="2" s="1"/>
  <c r="L3778" i="2"/>
  <c r="K3778" i="2"/>
  <c r="K3777" i="2"/>
  <c r="L3777" i="2" s="1"/>
  <c r="L3776" i="2"/>
  <c r="K3776" i="2"/>
  <c r="K3775" i="2"/>
  <c r="L3775" i="2" s="1"/>
  <c r="K3774" i="2"/>
  <c r="L3774" i="2" s="1"/>
  <c r="K3773" i="2"/>
  <c r="L3773" i="2" s="1"/>
  <c r="L3772" i="2"/>
  <c r="K3772" i="2"/>
  <c r="L3771" i="2"/>
  <c r="K3771" i="2"/>
  <c r="L3770" i="2"/>
  <c r="K3770" i="2"/>
  <c r="K3769" i="2"/>
  <c r="L3769" i="2" s="1"/>
  <c r="K3768" i="2"/>
  <c r="L3768" i="2" s="1"/>
  <c r="K3767" i="2"/>
  <c r="L3767" i="2" s="1"/>
  <c r="L3766" i="2"/>
  <c r="K3766" i="2"/>
  <c r="K3765" i="2"/>
  <c r="L3765" i="2" s="1"/>
  <c r="K3764" i="2"/>
  <c r="L3764" i="2" s="1"/>
  <c r="L3763" i="2"/>
  <c r="K3763" i="2"/>
  <c r="L3762" i="2"/>
  <c r="K3762" i="2"/>
  <c r="K3761" i="2"/>
  <c r="L3761" i="2" s="1"/>
  <c r="K3760" i="2"/>
  <c r="L3760" i="2" s="1"/>
  <c r="K3759" i="2"/>
  <c r="L3759" i="2" s="1"/>
  <c r="L3758" i="2"/>
  <c r="K3758" i="2"/>
  <c r="L3757" i="2"/>
  <c r="K3757" i="2"/>
  <c r="K3756" i="2"/>
  <c r="L3756" i="2" s="1"/>
  <c r="K3755" i="2"/>
  <c r="L3755" i="2" s="1"/>
  <c r="L3754" i="2"/>
  <c r="K3754" i="2"/>
  <c r="L3753" i="2"/>
  <c r="K3753" i="2"/>
  <c r="K3752" i="2"/>
  <c r="L3752" i="2" s="1"/>
  <c r="K3751" i="2"/>
  <c r="L3751" i="2" s="1"/>
  <c r="L3750" i="2"/>
  <c r="K3750" i="2"/>
  <c r="K3749" i="2"/>
  <c r="L3749" i="2" s="1"/>
  <c r="K3748" i="2"/>
  <c r="L3748" i="2" s="1"/>
  <c r="K3747" i="2"/>
  <c r="L3747" i="2" s="1"/>
  <c r="K3746" i="2"/>
  <c r="L3746" i="2" s="1"/>
  <c r="L3745" i="2"/>
  <c r="K3745" i="2"/>
  <c r="L3744" i="2"/>
  <c r="K3744" i="2"/>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L3730" i="2"/>
  <c r="K3730" i="2"/>
  <c r="K3729" i="2"/>
  <c r="L3729" i="2" s="1"/>
  <c r="K3728" i="2"/>
  <c r="L3728" i="2" s="1"/>
  <c r="L3727" i="2"/>
  <c r="K3727" i="2"/>
  <c r="K3726" i="2"/>
  <c r="L3726" i="2" s="1"/>
  <c r="K3725" i="2"/>
  <c r="L3725" i="2" s="1"/>
  <c r="L3724" i="2"/>
  <c r="K3724" i="2"/>
  <c r="K3723" i="2"/>
  <c r="L3723" i="2" s="1"/>
  <c r="K3722" i="2"/>
  <c r="L3722" i="2" s="1"/>
  <c r="K3721" i="2"/>
  <c r="L3721" i="2" s="1"/>
  <c r="K3720" i="2"/>
  <c r="L3720" i="2" s="1"/>
  <c r="K3719" i="2"/>
  <c r="L3719" i="2" s="1"/>
  <c r="K3718" i="2"/>
  <c r="L3718" i="2" s="1"/>
  <c r="L3717" i="2"/>
  <c r="K3717" i="2"/>
  <c r="K3716" i="2"/>
  <c r="L3716" i="2" s="1"/>
  <c r="K3715" i="2"/>
  <c r="L3715" i="2" s="1"/>
  <c r="L3714" i="2"/>
  <c r="K3714" i="2"/>
  <c r="K3713" i="2"/>
  <c r="L3713" i="2" s="1"/>
  <c r="L3712" i="2"/>
  <c r="K3712" i="2"/>
  <c r="L3711" i="2"/>
  <c r="K3711" i="2"/>
  <c r="K3710" i="2"/>
  <c r="L3710" i="2" s="1"/>
  <c r="K3709" i="2"/>
  <c r="L3709" i="2" s="1"/>
  <c r="K3708" i="2"/>
  <c r="L3708" i="2" s="1"/>
  <c r="K3707" i="2"/>
  <c r="L3707" i="2" s="1"/>
  <c r="K3706" i="2"/>
  <c r="L3706" i="2" s="1"/>
  <c r="K3705" i="2"/>
  <c r="L3705" i="2" s="1"/>
  <c r="L3704" i="2"/>
  <c r="K3704" i="2"/>
  <c r="K3703" i="2"/>
  <c r="L3703" i="2" s="1"/>
  <c r="L3702" i="2"/>
  <c r="K3702" i="2"/>
  <c r="K3701" i="2"/>
  <c r="L3701" i="2" s="1"/>
  <c r="K3700" i="2"/>
  <c r="L3700" i="2" s="1"/>
  <c r="L3699" i="2"/>
  <c r="K3699" i="2"/>
  <c r="L3698" i="2"/>
  <c r="K3698" i="2"/>
  <c r="K3697" i="2"/>
  <c r="L3697" i="2" s="1"/>
  <c r="K3696" i="2"/>
  <c r="L3696" i="2" s="1"/>
  <c r="K3695" i="2"/>
  <c r="L3695" i="2" s="1"/>
  <c r="L3694" i="2"/>
  <c r="K3694" i="2"/>
  <c r="K3693" i="2"/>
  <c r="L3693" i="2" s="1"/>
  <c r="K3692" i="2"/>
  <c r="L3692" i="2" s="1"/>
  <c r="L3691" i="2"/>
  <c r="K3691" i="2"/>
  <c r="K3690" i="2"/>
  <c r="L3690" i="2" s="1"/>
  <c r="K3689" i="2"/>
  <c r="L3689" i="2" s="1"/>
  <c r="K3688" i="2"/>
  <c r="L3688" i="2" s="1"/>
  <c r="K3687" i="2"/>
  <c r="L3687" i="2" s="1"/>
  <c r="L3686" i="2"/>
  <c r="K3686" i="2"/>
  <c r="L3685" i="2"/>
  <c r="K3685" i="2"/>
  <c r="K3684" i="2"/>
  <c r="L3684" i="2" s="1"/>
  <c r="K3683" i="2"/>
  <c r="L3683" i="2" s="1"/>
  <c r="K3682" i="2"/>
  <c r="L3682" i="2" s="1"/>
  <c r="L3681" i="2"/>
  <c r="K3681" i="2"/>
  <c r="K3680" i="2"/>
  <c r="L3680" i="2" s="1"/>
  <c r="K3679" i="2"/>
  <c r="L3679" i="2" s="1"/>
  <c r="L3678" i="2"/>
  <c r="K3678" i="2"/>
  <c r="K3677" i="2"/>
  <c r="L3677" i="2" s="1"/>
  <c r="K3676" i="2"/>
  <c r="L3676" i="2" s="1"/>
  <c r="K3675" i="2"/>
  <c r="L3675" i="2" s="1"/>
  <c r="K3674" i="2"/>
  <c r="L3674" i="2" s="1"/>
  <c r="L3673" i="2"/>
  <c r="K3673" i="2"/>
  <c r="L3672" i="2"/>
  <c r="K3672" i="2"/>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L3660" i="2"/>
  <c r="K3660" i="2"/>
  <c r="K3659" i="2"/>
  <c r="L3659" i="2" s="1"/>
  <c r="L3658" i="2"/>
  <c r="K3658" i="2"/>
  <c r="K3657" i="2"/>
  <c r="L3657" i="2" s="1"/>
  <c r="K3656" i="2"/>
  <c r="L3656" i="2" s="1"/>
  <c r="L3655" i="2"/>
  <c r="K3655" i="2"/>
  <c r="K3654" i="2"/>
  <c r="L3654" i="2" s="1"/>
  <c r="K3653" i="2"/>
  <c r="L3653" i="2" s="1"/>
  <c r="L3652" i="2"/>
  <c r="K3652" i="2"/>
  <c r="K3651" i="2"/>
  <c r="L3651" i="2" s="1"/>
  <c r="L3650" i="2"/>
  <c r="K3650" i="2"/>
  <c r="L3649" i="2"/>
  <c r="K3649" i="2"/>
  <c r="K3648" i="2"/>
  <c r="L3648" i="2" s="1"/>
  <c r="K3647" i="2"/>
  <c r="L3647" i="2" s="1"/>
  <c r="K3646" i="2"/>
  <c r="L3646" i="2" s="1"/>
  <c r="L3645" i="2"/>
  <c r="K3645" i="2"/>
  <c r="K3644" i="2"/>
  <c r="L3644" i="2" s="1"/>
  <c r="K3643" i="2"/>
  <c r="L3643" i="2" s="1"/>
  <c r="L3642" i="2"/>
  <c r="K3642" i="2"/>
  <c r="K3641" i="2"/>
  <c r="L3641" i="2" s="1"/>
  <c r="L3640" i="2"/>
  <c r="K3640" i="2"/>
  <c r="L3639" i="2"/>
  <c r="K3639" i="2"/>
  <c r="K3638" i="2"/>
  <c r="L3638" i="2" s="1"/>
  <c r="K3637" i="2"/>
  <c r="L3637" i="2" s="1"/>
  <c r="K3636" i="2"/>
  <c r="L3636" i="2" s="1"/>
  <c r="K3635" i="2"/>
  <c r="L3635" i="2" s="1"/>
  <c r="K3634" i="2"/>
  <c r="L3634" i="2" s="1"/>
  <c r="K3633" i="2"/>
  <c r="L3633" i="2" s="1"/>
  <c r="L3632" i="2"/>
  <c r="K3632" i="2"/>
  <c r="L3631" i="2"/>
  <c r="K3631" i="2"/>
  <c r="L3630" i="2"/>
  <c r="K3630" i="2"/>
  <c r="K3629" i="2"/>
  <c r="L3629" i="2" s="1"/>
  <c r="K3628" i="2"/>
  <c r="L3628" i="2" s="1"/>
  <c r="L3627" i="2"/>
  <c r="K3627" i="2"/>
  <c r="L3626" i="2"/>
  <c r="K3626" i="2"/>
  <c r="K3625" i="2"/>
  <c r="L3625" i="2" s="1"/>
  <c r="K3624" i="2"/>
  <c r="L3624" i="2" s="1"/>
  <c r="K3623" i="2"/>
  <c r="L3623" i="2" s="1"/>
  <c r="L3622" i="2"/>
  <c r="K3622" i="2"/>
  <c r="K3621" i="2"/>
  <c r="L3621" i="2" s="1"/>
  <c r="K3620" i="2"/>
  <c r="L3620" i="2" s="1"/>
  <c r="K3619" i="2"/>
  <c r="L3619" i="2" s="1"/>
  <c r="K3618" i="2"/>
  <c r="L3618" i="2" s="1"/>
  <c r="K3617" i="2"/>
  <c r="L3617" i="2" s="1"/>
  <c r="L3616" i="2"/>
  <c r="K3616" i="2"/>
  <c r="K3615" i="2"/>
  <c r="L3615" i="2" s="1"/>
  <c r="L3614" i="2"/>
  <c r="K3614" i="2"/>
  <c r="L3613" i="2"/>
  <c r="K3613" i="2"/>
  <c r="K3612" i="2"/>
  <c r="L3612" i="2" s="1"/>
  <c r="K3611" i="2"/>
  <c r="L3611" i="2" s="1"/>
  <c r="K3610" i="2"/>
  <c r="L3610" i="2" s="1"/>
  <c r="L3609" i="2"/>
  <c r="K3609" i="2"/>
  <c r="K3608" i="2"/>
  <c r="L3608" i="2" s="1"/>
  <c r="K3607" i="2"/>
  <c r="L3607" i="2" s="1"/>
  <c r="K3606" i="2"/>
  <c r="L3606" i="2" s="1"/>
  <c r="K3605" i="2"/>
  <c r="L3605" i="2" s="1"/>
  <c r="K3604" i="2"/>
  <c r="L3604" i="2" s="1"/>
  <c r="K3603" i="2"/>
  <c r="L3603" i="2" s="1"/>
  <c r="K3602" i="2"/>
  <c r="L3602" i="2" s="1"/>
  <c r="L3601" i="2"/>
  <c r="K3601" i="2"/>
  <c r="L3600" i="2"/>
  <c r="K3600" i="2"/>
  <c r="K3599" i="2"/>
  <c r="L3599" i="2" s="1"/>
  <c r="K3598" i="2"/>
  <c r="L3598" i="2" s="1"/>
  <c r="K3597" i="2"/>
  <c r="L3597" i="2" s="1"/>
  <c r="L3596" i="2"/>
  <c r="K3596" i="2"/>
  <c r="K3595" i="2"/>
  <c r="L3595" i="2" s="1"/>
  <c r="K3594" i="2"/>
  <c r="L3594" i="2" s="1"/>
  <c r="K3593" i="2"/>
  <c r="L3593" i="2" s="1"/>
  <c r="K3592" i="2"/>
  <c r="L3592" i="2" s="1"/>
  <c r="K3591" i="2"/>
  <c r="L3591" i="2" s="1"/>
  <c r="K3590" i="2"/>
  <c r="L3590" i="2" s="1"/>
  <c r="K3589" i="2"/>
  <c r="L3589" i="2" s="1"/>
  <c r="L3588" i="2"/>
  <c r="K3588" i="2"/>
  <c r="K3587" i="2"/>
  <c r="L3587" i="2" s="1"/>
  <c r="K3586" i="2"/>
  <c r="L3586" i="2" s="1"/>
  <c r="K3585" i="2"/>
  <c r="L3585" i="2" s="1"/>
  <c r="L3584" i="2"/>
  <c r="K3584" i="2"/>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L3568" i="2"/>
  <c r="K3568" i="2"/>
  <c r="L3567" i="2"/>
  <c r="K3567" i="2"/>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L3555" i="2"/>
  <c r="K3555" i="2"/>
  <c r="L3554" i="2"/>
  <c r="K3554" i="2"/>
  <c r="K3553" i="2"/>
  <c r="L3553" i="2" s="1"/>
  <c r="L3552" i="2"/>
  <c r="K3552" i="2"/>
  <c r="K3551" i="2"/>
  <c r="L3551" i="2" s="1"/>
  <c r="L3550" i="2"/>
  <c r="K3550" i="2"/>
  <c r="K3549" i="2"/>
  <c r="L3549" i="2" s="1"/>
  <c r="K3548" i="2"/>
  <c r="L3548" i="2" s="1"/>
  <c r="K3547" i="2"/>
  <c r="L3547" i="2" s="1"/>
  <c r="L3546" i="2"/>
  <c r="K3546" i="2"/>
  <c r="K3545" i="2"/>
  <c r="L3545" i="2" s="1"/>
  <c r="K3544" i="2"/>
  <c r="L3544" i="2" s="1"/>
  <c r="K3543" i="2"/>
  <c r="L3543" i="2" s="1"/>
  <c r="L3542" i="2"/>
  <c r="K3542" i="2"/>
  <c r="L3541" i="2"/>
  <c r="K3541" i="2"/>
  <c r="K3540" i="2"/>
  <c r="L3540" i="2" s="1"/>
  <c r="K3539" i="2"/>
  <c r="L3539" i="2" s="1"/>
  <c r="L3538" i="2"/>
  <c r="K3538" i="2"/>
  <c r="L3537" i="2"/>
  <c r="K3537" i="2"/>
  <c r="K3536" i="2"/>
  <c r="L3536" i="2" s="1"/>
  <c r="K3535" i="2"/>
  <c r="L3535" i="2" s="1"/>
  <c r="K3534" i="2"/>
  <c r="L3534" i="2" s="1"/>
  <c r="K3533" i="2"/>
  <c r="L3533" i="2" s="1"/>
  <c r="L3532" i="2"/>
  <c r="K3532" i="2"/>
  <c r="K3531" i="2"/>
  <c r="L3531" i="2" s="1"/>
  <c r="K3530" i="2"/>
  <c r="L3530" i="2" s="1"/>
  <c r="L3529" i="2"/>
  <c r="K3529" i="2"/>
  <c r="L3528" i="2"/>
  <c r="K3528" i="2"/>
  <c r="K3527" i="2"/>
  <c r="L3527" i="2" s="1"/>
  <c r="L3526" i="2"/>
  <c r="K3526" i="2"/>
  <c r="L3525" i="2"/>
  <c r="K3525" i="2"/>
  <c r="L3524" i="2"/>
  <c r="K3524" i="2"/>
  <c r="K3523" i="2"/>
  <c r="L3523" i="2" s="1"/>
  <c r="K3522" i="2"/>
  <c r="L3522" i="2" s="1"/>
  <c r="K3521" i="2"/>
  <c r="L3521" i="2" s="1"/>
  <c r="K3520" i="2"/>
  <c r="L3520" i="2" s="1"/>
  <c r="L3519" i="2"/>
  <c r="K3519" i="2"/>
  <c r="L3518" i="2"/>
  <c r="K3518" i="2"/>
  <c r="K3517" i="2"/>
  <c r="L3517" i="2" s="1"/>
  <c r="L3516" i="2"/>
  <c r="K3516" i="2"/>
  <c r="K3515" i="2"/>
  <c r="L3515" i="2" s="1"/>
  <c r="K3514" i="2"/>
  <c r="L3514" i="2" s="1"/>
  <c r="K3513" i="2"/>
  <c r="L3513" i="2" s="1"/>
  <c r="K3512" i="2"/>
  <c r="L3512" i="2" s="1"/>
  <c r="L3511" i="2"/>
  <c r="K3511" i="2"/>
  <c r="K3510" i="2"/>
  <c r="L3510" i="2" s="1"/>
  <c r="K3509" i="2"/>
  <c r="L3509" i="2" s="1"/>
  <c r="L3508" i="2"/>
  <c r="K3508" i="2"/>
  <c r="K3507" i="2"/>
  <c r="L3507" i="2" s="1"/>
  <c r="L3506" i="2"/>
  <c r="K3506" i="2"/>
  <c r="L3505" i="2"/>
  <c r="K3505" i="2"/>
  <c r="K3504" i="2"/>
  <c r="L3504" i="2" s="1"/>
  <c r="K3503" i="2"/>
  <c r="L3503" i="2" s="1"/>
  <c r="K3502" i="2"/>
  <c r="L3502" i="2" s="1"/>
  <c r="K3501" i="2"/>
  <c r="L3501" i="2" s="1"/>
  <c r="L3500" i="2"/>
  <c r="K3500" i="2"/>
  <c r="K3499" i="2"/>
  <c r="L3499" i="2" s="1"/>
  <c r="L3498" i="2"/>
  <c r="K3498" i="2"/>
  <c r="K3497" i="2"/>
  <c r="L3497" i="2" s="1"/>
  <c r="L3496" i="2"/>
  <c r="K3496" i="2"/>
  <c r="L3495" i="2"/>
  <c r="K3495" i="2"/>
  <c r="K3494" i="2"/>
  <c r="L3494" i="2" s="1"/>
  <c r="L3493" i="2"/>
  <c r="K3493" i="2"/>
  <c r="K3492" i="2"/>
  <c r="L3492" i="2" s="1"/>
  <c r="K3491" i="2"/>
  <c r="L3491" i="2" s="1"/>
  <c r="K3490" i="2"/>
  <c r="L3490" i="2" s="1"/>
  <c r="K3489" i="2"/>
  <c r="L3489" i="2" s="1"/>
  <c r="K3488" i="2"/>
  <c r="L3488" i="2" s="1"/>
  <c r="L3487" i="2"/>
  <c r="K3487" i="2"/>
  <c r="K3486" i="2"/>
  <c r="L3486" i="2" s="1"/>
  <c r="K3485" i="2"/>
  <c r="L3485" i="2" s="1"/>
  <c r="K3484" i="2"/>
  <c r="L3484" i="2" s="1"/>
  <c r="L3483" i="2"/>
  <c r="K3483" i="2"/>
  <c r="L3482" i="2"/>
  <c r="K3482" i="2"/>
  <c r="K3481" i="2"/>
  <c r="L3481" i="2" s="1"/>
  <c r="L3480" i="2"/>
  <c r="K3480" i="2"/>
  <c r="K3479" i="2"/>
  <c r="L3479" i="2" s="1"/>
  <c r="L3478" i="2"/>
  <c r="K3478" i="2"/>
  <c r="K3477" i="2"/>
  <c r="L3477" i="2" s="1"/>
  <c r="K3476" i="2"/>
  <c r="L3476" i="2" s="1"/>
  <c r="K3475" i="2"/>
  <c r="L3475" i="2" s="1"/>
  <c r="K3474" i="2"/>
  <c r="L3474" i="2" s="1"/>
  <c r="K3473" i="2"/>
  <c r="L3473" i="2" s="1"/>
  <c r="K3472" i="2"/>
  <c r="L3472" i="2" s="1"/>
  <c r="K3471" i="2"/>
  <c r="L3471" i="2" s="1"/>
  <c r="L3470" i="2"/>
  <c r="K3470" i="2"/>
  <c r="L3469" i="2"/>
  <c r="K3469" i="2"/>
  <c r="K3468" i="2"/>
  <c r="L3468" i="2" s="1"/>
  <c r="K3467" i="2"/>
  <c r="L3467" i="2" s="1"/>
  <c r="K3466" i="2"/>
  <c r="L3466" i="2" s="1"/>
  <c r="L3465" i="2"/>
  <c r="K3465" i="2"/>
  <c r="K3464" i="2"/>
  <c r="L3464" i="2" s="1"/>
  <c r="K3463" i="2"/>
  <c r="L3463" i="2" s="1"/>
  <c r="K3462" i="2"/>
  <c r="L3462" i="2" s="1"/>
  <c r="K3461" i="2"/>
  <c r="L3461" i="2" s="1"/>
  <c r="K3460" i="2"/>
  <c r="L3460" i="2" s="1"/>
  <c r="L3459" i="2"/>
  <c r="K3459" i="2"/>
  <c r="K3458" i="2"/>
  <c r="L3458" i="2" s="1"/>
  <c r="L3457" i="2"/>
  <c r="K3457" i="2"/>
  <c r="L3456" i="2"/>
  <c r="K3456" i="2"/>
  <c r="K3455" i="2"/>
  <c r="L3455" i="2" s="1"/>
  <c r="K3454" i="2"/>
  <c r="L3454" i="2" s="1"/>
  <c r="K3453" i="2"/>
  <c r="L3453" i="2" s="1"/>
  <c r="L3452" i="2"/>
  <c r="K3452" i="2"/>
  <c r="K3451" i="2"/>
  <c r="L3451" i="2" s="1"/>
  <c r="K3450" i="2"/>
  <c r="L3450" i="2" s="1"/>
  <c r="K3449" i="2"/>
  <c r="L3449" i="2" s="1"/>
  <c r="K3448" i="2"/>
  <c r="L3448" i="2" s="1"/>
  <c r="L3447" i="2"/>
  <c r="K3447" i="2"/>
  <c r="K3446" i="2"/>
  <c r="L3446" i="2" s="1"/>
  <c r="K3445" i="2"/>
  <c r="L3445" i="2" s="1"/>
  <c r="L3444" i="2"/>
  <c r="K3444" i="2"/>
  <c r="K3443" i="2"/>
  <c r="L3443" i="2" s="1"/>
  <c r="K3442" i="2"/>
  <c r="L3442" i="2" s="1"/>
  <c r="L3441" i="2"/>
  <c r="K3441" i="2"/>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L3426" i="2"/>
  <c r="K3426" i="2"/>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L3408" i="2"/>
  <c r="K3408" i="2"/>
  <c r="K3407" i="2"/>
  <c r="L3407" i="2" s="1"/>
  <c r="L3406" i="2"/>
  <c r="K3406" i="2"/>
  <c r="K3405" i="2"/>
  <c r="L3405" i="2" s="1"/>
  <c r="K3404" i="2"/>
  <c r="L3404" i="2" s="1"/>
  <c r="L3403" i="2"/>
  <c r="K3403" i="2"/>
  <c r="L3402" i="2"/>
  <c r="K3402" i="2"/>
  <c r="K3401" i="2"/>
  <c r="L3401" i="2" s="1"/>
  <c r="L3400" i="2"/>
  <c r="K3400" i="2"/>
  <c r="K3399" i="2"/>
  <c r="L3399" i="2" s="1"/>
  <c r="L3398" i="2"/>
  <c r="K3398" i="2"/>
  <c r="L3397" i="2"/>
  <c r="K3397" i="2"/>
  <c r="K3396" i="2"/>
  <c r="L3396" i="2" s="1"/>
  <c r="K3395" i="2"/>
  <c r="L3395" i="2" s="1"/>
  <c r="L3394" i="2"/>
  <c r="K3394" i="2"/>
  <c r="L3393" i="2"/>
  <c r="K3393" i="2"/>
  <c r="K3392" i="2"/>
  <c r="L3392" i="2" s="1"/>
  <c r="K3391" i="2"/>
  <c r="L3391" i="2" s="1"/>
  <c r="L3390" i="2"/>
  <c r="K3390" i="2"/>
  <c r="K3389" i="2"/>
  <c r="L3389" i="2" s="1"/>
  <c r="K3388" i="2"/>
  <c r="L3388" i="2" s="1"/>
  <c r="K3387" i="2"/>
  <c r="L3387" i="2" s="1"/>
  <c r="K3386" i="2"/>
  <c r="L3386" i="2" s="1"/>
  <c r="K3385" i="2"/>
  <c r="L3385" i="2" s="1"/>
  <c r="L3384" i="2"/>
  <c r="K3384" i="2"/>
  <c r="K3383" i="2"/>
  <c r="L3383" i="2" s="1"/>
  <c r="L3382" i="2"/>
  <c r="K3382" i="2"/>
  <c r="L3381" i="2"/>
  <c r="K3381" i="2"/>
  <c r="L3380" i="2"/>
  <c r="K3380" i="2"/>
  <c r="K3379" i="2"/>
  <c r="L3379" i="2" s="1"/>
  <c r="K3378" i="2"/>
  <c r="L3378" i="2" s="1"/>
  <c r="K3377" i="2"/>
  <c r="L3377" i="2" s="1"/>
  <c r="K3376" i="2"/>
  <c r="L3376" i="2" s="1"/>
  <c r="L3375" i="2"/>
  <c r="K3375" i="2"/>
  <c r="L3374" i="2"/>
  <c r="K3374" i="2"/>
  <c r="K3373" i="2"/>
  <c r="L3373" i="2" s="1"/>
  <c r="L3372" i="2"/>
  <c r="K3372" i="2"/>
  <c r="K3371" i="2"/>
  <c r="L3371" i="2" s="1"/>
  <c r="L3370" i="2"/>
  <c r="K3370" i="2"/>
  <c r="K3369" i="2"/>
  <c r="L3369" i="2" s="1"/>
  <c r="L3368" i="2"/>
  <c r="K3368" i="2"/>
  <c r="L3367" i="2"/>
  <c r="K3367" i="2"/>
  <c r="K3366" i="2"/>
  <c r="L3366" i="2" s="1"/>
  <c r="K3365" i="2"/>
  <c r="L3365" i="2" s="1"/>
  <c r="L3364" i="2"/>
  <c r="K3364" i="2"/>
  <c r="K3363" i="2"/>
  <c r="L3363" i="2" s="1"/>
  <c r="K3362" i="2"/>
  <c r="L3362" i="2" s="1"/>
  <c r="K3361" i="2"/>
  <c r="L3361" i="2" s="1"/>
  <c r="K3360" i="2"/>
  <c r="L3360" i="2" s="1"/>
  <c r="K3359" i="2"/>
  <c r="L3359" i="2" s="1"/>
  <c r="K3358" i="2"/>
  <c r="L3358" i="2" s="1"/>
  <c r="L3357" i="2"/>
  <c r="K3357" i="2"/>
  <c r="K3356" i="2"/>
  <c r="L3356" i="2" s="1"/>
  <c r="L3355" i="2"/>
  <c r="K3355" i="2"/>
  <c r="L3354" i="2"/>
  <c r="K3354" i="2"/>
  <c r="K3353" i="2"/>
  <c r="L3353" i="2" s="1"/>
  <c r="L3352" i="2"/>
  <c r="K3352" i="2"/>
  <c r="L3351" i="2"/>
  <c r="K3351" i="2"/>
  <c r="K3350" i="2"/>
  <c r="L3350" i="2" s="1"/>
  <c r="K3349" i="2"/>
  <c r="L3349" i="2" s="1"/>
  <c r="L3348" i="2"/>
  <c r="K3348" i="2"/>
  <c r="K3347" i="2"/>
  <c r="L3347" i="2" s="1"/>
  <c r="L3346" i="2"/>
  <c r="K3346" i="2"/>
  <c r="L3345" i="2"/>
  <c r="K3345" i="2"/>
  <c r="K3344" i="2"/>
  <c r="L3344" i="2" s="1"/>
  <c r="L3343" i="2"/>
  <c r="K3343" i="2"/>
  <c r="K3342" i="2"/>
  <c r="L3342" i="2" s="1"/>
  <c r="K3341" i="2"/>
  <c r="L3341" i="2" s="1"/>
  <c r="L3340" i="2"/>
  <c r="K3340" i="2"/>
  <c r="L3339" i="2"/>
  <c r="K3339" i="2"/>
  <c r="K3338" i="2"/>
  <c r="L3338" i="2" s="1"/>
  <c r="K3337" i="2"/>
  <c r="L3337" i="2" s="1"/>
  <c r="L3336" i="2"/>
  <c r="K3336" i="2"/>
  <c r="K3335" i="2"/>
  <c r="L3335" i="2" s="1"/>
  <c r="L3334" i="2"/>
  <c r="K3334" i="2"/>
  <c r="L3333" i="2"/>
  <c r="K3333" i="2"/>
  <c r="K3332" i="2"/>
  <c r="L3332" i="2" s="1"/>
  <c r="L3331" i="2"/>
  <c r="K3331" i="2"/>
  <c r="K3330" i="2"/>
  <c r="L3330" i="2" s="1"/>
  <c r="K3329" i="2"/>
  <c r="L3329" i="2" s="1"/>
  <c r="L3328" i="2"/>
  <c r="K3328" i="2"/>
  <c r="L3327" i="2"/>
  <c r="K3327" i="2"/>
  <c r="K3326" i="2"/>
  <c r="L3326" i="2" s="1"/>
  <c r="K3325" i="2"/>
  <c r="L3325" i="2" s="1"/>
  <c r="L3324" i="2"/>
  <c r="K3324" i="2"/>
  <c r="K3323" i="2"/>
  <c r="L3323" i="2" s="1"/>
  <c r="L3322" i="2"/>
  <c r="K3322" i="2"/>
  <c r="L3321" i="2"/>
  <c r="K3321" i="2"/>
  <c r="K3320" i="2"/>
  <c r="L3320" i="2" s="1"/>
  <c r="L3319" i="2"/>
  <c r="K3319" i="2"/>
  <c r="K3318" i="2"/>
  <c r="L3318" i="2" s="1"/>
  <c r="K3317" i="2"/>
  <c r="L3317" i="2" s="1"/>
  <c r="L3316" i="2"/>
  <c r="K3316" i="2"/>
  <c r="L3315" i="2"/>
  <c r="K3315" i="2"/>
  <c r="K3314" i="2"/>
  <c r="L3314" i="2" s="1"/>
  <c r="K3313" i="2"/>
  <c r="L3313" i="2" s="1"/>
  <c r="L3312" i="2"/>
  <c r="K3312" i="2"/>
  <c r="K3311" i="2"/>
  <c r="L3311" i="2" s="1"/>
  <c r="K3310" i="2"/>
  <c r="L3310" i="2" s="1"/>
  <c r="L3309" i="2"/>
  <c r="K3309" i="2"/>
  <c r="K3308" i="2"/>
  <c r="L3308" i="2" s="1"/>
  <c r="K3307" i="2"/>
  <c r="L3307" i="2" s="1"/>
  <c r="L3306" i="2"/>
  <c r="K3306" i="2"/>
  <c r="K3305" i="2"/>
  <c r="L3305" i="2" s="1"/>
  <c r="K3304" i="2"/>
  <c r="L3304" i="2" s="1"/>
  <c r="L3303" i="2"/>
  <c r="K3303" i="2"/>
  <c r="K3302" i="2"/>
  <c r="L3302" i="2" s="1"/>
  <c r="L3301" i="2"/>
  <c r="K3301" i="2"/>
  <c r="K3300" i="2"/>
  <c r="L3300" i="2" s="1"/>
  <c r="K3299" i="2"/>
  <c r="L3299" i="2" s="1"/>
  <c r="K3298" i="2"/>
  <c r="L3298" i="2" s="1"/>
  <c r="L3297" i="2"/>
  <c r="K3297" i="2"/>
  <c r="K3296" i="2"/>
  <c r="L3296" i="2" s="1"/>
  <c r="K3295" i="2"/>
  <c r="L3295" i="2" s="1"/>
  <c r="L3294" i="2"/>
  <c r="K3294" i="2"/>
  <c r="K3293" i="2"/>
  <c r="L3293" i="2" s="1"/>
  <c r="K3292" i="2"/>
  <c r="L3292" i="2" s="1"/>
  <c r="L3291" i="2"/>
  <c r="K3291" i="2"/>
  <c r="K3290" i="2"/>
  <c r="L3290" i="2" s="1"/>
  <c r="K3289" i="2"/>
  <c r="L3289" i="2" s="1"/>
  <c r="L3288" i="2"/>
  <c r="K3288" i="2"/>
  <c r="K3287" i="2"/>
  <c r="L3287" i="2" s="1"/>
  <c r="K3286" i="2"/>
  <c r="L3286" i="2" s="1"/>
  <c r="L3285" i="2"/>
  <c r="K3285" i="2"/>
  <c r="K3284" i="2"/>
  <c r="L3284" i="2" s="1"/>
  <c r="K3283" i="2"/>
  <c r="L3283" i="2" s="1"/>
  <c r="L3282" i="2"/>
  <c r="K3282" i="2"/>
  <c r="K3281" i="2"/>
  <c r="L3281" i="2" s="1"/>
  <c r="K3280" i="2"/>
  <c r="L3280" i="2" s="1"/>
  <c r="L3279" i="2"/>
  <c r="K3279" i="2"/>
  <c r="K3278" i="2"/>
  <c r="L3278" i="2" s="1"/>
  <c r="L3277" i="2"/>
  <c r="K3277" i="2"/>
  <c r="K3276" i="2"/>
  <c r="L3276" i="2" s="1"/>
  <c r="K3275" i="2"/>
  <c r="L3275" i="2" s="1"/>
  <c r="K3274" i="2"/>
  <c r="L3274" i="2" s="1"/>
  <c r="L3273" i="2"/>
  <c r="K3273" i="2"/>
  <c r="K3272" i="2"/>
  <c r="L3272" i="2" s="1"/>
  <c r="K3271" i="2"/>
  <c r="L3271" i="2" s="1"/>
  <c r="L3270" i="2"/>
  <c r="K3270" i="2"/>
  <c r="K3269" i="2"/>
  <c r="L3269" i="2" s="1"/>
  <c r="K3268" i="2"/>
  <c r="L3268" i="2" s="1"/>
  <c r="L3267" i="2"/>
  <c r="K3267" i="2"/>
  <c r="K3266" i="2"/>
  <c r="L3266" i="2" s="1"/>
  <c r="K3265" i="2"/>
  <c r="L3265" i="2" s="1"/>
  <c r="L3264" i="2"/>
  <c r="K3264" i="2"/>
  <c r="K3263" i="2"/>
  <c r="L3263" i="2" s="1"/>
  <c r="K3262" i="2"/>
  <c r="L3262" i="2" s="1"/>
  <c r="L3261" i="2"/>
  <c r="K3261" i="2"/>
  <c r="K3260" i="2"/>
  <c r="L3260" i="2" s="1"/>
  <c r="K3259" i="2"/>
  <c r="L3259" i="2" s="1"/>
  <c r="L3258" i="2"/>
  <c r="K3258" i="2"/>
  <c r="K3257" i="2"/>
  <c r="L3257" i="2" s="1"/>
  <c r="K3256" i="2"/>
  <c r="L3256" i="2" s="1"/>
  <c r="L3255" i="2"/>
  <c r="K3255" i="2"/>
  <c r="K3254" i="2"/>
  <c r="L3254" i="2" s="1"/>
  <c r="L3253" i="2"/>
  <c r="K3253" i="2"/>
  <c r="K3252" i="2"/>
  <c r="L3252" i="2" s="1"/>
  <c r="K3251" i="2"/>
  <c r="L3251" i="2" s="1"/>
  <c r="K3250" i="2"/>
  <c r="L3250" i="2" s="1"/>
  <c r="L3249" i="2"/>
  <c r="K3249" i="2"/>
  <c r="K3248" i="2"/>
  <c r="L3248" i="2" s="1"/>
  <c r="K3247" i="2"/>
  <c r="L3247" i="2" s="1"/>
  <c r="L3246" i="2"/>
  <c r="K3246" i="2"/>
  <c r="K3245" i="2"/>
  <c r="L3245" i="2" s="1"/>
  <c r="K3244" i="2"/>
  <c r="L3244" i="2" s="1"/>
  <c r="L3243" i="2"/>
  <c r="K3243" i="2"/>
  <c r="K3242" i="2"/>
  <c r="L3242" i="2" s="1"/>
  <c r="K3241" i="2"/>
  <c r="L3241" i="2" s="1"/>
  <c r="L3240" i="2"/>
  <c r="K3240" i="2"/>
  <c r="K3239" i="2"/>
  <c r="L3239" i="2" s="1"/>
  <c r="K3238" i="2"/>
  <c r="L3238" i="2" s="1"/>
  <c r="L3237" i="2"/>
  <c r="K3237" i="2"/>
  <c r="K3236" i="2"/>
  <c r="L3236" i="2" s="1"/>
  <c r="K3235" i="2"/>
  <c r="L3235" i="2" s="1"/>
  <c r="L3234" i="2"/>
  <c r="K3234" i="2"/>
  <c r="K3233" i="2"/>
  <c r="L3233" i="2" s="1"/>
  <c r="K3232" i="2"/>
  <c r="L3232" i="2" s="1"/>
  <c r="L3231" i="2"/>
  <c r="K3231" i="2"/>
  <c r="K3230" i="2"/>
  <c r="L3230" i="2" s="1"/>
  <c r="L3229" i="2"/>
  <c r="K3229" i="2"/>
  <c r="L3228" i="2"/>
  <c r="K3228" i="2"/>
  <c r="K3227" i="2"/>
  <c r="L3227" i="2" s="1"/>
  <c r="K3226" i="2"/>
  <c r="L3226" i="2" s="1"/>
  <c r="L3225" i="2"/>
  <c r="K3225" i="2"/>
  <c r="K3224" i="2"/>
  <c r="L3224" i="2" s="1"/>
  <c r="K3223" i="2"/>
  <c r="L3223" i="2" s="1"/>
  <c r="K3222" i="2"/>
  <c r="L3222" i="2" s="1"/>
  <c r="K3221" i="2"/>
  <c r="L3221" i="2" s="1"/>
  <c r="K3220" i="2"/>
  <c r="L3220" i="2" s="1"/>
  <c r="L3219" i="2"/>
  <c r="K3219" i="2"/>
  <c r="K3218" i="2"/>
  <c r="L3218" i="2" s="1"/>
  <c r="K3217" i="2"/>
  <c r="L3217" i="2" s="1"/>
  <c r="L3216" i="2"/>
  <c r="K3216" i="2"/>
  <c r="K3215" i="2"/>
  <c r="L3215" i="2" s="1"/>
  <c r="K3214" i="2"/>
  <c r="L3214" i="2" s="1"/>
  <c r="L3213" i="2"/>
  <c r="K3213" i="2"/>
  <c r="K3212" i="2"/>
  <c r="L3212" i="2" s="1"/>
  <c r="K3211" i="2"/>
  <c r="L3211" i="2" s="1"/>
  <c r="L3210" i="2"/>
  <c r="K3210" i="2"/>
  <c r="K3209" i="2"/>
  <c r="L3209" i="2" s="1"/>
  <c r="K3208" i="2"/>
  <c r="L3208" i="2" s="1"/>
  <c r="L3207" i="2"/>
  <c r="K3207" i="2"/>
  <c r="K3206" i="2"/>
  <c r="L3206" i="2" s="1"/>
  <c r="L3205" i="2"/>
  <c r="K3205" i="2"/>
  <c r="L3204" i="2"/>
  <c r="K3204" i="2"/>
  <c r="K3203" i="2"/>
  <c r="L3203" i="2" s="1"/>
  <c r="K3202" i="2"/>
  <c r="L3202" i="2" s="1"/>
  <c r="L3201" i="2"/>
  <c r="K3201" i="2"/>
  <c r="K3200" i="2"/>
  <c r="L3200" i="2" s="1"/>
  <c r="K3199" i="2"/>
  <c r="L3199" i="2" s="1"/>
  <c r="K3198" i="2"/>
  <c r="L3198" i="2" s="1"/>
  <c r="K3197" i="2"/>
  <c r="L3197" i="2" s="1"/>
  <c r="K3196" i="2"/>
  <c r="L3196" i="2" s="1"/>
  <c r="L3195" i="2"/>
  <c r="K3195" i="2"/>
  <c r="K3194" i="2"/>
  <c r="L3194" i="2" s="1"/>
  <c r="K3193" i="2"/>
  <c r="L3193" i="2" s="1"/>
  <c r="L3192" i="2"/>
  <c r="K3192" i="2"/>
  <c r="K3191" i="2"/>
  <c r="L3191" i="2" s="1"/>
  <c r="K3190" i="2"/>
  <c r="L3190" i="2" s="1"/>
  <c r="L3189" i="2"/>
  <c r="K3189" i="2"/>
  <c r="K3188" i="2"/>
  <c r="L3188" i="2" s="1"/>
  <c r="K3187" i="2"/>
  <c r="L3187" i="2" s="1"/>
  <c r="L3186" i="2"/>
  <c r="K3186" i="2"/>
  <c r="K3185" i="2"/>
  <c r="L3185" i="2" s="1"/>
  <c r="K3184" i="2"/>
  <c r="L3184" i="2" s="1"/>
  <c r="L3183" i="2"/>
  <c r="K3183" i="2"/>
  <c r="K3182" i="2"/>
  <c r="L3182" i="2" s="1"/>
  <c r="L3181" i="2"/>
  <c r="K3181" i="2"/>
  <c r="L3180" i="2"/>
  <c r="K3180" i="2"/>
  <c r="K3179" i="2"/>
  <c r="L3179" i="2" s="1"/>
  <c r="K3178" i="2"/>
  <c r="L3178" i="2" s="1"/>
  <c r="L3177" i="2"/>
  <c r="K3177" i="2"/>
  <c r="K3176" i="2"/>
  <c r="L3176" i="2" s="1"/>
  <c r="K3175" i="2"/>
  <c r="L3175" i="2" s="1"/>
  <c r="L3174" i="2"/>
  <c r="K3174" i="2"/>
  <c r="K3173" i="2"/>
  <c r="L3173" i="2" s="1"/>
  <c r="K3172" i="2"/>
  <c r="L3172" i="2" s="1"/>
  <c r="L3171" i="2"/>
  <c r="K3171" i="2"/>
  <c r="K3170" i="2"/>
  <c r="L3170" i="2" s="1"/>
  <c r="K3169" i="2"/>
  <c r="L3169" i="2" s="1"/>
  <c r="L3168" i="2"/>
  <c r="K3168" i="2"/>
  <c r="K3167" i="2"/>
  <c r="L3167" i="2" s="1"/>
  <c r="K3166" i="2"/>
  <c r="L3166" i="2" s="1"/>
  <c r="L3165" i="2"/>
  <c r="K3165" i="2"/>
  <c r="K3164" i="2"/>
  <c r="L3164" i="2" s="1"/>
  <c r="K3163" i="2"/>
  <c r="L3163" i="2" s="1"/>
  <c r="L3162" i="2"/>
  <c r="K3162" i="2"/>
  <c r="K3161" i="2"/>
  <c r="L3161" i="2" s="1"/>
  <c r="K3160" i="2"/>
  <c r="L3160" i="2" s="1"/>
  <c r="L3159" i="2"/>
  <c r="K3159" i="2"/>
  <c r="K3158" i="2"/>
  <c r="L3158" i="2" s="1"/>
  <c r="L3157" i="2"/>
  <c r="K3157" i="2"/>
  <c r="L3156" i="2"/>
  <c r="K3156" i="2"/>
  <c r="K3155" i="2"/>
  <c r="L3155" i="2" s="1"/>
  <c r="K3154" i="2"/>
  <c r="L3154" i="2" s="1"/>
  <c r="L3153" i="2"/>
  <c r="K3153" i="2"/>
  <c r="K3152" i="2"/>
  <c r="L3152" i="2" s="1"/>
  <c r="K3151" i="2"/>
  <c r="L3151" i="2" s="1"/>
  <c r="L3150" i="2"/>
  <c r="K3150" i="2"/>
  <c r="K3149" i="2"/>
  <c r="L3149" i="2" s="1"/>
  <c r="K3148" i="2"/>
  <c r="L3148" i="2" s="1"/>
  <c r="L3147" i="2"/>
  <c r="K3147" i="2"/>
  <c r="K3146" i="2"/>
  <c r="L3146" i="2" s="1"/>
  <c r="K3145" i="2"/>
  <c r="L3145" i="2" s="1"/>
  <c r="L3144" i="2"/>
  <c r="K3144" i="2"/>
  <c r="K3143" i="2"/>
  <c r="L3143" i="2" s="1"/>
  <c r="K3142" i="2"/>
  <c r="L3142" i="2" s="1"/>
  <c r="L3141" i="2"/>
  <c r="K3141" i="2"/>
  <c r="K3140" i="2"/>
  <c r="L3140" i="2" s="1"/>
  <c r="K3139" i="2"/>
  <c r="L3139" i="2" s="1"/>
  <c r="L3138" i="2"/>
  <c r="K3138" i="2"/>
  <c r="K3137" i="2"/>
  <c r="L3137" i="2" s="1"/>
  <c r="K3136" i="2"/>
  <c r="L3136" i="2" s="1"/>
  <c r="L3135" i="2"/>
  <c r="K3135" i="2"/>
  <c r="K3134" i="2"/>
  <c r="L3134" i="2" s="1"/>
  <c r="L3133" i="2"/>
  <c r="K3133" i="2"/>
  <c r="L3132" i="2"/>
  <c r="K3132" i="2"/>
  <c r="K3131" i="2"/>
  <c r="L3131" i="2" s="1"/>
  <c r="K3130" i="2"/>
  <c r="L3130" i="2" s="1"/>
  <c r="L3129" i="2"/>
  <c r="K3129" i="2"/>
  <c r="K3128" i="2"/>
  <c r="L3128" i="2" s="1"/>
  <c r="K3127" i="2"/>
  <c r="L3127" i="2" s="1"/>
  <c r="K3126" i="2"/>
  <c r="L3126" i="2" s="1"/>
  <c r="K3125" i="2"/>
  <c r="L3125" i="2" s="1"/>
  <c r="L3124" i="2"/>
  <c r="K3124" i="2"/>
  <c r="K3123" i="2"/>
  <c r="L3123" i="2" s="1"/>
  <c r="K3122" i="2"/>
  <c r="L3122" i="2" s="1"/>
  <c r="K3121" i="2"/>
  <c r="L3121" i="2" s="1"/>
  <c r="K3120" i="2"/>
  <c r="L3120" i="2" s="1"/>
  <c r="K3119" i="2"/>
  <c r="L3119" i="2" s="1"/>
  <c r="L3118" i="2"/>
  <c r="K3118" i="2"/>
  <c r="L3117" i="2"/>
  <c r="K3117" i="2"/>
  <c r="K3116" i="2"/>
  <c r="L3116" i="2" s="1"/>
  <c r="L3115" i="2"/>
  <c r="K3115" i="2"/>
  <c r="K3114" i="2"/>
  <c r="L3114" i="2" s="1"/>
  <c r="K3113" i="2"/>
  <c r="L3113" i="2" s="1"/>
  <c r="L3112" i="2"/>
  <c r="K3112" i="2"/>
  <c r="L3111" i="2"/>
  <c r="K3111" i="2"/>
  <c r="K3110" i="2"/>
  <c r="L3110" i="2" s="1"/>
  <c r="K3109" i="2"/>
  <c r="L3109" i="2" s="1"/>
  <c r="L3108" i="2"/>
  <c r="K3108" i="2"/>
  <c r="K3107" i="2"/>
  <c r="L3107" i="2" s="1"/>
  <c r="L3106" i="2"/>
  <c r="K3106" i="2"/>
  <c r="L3105" i="2"/>
  <c r="K3105" i="2"/>
  <c r="K3104" i="2"/>
  <c r="L3104" i="2" s="1"/>
  <c r="K3103" i="2"/>
  <c r="L3103" i="2" s="1"/>
  <c r="K3102" i="2"/>
  <c r="L3102" i="2" s="1"/>
  <c r="K3101" i="2"/>
  <c r="L3101" i="2" s="1"/>
  <c r="K3100" i="2"/>
  <c r="L3100" i="2" s="1"/>
  <c r="L3099" i="2"/>
  <c r="K3099" i="2"/>
  <c r="K3098" i="2"/>
  <c r="L3098" i="2" s="1"/>
  <c r="K3097" i="2"/>
  <c r="L3097" i="2" s="1"/>
  <c r="K3096" i="2"/>
  <c r="L3096" i="2" s="1"/>
  <c r="K3095" i="2"/>
  <c r="L3095" i="2" s="1"/>
  <c r="K3094" i="2"/>
  <c r="L3094" i="2" s="1"/>
  <c r="K3093" i="2"/>
  <c r="L3093" i="2" s="1"/>
  <c r="K3092" i="2"/>
  <c r="L3092" i="2" s="1"/>
  <c r="K3091" i="2"/>
  <c r="L3091" i="2" s="1"/>
  <c r="K3090" i="2"/>
  <c r="L3090" i="2" s="1"/>
  <c r="K3089" i="2"/>
  <c r="L3089" i="2" s="1"/>
  <c r="L3088" i="2"/>
  <c r="K3088" i="2"/>
  <c r="K3087" i="2"/>
  <c r="L3087" i="2" s="1"/>
  <c r="K3086" i="2"/>
  <c r="L3086" i="2" s="1"/>
  <c r="K3085" i="2"/>
  <c r="L3085" i="2" s="1"/>
  <c r="K3084" i="2"/>
  <c r="L3084" i="2" s="1"/>
  <c r="K3083" i="2"/>
  <c r="L3083" i="2" s="1"/>
  <c r="L3082" i="2"/>
  <c r="K3082" i="2"/>
  <c r="L3081" i="2"/>
  <c r="K3081" i="2"/>
  <c r="K3080" i="2"/>
  <c r="L3080" i="2" s="1"/>
  <c r="L3079" i="2"/>
  <c r="K3079" i="2"/>
  <c r="K3078" i="2"/>
  <c r="L3078" i="2" s="1"/>
  <c r="K3077" i="2"/>
  <c r="L3077" i="2" s="1"/>
  <c r="L3076" i="2"/>
  <c r="K3076" i="2"/>
  <c r="L3075" i="2"/>
  <c r="K3075" i="2"/>
  <c r="K3074" i="2"/>
  <c r="L3074" i="2" s="1"/>
  <c r="K3073" i="2"/>
  <c r="L3073" i="2" s="1"/>
  <c r="L3072" i="2"/>
  <c r="K3072" i="2"/>
  <c r="K3071" i="2"/>
  <c r="L3071" i="2" s="1"/>
  <c r="L3070" i="2"/>
  <c r="K3070" i="2"/>
  <c r="L3069" i="2"/>
  <c r="K3069" i="2"/>
  <c r="K3068" i="2"/>
  <c r="L3068" i="2" s="1"/>
  <c r="K3067" i="2"/>
  <c r="L3067" i="2" s="1"/>
  <c r="K3066" i="2"/>
  <c r="L3066" i="2" s="1"/>
  <c r="K3065" i="2"/>
  <c r="L3065" i="2" s="1"/>
  <c r="K3064" i="2"/>
  <c r="L3064" i="2" s="1"/>
  <c r="L3063" i="2"/>
  <c r="K3063" i="2"/>
  <c r="K3062" i="2"/>
  <c r="L3062" i="2" s="1"/>
  <c r="K3061" i="2"/>
  <c r="L3061" i="2" s="1"/>
  <c r="K3060" i="2"/>
  <c r="L3060" i="2" s="1"/>
  <c r="K3059" i="2"/>
  <c r="L3059" i="2" s="1"/>
  <c r="K3058" i="2"/>
  <c r="L3058" i="2" s="1"/>
  <c r="K3057" i="2"/>
  <c r="L3057" i="2" s="1"/>
  <c r="K3056" i="2"/>
  <c r="L3056" i="2" s="1"/>
  <c r="K3055" i="2"/>
  <c r="L3055" i="2" s="1"/>
  <c r="K3054" i="2"/>
  <c r="L3054" i="2" s="1"/>
  <c r="K3053" i="2"/>
  <c r="L3053" i="2" s="1"/>
  <c r="L3052" i="2"/>
  <c r="K3052" i="2"/>
  <c r="K3051" i="2"/>
  <c r="L3051" i="2" s="1"/>
  <c r="K3050" i="2"/>
  <c r="L3050" i="2" s="1"/>
  <c r="K3049" i="2"/>
  <c r="L3049" i="2" s="1"/>
  <c r="K3048" i="2"/>
  <c r="L3048" i="2" s="1"/>
  <c r="K3047" i="2"/>
  <c r="L3047" i="2" s="1"/>
  <c r="L3046" i="2"/>
  <c r="K3046" i="2"/>
  <c r="L3045" i="2"/>
  <c r="K3045" i="2"/>
  <c r="K3044" i="2"/>
  <c r="L3044" i="2" s="1"/>
  <c r="L3043" i="2"/>
  <c r="K3043" i="2"/>
  <c r="K3042" i="2"/>
  <c r="L3042" i="2" s="1"/>
  <c r="K3041" i="2"/>
  <c r="L3041" i="2" s="1"/>
  <c r="L3040" i="2"/>
  <c r="K3040" i="2"/>
  <c r="L3039" i="2"/>
  <c r="K3039" i="2"/>
  <c r="K3038" i="2"/>
  <c r="L3038" i="2" s="1"/>
  <c r="K3037" i="2"/>
  <c r="L3037" i="2" s="1"/>
  <c r="L3036" i="2"/>
  <c r="K3036" i="2"/>
  <c r="K3035" i="2"/>
  <c r="L3035" i="2" s="1"/>
  <c r="L3034" i="2"/>
  <c r="K3034" i="2"/>
  <c r="L3033" i="2"/>
  <c r="K3033" i="2"/>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L3019" i="2"/>
  <c r="K3019" i="2"/>
  <c r="L3018" i="2"/>
  <c r="K3018" i="2"/>
  <c r="K3017" i="2"/>
  <c r="L3017" i="2" s="1"/>
  <c r="L3016" i="2"/>
  <c r="K3016" i="2"/>
  <c r="K3015" i="2"/>
  <c r="L3015" i="2" s="1"/>
  <c r="K3014" i="2"/>
  <c r="L3014" i="2" s="1"/>
  <c r="L3013" i="2"/>
  <c r="K3013" i="2"/>
  <c r="K3012" i="2"/>
  <c r="L3012" i="2" s="1"/>
  <c r="K3011" i="2"/>
  <c r="L3011" i="2" s="1"/>
  <c r="K3010" i="2"/>
  <c r="L3010" i="2" s="1"/>
  <c r="K3009" i="2"/>
  <c r="L3009" i="2" s="1"/>
  <c r="L3008" i="2"/>
  <c r="K3008" i="2"/>
  <c r="L3007" i="2"/>
  <c r="K3007" i="2"/>
  <c r="L3006" i="2"/>
  <c r="K3006" i="2"/>
  <c r="K3005" i="2"/>
  <c r="L3005" i="2" s="1"/>
  <c r="K3004" i="2"/>
  <c r="L3004" i="2" s="1"/>
  <c r="L3003" i="2"/>
  <c r="K3003" i="2"/>
  <c r="K3002" i="2"/>
  <c r="L3002" i="2" s="1"/>
  <c r="K3001" i="2"/>
  <c r="L3001" i="2" s="1"/>
  <c r="L3000" i="2"/>
  <c r="K3000" i="2"/>
  <c r="K2999" i="2"/>
  <c r="L2999" i="2" s="1"/>
  <c r="K2998" i="2"/>
  <c r="L2998" i="2" s="1"/>
  <c r="K2997" i="2"/>
  <c r="L2997" i="2" s="1"/>
  <c r="K2996" i="2"/>
  <c r="L2996" i="2" s="1"/>
  <c r="L2995" i="2"/>
  <c r="K2995" i="2"/>
  <c r="L2994" i="2"/>
  <c r="K2994" i="2"/>
  <c r="K2993" i="2"/>
  <c r="L2993" i="2" s="1"/>
  <c r="K2992" i="2"/>
  <c r="L2992" i="2" s="1"/>
  <c r="K2991" i="2"/>
  <c r="L2991" i="2" s="1"/>
  <c r="L2990" i="2"/>
  <c r="K2990" i="2"/>
  <c r="K2989" i="2"/>
  <c r="L2989" i="2" s="1"/>
  <c r="K2988" i="2"/>
  <c r="L2988" i="2" s="1"/>
  <c r="K2987" i="2"/>
  <c r="L2987" i="2" s="1"/>
  <c r="L2986" i="2"/>
  <c r="K2986" i="2"/>
  <c r="K2985" i="2"/>
  <c r="L2985" i="2" s="1"/>
  <c r="K2984" i="2"/>
  <c r="L2984" i="2" s="1"/>
  <c r="K2983" i="2"/>
  <c r="L2983" i="2" s="1"/>
  <c r="L2982" i="2"/>
  <c r="K2982" i="2"/>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L2962" i="2"/>
  <c r="K2962" i="2"/>
  <c r="K2961" i="2"/>
  <c r="L2961" i="2" s="1"/>
  <c r="L2960" i="2"/>
  <c r="K2960" i="2"/>
  <c r="K2959" i="2"/>
  <c r="L2959" i="2" s="1"/>
  <c r="K2958" i="2"/>
  <c r="L2958" i="2" s="1"/>
  <c r="K2957" i="2"/>
  <c r="L2957" i="2" s="1"/>
  <c r="K2956" i="2"/>
  <c r="L2956" i="2" s="1"/>
  <c r="K2955" i="2"/>
  <c r="L2955" i="2" s="1"/>
  <c r="L2954" i="2"/>
  <c r="K2954" i="2"/>
  <c r="K2953" i="2"/>
  <c r="L2953" i="2" s="1"/>
  <c r="K2952" i="2"/>
  <c r="L2952" i="2" s="1"/>
  <c r="K2951" i="2"/>
  <c r="L2951" i="2" s="1"/>
  <c r="K2950" i="2"/>
  <c r="L2950" i="2" s="1"/>
  <c r="L2949" i="2"/>
  <c r="K2949" i="2"/>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L2936" i="2"/>
  <c r="K2936" i="2"/>
  <c r="K2935" i="2"/>
  <c r="L2935" i="2" s="1"/>
  <c r="L2934" i="2"/>
  <c r="K2934" i="2"/>
  <c r="K2933" i="2"/>
  <c r="L2933" i="2" s="1"/>
  <c r="K2932" i="2"/>
  <c r="L2932" i="2" s="1"/>
  <c r="L2931" i="2"/>
  <c r="K2931" i="2"/>
  <c r="K2930" i="2"/>
  <c r="L2930" i="2" s="1"/>
  <c r="K2929" i="2"/>
  <c r="L2929" i="2" s="1"/>
  <c r="L2928" i="2"/>
  <c r="K2928" i="2"/>
  <c r="K2927" i="2"/>
  <c r="L2927" i="2" s="1"/>
  <c r="K2926" i="2"/>
  <c r="L2926" i="2" s="1"/>
  <c r="K2925" i="2"/>
  <c r="L2925" i="2" s="1"/>
  <c r="K2924" i="2"/>
  <c r="L2924" i="2" s="1"/>
  <c r="L2923" i="2"/>
  <c r="K2923" i="2"/>
  <c r="K2922" i="2"/>
  <c r="L2922" i="2" s="1"/>
  <c r="K2921" i="2"/>
  <c r="L2921" i="2" s="1"/>
  <c r="K2920" i="2"/>
  <c r="L2920" i="2" s="1"/>
  <c r="K2919" i="2"/>
  <c r="L2919" i="2" s="1"/>
  <c r="L2918" i="2"/>
  <c r="K2918" i="2"/>
  <c r="K2917" i="2"/>
  <c r="L2917" i="2" s="1"/>
  <c r="K2916" i="2"/>
  <c r="L2916" i="2" s="1"/>
  <c r="K2915" i="2"/>
  <c r="L2915" i="2" s="1"/>
  <c r="L2914" i="2"/>
  <c r="K2914" i="2"/>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L2901" i="2"/>
  <c r="K2901" i="2"/>
  <c r="K2900" i="2"/>
  <c r="L2900" i="2" s="1"/>
  <c r="K2899" i="2"/>
  <c r="L2899" i="2" s="1"/>
  <c r="K2898" i="2"/>
  <c r="L2898" i="2" s="1"/>
  <c r="K2897" i="2"/>
  <c r="L2897" i="2" s="1"/>
  <c r="K2896" i="2"/>
  <c r="L2896" i="2" s="1"/>
  <c r="L2895" i="2"/>
  <c r="K2895" i="2"/>
  <c r="K2894" i="2"/>
  <c r="L2894" i="2" s="1"/>
  <c r="K2893" i="2"/>
  <c r="L2893" i="2" s="1"/>
  <c r="L2892" i="2"/>
  <c r="K2892" i="2"/>
  <c r="K2891" i="2"/>
  <c r="L2891" i="2" s="1"/>
  <c r="L2890" i="2"/>
  <c r="K2890" i="2"/>
  <c r="L2889" i="2"/>
  <c r="K2889" i="2"/>
  <c r="L2888" i="2"/>
  <c r="K2888" i="2"/>
  <c r="L2887" i="2"/>
  <c r="K2887" i="2"/>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L2875" i="2"/>
  <c r="K2875" i="2"/>
  <c r="L2874" i="2"/>
  <c r="K2874" i="2"/>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L2851" i="2"/>
  <c r="K2851" i="2"/>
  <c r="K2850" i="2"/>
  <c r="L2850" i="2" s="1"/>
  <c r="K2849" i="2"/>
  <c r="L2849" i="2" s="1"/>
  <c r="K2848" i="2"/>
  <c r="L2848" i="2" s="1"/>
  <c r="K2847" i="2"/>
  <c r="L2847" i="2" s="1"/>
  <c r="L2846" i="2"/>
  <c r="K2846" i="2"/>
  <c r="K2845" i="2"/>
  <c r="L2845" i="2" s="1"/>
  <c r="K2844" i="2"/>
  <c r="L2844" i="2" s="1"/>
  <c r="K2843" i="2"/>
  <c r="L2843" i="2" s="1"/>
  <c r="L2842" i="2"/>
  <c r="K2842" i="2"/>
  <c r="K2841" i="2"/>
  <c r="L2841" i="2" s="1"/>
  <c r="K2840" i="2"/>
  <c r="L2840" i="2" s="1"/>
  <c r="K2839" i="2"/>
  <c r="L2839" i="2" s="1"/>
  <c r="L2838" i="2"/>
  <c r="K2838" i="2"/>
  <c r="K2837" i="2"/>
  <c r="L2837" i="2" s="1"/>
  <c r="L2836" i="2"/>
  <c r="K2836" i="2"/>
  <c r="K2835" i="2"/>
  <c r="L2835" i="2" s="1"/>
  <c r="K2834" i="2"/>
  <c r="L2834" i="2" s="1"/>
  <c r="L2833" i="2"/>
  <c r="K2833" i="2"/>
  <c r="K2832" i="2"/>
  <c r="L2832" i="2" s="1"/>
  <c r="K2831" i="2"/>
  <c r="L2831" i="2" s="1"/>
  <c r="L2830" i="2"/>
  <c r="K2830" i="2"/>
  <c r="L2829" i="2"/>
  <c r="K2829" i="2"/>
  <c r="K2828" i="2"/>
  <c r="L2828" i="2" s="1"/>
  <c r="K2827" i="2"/>
  <c r="L2827" i="2" s="1"/>
  <c r="K2826" i="2"/>
  <c r="L2826" i="2" s="1"/>
  <c r="K2825" i="2"/>
  <c r="L2825" i="2" s="1"/>
  <c r="K2824" i="2"/>
  <c r="L2824" i="2" s="1"/>
  <c r="K2823" i="2"/>
  <c r="L2823" i="2" s="1"/>
  <c r="K2822" i="2"/>
  <c r="L2822" i="2" s="1"/>
  <c r="K2821" i="2"/>
  <c r="L2821" i="2" s="1"/>
  <c r="L2820" i="2"/>
  <c r="K2820" i="2"/>
  <c r="K2819" i="2"/>
  <c r="L2819" i="2" s="1"/>
  <c r="L2818" i="2"/>
  <c r="K2818" i="2"/>
  <c r="L2817" i="2"/>
  <c r="K2817" i="2"/>
  <c r="L2816" i="2"/>
  <c r="K2816" i="2"/>
  <c r="K2815" i="2"/>
  <c r="L2815" i="2" s="1"/>
  <c r="L2814" i="2"/>
  <c r="K2814" i="2"/>
  <c r="K2813" i="2"/>
  <c r="L2813" i="2" s="1"/>
  <c r="K2812" i="2"/>
  <c r="L2812" i="2" s="1"/>
  <c r="K2811" i="2"/>
  <c r="L2811" i="2" s="1"/>
  <c r="L2810" i="2"/>
  <c r="K2810" i="2"/>
  <c r="K2809" i="2"/>
  <c r="L2809" i="2" s="1"/>
  <c r="K2808" i="2"/>
  <c r="L2808" i="2" s="1"/>
  <c r="K2807" i="2"/>
  <c r="L2807" i="2" s="1"/>
  <c r="K2806" i="2"/>
  <c r="L2806" i="2" s="1"/>
  <c r="L2805" i="2"/>
  <c r="K2805" i="2"/>
  <c r="L2804" i="2"/>
  <c r="K2804" i="2"/>
  <c r="L2803" i="2"/>
  <c r="K2803" i="2"/>
  <c r="K2802" i="2"/>
  <c r="L2802" i="2" s="1"/>
  <c r="K2801" i="2"/>
  <c r="L2801" i="2" s="1"/>
  <c r="L2800" i="2"/>
  <c r="K2800" i="2"/>
  <c r="K2799" i="2"/>
  <c r="L2799" i="2" s="1"/>
  <c r="K2798" i="2"/>
  <c r="L2798" i="2" s="1"/>
  <c r="L2797" i="2"/>
  <c r="K2797" i="2"/>
  <c r="K2796" i="2"/>
  <c r="L2796" i="2" s="1"/>
  <c r="K2795" i="2"/>
  <c r="L2795" i="2" s="1"/>
  <c r="K2794" i="2"/>
  <c r="L2794" i="2" s="1"/>
  <c r="K2793" i="2"/>
  <c r="L2793" i="2" s="1"/>
  <c r="L2792" i="2"/>
  <c r="K2792" i="2"/>
  <c r="L2791" i="2"/>
  <c r="K2791" i="2"/>
  <c r="L2790" i="2"/>
  <c r="K2790" i="2"/>
  <c r="K2789" i="2"/>
  <c r="L2789" i="2" s="1"/>
  <c r="K2788" i="2"/>
  <c r="L2788" i="2" s="1"/>
  <c r="L2787" i="2"/>
  <c r="K2787" i="2"/>
  <c r="K2786" i="2"/>
  <c r="L2786" i="2" s="1"/>
  <c r="K2785" i="2"/>
  <c r="L2785" i="2" s="1"/>
  <c r="L2784" i="2"/>
  <c r="K2784" i="2"/>
  <c r="K2783" i="2"/>
  <c r="L2783" i="2" s="1"/>
  <c r="L2782" i="2"/>
  <c r="K2782" i="2"/>
  <c r="K2781" i="2"/>
  <c r="L2781" i="2" s="1"/>
  <c r="K2780" i="2"/>
  <c r="L2780" i="2" s="1"/>
  <c r="L2779" i="2"/>
  <c r="K2779" i="2"/>
  <c r="K2778" i="2"/>
  <c r="L2778" i="2" s="1"/>
  <c r="K2777" i="2"/>
  <c r="L2777" i="2" s="1"/>
  <c r="K2776" i="2"/>
  <c r="L2776" i="2" s="1"/>
  <c r="K2775" i="2"/>
  <c r="L2775" i="2" s="1"/>
  <c r="L2774" i="2"/>
  <c r="K2774" i="2"/>
  <c r="K2773" i="2"/>
  <c r="L2773" i="2" s="1"/>
  <c r="K2772" i="2"/>
  <c r="L2772" i="2" s="1"/>
  <c r="K2771" i="2"/>
  <c r="L2771" i="2" s="1"/>
  <c r="L2770" i="2"/>
  <c r="K2770" i="2"/>
  <c r="L2769" i="2"/>
  <c r="K2769" i="2"/>
  <c r="K2768" i="2"/>
  <c r="L2768" i="2" s="1"/>
  <c r="K2767" i="2"/>
  <c r="L2767" i="2" s="1"/>
  <c r="L2766" i="2"/>
  <c r="K2766" i="2"/>
  <c r="K2765" i="2"/>
  <c r="L2765" i="2" s="1"/>
  <c r="L2764" i="2"/>
  <c r="K2764" i="2"/>
  <c r="K2763" i="2"/>
  <c r="L2763" i="2" s="1"/>
  <c r="K2762" i="2"/>
  <c r="L2762" i="2" s="1"/>
  <c r="L2761" i="2"/>
  <c r="K2761" i="2"/>
  <c r="K2760" i="2"/>
  <c r="L2760" i="2" s="1"/>
  <c r="K2759" i="2"/>
  <c r="L2759" i="2" s="1"/>
  <c r="L2758" i="2"/>
  <c r="K2758" i="2"/>
  <c r="L2757" i="2"/>
  <c r="K2757" i="2"/>
  <c r="L2756" i="2"/>
  <c r="K2756" i="2"/>
  <c r="K2755" i="2"/>
  <c r="L2755" i="2" s="1"/>
  <c r="K2754" i="2"/>
  <c r="L2754" i="2" s="1"/>
  <c r="K2753" i="2"/>
  <c r="L2753" i="2" s="1"/>
  <c r="K2752" i="2"/>
  <c r="L2752" i="2" s="1"/>
  <c r="K2751" i="2"/>
  <c r="L2751" i="2" s="1"/>
  <c r="K2750" i="2"/>
  <c r="L2750" i="2" s="1"/>
  <c r="K2749" i="2"/>
  <c r="L2749" i="2" s="1"/>
  <c r="L2748" i="2"/>
  <c r="K2748" i="2"/>
  <c r="K2747" i="2"/>
  <c r="L2747" i="2" s="1"/>
  <c r="L2746" i="2"/>
  <c r="K2746" i="2"/>
  <c r="L2745" i="2"/>
  <c r="K2745" i="2"/>
  <c r="L2744" i="2"/>
  <c r="K2744" i="2"/>
  <c r="K2743" i="2"/>
  <c r="L2743" i="2" s="1"/>
  <c r="K2742" i="2"/>
  <c r="L2742" i="2" s="1"/>
  <c r="K2741" i="2"/>
  <c r="L2741" i="2" s="1"/>
  <c r="K2740" i="2"/>
  <c r="L2740" i="2" s="1"/>
  <c r="K2739" i="2"/>
  <c r="L2739" i="2" s="1"/>
  <c r="L2738" i="2"/>
  <c r="K2738" i="2"/>
  <c r="K2737" i="2"/>
  <c r="L2737" i="2" s="1"/>
  <c r="K2736" i="2"/>
  <c r="L2736" i="2" s="1"/>
  <c r="K2735" i="2"/>
  <c r="L2735" i="2" s="1"/>
  <c r="K2734" i="2"/>
  <c r="L2734" i="2" s="1"/>
  <c r="L2733" i="2"/>
  <c r="K2733" i="2"/>
  <c r="L2732" i="2"/>
  <c r="K2732" i="2"/>
  <c r="L2731" i="2"/>
  <c r="K2731" i="2"/>
  <c r="K2730" i="2"/>
  <c r="L2730" i="2" s="1"/>
  <c r="K2729" i="2"/>
  <c r="L2729" i="2" s="1"/>
  <c r="K2728" i="2"/>
  <c r="L2728" i="2" s="1"/>
  <c r="L2727" i="2"/>
  <c r="K2727" i="2"/>
  <c r="K2726" i="2"/>
  <c r="L2726" i="2" s="1"/>
  <c r="L2725" i="2"/>
  <c r="K2725" i="2"/>
  <c r="K2724" i="2"/>
  <c r="L2724" i="2" s="1"/>
  <c r="K2723" i="2"/>
  <c r="L2723" i="2" s="1"/>
  <c r="K2722" i="2"/>
  <c r="L2722" i="2" s="1"/>
  <c r="L2721" i="2"/>
  <c r="K2721" i="2"/>
  <c r="K2720" i="2"/>
  <c r="L2720" i="2" s="1"/>
  <c r="L2719" i="2"/>
  <c r="K2719" i="2"/>
  <c r="K2718" i="2"/>
  <c r="L2718" i="2" s="1"/>
  <c r="K2717" i="2"/>
  <c r="L2717" i="2" s="1"/>
  <c r="K2716" i="2"/>
  <c r="L2716" i="2" s="1"/>
  <c r="L2715" i="2"/>
  <c r="K2715" i="2"/>
  <c r="K2714" i="2"/>
  <c r="L2714" i="2" s="1"/>
  <c r="L2713" i="2"/>
  <c r="K2713" i="2"/>
  <c r="L2712" i="2"/>
  <c r="K2712" i="2"/>
  <c r="K2711" i="2"/>
  <c r="L2711" i="2" s="1"/>
  <c r="K2710" i="2"/>
  <c r="L2710" i="2" s="1"/>
  <c r="L2709" i="2"/>
  <c r="K2709" i="2"/>
  <c r="K2708" i="2"/>
  <c r="L2708" i="2" s="1"/>
  <c r="L2707" i="2"/>
  <c r="K2707" i="2"/>
  <c r="L2706" i="2"/>
  <c r="K2706" i="2"/>
  <c r="K2705" i="2"/>
  <c r="L2705" i="2" s="1"/>
  <c r="K2704" i="2"/>
  <c r="L2704" i="2" s="1"/>
  <c r="L2703" i="2"/>
  <c r="K2703" i="2"/>
  <c r="L2702" i="2"/>
  <c r="K2702" i="2"/>
  <c r="L2701" i="2"/>
  <c r="K2701" i="2"/>
  <c r="L2700" i="2"/>
  <c r="K2700" i="2"/>
  <c r="K2699" i="2"/>
  <c r="L2699" i="2" s="1"/>
  <c r="K2698" i="2"/>
  <c r="L2698" i="2" s="1"/>
  <c r="L2697" i="2"/>
  <c r="K2697" i="2"/>
  <c r="K2696" i="2"/>
  <c r="L2696" i="2" s="1"/>
  <c r="L2695" i="2"/>
  <c r="K2695" i="2"/>
  <c r="L2694" i="2"/>
  <c r="K2694" i="2"/>
  <c r="K2693" i="2"/>
  <c r="L2693" i="2" s="1"/>
  <c r="K2692" i="2"/>
  <c r="L2692" i="2" s="1"/>
  <c r="L2691" i="2"/>
  <c r="K2691" i="2"/>
  <c r="L2690" i="2"/>
  <c r="K2690" i="2"/>
  <c r="L2689" i="2"/>
  <c r="K2689" i="2"/>
  <c r="L2688" i="2"/>
  <c r="K2688" i="2"/>
  <c r="K2687" i="2"/>
  <c r="L2687" i="2" s="1"/>
  <c r="K2686" i="2"/>
  <c r="L2686" i="2" s="1"/>
  <c r="L2685" i="2"/>
  <c r="K2685" i="2"/>
  <c r="K2684" i="2"/>
  <c r="L2684" i="2" s="1"/>
  <c r="L2683" i="2"/>
  <c r="K2683" i="2"/>
  <c r="L2682" i="2"/>
  <c r="K2682" i="2"/>
  <c r="K2681" i="2"/>
  <c r="L2681" i="2" s="1"/>
  <c r="K2680" i="2"/>
  <c r="L2680" i="2" s="1"/>
  <c r="L2679" i="2"/>
  <c r="K2679" i="2"/>
  <c r="K2678" i="2"/>
  <c r="L2678" i="2" s="1"/>
  <c r="L2677" i="2"/>
  <c r="K2677" i="2"/>
  <c r="L2676" i="2"/>
  <c r="K2676" i="2"/>
  <c r="K2675" i="2"/>
  <c r="L2675" i="2" s="1"/>
  <c r="K2674" i="2"/>
  <c r="L2674" i="2" s="1"/>
  <c r="L2673" i="2"/>
  <c r="K2673" i="2"/>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L2659" i="2"/>
  <c r="K2659" i="2"/>
  <c r="L2658" i="2"/>
  <c r="K2658" i="2"/>
  <c r="K2657" i="2"/>
  <c r="L2657" i="2" s="1"/>
  <c r="K2656" i="2"/>
  <c r="L2656" i="2" s="1"/>
  <c r="L2655" i="2"/>
  <c r="K2655" i="2"/>
  <c r="L2654" i="2"/>
  <c r="K2654" i="2"/>
  <c r="L2653" i="2"/>
  <c r="K2653" i="2"/>
  <c r="L2652" i="2"/>
  <c r="K2652" i="2"/>
  <c r="K2651" i="2"/>
  <c r="L2651" i="2" s="1"/>
  <c r="K2650" i="2"/>
  <c r="L2650" i="2" s="1"/>
  <c r="L2649" i="2"/>
  <c r="K2649" i="2"/>
  <c r="K2648" i="2"/>
  <c r="L2648" i="2" s="1"/>
  <c r="L2647" i="2"/>
  <c r="K2647" i="2"/>
  <c r="L2646" i="2"/>
  <c r="K2646" i="2"/>
  <c r="K2645" i="2"/>
  <c r="L2645" i="2" s="1"/>
  <c r="K2644" i="2"/>
  <c r="L2644" i="2" s="1"/>
  <c r="L2643" i="2"/>
  <c r="K2643" i="2"/>
  <c r="K2642" i="2"/>
  <c r="L2642" i="2" s="1"/>
  <c r="L2641" i="2"/>
  <c r="K2641" i="2"/>
  <c r="L2640" i="2"/>
  <c r="K2640" i="2"/>
  <c r="K2639" i="2"/>
  <c r="L2639" i="2" s="1"/>
  <c r="K2638" i="2"/>
  <c r="L2638" i="2" s="1"/>
  <c r="L2637" i="2"/>
  <c r="K2637" i="2"/>
  <c r="K2636" i="2"/>
  <c r="L2636" i="2" s="1"/>
  <c r="L2635" i="2"/>
  <c r="K2635" i="2"/>
  <c r="K2634" i="2"/>
  <c r="L2634" i="2" s="1"/>
  <c r="K2633" i="2"/>
  <c r="L2633" i="2" s="1"/>
  <c r="K2632" i="2"/>
  <c r="L2632" i="2" s="1"/>
  <c r="L2631" i="2"/>
  <c r="K2631" i="2"/>
  <c r="K2630" i="2"/>
  <c r="L2630" i="2" s="1"/>
  <c r="L2629" i="2"/>
  <c r="K2629" i="2"/>
  <c r="K2628" i="2"/>
  <c r="L2628" i="2" s="1"/>
  <c r="K2627" i="2"/>
  <c r="L2627" i="2" s="1"/>
  <c r="K2626" i="2"/>
  <c r="L2626" i="2" s="1"/>
  <c r="L2625" i="2"/>
  <c r="K2625" i="2"/>
  <c r="L2624" i="2"/>
  <c r="K2624" i="2"/>
  <c r="L2623" i="2"/>
  <c r="K2623" i="2"/>
  <c r="K2622" i="2"/>
  <c r="L2622" i="2" s="1"/>
  <c r="K2621" i="2"/>
  <c r="L2621" i="2" s="1"/>
  <c r="K2620" i="2"/>
  <c r="L2620" i="2" s="1"/>
  <c r="K2619" i="2"/>
  <c r="L2619" i="2" s="1"/>
  <c r="L2618" i="2"/>
  <c r="K2618" i="2"/>
  <c r="L2617" i="2"/>
  <c r="K2617" i="2"/>
  <c r="K2616" i="2"/>
  <c r="L2616" i="2" s="1"/>
  <c r="K2615" i="2"/>
  <c r="L2615" i="2" s="1"/>
  <c r="K2614" i="2"/>
  <c r="L2614" i="2" s="1"/>
  <c r="L2613" i="2"/>
  <c r="K2613" i="2"/>
  <c r="K2612" i="2"/>
  <c r="L2612" i="2" s="1"/>
  <c r="L2611" i="2"/>
  <c r="K2611" i="2"/>
  <c r="K2610" i="2"/>
  <c r="L2610" i="2" s="1"/>
  <c r="K2609" i="2"/>
  <c r="L2609" i="2" s="1"/>
  <c r="K2608" i="2"/>
  <c r="L2608" i="2" s="1"/>
  <c r="K2607" i="2"/>
  <c r="L2607" i="2" s="1"/>
  <c r="K2606" i="2"/>
  <c r="L2606" i="2" s="1"/>
  <c r="L2605" i="2"/>
  <c r="K2605" i="2"/>
  <c r="K2604" i="2"/>
  <c r="L2604" i="2" s="1"/>
  <c r="K2603" i="2"/>
  <c r="L2603" i="2" s="1"/>
  <c r="K2602" i="2"/>
  <c r="L2602" i="2" s="1"/>
  <c r="K2601" i="2"/>
  <c r="L2601" i="2" s="1"/>
  <c r="L2600" i="2"/>
  <c r="K2600" i="2"/>
  <c r="L2599" i="2"/>
  <c r="K2599" i="2"/>
  <c r="K2598" i="2"/>
  <c r="L2598" i="2" s="1"/>
  <c r="K2597" i="2"/>
  <c r="L2597" i="2" s="1"/>
  <c r="K2596" i="2"/>
  <c r="L2596" i="2" s="1"/>
  <c r="K2595" i="2"/>
  <c r="L2595" i="2" s="1"/>
  <c r="L2594" i="2"/>
  <c r="K2594" i="2"/>
  <c r="L2593" i="2"/>
  <c r="K2593" i="2"/>
  <c r="K2592" i="2"/>
  <c r="L2592" i="2" s="1"/>
  <c r="K2591" i="2"/>
  <c r="L2591" i="2" s="1"/>
  <c r="K2590" i="2"/>
  <c r="L2590" i="2" s="1"/>
  <c r="L2589" i="2"/>
  <c r="K2589" i="2"/>
  <c r="K2588" i="2"/>
  <c r="L2588" i="2" s="1"/>
  <c r="L2587" i="2"/>
  <c r="K2587" i="2"/>
  <c r="K2586" i="2"/>
  <c r="L2586" i="2" s="1"/>
  <c r="K2585" i="2"/>
  <c r="L2585" i="2" s="1"/>
  <c r="K2584" i="2"/>
  <c r="L2584" i="2" s="1"/>
  <c r="K2583" i="2"/>
  <c r="L2583" i="2" s="1"/>
  <c r="K2582" i="2"/>
  <c r="L2582" i="2" s="1"/>
  <c r="L2581" i="2"/>
  <c r="K2581" i="2"/>
  <c r="K2580" i="2"/>
  <c r="L2580" i="2" s="1"/>
  <c r="K2579" i="2"/>
  <c r="L2579" i="2" s="1"/>
  <c r="K2578" i="2"/>
  <c r="L2578" i="2" s="1"/>
  <c r="K2577" i="2"/>
  <c r="L2577" i="2" s="1"/>
  <c r="L2576" i="2"/>
  <c r="K2576" i="2"/>
  <c r="L2575" i="2"/>
  <c r="K2575" i="2"/>
  <c r="L2574" i="2"/>
  <c r="K2574" i="2"/>
  <c r="K2573" i="2"/>
  <c r="L2573" i="2" s="1"/>
  <c r="K2572" i="2"/>
  <c r="L2572" i="2" s="1"/>
  <c r="K2571" i="2"/>
  <c r="L2571" i="2" s="1"/>
  <c r="K2570" i="2"/>
  <c r="L2570" i="2" s="1"/>
  <c r="L2569" i="2"/>
  <c r="K2569" i="2"/>
  <c r="L2568" i="2"/>
  <c r="K2568" i="2"/>
  <c r="K2567" i="2"/>
  <c r="L2567" i="2" s="1"/>
  <c r="K2566" i="2"/>
  <c r="L2566" i="2" s="1"/>
  <c r="K2565" i="2"/>
  <c r="L2565" i="2" s="1"/>
  <c r="K2564" i="2"/>
  <c r="L2564" i="2" s="1"/>
  <c r="L2563" i="2"/>
  <c r="K2563" i="2"/>
  <c r="L2562" i="2"/>
  <c r="K2562" i="2"/>
  <c r="K2561" i="2"/>
  <c r="L2561" i="2" s="1"/>
  <c r="K2560" i="2"/>
  <c r="L2560" i="2" s="1"/>
  <c r="L2559" i="2"/>
  <c r="K2559" i="2"/>
  <c r="K2558" i="2"/>
  <c r="L2558" i="2" s="1"/>
  <c r="L2557" i="2"/>
  <c r="K2557" i="2"/>
  <c r="L2556" i="2"/>
  <c r="K2556" i="2"/>
  <c r="K2555" i="2"/>
  <c r="L2555" i="2" s="1"/>
  <c r="K2554" i="2"/>
  <c r="L2554" i="2" s="1"/>
  <c r="K2553" i="2"/>
  <c r="L2553" i="2" s="1"/>
  <c r="L2552" i="2"/>
  <c r="K2552" i="2"/>
  <c r="L2551" i="2"/>
  <c r="K2551" i="2"/>
  <c r="K2550" i="2"/>
  <c r="L2550" i="2" s="1"/>
  <c r="K2549" i="2"/>
  <c r="L2549" i="2" s="1"/>
  <c r="K2548" i="2"/>
  <c r="L2548" i="2" s="1"/>
  <c r="K2547" i="2"/>
  <c r="L2547" i="2" s="1"/>
  <c r="K2546" i="2"/>
  <c r="L2546" i="2" s="1"/>
  <c r="L2545" i="2"/>
  <c r="K2545" i="2"/>
  <c r="K2544" i="2"/>
  <c r="L2544" i="2" s="1"/>
  <c r="K2543" i="2"/>
  <c r="L2543" i="2" s="1"/>
  <c r="K2542" i="2"/>
  <c r="L2542" i="2" s="1"/>
  <c r="L2541" i="2"/>
  <c r="K2541" i="2"/>
  <c r="L2540" i="2"/>
  <c r="K2540" i="2"/>
  <c r="L2539" i="2"/>
  <c r="K2539" i="2"/>
  <c r="K2538" i="2"/>
  <c r="L2538" i="2" s="1"/>
  <c r="L2537" i="2"/>
  <c r="K2537" i="2"/>
  <c r="K2536" i="2"/>
  <c r="L2536" i="2" s="1"/>
  <c r="K2535" i="2"/>
  <c r="L2535" i="2" s="1"/>
  <c r="L2534" i="2"/>
  <c r="K2534" i="2"/>
  <c r="L2533" i="2"/>
  <c r="K2533" i="2"/>
  <c r="K2532" i="2"/>
  <c r="L2532" i="2" s="1"/>
  <c r="K2531" i="2"/>
  <c r="L2531" i="2" s="1"/>
  <c r="K2530" i="2"/>
  <c r="L2530" i="2" s="1"/>
  <c r="L2529" i="2"/>
  <c r="K2529" i="2"/>
  <c r="K2528" i="2"/>
  <c r="L2528" i="2" s="1"/>
  <c r="L2527" i="2"/>
  <c r="K2527" i="2"/>
  <c r="K2526" i="2"/>
  <c r="L2526" i="2" s="1"/>
  <c r="L2525" i="2"/>
  <c r="K2525" i="2"/>
  <c r="K2524" i="2"/>
  <c r="L2524" i="2" s="1"/>
  <c r="K2523" i="2"/>
  <c r="L2523" i="2" s="1"/>
  <c r="L2522" i="2"/>
  <c r="K2522" i="2"/>
  <c r="L2521" i="2"/>
  <c r="K2521" i="2"/>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L2509" i="2"/>
  <c r="K2509" i="2"/>
  <c r="K2508" i="2"/>
  <c r="L2508" i="2" s="1"/>
  <c r="K2507" i="2"/>
  <c r="L2507" i="2" s="1"/>
  <c r="K2506" i="2"/>
  <c r="L2506" i="2" s="1"/>
  <c r="L2505" i="2"/>
  <c r="K2505" i="2"/>
  <c r="K2504" i="2"/>
  <c r="L2504" i="2" s="1"/>
  <c r="L2503" i="2"/>
  <c r="K2503" i="2"/>
  <c r="K2502" i="2"/>
  <c r="L2502" i="2" s="1"/>
  <c r="L2501" i="2"/>
  <c r="K2501" i="2"/>
  <c r="K2500" i="2"/>
  <c r="L2500" i="2" s="1"/>
  <c r="K2499" i="2"/>
  <c r="L2499" i="2" s="1"/>
  <c r="L2498" i="2"/>
  <c r="K2498" i="2"/>
  <c r="L2497" i="2"/>
  <c r="K2497" i="2"/>
  <c r="K2496" i="2"/>
  <c r="L2496" i="2" s="1"/>
  <c r="K2495" i="2"/>
  <c r="L2495" i="2" s="1"/>
  <c r="K2494" i="2"/>
  <c r="L2494" i="2" s="1"/>
  <c r="L2493" i="2"/>
  <c r="K2493" i="2"/>
  <c r="K2492" i="2"/>
  <c r="L2492" i="2" s="1"/>
  <c r="L2491" i="2"/>
  <c r="K2491" i="2"/>
  <c r="K2490" i="2"/>
  <c r="L2490" i="2" s="1"/>
  <c r="L2489" i="2"/>
  <c r="K2489" i="2"/>
  <c r="K2488" i="2"/>
  <c r="L2488" i="2" s="1"/>
  <c r="K2487" i="2"/>
  <c r="L2487" i="2" s="1"/>
  <c r="L2486" i="2"/>
  <c r="K2486" i="2"/>
  <c r="L2485" i="2"/>
  <c r="K2485" i="2"/>
  <c r="K2484" i="2"/>
  <c r="L2484" i="2" s="1"/>
  <c r="K2483" i="2"/>
  <c r="L2483" i="2" s="1"/>
  <c r="K2482" i="2"/>
  <c r="L2482" i="2" s="1"/>
  <c r="K2481" i="2"/>
  <c r="L2481" i="2" s="1"/>
  <c r="K2480" i="2"/>
  <c r="L2480" i="2" s="1"/>
  <c r="L2479" i="2"/>
  <c r="K2479" i="2"/>
  <c r="K2478" i="2"/>
  <c r="L2478" i="2" s="1"/>
  <c r="K2477" i="2"/>
  <c r="L2477" i="2" s="1"/>
  <c r="K2476" i="2"/>
  <c r="L2476" i="2" s="1"/>
  <c r="L2475" i="2"/>
  <c r="K2475" i="2"/>
  <c r="K2474" i="2"/>
  <c r="L2474" i="2" s="1"/>
  <c r="L2473" i="2"/>
  <c r="K2473" i="2"/>
  <c r="K2472" i="2"/>
  <c r="L2472" i="2" s="1"/>
  <c r="L2471" i="2"/>
  <c r="K2471" i="2"/>
  <c r="L2470" i="2"/>
  <c r="K2470" i="2"/>
  <c r="K2469" i="2"/>
  <c r="L2469" i="2" s="1"/>
  <c r="K2468" i="2"/>
  <c r="L2468" i="2" s="1"/>
  <c r="L2467" i="2"/>
  <c r="K2467" i="2"/>
  <c r="K2466" i="2"/>
  <c r="L2466" i="2" s="1"/>
  <c r="K2465" i="2"/>
  <c r="L2465" i="2" s="1"/>
  <c r="K2464" i="2"/>
  <c r="L2464" i="2" s="1"/>
  <c r="K2463" i="2"/>
  <c r="L2463" i="2" s="1"/>
  <c r="L2462" i="2"/>
  <c r="K2462" i="2"/>
  <c r="L2461" i="2"/>
  <c r="K2461" i="2"/>
  <c r="K2460" i="2"/>
  <c r="L2460" i="2" s="1"/>
  <c r="L2459" i="2"/>
  <c r="K2459" i="2"/>
  <c r="L2458" i="2"/>
  <c r="K2458" i="2"/>
  <c r="L2457" i="2"/>
  <c r="K2457" i="2"/>
  <c r="L2456" i="2"/>
  <c r="K2456" i="2"/>
  <c r="L2455" i="2"/>
  <c r="K2455" i="2"/>
  <c r="K2454" i="2"/>
  <c r="L2454" i="2" s="1"/>
  <c r="L2453" i="2"/>
  <c r="K2453" i="2"/>
  <c r="K2452" i="2"/>
  <c r="L2452" i="2" s="1"/>
  <c r="K2451" i="2"/>
  <c r="L2451" i="2" s="1"/>
  <c r="K2450" i="2"/>
  <c r="L2450" i="2" s="1"/>
  <c r="L2449" i="2"/>
  <c r="K2449" i="2"/>
  <c r="K2448" i="2"/>
  <c r="L2448" i="2" s="1"/>
  <c r="K2447" i="2"/>
  <c r="L2447" i="2" s="1"/>
  <c r="L2446" i="2"/>
  <c r="K2446" i="2"/>
  <c r="L2445" i="2"/>
  <c r="K2445" i="2"/>
  <c r="L2444" i="2"/>
  <c r="K2444" i="2"/>
  <c r="L2443" i="2"/>
  <c r="K2443" i="2"/>
  <c r="K2442" i="2"/>
  <c r="L2442" i="2" s="1"/>
  <c r="K2441" i="2"/>
  <c r="L2441" i="2" s="1"/>
  <c r="L2440" i="2"/>
  <c r="K2440" i="2"/>
  <c r="K2439" i="2"/>
  <c r="L2439" i="2" s="1"/>
  <c r="K2438" i="2"/>
  <c r="L2438" i="2" s="1"/>
  <c r="L2437" i="2"/>
  <c r="K2437" i="2"/>
  <c r="K2436" i="2"/>
  <c r="L2436" i="2" s="1"/>
  <c r="K2435" i="2"/>
  <c r="L2435" i="2" s="1"/>
  <c r="K2434" i="2"/>
  <c r="L2434" i="2" s="1"/>
  <c r="L2433" i="2"/>
  <c r="K2433" i="2"/>
  <c r="L2432" i="2"/>
  <c r="K2432" i="2"/>
  <c r="L2431" i="2"/>
  <c r="K2431" i="2"/>
  <c r="L2430" i="2"/>
  <c r="K2430" i="2"/>
  <c r="K2429" i="2"/>
  <c r="L2429" i="2" s="1"/>
  <c r="K2428" i="2"/>
  <c r="L2428" i="2" s="1"/>
  <c r="L2427" i="2"/>
  <c r="K2427" i="2"/>
  <c r="L2426" i="2"/>
  <c r="K2426" i="2"/>
  <c r="L2425" i="2"/>
  <c r="K2425" i="2"/>
  <c r="L2424" i="2"/>
  <c r="K2424" i="2"/>
  <c r="K2423" i="2"/>
  <c r="L2423" i="2" s="1"/>
  <c r="K2422" i="2"/>
  <c r="L2422" i="2" s="1"/>
  <c r="L2421" i="2"/>
  <c r="K2421" i="2"/>
  <c r="K2420" i="2"/>
  <c r="L2420" i="2" s="1"/>
  <c r="L2419" i="2"/>
  <c r="K2419" i="2"/>
  <c r="L2418" i="2"/>
  <c r="K2418" i="2"/>
  <c r="K2417" i="2"/>
  <c r="L2417" i="2" s="1"/>
  <c r="K2416" i="2"/>
  <c r="L2416" i="2" s="1"/>
  <c r="L2415" i="2"/>
  <c r="K2415" i="2"/>
  <c r="K2414" i="2"/>
  <c r="L2414" i="2" s="1"/>
  <c r="L2413" i="2"/>
  <c r="K2413" i="2"/>
  <c r="L2412" i="2"/>
  <c r="K2412" i="2"/>
  <c r="K2411" i="2"/>
  <c r="L2411" i="2" s="1"/>
  <c r="K2410" i="2"/>
  <c r="L2410" i="2" s="1"/>
  <c r="L2409" i="2"/>
  <c r="K2409" i="2"/>
  <c r="K2408" i="2"/>
  <c r="L2408" i="2" s="1"/>
  <c r="L2407" i="2"/>
  <c r="K2407" i="2"/>
  <c r="L2406" i="2"/>
  <c r="K2406" i="2"/>
  <c r="K2405" i="2"/>
  <c r="L2405" i="2" s="1"/>
  <c r="K2404" i="2"/>
  <c r="L2404" i="2" s="1"/>
  <c r="L2403" i="2"/>
  <c r="K2403" i="2"/>
  <c r="K2402" i="2"/>
  <c r="L2402" i="2" s="1"/>
  <c r="L2401" i="2"/>
  <c r="K2401" i="2"/>
  <c r="L2400" i="2"/>
  <c r="K2400" i="2"/>
  <c r="K2399" i="2"/>
  <c r="L2399" i="2" s="1"/>
  <c r="K2398" i="2"/>
  <c r="L2398" i="2" s="1"/>
  <c r="L2397" i="2"/>
  <c r="K2397" i="2"/>
  <c r="K2396" i="2"/>
  <c r="L2396" i="2" s="1"/>
  <c r="L2395" i="2"/>
  <c r="K2395" i="2"/>
  <c r="L2394" i="2"/>
  <c r="K2394" i="2"/>
  <c r="K2393" i="2"/>
  <c r="L2393" i="2" s="1"/>
  <c r="K2392" i="2"/>
  <c r="L2392" i="2" s="1"/>
  <c r="L2391" i="2"/>
  <c r="K2391" i="2"/>
  <c r="K2390" i="2"/>
  <c r="L2390" i="2" s="1"/>
  <c r="L2389" i="2"/>
  <c r="K2389" i="2"/>
  <c r="L2388" i="2"/>
  <c r="K2388" i="2"/>
  <c r="K2387" i="2"/>
  <c r="L2387" i="2" s="1"/>
  <c r="K2386" i="2"/>
  <c r="L2386" i="2" s="1"/>
  <c r="L2385" i="2"/>
  <c r="K2385" i="2"/>
  <c r="K2384" i="2"/>
  <c r="L2384" i="2" s="1"/>
  <c r="L2383" i="2"/>
  <c r="K2383" i="2"/>
  <c r="L2382" i="2"/>
  <c r="K2382" i="2"/>
  <c r="K2381" i="2"/>
  <c r="L2381" i="2" s="1"/>
  <c r="K2380" i="2"/>
  <c r="L2380" i="2" s="1"/>
  <c r="L2379" i="2"/>
  <c r="K2379" i="2"/>
  <c r="K2378" i="2"/>
  <c r="L2378" i="2" s="1"/>
  <c r="L2377" i="2"/>
  <c r="K2377" i="2"/>
  <c r="L2376" i="2"/>
  <c r="K2376" i="2"/>
  <c r="K2375" i="2"/>
  <c r="L2375" i="2" s="1"/>
  <c r="K2374" i="2"/>
  <c r="L2374" i="2" s="1"/>
  <c r="L2373" i="2"/>
  <c r="K2373" i="2"/>
  <c r="K2372" i="2"/>
  <c r="L2372" i="2" s="1"/>
  <c r="L2371" i="2"/>
  <c r="K2371" i="2"/>
  <c r="L2370" i="2"/>
  <c r="K2370" i="2"/>
  <c r="K2369" i="2"/>
  <c r="L2369" i="2" s="1"/>
  <c r="K2368" i="2"/>
  <c r="L2368" i="2" s="1"/>
  <c r="L2367" i="2"/>
  <c r="K2367" i="2"/>
  <c r="K2366" i="2"/>
  <c r="L2366" i="2" s="1"/>
  <c r="L2365" i="2"/>
  <c r="K2365" i="2"/>
  <c r="L2364" i="2"/>
  <c r="K2364" i="2"/>
  <c r="K2363" i="2"/>
  <c r="L2363" i="2" s="1"/>
  <c r="K2362" i="2"/>
  <c r="L2362" i="2" s="1"/>
  <c r="L2361" i="2"/>
  <c r="K2361" i="2"/>
  <c r="K2360" i="2"/>
  <c r="L2360" i="2" s="1"/>
  <c r="L2359" i="2"/>
  <c r="K2359" i="2"/>
  <c r="L2358" i="2"/>
  <c r="K2358" i="2"/>
  <c r="K2357" i="2"/>
  <c r="L2357" i="2" s="1"/>
  <c r="K2356" i="2"/>
  <c r="L2356" i="2" s="1"/>
  <c r="L2355" i="2"/>
  <c r="K2355" i="2"/>
  <c r="K2354" i="2"/>
  <c r="L2354" i="2" s="1"/>
  <c r="L2353" i="2"/>
  <c r="K2353" i="2"/>
  <c r="L2352" i="2"/>
  <c r="K2352" i="2"/>
  <c r="K2351" i="2"/>
  <c r="L2351" i="2" s="1"/>
  <c r="K2350" i="2"/>
  <c r="L2350" i="2" s="1"/>
  <c r="L2349" i="2"/>
  <c r="K2349" i="2"/>
  <c r="K2348" i="2"/>
  <c r="L2348" i="2" s="1"/>
  <c r="L2347" i="2"/>
  <c r="K2347" i="2"/>
  <c r="L2346" i="2"/>
  <c r="K2346" i="2"/>
  <c r="K2345" i="2"/>
  <c r="L2345" i="2" s="1"/>
  <c r="K2344" i="2"/>
  <c r="L2344" i="2" s="1"/>
  <c r="L2343" i="2"/>
  <c r="K2343" i="2"/>
  <c r="K2342" i="2"/>
  <c r="L2342" i="2" s="1"/>
  <c r="L2341" i="2"/>
  <c r="K2341" i="2"/>
  <c r="L2340" i="2"/>
  <c r="K2340" i="2"/>
  <c r="K2339" i="2"/>
  <c r="L2339" i="2" s="1"/>
  <c r="K2338" i="2"/>
  <c r="L2338" i="2" s="1"/>
  <c r="L2337" i="2"/>
  <c r="K2337" i="2"/>
  <c r="K2336" i="2"/>
  <c r="L2336" i="2" s="1"/>
  <c r="L2335" i="2"/>
  <c r="K2335" i="2"/>
  <c r="L2334" i="2"/>
  <c r="K2334" i="2"/>
  <c r="K2333" i="2"/>
  <c r="L2333" i="2" s="1"/>
  <c r="K2332" i="2"/>
  <c r="L2332" i="2" s="1"/>
  <c r="L2331" i="2"/>
  <c r="K2331" i="2"/>
  <c r="K2330" i="2"/>
  <c r="L2330" i="2" s="1"/>
  <c r="L2329" i="2"/>
  <c r="K2329" i="2"/>
  <c r="L2328" i="2"/>
  <c r="K2328" i="2"/>
  <c r="K2327" i="2"/>
  <c r="L2327" i="2" s="1"/>
  <c r="K2326" i="2"/>
  <c r="L2326" i="2" s="1"/>
  <c r="L2325" i="2"/>
  <c r="K2325" i="2"/>
  <c r="K2324" i="2"/>
  <c r="L2324" i="2" s="1"/>
  <c r="L2323" i="2"/>
  <c r="K2323" i="2"/>
  <c r="L2322" i="2"/>
  <c r="K2322" i="2"/>
  <c r="K2321" i="2"/>
  <c r="L2321" i="2" s="1"/>
  <c r="K2320" i="2"/>
  <c r="L2320" i="2" s="1"/>
  <c r="L2319" i="2"/>
  <c r="K2319" i="2"/>
  <c r="K2318" i="2"/>
  <c r="L2318" i="2" s="1"/>
  <c r="L2317" i="2"/>
  <c r="K2317" i="2"/>
  <c r="L2316" i="2"/>
  <c r="K2316" i="2"/>
  <c r="K2315" i="2"/>
  <c r="L2315" i="2" s="1"/>
  <c r="K2314" i="2"/>
  <c r="L2314" i="2" s="1"/>
  <c r="L2313" i="2"/>
  <c r="K2313" i="2"/>
  <c r="K2312" i="2"/>
  <c r="L2312" i="2" s="1"/>
  <c r="L2311" i="2"/>
  <c r="K2311" i="2"/>
  <c r="L2310" i="2"/>
  <c r="K2310" i="2"/>
  <c r="K2309" i="2"/>
  <c r="L2309" i="2" s="1"/>
  <c r="K2308" i="2"/>
  <c r="L2308" i="2" s="1"/>
  <c r="L2307" i="2"/>
  <c r="K2307" i="2"/>
  <c r="K2306" i="2"/>
  <c r="L2306" i="2" s="1"/>
  <c r="L2305" i="2"/>
  <c r="K2305" i="2"/>
  <c r="K2304" i="2"/>
  <c r="L2304" i="2" s="1"/>
  <c r="L2303" i="2"/>
  <c r="K2303" i="2"/>
  <c r="K2302" i="2"/>
  <c r="L2302" i="2" s="1"/>
  <c r="L2301" i="2"/>
  <c r="K2301" i="2"/>
  <c r="K2300" i="2"/>
  <c r="L2300" i="2" s="1"/>
  <c r="L2299" i="2"/>
  <c r="K2299" i="2"/>
  <c r="K2298" i="2"/>
  <c r="L2298" i="2" s="1"/>
  <c r="L2297" i="2"/>
  <c r="K2297" i="2"/>
  <c r="K2296" i="2"/>
  <c r="L2296" i="2" s="1"/>
  <c r="K2295" i="2"/>
  <c r="L2295" i="2" s="1"/>
  <c r="L2294" i="2"/>
  <c r="K2294" i="2"/>
  <c r="L2293" i="2"/>
  <c r="K2293" i="2"/>
  <c r="K2292" i="2"/>
  <c r="L2292" i="2" s="1"/>
  <c r="K2291" i="2"/>
  <c r="L2291" i="2" s="1"/>
  <c r="L2290" i="2"/>
  <c r="K2290" i="2"/>
  <c r="K2289" i="2"/>
  <c r="L2289" i="2" s="1"/>
  <c r="L2288" i="2"/>
  <c r="K2288" i="2"/>
  <c r="L2287" i="2"/>
  <c r="K2287" i="2"/>
  <c r="K2286" i="2"/>
  <c r="L2286" i="2" s="1"/>
  <c r="L2285" i="2"/>
  <c r="K2285" i="2"/>
  <c r="K2284" i="2"/>
  <c r="L2284" i="2" s="1"/>
  <c r="K2283" i="2"/>
  <c r="L2283" i="2" s="1"/>
  <c r="K2282" i="2"/>
  <c r="L2282" i="2" s="1"/>
  <c r="L2281" i="2"/>
  <c r="K2281" i="2"/>
  <c r="K2280" i="2"/>
  <c r="L2280" i="2" s="1"/>
  <c r="K2279" i="2"/>
  <c r="L2279" i="2" s="1"/>
  <c r="K2278" i="2"/>
  <c r="L2278" i="2" s="1"/>
  <c r="L2277" i="2"/>
  <c r="K2277" i="2"/>
  <c r="K2276" i="2"/>
  <c r="L2276" i="2" s="1"/>
  <c r="L2275" i="2"/>
  <c r="K2275" i="2"/>
  <c r="K2274" i="2"/>
  <c r="L2274" i="2" s="1"/>
  <c r="K2273" i="2"/>
  <c r="L2273" i="2" s="1"/>
  <c r="L2272" i="2"/>
  <c r="K2272" i="2"/>
  <c r="L2271" i="2"/>
  <c r="K2271" i="2"/>
  <c r="K2270" i="2"/>
  <c r="L2270" i="2" s="1"/>
  <c r="L2269" i="2"/>
  <c r="K2269" i="2"/>
  <c r="K2268" i="2"/>
  <c r="L2268" i="2" s="1"/>
  <c r="K2267" i="2"/>
  <c r="L2267" i="2" s="1"/>
  <c r="K2266" i="2"/>
  <c r="L2266" i="2" s="1"/>
  <c r="K2265" i="2"/>
  <c r="L2265" i="2" s="1"/>
  <c r="L2264" i="2"/>
  <c r="K2264" i="2"/>
  <c r="L2263" i="2"/>
  <c r="K2263" i="2"/>
  <c r="K2262" i="2"/>
  <c r="L2262" i="2" s="1"/>
  <c r="L2261" i="2"/>
  <c r="K2261" i="2"/>
  <c r="K2260" i="2"/>
  <c r="L2260" i="2" s="1"/>
  <c r="L2259" i="2"/>
  <c r="K2259" i="2"/>
  <c r="L2258" i="2"/>
  <c r="K2258" i="2"/>
  <c r="L2257" i="2"/>
  <c r="K2257" i="2"/>
  <c r="K2256" i="2"/>
  <c r="L2256" i="2" s="1"/>
  <c r="L2255" i="2"/>
  <c r="K2255" i="2"/>
  <c r="K2254" i="2"/>
  <c r="L2254" i="2" s="1"/>
  <c r="K2253" i="2"/>
  <c r="L2253" i="2" s="1"/>
  <c r="K2252" i="2"/>
  <c r="L2252" i="2" s="1"/>
  <c r="L2251" i="2"/>
  <c r="K2251" i="2"/>
  <c r="K2250" i="2"/>
  <c r="L2250" i="2" s="1"/>
  <c r="K2249" i="2"/>
  <c r="L2249" i="2" s="1"/>
  <c r="L2248" i="2"/>
  <c r="K2248" i="2"/>
  <c r="K2247" i="2"/>
  <c r="L2247" i="2" s="1"/>
  <c r="L2246" i="2"/>
  <c r="K2246" i="2"/>
  <c r="L2245" i="2"/>
  <c r="K2245" i="2"/>
  <c r="K2244" i="2"/>
  <c r="L2244" i="2" s="1"/>
  <c r="K2243" i="2"/>
  <c r="L2243" i="2" s="1"/>
  <c r="L2242" i="2"/>
  <c r="K2242" i="2"/>
  <c r="K2241" i="2"/>
  <c r="L2241" i="2" s="1"/>
  <c r="K2240" i="2"/>
  <c r="L2240" i="2" s="1"/>
  <c r="L2239" i="2"/>
  <c r="K2239" i="2"/>
  <c r="K2238" i="2"/>
  <c r="L2238" i="2" s="1"/>
  <c r="K2237" i="2"/>
  <c r="L2237" i="2" s="1"/>
  <c r="K2236" i="2"/>
  <c r="L2236" i="2" s="1"/>
  <c r="L2235" i="2"/>
  <c r="K2235" i="2"/>
  <c r="K2234" i="2"/>
  <c r="L2234" i="2" s="1"/>
  <c r="L2233" i="2"/>
  <c r="K2233" i="2"/>
  <c r="K2232" i="2"/>
  <c r="L2232" i="2" s="1"/>
  <c r="L2231" i="2"/>
  <c r="K2231" i="2"/>
  <c r="K2230" i="2"/>
  <c r="L2230" i="2" s="1"/>
  <c r="L2229" i="2"/>
  <c r="K2229" i="2"/>
  <c r="K2228" i="2"/>
  <c r="L2228" i="2" s="1"/>
  <c r="K2227" i="2"/>
  <c r="L2227" i="2" s="1"/>
  <c r="K2226" i="2"/>
  <c r="L2226" i="2" s="1"/>
  <c r="L2225" i="2"/>
  <c r="K2225" i="2"/>
  <c r="K2224" i="2"/>
  <c r="L2224" i="2" s="1"/>
  <c r="L2223" i="2"/>
  <c r="K2223" i="2"/>
  <c r="K2222" i="2"/>
  <c r="L2222" i="2" s="1"/>
  <c r="K2221" i="2"/>
  <c r="L2221" i="2" s="1"/>
  <c r="K2220" i="2"/>
  <c r="L2220" i="2" s="1"/>
  <c r="L2219" i="2"/>
  <c r="K2219" i="2"/>
  <c r="K2218" i="2"/>
  <c r="L2218" i="2" s="1"/>
  <c r="L2217" i="2"/>
  <c r="K2217" i="2"/>
  <c r="K2216" i="2"/>
  <c r="L2216" i="2" s="1"/>
  <c r="K2215" i="2"/>
  <c r="L2215" i="2" s="1"/>
  <c r="K2214" i="2"/>
  <c r="L2214" i="2" s="1"/>
  <c r="L2213" i="2"/>
  <c r="K2213" i="2"/>
  <c r="K2212" i="2"/>
  <c r="L2212" i="2" s="1"/>
  <c r="L2211" i="2"/>
  <c r="K2211" i="2"/>
  <c r="K2210" i="2"/>
  <c r="L2210" i="2" s="1"/>
  <c r="K2209" i="2"/>
  <c r="L2209" i="2" s="1"/>
  <c r="K2208" i="2"/>
  <c r="L2208" i="2" s="1"/>
  <c r="L2207" i="2"/>
  <c r="K2207" i="2"/>
  <c r="K2206" i="2"/>
  <c r="L2206" i="2" s="1"/>
  <c r="L2205" i="2"/>
  <c r="K2205" i="2"/>
  <c r="K2204" i="2"/>
  <c r="L2204" i="2" s="1"/>
  <c r="K2203" i="2"/>
  <c r="L2203" i="2" s="1"/>
  <c r="K2202" i="2"/>
  <c r="L2202" i="2" s="1"/>
  <c r="L2201" i="2"/>
  <c r="K2201" i="2"/>
  <c r="K2200" i="2"/>
  <c r="L2200" i="2" s="1"/>
  <c r="L2199" i="2"/>
  <c r="K2199" i="2"/>
  <c r="K2198" i="2"/>
  <c r="L2198" i="2" s="1"/>
  <c r="K2197" i="2"/>
  <c r="L2197" i="2" s="1"/>
  <c r="K2196" i="2"/>
  <c r="L2196" i="2" s="1"/>
  <c r="L2195" i="2"/>
  <c r="K2195" i="2"/>
  <c r="K2194" i="2"/>
  <c r="L2194" i="2" s="1"/>
  <c r="L2193" i="2"/>
  <c r="K2193" i="2"/>
  <c r="K2192" i="2"/>
  <c r="L2192" i="2" s="1"/>
  <c r="K2191" i="2"/>
  <c r="L2191" i="2" s="1"/>
  <c r="K2190" i="2"/>
  <c r="L2190" i="2" s="1"/>
  <c r="L2189" i="2"/>
  <c r="K2189" i="2"/>
  <c r="K2188" i="2"/>
  <c r="L2188" i="2" s="1"/>
  <c r="L2187" i="2"/>
  <c r="K2187" i="2"/>
  <c r="K2186" i="2"/>
  <c r="L2186" i="2" s="1"/>
  <c r="K2185" i="2"/>
  <c r="L2185" i="2" s="1"/>
  <c r="K2184" i="2"/>
  <c r="L2184" i="2" s="1"/>
  <c r="L2183" i="2"/>
  <c r="K2183" i="2"/>
  <c r="K2182" i="2"/>
  <c r="L2182" i="2" s="1"/>
  <c r="L2181" i="2"/>
  <c r="K2181" i="2"/>
  <c r="K2180" i="2"/>
  <c r="L2180" i="2" s="1"/>
  <c r="K2179" i="2"/>
  <c r="L2179" i="2" s="1"/>
  <c r="K2178" i="2"/>
  <c r="L2178" i="2" s="1"/>
  <c r="L2177" i="2"/>
  <c r="K2177" i="2"/>
  <c r="K2176" i="2"/>
  <c r="L2176" i="2" s="1"/>
  <c r="L2175" i="2"/>
  <c r="K2175" i="2"/>
  <c r="K2174" i="2"/>
  <c r="L2174" i="2" s="1"/>
  <c r="K2173" i="2"/>
  <c r="L2173" i="2" s="1"/>
  <c r="K2172" i="2"/>
  <c r="L2172" i="2" s="1"/>
  <c r="L2171" i="2"/>
  <c r="K2171" i="2"/>
  <c r="K2170" i="2"/>
  <c r="L2170" i="2" s="1"/>
  <c r="L2169" i="2"/>
  <c r="K2169" i="2"/>
  <c r="K2168" i="2"/>
  <c r="L2168" i="2" s="1"/>
  <c r="K2167" i="2"/>
  <c r="L2167" i="2" s="1"/>
  <c r="K2166" i="2"/>
  <c r="L2166" i="2" s="1"/>
  <c r="L2165" i="2"/>
  <c r="K2165" i="2"/>
  <c r="K2164" i="2"/>
  <c r="L2164" i="2" s="1"/>
  <c r="L2163" i="2"/>
  <c r="K2163" i="2"/>
  <c r="K2162" i="2"/>
  <c r="L2162" i="2" s="1"/>
  <c r="K2161" i="2"/>
  <c r="L2161" i="2" s="1"/>
  <c r="K2160" i="2"/>
  <c r="L2160" i="2" s="1"/>
  <c r="L2159" i="2"/>
  <c r="K2159" i="2"/>
  <c r="K2158" i="2"/>
  <c r="L2158" i="2" s="1"/>
  <c r="L2157" i="2"/>
  <c r="K2157" i="2"/>
  <c r="K2156" i="2"/>
  <c r="L2156" i="2" s="1"/>
  <c r="K2155" i="2"/>
  <c r="L2155" i="2" s="1"/>
  <c r="K2154" i="2"/>
  <c r="L2154" i="2" s="1"/>
  <c r="L2153" i="2"/>
  <c r="K2153" i="2"/>
  <c r="K2152" i="2"/>
  <c r="L2152" i="2" s="1"/>
  <c r="L2151" i="2"/>
  <c r="K2151" i="2"/>
  <c r="K2150" i="2"/>
  <c r="L2150" i="2" s="1"/>
  <c r="K2149" i="2"/>
  <c r="L2149" i="2" s="1"/>
  <c r="K2148" i="2"/>
  <c r="L2148" i="2" s="1"/>
  <c r="L2147" i="2"/>
  <c r="K2147" i="2"/>
  <c r="K2146" i="2"/>
  <c r="L2146" i="2" s="1"/>
  <c r="L2145" i="2"/>
  <c r="K2145" i="2"/>
  <c r="K2144" i="2"/>
  <c r="L2144" i="2" s="1"/>
  <c r="K2143" i="2"/>
  <c r="L2143" i="2" s="1"/>
  <c r="K2142" i="2"/>
  <c r="L2142" i="2" s="1"/>
  <c r="L2141" i="2"/>
  <c r="K2141" i="2"/>
  <c r="K2140" i="2"/>
  <c r="L2140" i="2" s="1"/>
  <c r="L2139" i="2"/>
  <c r="K2139" i="2"/>
  <c r="K2138" i="2"/>
  <c r="L2138" i="2" s="1"/>
  <c r="K2137" i="2"/>
  <c r="L2137" i="2" s="1"/>
  <c r="K2136" i="2"/>
  <c r="L2136" i="2" s="1"/>
  <c r="L2135" i="2"/>
  <c r="K2135" i="2"/>
  <c r="K2134" i="2"/>
  <c r="L2134" i="2" s="1"/>
  <c r="L2133" i="2"/>
  <c r="K2133" i="2"/>
  <c r="K2132" i="2"/>
  <c r="L2132" i="2" s="1"/>
  <c r="K2131" i="2"/>
  <c r="L2131" i="2" s="1"/>
  <c r="K2130" i="2"/>
  <c r="L2130" i="2" s="1"/>
  <c r="L2129" i="2"/>
  <c r="K2129" i="2"/>
  <c r="K2128" i="2"/>
  <c r="L2128" i="2" s="1"/>
  <c r="L2127" i="2"/>
  <c r="K2127" i="2"/>
  <c r="K2126" i="2"/>
  <c r="L2126" i="2" s="1"/>
  <c r="K2125" i="2"/>
  <c r="L2125" i="2" s="1"/>
  <c r="K2124" i="2"/>
  <c r="L2124" i="2" s="1"/>
  <c r="L2123" i="2"/>
  <c r="K2123" i="2"/>
  <c r="K2122" i="2"/>
  <c r="L2122" i="2" s="1"/>
  <c r="L2121" i="2"/>
  <c r="K2121" i="2"/>
  <c r="K2120" i="2"/>
  <c r="L2120" i="2" s="1"/>
  <c r="K2119" i="2"/>
  <c r="L2119" i="2" s="1"/>
  <c r="K2118" i="2"/>
  <c r="L2118" i="2" s="1"/>
  <c r="L2117" i="2"/>
  <c r="K2117" i="2"/>
  <c r="K2116" i="2"/>
  <c r="L2116" i="2" s="1"/>
  <c r="L2115" i="2"/>
  <c r="K2115" i="2"/>
  <c r="K2114" i="2"/>
  <c r="L2114" i="2" s="1"/>
  <c r="K2113" i="2"/>
  <c r="L2113" i="2" s="1"/>
  <c r="K2112" i="2"/>
  <c r="L2112" i="2" s="1"/>
  <c r="L2111" i="2"/>
  <c r="K2111" i="2"/>
  <c r="K2110" i="2"/>
  <c r="L2110" i="2" s="1"/>
  <c r="L2109" i="2"/>
  <c r="K2109" i="2"/>
  <c r="K2108" i="2"/>
  <c r="L2108" i="2" s="1"/>
  <c r="K2107" i="2"/>
  <c r="L2107" i="2" s="1"/>
  <c r="K2106" i="2"/>
  <c r="L2106" i="2" s="1"/>
  <c r="L2105" i="2"/>
  <c r="K2105" i="2"/>
  <c r="K2104" i="2"/>
  <c r="L2104" i="2" s="1"/>
  <c r="L2103" i="2"/>
  <c r="K2103" i="2"/>
  <c r="K2102" i="2"/>
  <c r="L2102" i="2" s="1"/>
  <c r="K2101" i="2"/>
  <c r="L2101" i="2" s="1"/>
  <c r="K2100" i="2"/>
  <c r="L2100" i="2" s="1"/>
  <c r="L2099" i="2"/>
  <c r="K2099" i="2"/>
  <c r="K2098" i="2"/>
  <c r="L2098" i="2" s="1"/>
  <c r="L2097" i="2"/>
  <c r="K2097" i="2"/>
  <c r="K2096" i="2"/>
  <c r="L2096" i="2" s="1"/>
  <c r="K2095" i="2"/>
  <c r="L2095" i="2" s="1"/>
  <c r="K2094" i="2"/>
  <c r="L2094" i="2" s="1"/>
  <c r="L2093" i="2"/>
  <c r="K2093" i="2"/>
  <c r="K2092" i="2"/>
  <c r="L2092" i="2" s="1"/>
  <c r="L2091" i="2"/>
  <c r="K2091" i="2"/>
  <c r="K2090" i="2"/>
  <c r="L2090" i="2" s="1"/>
  <c r="K2089" i="2"/>
  <c r="L2089" i="2" s="1"/>
  <c r="K2088" i="2"/>
  <c r="L2088" i="2" s="1"/>
  <c r="L2087" i="2"/>
  <c r="K2087" i="2"/>
  <c r="K2086" i="2"/>
  <c r="L2086" i="2" s="1"/>
  <c r="L2085" i="2"/>
  <c r="K2085" i="2"/>
  <c r="K2084" i="2"/>
  <c r="L2084" i="2" s="1"/>
  <c r="K2083" i="2"/>
  <c r="L2083" i="2" s="1"/>
  <c r="K2082" i="2"/>
  <c r="L2082" i="2" s="1"/>
  <c r="L2081" i="2"/>
  <c r="K2081" i="2"/>
  <c r="K2080" i="2"/>
  <c r="L2080" i="2" s="1"/>
  <c r="L2079" i="2"/>
  <c r="K2079" i="2"/>
  <c r="K2078" i="2"/>
  <c r="L2078" i="2" s="1"/>
  <c r="K2077" i="2"/>
  <c r="L2077" i="2" s="1"/>
  <c r="K2076" i="2"/>
  <c r="L2076" i="2" s="1"/>
  <c r="L2075" i="2"/>
  <c r="K2075" i="2"/>
  <c r="K2074" i="2"/>
  <c r="L2074" i="2" s="1"/>
  <c r="L2073" i="2"/>
  <c r="K2073" i="2"/>
  <c r="K2072" i="2"/>
  <c r="L2072" i="2" s="1"/>
  <c r="K2071" i="2"/>
  <c r="L2071" i="2" s="1"/>
  <c r="K2070" i="2"/>
  <c r="L2070" i="2" s="1"/>
  <c r="L2069" i="2"/>
  <c r="K2069" i="2"/>
  <c r="K2068" i="2"/>
  <c r="L2068" i="2" s="1"/>
  <c r="L2067" i="2"/>
  <c r="K2067" i="2"/>
  <c r="K2066" i="2"/>
  <c r="L2066" i="2" s="1"/>
  <c r="K2065" i="2"/>
  <c r="L2065" i="2" s="1"/>
  <c r="K2064" i="2"/>
  <c r="L2064" i="2" s="1"/>
  <c r="L2063" i="2"/>
  <c r="K2063" i="2"/>
  <c r="K2062" i="2"/>
  <c r="L2062" i="2" s="1"/>
  <c r="L2061" i="2"/>
  <c r="K2061" i="2"/>
  <c r="K2060" i="2"/>
  <c r="L2060" i="2" s="1"/>
  <c r="K2059" i="2"/>
  <c r="L2059" i="2" s="1"/>
  <c r="K2058" i="2"/>
  <c r="L2058" i="2" s="1"/>
  <c r="L2057" i="2"/>
  <c r="K2057" i="2"/>
  <c r="K2056" i="2"/>
  <c r="L2056" i="2" s="1"/>
  <c r="L2055" i="2"/>
  <c r="K2055" i="2"/>
  <c r="K2054" i="2"/>
  <c r="L2054" i="2" s="1"/>
  <c r="K2053" i="2"/>
  <c r="L2053" i="2" s="1"/>
  <c r="K2052" i="2"/>
  <c r="L2052" i="2" s="1"/>
  <c r="L2051" i="2"/>
  <c r="K2051" i="2"/>
  <c r="K2050" i="2"/>
  <c r="L2050" i="2" s="1"/>
  <c r="L2049" i="2"/>
  <c r="K2049" i="2"/>
  <c r="K2048" i="2"/>
  <c r="L2048" i="2" s="1"/>
  <c r="K2047" i="2"/>
  <c r="L2047" i="2" s="1"/>
  <c r="K2046" i="2"/>
  <c r="L2046" i="2" s="1"/>
  <c r="L2045" i="2"/>
  <c r="K2045" i="2"/>
  <c r="K2044" i="2"/>
  <c r="L2044" i="2" s="1"/>
  <c r="L2043" i="2"/>
  <c r="K2043" i="2"/>
  <c r="K2042" i="2"/>
  <c r="L2042" i="2" s="1"/>
  <c r="K2041" i="2"/>
  <c r="L2041" i="2" s="1"/>
  <c r="K2040" i="2"/>
  <c r="L2040" i="2" s="1"/>
  <c r="L2039" i="2"/>
  <c r="K2039" i="2"/>
  <c r="K2038" i="2"/>
  <c r="L2038" i="2" s="1"/>
  <c r="L2037" i="2"/>
  <c r="K2037" i="2"/>
  <c r="K2036" i="2"/>
  <c r="L2036" i="2" s="1"/>
  <c r="K2035" i="2"/>
  <c r="L2035" i="2" s="1"/>
  <c r="K2034" i="2"/>
  <c r="L2034" i="2" s="1"/>
  <c r="L2033" i="2"/>
  <c r="K2033" i="2"/>
  <c r="K2032" i="2"/>
  <c r="L2032" i="2" s="1"/>
  <c r="L2031" i="2"/>
  <c r="K2031" i="2"/>
  <c r="K2030" i="2"/>
  <c r="L2030" i="2" s="1"/>
  <c r="K2029" i="2"/>
  <c r="L2029" i="2" s="1"/>
  <c r="K2028" i="2"/>
  <c r="L2028" i="2" s="1"/>
  <c r="L2027" i="2"/>
  <c r="K2027" i="2"/>
  <c r="K2026" i="2"/>
  <c r="L2026" i="2" s="1"/>
  <c r="L2025" i="2"/>
  <c r="K2025" i="2"/>
  <c r="K2024" i="2"/>
  <c r="L2024" i="2" s="1"/>
  <c r="K2023" i="2"/>
  <c r="L2023" i="2" s="1"/>
  <c r="K2022" i="2"/>
  <c r="L2022" i="2" s="1"/>
  <c r="L2021" i="2"/>
  <c r="K2021" i="2"/>
  <c r="K2020" i="2"/>
  <c r="L2020" i="2" s="1"/>
  <c r="L2019" i="2"/>
  <c r="K2019" i="2"/>
  <c r="K2018" i="2"/>
  <c r="L2018" i="2" s="1"/>
  <c r="K2017" i="2"/>
  <c r="L2017" i="2" s="1"/>
  <c r="K2016" i="2"/>
  <c r="L2016" i="2" s="1"/>
  <c r="L2015" i="2"/>
  <c r="K2015" i="2"/>
  <c r="K2014" i="2"/>
  <c r="L2014" i="2" s="1"/>
  <c r="L2013" i="2"/>
  <c r="K2013" i="2"/>
  <c r="K2012" i="2"/>
  <c r="L2012" i="2" s="1"/>
  <c r="K2011" i="2"/>
  <c r="L2011" i="2" s="1"/>
  <c r="K2010" i="2"/>
  <c r="L2010" i="2" s="1"/>
  <c r="L2009" i="2"/>
  <c r="K2009" i="2"/>
  <c r="K2008" i="2"/>
  <c r="L2008" i="2" s="1"/>
  <c r="L2007" i="2"/>
  <c r="K2007" i="2"/>
  <c r="K2006" i="2"/>
  <c r="L2006" i="2" s="1"/>
  <c r="K2005" i="2"/>
  <c r="L2005" i="2" s="1"/>
  <c r="K2004" i="2"/>
  <c r="L2004" i="2" s="1"/>
  <c r="L2003" i="2"/>
  <c r="K2003" i="2"/>
  <c r="K2002" i="2"/>
  <c r="L2002" i="2" s="1"/>
  <c r="L2001" i="2"/>
  <c r="K2001" i="2"/>
  <c r="K2000" i="2"/>
  <c r="L2000" i="2" s="1"/>
  <c r="K1999" i="2"/>
  <c r="L1999" i="2" s="1"/>
  <c r="K1998" i="2"/>
  <c r="L1998" i="2" s="1"/>
  <c r="L1997" i="2"/>
  <c r="K1997" i="2"/>
  <c r="K1996" i="2"/>
  <c r="L1996" i="2" s="1"/>
  <c r="L1995" i="2"/>
  <c r="K1995" i="2"/>
  <c r="K1994" i="2"/>
  <c r="L1994" i="2" s="1"/>
  <c r="K1993" i="2"/>
  <c r="L1993" i="2" s="1"/>
  <c r="K1992" i="2"/>
  <c r="L1992" i="2" s="1"/>
  <c r="L1991" i="2"/>
  <c r="K1991" i="2"/>
  <c r="K1990" i="2"/>
  <c r="L1990" i="2" s="1"/>
  <c r="L1989" i="2"/>
  <c r="K1989" i="2"/>
  <c r="K1988" i="2"/>
  <c r="L1988" i="2" s="1"/>
  <c r="K1987" i="2"/>
  <c r="L1987" i="2" s="1"/>
  <c r="K1986" i="2"/>
  <c r="L1986" i="2" s="1"/>
  <c r="L1985" i="2"/>
  <c r="K1985" i="2"/>
  <c r="K1984" i="2"/>
  <c r="L1984" i="2" s="1"/>
  <c r="L1983" i="2"/>
  <c r="K1983" i="2"/>
  <c r="K1982" i="2"/>
  <c r="L1982" i="2" s="1"/>
  <c r="K1981" i="2"/>
  <c r="L1981" i="2" s="1"/>
  <c r="K1980" i="2"/>
  <c r="L1980" i="2" s="1"/>
  <c r="L1979" i="2"/>
  <c r="K1979" i="2"/>
  <c r="K1978" i="2"/>
  <c r="L1978" i="2" s="1"/>
  <c r="L1977" i="2"/>
  <c r="K1977" i="2"/>
  <c r="K1976" i="2"/>
  <c r="L1976" i="2" s="1"/>
  <c r="K1975" i="2"/>
  <c r="L1975" i="2" s="1"/>
  <c r="K1974" i="2"/>
  <c r="L1974" i="2" s="1"/>
  <c r="L1973" i="2"/>
  <c r="K1973" i="2"/>
  <c r="K1972" i="2"/>
  <c r="L1972" i="2" s="1"/>
  <c r="L1971" i="2"/>
  <c r="K1971" i="2"/>
  <c r="K1970" i="2"/>
  <c r="L1970" i="2" s="1"/>
  <c r="K1969" i="2"/>
  <c r="L1969" i="2" s="1"/>
  <c r="K1968" i="2"/>
  <c r="L1968" i="2" s="1"/>
  <c r="L1967" i="2"/>
  <c r="K1967" i="2"/>
  <c r="K1966" i="2"/>
  <c r="L1966" i="2" s="1"/>
  <c r="L1965" i="2"/>
  <c r="K1965" i="2"/>
  <c r="K1964" i="2"/>
  <c r="L1964" i="2" s="1"/>
  <c r="K1963" i="2"/>
  <c r="L1963" i="2" s="1"/>
  <c r="K1962" i="2"/>
  <c r="L1962" i="2" s="1"/>
  <c r="L1961" i="2"/>
  <c r="K1961" i="2"/>
  <c r="K1960" i="2"/>
  <c r="L1960" i="2" s="1"/>
  <c r="L1959" i="2"/>
  <c r="K1959" i="2"/>
  <c r="K1958" i="2"/>
  <c r="L1958" i="2" s="1"/>
  <c r="K1957" i="2"/>
  <c r="L1957" i="2" s="1"/>
  <c r="K1956" i="2"/>
  <c r="L1956" i="2" s="1"/>
  <c r="L1955" i="2"/>
  <c r="K1955" i="2"/>
  <c r="K1954" i="2"/>
  <c r="L1954" i="2" s="1"/>
  <c r="L1953" i="2"/>
  <c r="K1953" i="2"/>
  <c r="K1952" i="2"/>
  <c r="L1952" i="2" s="1"/>
  <c r="K1951" i="2"/>
  <c r="L1951" i="2" s="1"/>
  <c r="K1950" i="2"/>
  <c r="L1950" i="2" s="1"/>
  <c r="L1949" i="2"/>
  <c r="K1949" i="2"/>
  <c r="K1948" i="2"/>
  <c r="L1948" i="2" s="1"/>
  <c r="L1947" i="2"/>
  <c r="K1947" i="2"/>
  <c r="K1946" i="2"/>
  <c r="L1946" i="2" s="1"/>
  <c r="K1945" i="2"/>
  <c r="L1945" i="2" s="1"/>
  <c r="K1944" i="2"/>
  <c r="L1944" i="2" s="1"/>
  <c r="L1943" i="2"/>
  <c r="K1943" i="2"/>
  <c r="K1942" i="2"/>
  <c r="L1942" i="2" s="1"/>
  <c r="L1941" i="2"/>
  <c r="K1941" i="2"/>
  <c r="K1940" i="2"/>
  <c r="L1940" i="2" s="1"/>
  <c r="K1939" i="2"/>
  <c r="L1939" i="2" s="1"/>
  <c r="K1938" i="2"/>
  <c r="L1938" i="2" s="1"/>
  <c r="L1937" i="2"/>
  <c r="K1937" i="2"/>
  <c r="K1936" i="2"/>
  <c r="L1936" i="2" s="1"/>
  <c r="L1935" i="2"/>
  <c r="K1935" i="2"/>
  <c r="K1934" i="2"/>
  <c r="L1934" i="2" s="1"/>
  <c r="K1933" i="2"/>
  <c r="L1933" i="2" s="1"/>
  <c r="K1932" i="2"/>
  <c r="L1932" i="2" s="1"/>
  <c r="L1931" i="2"/>
  <c r="K1931" i="2"/>
  <c r="K1930" i="2"/>
  <c r="L1930" i="2" s="1"/>
  <c r="L1929" i="2"/>
  <c r="K1929" i="2"/>
  <c r="K1928" i="2"/>
  <c r="L1928" i="2" s="1"/>
  <c r="K1927" i="2"/>
  <c r="L1927" i="2" s="1"/>
  <c r="K1926" i="2"/>
  <c r="L1926" i="2" s="1"/>
  <c r="L1925" i="2"/>
  <c r="K1925" i="2"/>
  <c r="K1924" i="2"/>
  <c r="L1924" i="2" s="1"/>
  <c r="L1923" i="2"/>
  <c r="K1923" i="2"/>
  <c r="K1922" i="2"/>
  <c r="L1922" i="2" s="1"/>
  <c r="K1921" i="2"/>
  <c r="L1921" i="2" s="1"/>
  <c r="K1920" i="2"/>
  <c r="L1920" i="2" s="1"/>
  <c r="L1919" i="2"/>
  <c r="K1919" i="2"/>
  <c r="K1918" i="2"/>
  <c r="L1918" i="2" s="1"/>
  <c r="L1917" i="2"/>
  <c r="K1917" i="2"/>
  <c r="K1916" i="2"/>
  <c r="L1916" i="2" s="1"/>
  <c r="K1915" i="2"/>
  <c r="L1915" i="2" s="1"/>
  <c r="K1914" i="2"/>
  <c r="L1914" i="2" s="1"/>
  <c r="L1913" i="2"/>
  <c r="K1913" i="2"/>
  <c r="K1912" i="2"/>
  <c r="L1912" i="2" s="1"/>
  <c r="L1911" i="2"/>
  <c r="K1911" i="2"/>
  <c r="K1910" i="2"/>
  <c r="L1910" i="2" s="1"/>
  <c r="K1909" i="2"/>
  <c r="L1909" i="2" s="1"/>
  <c r="K1908" i="2"/>
  <c r="L1908" i="2" s="1"/>
  <c r="L1907" i="2"/>
  <c r="K1907" i="2"/>
  <c r="K1906" i="2"/>
  <c r="L1906" i="2" s="1"/>
  <c r="L1905" i="2"/>
  <c r="K1905" i="2"/>
  <c r="K1904" i="2"/>
  <c r="L1904" i="2" s="1"/>
  <c r="K1903" i="2"/>
  <c r="L1903" i="2" s="1"/>
  <c r="K1902" i="2"/>
  <c r="L1902" i="2" s="1"/>
  <c r="L1901" i="2"/>
  <c r="K1901" i="2"/>
  <c r="K1900" i="2"/>
  <c r="L1900" i="2" s="1"/>
  <c r="L1899" i="2"/>
  <c r="K1899" i="2"/>
  <c r="K1898" i="2"/>
  <c r="L1898" i="2" s="1"/>
  <c r="K1897" i="2"/>
  <c r="L1897" i="2" s="1"/>
  <c r="L1896" i="2"/>
  <c r="K1896" i="2"/>
  <c r="L1895" i="2"/>
  <c r="K1895" i="2"/>
  <c r="K1894" i="2"/>
  <c r="L1894" i="2" s="1"/>
  <c r="L1893" i="2"/>
  <c r="K1893" i="2"/>
  <c r="K1892" i="2"/>
  <c r="L1892" i="2" s="1"/>
  <c r="K1891" i="2"/>
  <c r="L1891" i="2" s="1"/>
  <c r="K1890" i="2"/>
  <c r="L1890" i="2" s="1"/>
  <c r="L1889" i="2"/>
  <c r="K1889" i="2"/>
  <c r="K1888" i="2"/>
  <c r="L1888" i="2" s="1"/>
  <c r="L1887" i="2"/>
  <c r="K1887" i="2"/>
  <c r="K1886" i="2"/>
  <c r="L1886" i="2" s="1"/>
  <c r="K1885" i="2"/>
  <c r="L1885" i="2" s="1"/>
  <c r="K1884" i="2"/>
  <c r="L1884" i="2" s="1"/>
  <c r="L1883" i="2"/>
  <c r="K1883" i="2"/>
  <c r="L1882" i="2"/>
  <c r="K1882" i="2"/>
  <c r="L1881" i="2"/>
  <c r="K1881" i="2"/>
  <c r="K1880" i="2"/>
  <c r="L1880" i="2" s="1"/>
  <c r="K1879" i="2"/>
  <c r="L1879" i="2" s="1"/>
  <c r="K1878" i="2"/>
  <c r="L1878" i="2" s="1"/>
  <c r="L1877" i="2"/>
  <c r="K1877" i="2"/>
  <c r="L1876" i="2"/>
  <c r="K1876" i="2"/>
  <c r="L1875" i="2"/>
  <c r="K1875" i="2"/>
  <c r="K1874" i="2"/>
  <c r="L1874" i="2" s="1"/>
  <c r="K1873" i="2"/>
  <c r="L1873" i="2" s="1"/>
  <c r="K1872" i="2"/>
  <c r="L1872" i="2" s="1"/>
  <c r="L1871" i="2"/>
  <c r="K1871" i="2"/>
  <c r="K1870" i="2"/>
  <c r="L1870" i="2" s="1"/>
  <c r="L1869" i="2"/>
  <c r="K1869" i="2"/>
  <c r="K1868" i="2"/>
  <c r="L1868" i="2" s="1"/>
  <c r="K1867" i="2"/>
  <c r="L1867" i="2" s="1"/>
  <c r="L1866" i="2"/>
  <c r="K1866" i="2"/>
  <c r="L1865" i="2"/>
  <c r="K1865" i="2"/>
  <c r="K1864" i="2"/>
  <c r="L1864" i="2" s="1"/>
  <c r="L1863" i="2"/>
  <c r="K1863" i="2"/>
  <c r="K1862" i="2"/>
  <c r="L1862" i="2" s="1"/>
  <c r="L1861" i="2"/>
  <c r="K1861" i="2"/>
  <c r="K1860" i="2"/>
  <c r="L1860" i="2" s="1"/>
  <c r="L1859" i="2"/>
  <c r="K1859" i="2"/>
  <c r="K1858" i="2"/>
  <c r="L1858" i="2" s="1"/>
  <c r="L1857" i="2"/>
  <c r="K1857" i="2"/>
  <c r="K1856" i="2"/>
  <c r="L1856" i="2" s="1"/>
  <c r="L1855" i="2"/>
  <c r="K1855" i="2"/>
  <c r="L1854" i="2"/>
  <c r="K1854" i="2"/>
  <c r="L1853" i="2"/>
  <c r="K1853" i="2"/>
  <c r="K1852" i="2"/>
  <c r="L1852" i="2" s="1"/>
  <c r="L1851" i="2"/>
  <c r="K1851" i="2"/>
  <c r="K1850" i="2"/>
  <c r="L1850" i="2" s="1"/>
  <c r="L1849" i="2"/>
  <c r="K1849" i="2"/>
  <c r="L1848" i="2"/>
  <c r="K1848" i="2"/>
  <c r="L1847" i="2"/>
  <c r="K1847" i="2"/>
  <c r="K1846" i="2"/>
  <c r="L1846" i="2" s="1"/>
  <c r="L1845" i="2"/>
  <c r="K1845" i="2"/>
  <c r="K1844" i="2"/>
  <c r="L1844" i="2" s="1"/>
  <c r="K1843" i="2"/>
  <c r="L1843" i="2" s="1"/>
  <c r="L1842" i="2"/>
  <c r="K1842" i="2"/>
  <c r="L1841" i="2"/>
  <c r="K1841" i="2"/>
  <c r="K1840" i="2"/>
  <c r="L1840" i="2" s="1"/>
  <c r="K1839" i="2"/>
  <c r="L1839" i="2" s="1"/>
  <c r="K1838" i="2"/>
  <c r="L1838" i="2" s="1"/>
  <c r="L1837" i="2"/>
  <c r="K1837" i="2"/>
  <c r="K1836" i="2"/>
  <c r="L1836" i="2" s="1"/>
  <c r="L1835" i="2"/>
  <c r="K1835" i="2"/>
  <c r="K1834" i="2"/>
  <c r="L1834" i="2" s="1"/>
  <c r="K1833" i="2"/>
  <c r="L1833" i="2" s="1"/>
  <c r="K1832" i="2"/>
  <c r="L1832" i="2" s="1"/>
  <c r="L1831" i="2"/>
  <c r="K1831" i="2"/>
  <c r="L1830" i="2"/>
  <c r="K1830" i="2"/>
  <c r="L1829" i="2"/>
  <c r="K1829" i="2"/>
  <c r="K1828" i="2"/>
  <c r="L1828" i="2" s="1"/>
  <c r="K1827" i="2"/>
  <c r="L1827" i="2" s="1"/>
  <c r="K1826" i="2"/>
  <c r="L1826" i="2" s="1"/>
  <c r="L1825" i="2"/>
  <c r="K1825" i="2"/>
  <c r="K1824" i="2"/>
  <c r="L1824" i="2" s="1"/>
  <c r="L1823" i="2"/>
  <c r="K1823" i="2"/>
  <c r="K1822" i="2"/>
  <c r="L1822" i="2" s="1"/>
  <c r="L1821" i="2"/>
  <c r="K1821" i="2"/>
  <c r="K1820" i="2"/>
  <c r="L1820" i="2" s="1"/>
  <c r="K1819" i="2"/>
  <c r="L1819" i="2" s="1"/>
  <c r="K1818" i="2"/>
  <c r="L1818" i="2" s="1"/>
  <c r="L1817" i="2"/>
  <c r="K1817" i="2"/>
  <c r="L1816" i="2"/>
  <c r="K1816" i="2"/>
  <c r="K1815" i="2"/>
  <c r="L1815" i="2" s="1"/>
  <c r="K1814" i="2"/>
  <c r="L1814" i="2" s="1"/>
  <c r="L1813" i="2"/>
  <c r="K1813" i="2"/>
  <c r="L1812" i="2"/>
  <c r="K1812" i="2"/>
  <c r="L1811" i="2"/>
  <c r="K1811" i="2"/>
  <c r="L1810" i="2"/>
  <c r="K1810" i="2"/>
  <c r="K1809" i="2"/>
  <c r="L1809" i="2" s="1"/>
  <c r="K1808" i="2"/>
  <c r="L1808" i="2" s="1"/>
  <c r="K1807" i="2"/>
  <c r="L1807" i="2" s="1"/>
  <c r="K1806" i="2"/>
  <c r="L1806" i="2" s="1"/>
  <c r="K1805" i="2"/>
  <c r="L1805" i="2" s="1"/>
  <c r="L1804" i="2"/>
  <c r="K1804" i="2"/>
  <c r="L1803" i="2"/>
  <c r="K1803" i="2"/>
  <c r="K1802" i="2"/>
  <c r="L1802" i="2" s="1"/>
  <c r="L1801" i="2"/>
  <c r="K1801" i="2"/>
  <c r="L1800" i="2"/>
  <c r="K1800" i="2"/>
  <c r="L1799" i="2"/>
  <c r="K1799" i="2"/>
  <c r="L1798" i="2"/>
  <c r="K1798" i="2"/>
  <c r="L1797" i="2"/>
  <c r="K1797" i="2"/>
  <c r="K1796" i="2"/>
  <c r="L1796" i="2" s="1"/>
  <c r="K1795" i="2"/>
  <c r="L1795" i="2" s="1"/>
  <c r="K1794" i="2"/>
  <c r="L1794" i="2" s="1"/>
  <c r="K1793" i="2"/>
  <c r="L1793" i="2" s="1"/>
  <c r="K1792" i="2"/>
  <c r="L1792" i="2" s="1"/>
  <c r="L1791" i="2"/>
  <c r="K1791" i="2"/>
  <c r="K1790" i="2"/>
  <c r="L1790" i="2" s="1"/>
  <c r="K1789" i="2"/>
  <c r="L1789" i="2" s="1"/>
  <c r="L1788" i="2"/>
  <c r="K1788" i="2"/>
  <c r="L1787" i="2"/>
  <c r="K1787" i="2"/>
  <c r="L1786" i="2"/>
  <c r="K1786" i="2"/>
  <c r="K1785" i="2"/>
  <c r="L1785" i="2" s="1"/>
  <c r="K1784" i="2"/>
  <c r="L1784" i="2" s="1"/>
  <c r="L1783" i="2"/>
  <c r="K1783" i="2"/>
  <c r="K1782" i="2"/>
  <c r="L1782" i="2" s="1"/>
  <c r="K1781" i="2"/>
  <c r="L1781" i="2" s="1"/>
  <c r="K1780" i="2"/>
  <c r="L1780" i="2" s="1"/>
  <c r="K1779" i="2"/>
  <c r="L1779" i="2" s="1"/>
  <c r="K1778" i="2"/>
  <c r="L1778" i="2" s="1"/>
  <c r="L1777" i="2"/>
  <c r="K1777" i="2"/>
  <c r="K1776" i="2"/>
  <c r="L1776" i="2" s="1"/>
  <c r="L1775" i="2"/>
  <c r="K1775" i="2"/>
  <c r="L1774" i="2"/>
  <c r="K1774" i="2"/>
  <c r="L1773" i="2"/>
  <c r="K1773" i="2"/>
  <c r="K1772" i="2"/>
  <c r="L1772" i="2" s="1"/>
  <c r="L1771" i="2"/>
  <c r="K1771" i="2"/>
  <c r="L1770" i="2"/>
  <c r="K1770" i="2"/>
  <c r="K1769" i="2"/>
  <c r="L1769" i="2" s="1"/>
  <c r="K1768" i="2"/>
  <c r="L1768" i="2" s="1"/>
  <c r="K1767" i="2"/>
  <c r="L1767" i="2" s="1"/>
  <c r="K1766" i="2"/>
  <c r="L1766" i="2" s="1"/>
  <c r="K1765" i="2"/>
  <c r="L1765" i="2" s="1"/>
  <c r="L1764" i="2"/>
  <c r="K1764" i="2"/>
  <c r="K1763" i="2"/>
  <c r="L1763" i="2" s="1"/>
  <c r="L1762" i="2"/>
  <c r="K1762" i="2"/>
  <c r="L1761" i="2"/>
  <c r="K1761" i="2"/>
  <c r="K1760" i="2"/>
  <c r="L1760" i="2" s="1"/>
  <c r="K1759" i="2"/>
  <c r="L1759" i="2" s="1"/>
  <c r="L1758" i="2"/>
  <c r="K1758" i="2"/>
  <c r="L1757" i="2"/>
  <c r="K1757" i="2"/>
  <c r="K1756" i="2"/>
  <c r="L1756" i="2" s="1"/>
  <c r="K1755" i="2"/>
  <c r="L1755" i="2" s="1"/>
  <c r="K1754" i="2"/>
  <c r="L1754" i="2" s="1"/>
  <c r="L1753" i="2"/>
  <c r="K1753" i="2"/>
  <c r="K1752" i="2"/>
  <c r="L1752" i="2" s="1"/>
  <c r="L1751" i="2"/>
  <c r="K1751" i="2"/>
  <c r="K1750" i="2"/>
  <c r="L1750" i="2" s="1"/>
  <c r="L1749" i="2"/>
  <c r="K1749" i="2"/>
  <c r="K1748" i="2"/>
  <c r="L1748" i="2" s="1"/>
  <c r="K1747" i="2"/>
  <c r="L1747" i="2" s="1"/>
  <c r="K1746" i="2"/>
  <c r="L1746" i="2" s="1"/>
  <c r="L1745" i="2"/>
  <c r="K1745" i="2"/>
  <c r="L1744" i="2"/>
  <c r="K1744" i="2"/>
  <c r="K1743" i="2"/>
  <c r="L1743" i="2" s="1"/>
  <c r="K1742" i="2"/>
  <c r="L1742" i="2" s="1"/>
  <c r="L1741" i="2"/>
  <c r="K1741" i="2"/>
  <c r="L1740" i="2"/>
  <c r="K1740" i="2"/>
  <c r="K1739" i="2"/>
  <c r="L1739" i="2" s="1"/>
  <c r="L1738" i="2"/>
  <c r="K1738" i="2"/>
  <c r="K1737" i="2"/>
  <c r="L1737" i="2" s="1"/>
  <c r="K1736" i="2"/>
  <c r="L1736" i="2" s="1"/>
  <c r="K1735" i="2"/>
  <c r="L1735" i="2" s="1"/>
  <c r="K1734" i="2"/>
  <c r="L1734" i="2" s="1"/>
  <c r="K1733" i="2"/>
  <c r="L1733" i="2" s="1"/>
  <c r="L1732" i="2"/>
  <c r="K1732" i="2"/>
  <c r="L1731" i="2"/>
  <c r="K1731" i="2"/>
  <c r="K1730" i="2"/>
  <c r="L1730" i="2" s="1"/>
  <c r="L1729" i="2"/>
  <c r="K1729" i="2"/>
  <c r="L1728" i="2"/>
  <c r="K1728" i="2"/>
  <c r="L1727" i="2"/>
  <c r="K1727" i="2"/>
  <c r="K1726" i="2"/>
  <c r="L1726" i="2" s="1"/>
  <c r="L1725" i="2"/>
  <c r="K1725" i="2"/>
  <c r="K1724" i="2"/>
  <c r="L1724" i="2" s="1"/>
  <c r="K1723" i="2"/>
  <c r="L1723" i="2" s="1"/>
  <c r="K1722" i="2"/>
  <c r="L1722" i="2" s="1"/>
  <c r="K1721" i="2"/>
  <c r="L1721" i="2" s="1"/>
  <c r="K1720" i="2"/>
  <c r="L1720" i="2" s="1"/>
  <c r="L1719" i="2"/>
  <c r="K1719" i="2"/>
  <c r="K1718" i="2"/>
  <c r="L1718" i="2" s="1"/>
  <c r="K1717" i="2"/>
  <c r="L1717" i="2" s="1"/>
  <c r="L1716" i="2"/>
  <c r="K1716" i="2"/>
  <c r="L1715" i="2"/>
  <c r="K1715" i="2"/>
  <c r="L1714" i="2"/>
  <c r="K1714" i="2"/>
  <c r="L1713" i="2"/>
  <c r="K1713" i="2"/>
  <c r="K1712" i="2"/>
  <c r="L1712" i="2" s="1"/>
  <c r="L1711" i="2"/>
  <c r="K1711" i="2"/>
  <c r="K1710" i="2"/>
  <c r="L1710" i="2" s="1"/>
  <c r="K1709" i="2"/>
  <c r="L1709" i="2" s="1"/>
  <c r="K1708" i="2"/>
  <c r="L1708" i="2" s="1"/>
  <c r="K1707" i="2"/>
  <c r="L1707" i="2" s="1"/>
  <c r="K1706" i="2"/>
  <c r="L1706" i="2" s="1"/>
  <c r="L1705" i="2"/>
  <c r="K1705" i="2"/>
  <c r="K1704" i="2"/>
  <c r="L1704" i="2" s="1"/>
  <c r="L1703" i="2"/>
  <c r="K1703" i="2"/>
  <c r="L1702" i="2"/>
  <c r="K1702" i="2"/>
  <c r="L1701" i="2"/>
  <c r="K1701" i="2"/>
  <c r="K1700" i="2"/>
  <c r="L1700" i="2" s="1"/>
  <c r="L1699" i="2"/>
  <c r="K1699" i="2"/>
  <c r="K1698" i="2"/>
  <c r="L1698" i="2" s="1"/>
  <c r="L1697" i="2"/>
  <c r="K1697" i="2"/>
  <c r="L1696" i="2"/>
  <c r="K1696" i="2"/>
  <c r="L1695" i="2"/>
  <c r="K1695" i="2"/>
  <c r="L1694" i="2"/>
  <c r="K1694" i="2"/>
  <c r="L1693" i="2"/>
  <c r="K1693" i="2"/>
  <c r="K1692" i="2"/>
  <c r="L1692" i="2" s="1"/>
  <c r="L1691" i="2"/>
  <c r="K1691" i="2"/>
  <c r="L1690" i="2"/>
  <c r="K1690" i="2"/>
  <c r="L1689" i="2"/>
  <c r="K1689" i="2"/>
  <c r="K1688" i="2"/>
  <c r="L1688" i="2" s="1"/>
  <c r="L1687" i="2"/>
  <c r="K1687" i="2"/>
  <c r="K1686" i="2"/>
  <c r="L1686" i="2" s="1"/>
  <c r="L1685" i="2"/>
  <c r="K1685" i="2"/>
  <c r="L1684" i="2"/>
  <c r="K1684" i="2"/>
  <c r="L1683" i="2"/>
  <c r="K1683" i="2"/>
  <c r="K1682" i="2"/>
  <c r="L1682" i="2" s="1"/>
  <c r="L1681" i="2"/>
  <c r="K1681" i="2"/>
  <c r="K1680" i="2"/>
  <c r="L1680" i="2" s="1"/>
  <c r="L1679" i="2"/>
  <c r="K1679" i="2"/>
  <c r="L1678" i="2"/>
  <c r="K1678" i="2"/>
  <c r="L1677" i="2"/>
  <c r="K1677" i="2"/>
  <c r="L1676" i="2"/>
  <c r="K1676" i="2"/>
  <c r="L1675" i="2"/>
  <c r="K1675" i="2"/>
  <c r="K1674" i="2"/>
  <c r="L1674" i="2" s="1"/>
  <c r="L1673" i="2"/>
  <c r="K1673" i="2"/>
  <c r="L1672" i="2"/>
  <c r="K1672" i="2"/>
  <c r="L1671" i="2"/>
  <c r="K1671" i="2"/>
  <c r="K1670" i="2"/>
  <c r="L1670" i="2" s="1"/>
  <c r="L1669" i="2"/>
  <c r="K1669" i="2"/>
  <c r="K1668" i="2"/>
  <c r="L1668" i="2" s="1"/>
  <c r="L1667" i="2"/>
  <c r="K1667" i="2"/>
  <c r="L1666" i="2"/>
  <c r="K1666" i="2"/>
  <c r="L1665" i="2"/>
  <c r="K1665" i="2"/>
  <c r="K1664" i="2"/>
  <c r="L1664" i="2" s="1"/>
  <c r="L1663" i="2"/>
  <c r="K1663" i="2"/>
  <c r="K1662" i="2"/>
  <c r="L1662" i="2" s="1"/>
  <c r="L1661" i="2"/>
  <c r="K1661" i="2"/>
  <c r="L1660" i="2"/>
  <c r="K1660" i="2"/>
  <c r="L1659" i="2"/>
  <c r="K1659" i="2"/>
  <c r="L1658" i="2"/>
  <c r="K1658" i="2"/>
  <c r="L1657" i="2"/>
  <c r="K1657" i="2"/>
  <c r="K1656" i="2"/>
  <c r="L1656" i="2" s="1"/>
  <c r="L1655" i="2"/>
  <c r="K1655" i="2"/>
  <c r="L1654" i="2"/>
  <c r="K1654" i="2"/>
  <c r="L1653" i="2"/>
  <c r="K1653" i="2"/>
  <c r="L1652" i="2"/>
  <c r="K1652" i="2"/>
  <c r="L1651" i="2"/>
  <c r="K1651" i="2"/>
  <c r="K1650" i="2"/>
  <c r="L1650" i="2" s="1"/>
  <c r="L1649" i="2"/>
  <c r="K1649" i="2"/>
  <c r="L1648" i="2"/>
  <c r="K1648" i="2"/>
  <c r="L1647" i="2"/>
  <c r="K1647" i="2"/>
  <c r="K1646" i="2"/>
  <c r="L1646" i="2" s="1"/>
  <c r="L1645" i="2"/>
  <c r="K1645" i="2"/>
  <c r="K1644" i="2"/>
  <c r="L1644" i="2" s="1"/>
  <c r="L1643" i="2"/>
  <c r="K1643" i="2"/>
  <c r="L1642" i="2"/>
  <c r="K1642" i="2"/>
  <c r="L1641" i="2"/>
  <c r="K1641" i="2"/>
  <c r="K1640" i="2"/>
  <c r="L1640" i="2" s="1"/>
  <c r="L1639" i="2"/>
  <c r="K1639" i="2"/>
  <c r="K1638" i="2"/>
  <c r="L1638" i="2" s="1"/>
  <c r="L1637" i="2"/>
  <c r="K1637" i="2"/>
  <c r="L1636" i="2"/>
  <c r="K1636" i="2"/>
  <c r="L1635" i="2"/>
  <c r="K1635" i="2"/>
  <c r="L1634" i="2"/>
  <c r="K1634" i="2"/>
  <c r="L1633" i="2"/>
  <c r="K1633" i="2"/>
  <c r="K1632" i="2"/>
  <c r="L1632" i="2" s="1"/>
  <c r="L1631" i="2"/>
  <c r="K1631" i="2"/>
  <c r="L1630" i="2"/>
  <c r="K1630" i="2"/>
  <c r="L1629" i="2"/>
  <c r="K1629" i="2"/>
  <c r="K1628" i="2"/>
  <c r="L1628" i="2" s="1"/>
  <c r="L1627" i="2"/>
  <c r="K1627" i="2"/>
  <c r="K1626" i="2"/>
  <c r="L1626" i="2" s="1"/>
  <c r="L1625" i="2"/>
  <c r="K1625" i="2"/>
  <c r="L1624" i="2"/>
  <c r="K1624" i="2"/>
  <c r="L1623" i="2"/>
  <c r="K1623" i="2"/>
  <c r="L1622" i="2"/>
  <c r="K1622" i="2"/>
  <c r="L1621" i="2"/>
  <c r="K1621" i="2"/>
  <c r="K1620" i="2"/>
  <c r="L1620" i="2" s="1"/>
  <c r="L1619" i="2"/>
  <c r="K1619" i="2"/>
  <c r="L1618" i="2"/>
  <c r="K1618" i="2"/>
  <c r="L1617" i="2"/>
  <c r="K1617" i="2"/>
  <c r="K1616" i="2"/>
  <c r="L1616" i="2" s="1"/>
  <c r="L1615" i="2"/>
  <c r="K1615" i="2"/>
  <c r="K1614" i="2"/>
  <c r="L1614" i="2" s="1"/>
  <c r="L1613" i="2"/>
  <c r="K1613" i="2"/>
  <c r="L1612" i="2"/>
  <c r="K1612" i="2"/>
  <c r="L1611" i="2"/>
  <c r="K1611" i="2"/>
  <c r="K1610" i="2"/>
  <c r="L1610" i="2" s="1"/>
  <c r="L1609" i="2"/>
  <c r="K1609" i="2"/>
  <c r="K1608" i="2"/>
  <c r="L1608" i="2" s="1"/>
  <c r="L1607" i="2"/>
  <c r="K1607" i="2"/>
  <c r="L1606" i="2"/>
  <c r="K1606" i="2"/>
  <c r="L1605" i="2"/>
  <c r="K1605" i="2"/>
  <c r="L1604" i="2"/>
  <c r="K1604" i="2"/>
  <c r="L1603" i="2"/>
  <c r="K1603" i="2"/>
  <c r="K1602" i="2"/>
  <c r="L1602" i="2" s="1"/>
  <c r="L1601" i="2"/>
  <c r="K1601" i="2"/>
  <c r="L1600" i="2"/>
  <c r="K1600" i="2"/>
  <c r="L1599" i="2"/>
  <c r="K1599" i="2"/>
  <c r="K1598" i="2"/>
  <c r="L1598" i="2" s="1"/>
  <c r="L1597" i="2"/>
  <c r="K1597" i="2"/>
  <c r="K1596" i="2"/>
  <c r="L1596" i="2" s="1"/>
  <c r="L1595" i="2"/>
  <c r="K1595" i="2"/>
  <c r="L1594" i="2"/>
  <c r="K1594" i="2"/>
  <c r="L1593" i="2"/>
  <c r="K1593" i="2"/>
  <c r="K1592" i="2"/>
  <c r="L1592" i="2" s="1"/>
  <c r="L1591" i="2"/>
  <c r="K1591" i="2"/>
  <c r="K1590" i="2"/>
  <c r="L1590" i="2" s="1"/>
  <c r="L1589" i="2"/>
  <c r="K1589" i="2"/>
  <c r="L1588" i="2"/>
  <c r="K1588" i="2"/>
  <c r="L1587" i="2"/>
  <c r="K1587" i="2"/>
  <c r="L1586" i="2"/>
  <c r="K1586" i="2"/>
  <c r="L1585" i="2"/>
  <c r="K1585" i="2"/>
  <c r="K1584" i="2"/>
  <c r="L1584" i="2" s="1"/>
  <c r="L1583" i="2"/>
  <c r="K1583" i="2"/>
  <c r="L1582" i="2"/>
  <c r="K1582" i="2"/>
  <c r="L1581" i="2"/>
  <c r="K1581" i="2"/>
  <c r="L1580" i="2"/>
  <c r="K1580" i="2"/>
  <c r="L1579" i="2"/>
  <c r="K1579" i="2"/>
  <c r="K1578" i="2"/>
  <c r="L1578" i="2" s="1"/>
  <c r="L1577" i="2"/>
  <c r="K1577" i="2"/>
  <c r="L1576" i="2"/>
  <c r="K1576" i="2"/>
  <c r="L1575" i="2"/>
  <c r="K1575" i="2"/>
  <c r="K1574" i="2"/>
  <c r="L1574" i="2" s="1"/>
  <c r="L1573" i="2"/>
  <c r="K1573" i="2"/>
  <c r="K1572" i="2"/>
  <c r="L1572" i="2" s="1"/>
  <c r="L1571" i="2"/>
  <c r="K1571" i="2"/>
  <c r="L1570" i="2"/>
  <c r="K1570" i="2"/>
  <c r="L1569" i="2"/>
  <c r="K1569" i="2"/>
  <c r="K1568" i="2"/>
  <c r="L1568" i="2" s="1"/>
  <c r="L1567" i="2"/>
  <c r="K1567" i="2"/>
  <c r="K1566" i="2"/>
  <c r="L1566" i="2" s="1"/>
  <c r="L1565" i="2"/>
  <c r="K1565" i="2"/>
  <c r="L1564" i="2"/>
  <c r="K1564" i="2"/>
  <c r="L1563" i="2"/>
  <c r="K1563" i="2"/>
  <c r="L1562" i="2"/>
  <c r="K1562" i="2"/>
  <c r="L1561" i="2"/>
  <c r="K1561" i="2"/>
  <c r="K1560" i="2"/>
  <c r="L1560" i="2" s="1"/>
  <c r="L1559" i="2"/>
  <c r="K1559" i="2"/>
  <c r="L1558" i="2"/>
  <c r="K1558" i="2"/>
  <c r="L1557" i="2"/>
  <c r="K1557" i="2"/>
  <c r="K1556" i="2"/>
  <c r="L1556" i="2" s="1"/>
  <c r="L1555" i="2"/>
  <c r="K1555" i="2"/>
  <c r="K1554" i="2"/>
  <c r="L1554" i="2" s="1"/>
  <c r="L1553" i="2"/>
  <c r="K1553" i="2"/>
  <c r="L1552" i="2"/>
  <c r="K1552" i="2"/>
  <c r="L1551" i="2"/>
  <c r="K1551" i="2"/>
  <c r="L1550" i="2"/>
  <c r="K1550" i="2"/>
  <c r="L1549" i="2"/>
  <c r="K1549" i="2"/>
  <c r="K1548" i="2"/>
  <c r="L1548" i="2" s="1"/>
  <c r="L1547" i="2"/>
  <c r="K1547" i="2"/>
  <c r="L1546" i="2"/>
  <c r="K1546" i="2"/>
  <c r="L1545" i="2"/>
  <c r="K1545" i="2"/>
  <c r="K1544" i="2"/>
  <c r="L1544" i="2" s="1"/>
  <c r="L1543" i="2"/>
  <c r="K1543" i="2"/>
  <c r="K1542" i="2"/>
  <c r="L1542" i="2" s="1"/>
  <c r="L1541" i="2"/>
  <c r="K1541" i="2"/>
  <c r="L1540" i="2"/>
  <c r="K1540" i="2"/>
  <c r="L1539" i="2"/>
  <c r="K1539" i="2"/>
  <c r="K1538" i="2"/>
  <c r="L1538" i="2" s="1"/>
  <c r="L1537" i="2"/>
  <c r="K1537" i="2"/>
  <c r="K1536" i="2"/>
  <c r="L1536" i="2" s="1"/>
  <c r="L1535" i="2"/>
  <c r="K1535" i="2"/>
  <c r="L1534" i="2"/>
  <c r="K1534" i="2"/>
  <c r="L1533" i="2"/>
  <c r="K1533" i="2"/>
  <c r="L1532" i="2"/>
  <c r="K1532" i="2"/>
  <c r="L1531" i="2"/>
  <c r="K1531" i="2"/>
  <c r="K1530" i="2"/>
  <c r="L1530" i="2" s="1"/>
  <c r="L1529" i="2"/>
  <c r="K1529" i="2"/>
  <c r="L1528" i="2"/>
  <c r="K1528" i="2"/>
  <c r="L1527" i="2"/>
  <c r="K1527" i="2"/>
  <c r="K1526" i="2"/>
  <c r="L1526" i="2" s="1"/>
  <c r="L1525" i="2"/>
  <c r="K1525" i="2"/>
  <c r="K1524" i="2"/>
  <c r="L1524" i="2" s="1"/>
  <c r="L1523" i="2"/>
  <c r="K1523" i="2"/>
  <c r="L1522" i="2"/>
  <c r="K1522" i="2"/>
  <c r="L1521" i="2"/>
  <c r="K1521" i="2"/>
  <c r="K1520" i="2"/>
  <c r="L1520" i="2" s="1"/>
  <c r="L1519" i="2"/>
  <c r="K1519" i="2"/>
  <c r="K1518" i="2"/>
  <c r="L1518" i="2" s="1"/>
  <c r="L1517" i="2"/>
  <c r="K1517" i="2"/>
  <c r="L1516" i="2"/>
  <c r="K1516" i="2"/>
  <c r="L1515" i="2"/>
  <c r="K1515" i="2"/>
  <c r="L1514" i="2"/>
  <c r="K1514" i="2"/>
  <c r="L1513" i="2"/>
  <c r="K1513" i="2"/>
  <c r="K1512" i="2"/>
  <c r="L1512" i="2" s="1"/>
  <c r="L1511" i="2"/>
  <c r="K1511" i="2"/>
  <c r="L1510" i="2"/>
  <c r="K1510" i="2"/>
  <c r="L1509" i="2"/>
  <c r="K1509" i="2"/>
  <c r="L1508" i="2"/>
  <c r="K1508" i="2"/>
  <c r="L1507" i="2"/>
  <c r="K1507" i="2"/>
  <c r="K1506" i="2"/>
  <c r="L1506" i="2" s="1"/>
  <c r="L1505" i="2"/>
  <c r="K1505" i="2"/>
  <c r="L1504" i="2"/>
  <c r="K1504" i="2"/>
  <c r="L1503" i="2"/>
  <c r="K1503" i="2"/>
  <c r="K1502" i="2"/>
  <c r="L1502" i="2" s="1"/>
  <c r="L1501" i="2"/>
  <c r="K1501" i="2"/>
  <c r="K1500" i="2"/>
  <c r="L1500" i="2" s="1"/>
  <c r="L1499" i="2"/>
  <c r="K1499" i="2"/>
  <c r="L1498" i="2"/>
  <c r="K1498" i="2"/>
  <c r="L1497" i="2"/>
  <c r="K1497" i="2"/>
  <c r="K1496" i="2"/>
  <c r="L1496" i="2" s="1"/>
  <c r="L1495" i="2"/>
  <c r="K1495" i="2"/>
  <c r="K1494" i="2"/>
  <c r="L1494" i="2" s="1"/>
  <c r="L1493" i="2"/>
  <c r="K1493" i="2"/>
  <c r="L1492" i="2"/>
  <c r="K1492" i="2"/>
  <c r="L1491" i="2"/>
  <c r="K1491" i="2"/>
  <c r="L1490" i="2"/>
  <c r="K1490" i="2"/>
  <c r="L1489" i="2"/>
  <c r="K1489" i="2"/>
  <c r="K1488" i="2"/>
  <c r="L1488" i="2" s="1"/>
  <c r="L1487" i="2"/>
  <c r="K1487" i="2"/>
  <c r="L1486" i="2"/>
  <c r="K1486" i="2"/>
  <c r="L1485" i="2"/>
  <c r="K1485" i="2"/>
  <c r="K1484" i="2"/>
  <c r="L1484" i="2" s="1"/>
  <c r="L1483" i="2"/>
  <c r="K1483" i="2"/>
  <c r="K1482" i="2"/>
  <c r="L1482" i="2" s="1"/>
  <c r="L1481" i="2"/>
  <c r="K1481" i="2"/>
  <c r="L1480" i="2"/>
  <c r="K1480" i="2"/>
  <c r="L1479" i="2"/>
  <c r="K1479" i="2"/>
  <c r="L1478" i="2"/>
  <c r="K1478" i="2"/>
  <c r="L1477" i="2"/>
  <c r="K1477" i="2"/>
  <c r="K1476" i="2"/>
  <c r="L1476" i="2" s="1"/>
  <c r="L1475" i="2"/>
  <c r="K1475" i="2"/>
  <c r="L1474" i="2"/>
  <c r="K1474" i="2"/>
  <c r="L1473" i="2"/>
  <c r="K1473" i="2"/>
  <c r="K1472" i="2"/>
  <c r="L1472" i="2" s="1"/>
  <c r="L1471" i="2"/>
  <c r="K1471" i="2"/>
  <c r="K1470" i="2"/>
  <c r="L1470" i="2" s="1"/>
  <c r="L1469" i="2"/>
  <c r="K1469" i="2"/>
  <c r="L1468" i="2"/>
  <c r="K1468" i="2"/>
  <c r="K1467" i="2"/>
  <c r="L1467" i="2" s="1"/>
  <c r="K1466" i="2"/>
  <c r="L1466" i="2" s="1"/>
  <c r="L1465" i="2"/>
  <c r="K1465" i="2"/>
  <c r="K1464" i="2"/>
  <c r="L1464" i="2" s="1"/>
  <c r="L1463" i="2"/>
  <c r="K1463" i="2"/>
  <c r="L1462" i="2"/>
  <c r="K1462" i="2"/>
  <c r="K1461" i="2"/>
  <c r="L1461" i="2" s="1"/>
  <c r="L1460" i="2"/>
  <c r="K1460" i="2"/>
  <c r="L1459" i="2"/>
  <c r="K1459" i="2"/>
  <c r="K1458" i="2"/>
  <c r="L1458" i="2" s="1"/>
  <c r="L1457" i="2"/>
  <c r="K1457" i="2"/>
  <c r="L1456" i="2"/>
  <c r="K1456" i="2"/>
  <c r="L1455" i="2"/>
  <c r="K1455" i="2"/>
  <c r="K1454" i="2"/>
  <c r="L1454" i="2" s="1"/>
  <c r="L1453" i="2"/>
  <c r="K1453" i="2"/>
  <c r="K1452" i="2"/>
  <c r="L1452" i="2" s="1"/>
  <c r="L1451" i="2"/>
  <c r="K1451" i="2"/>
  <c r="L1450" i="2"/>
  <c r="K1450" i="2"/>
  <c r="L1449" i="2"/>
  <c r="K1449" i="2"/>
  <c r="K1448" i="2"/>
  <c r="L1448" i="2" s="1"/>
  <c r="L1447" i="2"/>
  <c r="K1447" i="2"/>
  <c r="K1446" i="2"/>
  <c r="L1446" i="2" s="1"/>
  <c r="L1445" i="2"/>
  <c r="K1445" i="2"/>
  <c r="L1444" i="2"/>
  <c r="K1444" i="2"/>
  <c r="K1443" i="2"/>
  <c r="L1443" i="2" s="1"/>
  <c r="L1442" i="2"/>
  <c r="K1442" i="2"/>
  <c r="L1441" i="2"/>
  <c r="K1441" i="2"/>
  <c r="K1440" i="2"/>
  <c r="L1440" i="2" s="1"/>
  <c r="L1439" i="2"/>
  <c r="K1439" i="2"/>
  <c r="L1438" i="2"/>
  <c r="K1438" i="2"/>
  <c r="K1437" i="2"/>
  <c r="L1437" i="2" s="1"/>
  <c r="L1436" i="2"/>
  <c r="K1436" i="2"/>
  <c r="L1435" i="2"/>
  <c r="K1435" i="2"/>
  <c r="K1434" i="2"/>
  <c r="L1434" i="2" s="1"/>
  <c r="L1433" i="2"/>
  <c r="K1433" i="2"/>
  <c r="L1432" i="2"/>
  <c r="K1432" i="2"/>
  <c r="L1431" i="2"/>
  <c r="K1431" i="2"/>
  <c r="K1430" i="2"/>
  <c r="L1430" i="2" s="1"/>
  <c r="L1429" i="2"/>
  <c r="K1429" i="2"/>
  <c r="K1428" i="2"/>
  <c r="L1428" i="2" s="1"/>
  <c r="L1427" i="2"/>
  <c r="K1427" i="2"/>
  <c r="L1426" i="2"/>
  <c r="K1426" i="2"/>
  <c r="K1425" i="2"/>
  <c r="L1425" i="2" s="1"/>
  <c r="K1424" i="2"/>
  <c r="L1424" i="2" s="1"/>
  <c r="L1423" i="2"/>
  <c r="K1423" i="2"/>
  <c r="K1422" i="2"/>
  <c r="L1422" i="2" s="1"/>
  <c r="L1421" i="2"/>
  <c r="K1421" i="2"/>
  <c r="L1420" i="2"/>
  <c r="K1420" i="2"/>
  <c r="L1419" i="2"/>
  <c r="K1419" i="2"/>
  <c r="L1418" i="2"/>
  <c r="K1418" i="2"/>
  <c r="L1417" i="2"/>
  <c r="K1417" i="2"/>
  <c r="K1416" i="2"/>
  <c r="L1416" i="2" s="1"/>
  <c r="L1415" i="2"/>
  <c r="K1415" i="2"/>
  <c r="L1414" i="2"/>
  <c r="K1414" i="2"/>
  <c r="L1413" i="2"/>
  <c r="K1413" i="2"/>
  <c r="K1412" i="2"/>
  <c r="L1412" i="2" s="1"/>
  <c r="L1411" i="2"/>
  <c r="K1411" i="2"/>
  <c r="K1410" i="2"/>
  <c r="L1410" i="2" s="1"/>
  <c r="L1409" i="2"/>
  <c r="K1409" i="2"/>
  <c r="L1408" i="2"/>
  <c r="K1408" i="2"/>
  <c r="K1407" i="2"/>
  <c r="L1407" i="2" s="1"/>
  <c r="L1406" i="2"/>
  <c r="K1406" i="2"/>
  <c r="L1405" i="2"/>
  <c r="K1405" i="2"/>
  <c r="K1404" i="2"/>
  <c r="L1404" i="2" s="1"/>
  <c r="L1403" i="2"/>
  <c r="K1403" i="2"/>
  <c r="K1402" i="2"/>
  <c r="L1402" i="2" s="1"/>
  <c r="L1401" i="2"/>
  <c r="K1401" i="2"/>
  <c r="K1400" i="2"/>
  <c r="L1400" i="2" s="1"/>
  <c r="L1399" i="2"/>
  <c r="K1399" i="2"/>
  <c r="K1398" i="2"/>
  <c r="L1398" i="2" s="1"/>
  <c r="L1397" i="2"/>
  <c r="K1397" i="2"/>
  <c r="L1396" i="2"/>
  <c r="K1396" i="2"/>
  <c r="K1395" i="2"/>
  <c r="L1395" i="2" s="1"/>
  <c r="K1394" i="2"/>
  <c r="L1394" i="2" s="1"/>
  <c r="L1393" i="2"/>
  <c r="K1393" i="2"/>
  <c r="K1392" i="2"/>
  <c r="L1392" i="2" s="1"/>
  <c r="L1391" i="2"/>
  <c r="K1391" i="2"/>
  <c r="L1390" i="2"/>
  <c r="K1390" i="2"/>
  <c r="K1389" i="2"/>
  <c r="L1389" i="2" s="1"/>
  <c r="L1388" i="2"/>
  <c r="K1388" i="2"/>
  <c r="L1387" i="2"/>
  <c r="K1387" i="2"/>
  <c r="K1386" i="2"/>
  <c r="L1386" i="2" s="1"/>
  <c r="L1385" i="2"/>
  <c r="K1385" i="2"/>
  <c r="K1384" i="2"/>
  <c r="L1384" i="2" s="1"/>
  <c r="L1383" i="2"/>
  <c r="K1383" i="2"/>
  <c r="K1382" i="2"/>
  <c r="L1382" i="2" s="1"/>
  <c r="L1381" i="2"/>
  <c r="K1381" i="2"/>
  <c r="K1380" i="2"/>
  <c r="L1380" i="2" s="1"/>
  <c r="L1379" i="2"/>
  <c r="K1379" i="2"/>
  <c r="K1378" i="2"/>
  <c r="L1378" i="2" s="1"/>
  <c r="L1377" i="2"/>
  <c r="K1377" i="2"/>
  <c r="K1376" i="2"/>
  <c r="L1376" i="2" s="1"/>
  <c r="L1375" i="2"/>
  <c r="K1375" i="2"/>
  <c r="K1374" i="2"/>
  <c r="L1374" i="2" s="1"/>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K1363" i="2"/>
  <c r="L1363" i="2" s="1"/>
  <c r="R1362" i="2"/>
  <c r="Q1362" i="2"/>
  <c r="P1362" i="2"/>
  <c r="K1362" i="2"/>
  <c r="L1362" i="2" s="1"/>
  <c r="R1361" i="2"/>
  <c r="Q1361" i="2"/>
  <c r="P1361" i="2"/>
  <c r="L1361" i="2"/>
  <c r="K1361" i="2"/>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L1354" i="2"/>
  <c r="K1354" i="2"/>
  <c r="R1353" i="2"/>
  <c r="Q1353" i="2"/>
  <c r="P1353" i="2"/>
  <c r="K1353" i="2"/>
  <c r="L1353" i="2" s="1"/>
  <c r="R1352" i="2"/>
  <c r="Q1352" i="2"/>
  <c r="P1352" i="2"/>
  <c r="L1352" i="2"/>
  <c r="K1352" i="2"/>
  <c r="R1351" i="2"/>
  <c r="Q1351" i="2"/>
  <c r="P1351" i="2"/>
  <c r="L1351" i="2"/>
  <c r="K1351" i="2"/>
  <c r="R1350" i="2"/>
  <c r="Q1350" i="2"/>
  <c r="P1350" i="2"/>
  <c r="K1350" i="2"/>
  <c r="L1350" i="2" s="1"/>
  <c r="R1349" i="2"/>
  <c r="Q1349" i="2"/>
  <c r="P1349" i="2"/>
  <c r="K1349" i="2"/>
  <c r="L1349" i="2" s="1"/>
  <c r="R1348" i="2"/>
  <c r="Q1348" i="2"/>
  <c r="P1348" i="2"/>
  <c r="L1348" i="2"/>
  <c r="K1348" i="2"/>
  <c r="R1347" i="2"/>
  <c r="Q1347" i="2"/>
  <c r="P1347" i="2"/>
  <c r="L1347" i="2"/>
  <c r="K1347" i="2"/>
  <c r="R1346" i="2"/>
  <c r="Q1346" i="2"/>
  <c r="P1346" i="2"/>
  <c r="L1346" i="2"/>
  <c r="K1346" i="2"/>
  <c r="R1345" i="2"/>
  <c r="Q1345" i="2"/>
  <c r="P1345" i="2"/>
  <c r="K1345" i="2"/>
  <c r="L1345" i="2" s="1"/>
  <c r="R1344" i="2"/>
  <c r="Q1344" i="2"/>
  <c r="P1344" i="2"/>
  <c r="L1344" i="2"/>
  <c r="K1344" i="2"/>
  <c r="R1343" i="2"/>
  <c r="Q1343" i="2"/>
  <c r="P1343" i="2"/>
  <c r="L1343" i="2"/>
  <c r="K1343" i="2"/>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L1336" i="2"/>
  <c r="K1336" i="2"/>
  <c r="R1335" i="2"/>
  <c r="Q1335" i="2"/>
  <c r="P1335" i="2"/>
  <c r="K1335" i="2"/>
  <c r="L1335" i="2" s="1"/>
  <c r="R1334" i="2"/>
  <c r="Q1334" i="2"/>
  <c r="P1334" i="2"/>
  <c r="K1334" i="2"/>
  <c r="L1334" i="2" s="1"/>
  <c r="R1333" i="2"/>
  <c r="Q1333" i="2"/>
  <c r="P1333" i="2"/>
  <c r="L1333" i="2"/>
  <c r="K1333" i="2"/>
  <c r="R1332" i="2"/>
  <c r="Q1332" i="2"/>
  <c r="P1332" i="2"/>
  <c r="K1332" i="2"/>
  <c r="L1332" i="2" s="1"/>
  <c r="R1331" i="2"/>
  <c r="Q1331" i="2"/>
  <c r="P1331" i="2"/>
  <c r="L1331" i="2"/>
  <c r="K1331" i="2"/>
  <c r="R1330" i="2"/>
  <c r="Q1330" i="2"/>
  <c r="P1330" i="2"/>
  <c r="L1330" i="2"/>
  <c r="K1330" i="2"/>
  <c r="R1329" i="2"/>
  <c r="Q1329" i="2"/>
  <c r="P1329" i="2"/>
  <c r="L1329" i="2"/>
  <c r="K1329" i="2"/>
  <c r="R1328" i="2"/>
  <c r="Q1328" i="2"/>
  <c r="P1328" i="2"/>
  <c r="K1328" i="2"/>
  <c r="L1328" i="2" s="1"/>
  <c r="R1327" i="2"/>
  <c r="Q1327" i="2"/>
  <c r="P1327" i="2"/>
  <c r="L1327" i="2"/>
  <c r="K1327" i="2"/>
  <c r="R1326" i="2"/>
  <c r="Q1326" i="2"/>
  <c r="P1326" i="2"/>
  <c r="K1326" i="2"/>
  <c r="L1326" i="2" s="1"/>
  <c r="R1325" i="2"/>
  <c r="Q1325" i="2"/>
  <c r="P1325" i="2"/>
  <c r="L1325" i="2"/>
  <c r="K1325" i="2"/>
  <c r="R1324" i="2"/>
  <c r="Q1324" i="2"/>
  <c r="P1324" i="2"/>
  <c r="L1324" i="2"/>
  <c r="K1324" i="2"/>
  <c r="R1323" i="2"/>
  <c r="Q1323" i="2"/>
  <c r="P1323" i="2"/>
  <c r="K1323" i="2"/>
  <c r="L1323" i="2" s="1"/>
  <c r="R1322" i="2"/>
  <c r="Q1322" i="2"/>
  <c r="P1322" i="2"/>
  <c r="L1322" i="2"/>
  <c r="K1322" i="2"/>
  <c r="R1321" i="2"/>
  <c r="Q1321" i="2"/>
  <c r="P1321" i="2"/>
  <c r="L1321" i="2"/>
  <c r="K1321" i="2"/>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L1316" i="2"/>
  <c r="K1316" i="2"/>
  <c r="R1315" i="2"/>
  <c r="Q1315" i="2"/>
  <c r="P1315" i="2"/>
  <c r="L1315" i="2"/>
  <c r="K1315" i="2"/>
  <c r="R1314" i="2"/>
  <c r="Q1314" i="2"/>
  <c r="P1314" i="2"/>
  <c r="K1314" i="2"/>
  <c r="L1314" i="2" s="1"/>
  <c r="R1313" i="2"/>
  <c r="Q1313" i="2"/>
  <c r="P1313" i="2"/>
  <c r="K1313" i="2"/>
  <c r="L1313" i="2" s="1"/>
  <c r="R1312" i="2"/>
  <c r="Q1312" i="2"/>
  <c r="P1312" i="2"/>
  <c r="L1312" i="2"/>
  <c r="K1312" i="2"/>
  <c r="R1311" i="2"/>
  <c r="Q1311" i="2"/>
  <c r="P1311" i="2"/>
  <c r="L1311" i="2"/>
  <c r="K1311" i="2"/>
  <c r="R1310" i="2"/>
  <c r="Q1310" i="2"/>
  <c r="P1310" i="2"/>
  <c r="K1310" i="2"/>
  <c r="L1310" i="2" s="1"/>
  <c r="R1309" i="2"/>
  <c r="Q1309" i="2"/>
  <c r="P1309" i="2"/>
  <c r="L1309" i="2"/>
  <c r="K1309" i="2"/>
  <c r="R1308" i="2"/>
  <c r="Q1308" i="2"/>
  <c r="P1308" i="2"/>
  <c r="L1308" i="2"/>
  <c r="K1308" i="2"/>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L1303" i="2"/>
  <c r="K1303" i="2"/>
  <c r="R1302" i="2"/>
  <c r="Q1302" i="2"/>
  <c r="P1302" i="2"/>
  <c r="K1302" i="2"/>
  <c r="L1302" i="2" s="1"/>
  <c r="K1301" i="2"/>
  <c r="L1301" i="2" s="1"/>
  <c r="L1300" i="2"/>
  <c r="K1300" i="2"/>
  <c r="K1299" i="2"/>
  <c r="L1299" i="2" s="1"/>
  <c r="L1298" i="2"/>
  <c r="K1298" i="2"/>
  <c r="L1297" i="2"/>
  <c r="K1297" i="2"/>
  <c r="K1296" i="2"/>
  <c r="L1296" i="2" s="1"/>
  <c r="L1295" i="2"/>
  <c r="K1295" i="2"/>
  <c r="L1294" i="2"/>
  <c r="K1294" i="2"/>
  <c r="L1293" i="2"/>
  <c r="K1293" i="2"/>
  <c r="K1292" i="2"/>
  <c r="L1292" i="2" s="1"/>
  <c r="L1291" i="2"/>
  <c r="K1291" i="2"/>
  <c r="K1290" i="2"/>
  <c r="L1290" i="2" s="1"/>
  <c r="K1289" i="2"/>
  <c r="L1289" i="2" s="1"/>
  <c r="K1288" i="2"/>
  <c r="L1288" i="2" s="1"/>
  <c r="L1287" i="2"/>
  <c r="K1287" i="2"/>
  <c r="K1286" i="2"/>
  <c r="L1286" i="2" s="1"/>
  <c r="L1285" i="2"/>
  <c r="K1285" i="2"/>
  <c r="K1284" i="2"/>
  <c r="L1284" i="2" s="1"/>
  <c r="L1283" i="2"/>
  <c r="K1283" i="2"/>
  <c r="L1282" i="2"/>
  <c r="K1282" i="2"/>
  <c r="L1281" i="2"/>
  <c r="K1281" i="2"/>
  <c r="L1280" i="2"/>
  <c r="K1280" i="2"/>
  <c r="L1279" i="2"/>
  <c r="K1279" i="2"/>
  <c r="K1278" i="2"/>
  <c r="L1278" i="2" s="1"/>
  <c r="K1277" i="2"/>
  <c r="L1277" i="2" s="1"/>
  <c r="K1276" i="2"/>
  <c r="L1276" i="2" s="1"/>
  <c r="K1275" i="2"/>
  <c r="L1275" i="2" s="1"/>
  <c r="L1274" i="2"/>
  <c r="K1274" i="2"/>
  <c r="L1273" i="2"/>
  <c r="K1273" i="2"/>
  <c r="K1272" i="2"/>
  <c r="L1272" i="2" s="1"/>
  <c r="K1271" i="2"/>
  <c r="L1271" i="2" s="1"/>
  <c r="L1270" i="2"/>
  <c r="K1270" i="2"/>
  <c r="L1269" i="2"/>
  <c r="K1269" i="2"/>
  <c r="L1268" i="2"/>
  <c r="K1268" i="2"/>
  <c r="L1267" i="2"/>
  <c r="K1267" i="2"/>
  <c r="K1266" i="2"/>
  <c r="L1266" i="2" s="1"/>
  <c r="L1265" i="2"/>
  <c r="K1265" i="2"/>
  <c r="L1264" i="2"/>
  <c r="K1264" i="2"/>
  <c r="K1263" i="2"/>
  <c r="L1263" i="2" s="1"/>
  <c r="K1262" i="2"/>
  <c r="L1262" i="2" s="1"/>
  <c r="L1261" i="2"/>
  <c r="K1261" i="2"/>
  <c r="K1260" i="2"/>
  <c r="L1260" i="2" s="1"/>
  <c r="K1259" i="2"/>
  <c r="L1259" i="2" s="1"/>
  <c r="K1258" i="2"/>
  <c r="L1258" i="2" s="1"/>
  <c r="L1257" i="2"/>
  <c r="K1257" i="2"/>
  <c r="L1256" i="2"/>
  <c r="K1256" i="2"/>
  <c r="L1255" i="2"/>
  <c r="K1255" i="2"/>
  <c r="K1254" i="2"/>
  <c r="L1254" i="2" s="1"/>
  <c r="K1253" i="2"/>
  <c r="L1253" i="2" s="1"/>
  <c r="L1252" i="2"/>
  <c r="K1252" i="2"/>
  <c r="K1251" i="2"/>
  <c r="L1251" i="2" s="1"/>
  <c r="K1250" i="2"/>
  <c r="L1250" i="2" s="1"/>
  <c r="L1249" i="2"/>
  <c r="K1249" i="2"/>
  <c r="K1248" i="2"/>
  <c r="L1248" i="2" s="1"/>
  <c r="L1247" i="2"/>
  <c r="K1247" i="2"/>
  <c r="K1246" i="2"/>
  <c r="L1246" i="2" s="1"/>
  <c r="K1245" i="2"/>
  <c r="L1245" i="2" s="1"/>
  <c r="L1244" i="2"/>
  <c r="K1244" i="2"/>
  <c r="L1243" i="2"/>
  <c r="K1243" i="2"/>
  <c r="K1242" i="2"/>
  <c r="L1242" i="2" s="1"/>
  <c r="K1241" i="2"/>
  <c r="L1241" i="2" s="1"/>
  <c r="K1240" i="2"/>
  <c r="L1240" i="2" s="1"/>
  <c r="L1239" i="2"/>
  <c r="K1239" i="2"/>
  <c r="K1238" i="2"/>
  <c r="L1238" i="2" s="1"/>
  <c r="L1237" i="2"/>
  <c r="K1237" i="2"/>
  <c r="K1236" i="2"/>
  <c r="L1236" i="2" s="1"/>
  <c r="L1235" i="2"/>
  <c r="K1235" i="2"/>
  <c r="L1234" i="2"/>
  <c r="K1234" i="2"/>
  <c r="K1233" i="2"/>
  <c r="L1233" i="2" s="1"/>
  <c r="K1232" i="2"/>
  <c r="L1232" i="2" s="1"/>
  <c r="L1231" i="2"/>
  <c r="K1231" i="2"/>
  <c r="L1230" i="2"/>
  <c r="K1230" i="2"/>
  <c r="K1229" i="2"/>
  <c r="L1229" i="2" s="1"/>
  <c r="L1228" i="2"/>
  <c r="K1228" i="2"/>
  <c r="K1227" i="2"/>
  <c r="L1227" i="2" s="1"/>
  <c r="K1226" i="2"/>
  <c r="L1226" i="2" s="1"/>
  <c r="L1225" i="2"/>
  <c r="K1225" i="2"/>
  <c r="L1224" i="2"/>
  <c r="K1224" i="2"/>
  <c r="K1223" i="2"/>
  <c r="L1223" i="2" s="1"/>
  <c r="L1222" i="2"/>
  <c r="K1222" i="2"/>
  <c r="K1221" i="2"/>
  <c r="L1221" i="2" s="1"/>
  <c r="K1220" i="2"/>
  <c r="L1220" i="2" s="1"/>
  <c r="L1219" i="2"/>
  <c r="K1219" i="2"/>
  <c r="L1218" i="2"/>
  <c r="K1218" i="2"/>
  <c r="L1217" i="2"/>
  <c r="K1217" i="2"/>
  <c r="L1216" i="2"/>
  <c r="K1216" i="2"/>
  <c r="K1215" i="2"/>
  <c r="L1215" i="2" s="1"/>
  <c r="K1214" i="2"/>
  <c r="L1214" i="2" s="1"/>
  <c r="L1213" i="2"/>
  <c r="K1213" i="2"/>
  <c r="L1212" i="2"/>
  <c r="K1212" i="2"/>
  <c r="K1211" i="2"/>
  <c r="L1211" i="2" s="1"/>
  <c r="L1210" i="2"/>
  <c r="K1210" i="2"/>
  <c r="K1209" i="2"/>
  <c r="L1209" i="2" s="1"/>
  <c r="K1208" i="2"/>
  <c r="L1208" i="2" s="1"/>
  <c r="L1207" i="2"/>
  <c r="K1207" i="2"/>
  <c r="L1206" i="2"/>
  <c r="K1206" i="2"/>
  <c r="L1205" i="2"/>
  <c r="K1205" i="2"/>
  <c r="L1204" i="2"/>
  <c r="K1204" i="2"/>
  <c r="K1203" i="2"/>
  <c r="L1203" i="2" s="1"/>
  <c r="K1202" i="2"/>
  <c r="L1202" i="2" s="1"/>
  <c r="L1201" i="2"/>
  <c r="K1201" i="2"/>
  <c r="L1200" i="2"/>
  <c r="K1200" i="2"/>
  <c r="L1199" i="2"/>
  <c r="K1199" i="2"/>
  <c r="L1198" i="2"/>
  <c r="K1198" i="2"/>
  <c r="K1197" i="2"/>
  <c r="L1197" i="2" s="1"/>
  <c r="K1196" i="2"/>
  <c r="L1196" i="2" s="1"/>
  <c r="L1195" i="2"/>
  <c r="K1195" i="2"/>
  <c r="L1194" i="2"/>
  <c r="K1194" i="2"/>
  <c r="K1193" i="2"/>
  <c r="L1193" i="2" s="1"/>
  <c r="L1192" i="2"/>
  <c r="K1192" i="2"/>
  <c r="K1191" i="2"/>
  <c r="L1191" i="2" s="1"/>
  <c r="K1190" i="2"/>
  <c r="L1190" i="2" s="1"/>
  <c r="L1189" i="2"/>
  <c r="K1189" i="2"/>
  <c r="L1188" i="2"/>
  <c r="K1188" i="2"/>
  <c r="K1187" i="2"/>
  <c r="L1187" i="2" s="1"/>
  <c r="L1186" i="2"/>
  <c r="K1186" i="2"/>
  <c r="K1185" i="2"/>
  <c r="L1185" i="2" s="1"/>
  <c r="K1184" i="2"/>
  <c r="L1184" i="2" s="1"/>
  <c r="L1183" i="2"/>
  <c r="K1183" i="2"/>
  <c r="L1182" i="2"/>
  <c r="K1182" i="2"/>
  <c r="K1181" i="2"/>
  <c r="L1181" i="2" s="1"/>
  <c r="L1180" i="2"/>
  <c r="K1180" i="2"/>
  <c r="K1179" i="2"/>
  <c r="L1179" i="2" s="1"/>
  <c r="K1178" i="2"/>
  <c r="L1178" i="2" s="1"/>
  <c r="L1177" i="2"/>
  <c r="K1177" i="2"/>
  <c r="L1176" i="2"/>
  <c r="K1176" i="2"/>
  <c r="K1175" i="2"/>
  <c r="L1175" i="2" s="1"/>
  <c r="L1174" i="2"/>
  <c r="K1174" i="2"/>
  <c r="K1173" i="2"/>
  <c r="L1173" i="2" s="1"/>
  <c r="K1172" i="2"/>
  <c r="L1172" i="2" s="1"/>
  <c r="L1171" i="2"/>
  <c r="K1171" i="2"/>
  <c r="L1170" i="2"/>
  <c r="K1170" i="2"/>
  <c r="K1169" i="2"/>
  <c r="L1169" i="2" s="1"/>
  <c r="L1168" i="2"/>
  <c r="K1168" i="2"/>
  <c r="K1167" i="2"/>
  <c r="L1167" i="2" s="1"/>
  <c r="K1166" i="2"/>
  <c r="L1166" i="2" s="1"/>
  <c r="L1165" i="2"/>
  <c r="K1165" i="2"/>
  <c r="L1164" i="2"/>
  <c r="K1164" i="2"/>
  <c r="K1163" i="2"/>
  <c r="L1163" i="2" s="1"/>
  <c r="L1162" i="2"/>
  <c r="K1162" i="2"/>
  <c r="K1161" i="2"/>
  <c r="L1161" i="2" s="1"/>
  <c r="K1160" i="2"/>
  <c r="L1160" i="2" s="1"/>
  <c r="L1159" i="2"/>
  <c r="K1159" i="2"/>
  <c r="L1158" i="2"/>
  <c r="K1158" i="2"/>
  <c r="K1157" i="2"/>
  <c r="L1157" i="2" s="1"/>
  <c r="L1156" i="2"/>
  <c r="K1156" i="2"/>
  <c r="K1155" i="2"/>
  <c r="L1155" i="2" s="1"/>
  <c r="K1154" i="2"/>
  <c r="L1154" i="2" s="1"/>
  <c r="L1153" i="2"/>
  <c r="K1153" i="2"/>
  <c r="L1152" i="2"/>
  <c r="K1152" i="2"/>
  <c r="K1151" i="2"/>
  <c r="L1151" i="2" s="1"/>
  <c r="L1150" i="2"/>
  <c r="K1150" i="2"/>
  <c r="K1149" i="2"/>
  <c r="L1149" i="2" s="1"/>
  <c r="K1148" i="2"/>
  <c r="L1148" i="2" s="1"/>
  <c r="L1147" i="2"/>
  <c r="K1147" i="2"/>
  <c r="L1146" i="2"/>
  <c r="K1146" i="2"/>
  <c r="K1145" i="2"/>
  <c r="L1145" i="2" s="1"/>
  <c r="L1144" i="2"/>
  <c r="K1144" i="2"/>
  <c r="K1143" i="2"/>
  <c r="L1143" i="2" s="1"/>
  <c r="K1142" i="2"/>
  <c r="L1142" i="2" s="1"/>
  <c r="L1141" i="2"/>
  <c r="K1141" i="2"/>
  <c r="L1140" i="2"/>
  <c r="K1140" i="2"/>
  <c r="K1139" i="2"/>
  <c r="L1139" i="2" s="1"/>
  <c r="L1138" i="2"/>
  <c r="K1138" i="2"/>
  <c r="K1137" i="2"/>
  <c r="L1137" i="2" s="1"/>
  <c r="K1136" i="2"/>
  <c r="L1136" i="2" s="1"/>
  <c r="L1135" i="2"/>
  <c r="K1135" i="2"/>
  <c r="L1134" i="2"/>
  <c r="K1134" i="2"/>
  <c r="K1133" i="2"/>
  <c r="L1133" i="2" s="1"/>
  <c r="L1132" i="2"/>
  <c r="K1132" i="2"/>
  <c r="K1131" i="2"/>
  <c r="L1131" i="2" s="1"/>
  <c r="K1130" i="2"/>
  <c r="L1130" i="2" s="1"/>
  <c r="L1129" i="2"/>
  <c r="K1129" i="2"/>
  <c r="L1128" i="2"/>
  <c r="K1128" i="2"/>
  <c r="K1127" i="2"/>
  <c r="L1127" i="2" s="1"/>
  <c r="L1126" i="2"/>
  <c r="K1126" i="2"/>
  <c r="K1125" i="2"/>
  <c r="L1125" i="2" s="1"/>
  <c r="K1124" i="2"/>
  <c r="L1124" i="2" s="1"/>
  <c r="L1123" i="2"/>
  <c r="K1123" i="2"/>
  <c r="L1122" i="2"/>
  <c r="K1122" i="2"/>
  <c r="K1121" i="2"/>
  <c r="L1121" i="2" s="1"/>
  <c r="L1120" i="2"/>
  <c r="K1120" i="2"/>
  <c r="K1119" i="2"/>
  <c r="L1119" i="2" s="1"/>
  <c r="K1118" i="2"/>
  <c r="L1118" i="2" s="1"/>
  <c r="L1117" i="2"/>
  <c r="K1117" i="2"/>
  <c r="L1116" i="2"/>
  <c r="K1116" i="2"/>
  <c r="K1115" i="2"/>
  <c r="L1115" i="2" s="1"/>
  <c r="L1114" i="2"/>
  <c r="K1114" i="2"/>
  <c r="K1113" i="2"/>
  <c r="L1113" i="2" s="1"/>
  <c r="K1112" i="2"/>
  <c r="L1112" i="2" s="1"/>
  <c r="L1111" i="2"/>
  <c r="K1111" i="2"/>
  <c r="L1110" i="2"/>
  <c r="K1110" i="2"/>
  <c r="K1109" i="2"/>
  <c r="L1109" i="2" s="1"/>
  <c r="L1108" i="2"/>
  <c r="K1108" i="2"/>
  <c r="K1107" i="2"/>
  <c r="L1107" i="2" s="1"/>
  <c r="K1106" i="2"/>
  <c r="L1106" i="2" s="1"/>
  <c r="L1105" i="2"/>
  <c r="K1105" i="2"/>
  <c r="L1104" i="2"/>
  <c r="K1104" i="2"/>
  <c r="K1103" i="2"/>
  <c r="L1103" i="2" s="1"/>
  <c r="L1102" i="2"/>
  <c r="K1102" i="2"/>
  <c r="K1101" i="2"/>
  <c r="L1101" i="2" s="1"/>
  <c r="K1100" i="2"/>
  <c r="L1100" i="2" s="1"/>
  <c r="L1099" i="2"/>
  <c r="K1099" i="2"/>
  <c r="L1098" i="2"/>
  <c r="K1098" i="2"/>
  <c r="K1097" i="2"/>
  <c r="L1097" i="2" s="1"/>
  <c r="L1096" i="2"/>
  <c r="K1096" i="2"/>
  <c r="K1095" i="2"/>
  <c r="L1095" i="2" s="1"/>
  <c r="K1094" i="2"/>
  <c r="L1094" i="2" s="1"/>
  <c r="L1093" i="2"/>
  <c r="K1093" i="2"/>
  <c r="L1092" i="2"/>
  <c r="K1092" i="2"/>
  <c r="K1091" i="2"/>
  <c r="L1091" i="2" s="1"/>
  <c r="L1090" i="2"/>
  <c r="K1090" i="2"/>
  <c r="K1089" i="2"/>
  <c r="L1089" i="2" s="1"/>
  <c r="K1088" i="2"/>
  <c r="L1088" i="2" s="1"/>
  <c r="L1087" i="2"/>
  <c r="K1087" i="2"/>
  <c r="L1086" i="2"/>
  <c r="K1086" i="2"/>
  <c r="K1085" i="2"/>
  <c r="L1085" i="2" s="1"/>
  <c r="L1084" i="2"/>
  <c r="K1084" i="2"/>
  <c r="K1083" i="2"/>
  <c r="L1083" i="2" s="1"/>
  <c r="K1082" i="2"/>
  <c r="L1082" i="2" s="1"/>
  <c r="L1081" i="2"/>
  <c r="K1081" i="2"/>
  <c r="L1080" i="2"/>
  <c r="K1080" i="2"/>
  <c r="K1079" i="2"/>
  <c r="L1079" i="2" s="1"/>
  <c r="L1078" i="2"/>
  <c r="K1078" i="2"/>
  <c r="K1077" i="2"/>
  <c r="L1077" i="2" s="1"/>
  <c r="K1076" i="2"/>
  <c r="L1076" i="2" s="1"/>
  <c r="L1075" i="2"/>
  <c r="K1075" i="2"/>
  <c r="L1074" i="2"/>
  <c r="K1074" i="2"/>
  <c r="K1073" i="2"/>
  <c r="L1073" i="2" s="1"/>
  <c r="L1072" i="2"/>
  <c r="K1072" i="2"/>
  <c r="K1071" i="2"/>
  <c r="L1071" i="2" s="1"/>
  <c r="K1070" i="2"/>
  <c r="L1070" i="2" s="1"/>
  <c r="L1069" i="2"/>
  <c r="K1069" i="2"/>
  <c r="L1068" i="2"/>
  <c r="K1068" i="2"/>
  <c r="K1067" i="2"/>
  <c r="L1067" i="2" s="1"/>
  <c r="L1066" i="2"/>
  <c r="K1066" i="2"/>
  <c r="K1065" i="2"/>
  <c r="L1065" i="2" s="1"/>
  <c r="K1064" i="2"/>
  <c r="L1064" i="2" s="1"/>
  <c r="L1063" i="2"/>
  <c r="K1063" i="2"/>
  <c r="L1062" i="2"/>
  <c r="K1062" i="2"/>
  <c r="K1061" i="2"/>
  <c r="L1061" i="2" s="1"/>
  <c r="L1060" i="2"/>
  <c r="K1060" i="2"/>
  <c r="K1059" i="2"/>
  <c r="L1059" i="2" s="1"/>
  <c r="K1058" i="2"/>
  <c r="L1058" i="2" s="1"/>
  <c r="L1057" i="2"/>
  <c r="K1057" i="2"/>
  <c r="L1056" i="2"/>
  <c r="K1056" i="2"/>
  <c r="K1055" i="2"/>
  <c r="L1055" i="2" s="1"/>
  <c r="L1054" i="2"/>
  <c r="K1054" i="2"/>
  <c r="K1053" i="2"/>
  <c r="L1053" i="2" s="1"/>
  <c r="K1052" i="2"/>
  <c r="L1052" i="2" s="1"/>
  <c r="L1051" i="2"/>
  <c r="K1051" i="2"/>
  <c r="L1050" i="2"/>
  <c r="K1050" i="2"/>
  <c r="K1049" i="2"/>
  <c r="L1049" i="2" s="1"/>
  <c r="L1048" i="2"/>
  <c r="K1048" i="2"/>
  <c r="K1047" i="2"/>
  <c r="L1047" i="2" s="1"/>
  <c r="K1046" i="2"/>
  <c r="L1046" i="2" s="1"/>
  <c r="L1045" i="2"/>
  <c r="K1045" i="2"/>
  <c r="L1044" i="2"/>
  <c r="K1044" i="2"/>
  <c r="K1043" i="2"/>
  <c r="L1043" i="2" s="1"/>
  <c r="L1042" i="2"/>
  <c r="K1042" i="2"/>
  <c r="K1041" i="2"/>
  <c r="L1041" i="2" s="1"/>
  <c r="K1040" i="2"/>
  <c r="L1040" i="2" s="1"/>
  <c r="L1039" i="2"/>
  <c r="K1039" i="2"/>
  <c r="L1038" i="2"/>
  <c r="K1038" i="2"/>
  <c r="K1037" i="2"/>
  <c r="L1037" i="2" s="1"/>
  <c r="L1036" i="2"/>
  <c r="K1036" i="2"/>
  <c r="K1035" i="2"/>
  <c r="L1035" i="2" s="1"/>
  <c r="K1034" i="2"/>
  <c r="L1034" i="2" s="1"/>
  <c r="L1033" i="2"/>
  <c r="K1033" i="2"/>
  <c r="L1032" i="2"/>
  <c r="K1032" i="2"/>
  <c r="K1031" i="2"/>
  <c r="L1031" i="2" s="1"/>
  <c r="L1030" i="2"/>
  <c r="K1030" i="2"/>
  <c r="K1029" i="2"/>
  <c r="L1029" i="2" s="1"/>
  <c r="K1028" i="2"/>
  <c r="L1028" i="2" s="1"/>
  <c r="L1027" i="2"/>
  <c r="K1027" i="2"/>
  <c r="L1026" i="2"/>
  <c r="K1026" i="2"/>
  <c r="K1025" i="2"/>
  <c r="L1025" i="2" s="1"/>
  <c r="L1024" i="2"/>
  <c r="K1024" i="2"/>
  <c r="K1023" i="2"/>
  <c r="L1023" i="2" s="1"/>
  <c r="K1022" i="2"/>
  <c r="L1022" i="2" s="1"/>
  <c r="L1021" i="2"/>
  <c r="K1021" i="2"/>
  <c r="L1020" i="2"/>
  <c r="K1020" i="2"/>
  <c r="K1019" i="2"/>
  <c r="L1019" i="2" s="1"/>
  <c r="L1018" i="2"/>
  <c r="K1018" i="2"/>
  <c r="K1017" i="2"/>
  <c r="L1017" i="2" s="1"/>
  <c r="K1016" i="2"/>
  <c r="L1016" i="2" s="1"/>
  <c r="L1015" i="2"/>
  <c r="K1015" i="2"/>
  <c r="L1014" i="2"/>
  <c r="K1014" i="2"/>
  <c r="K1013" i="2"/>
  <c r="L1013" i="2" s="1"/>
  <c r="L1012" i="2"/>
  <c r="K1012" i="2"/>
  <c r="K1011" i="2"/>
  <c r="L1011" i="2" s="1"/>
  <c r="K1010" i="2"/>
  <c r="L1010" i="2" s="1"/>
  <c r="L1009" i="2"/>
  <c r="K1009" i="2"/>
  <c r="L1008" i="2"/>
  <c r="K1008" i="2"/>
  <c r="K1007" i="2"/>
  <c r="L1007" i="2" s="1"/>
  <c r="L1006" i="2"/>
  <c r="K1006" i="2"/>
  <c r="K1005" i="2"/>
  <c r="L1005" i="2" s="1"/>
  <c r="K1004" i="2"/>
  <c r="L1004" i="2" s="1"/>
  <c r="L1003" i="2"/>
  <c r="K1003" i="2"/>
  <c r="L1002" i="2"/>
  <c r="K1002" i="2"/>
  <c r="K1001" i="2"/>
  <c r="L1001" i="2" s="1"/>
  <c r="L1000" i="2"/>
  <c r="K1000" i="2"/>
  <c r="K999" i="2"/>
  <c r="L999" i="2" s="1"/>
  <c r="K998" i="2"/>
  <c r="L998" i="2" s="1"/>
  <c r="L997" i="2"/>
  <c r="K997" i="2"/>
  <c r="L996" i="2"/>
  <c r="K996" i="2"/>
  <c r="K995" i="2"/>
  <c r="L995" i="2" s="1"/>
  <c r="L994" i="2"/>
  <c r="K994" i="2"/>
  <c r="K993" i="2"/>
  <c r="L993" i="2" s="1"/>
  <c r="K992" i="2"/>
  <c r="L992" i="2" s="1"/>
  <c r="L991" i="2"/>
  <c r="K991" i="2"/>
  <c r="L990" i="2"/>
  <c r="K990" i="2"/>
  <c r="K989" i="2"/>
  <c r="L989" i="2" s="1"/>
  <c r="L988" i="2"/>
  <c r="K988" i="2"/>
  <c r="K987" i="2"/>
  <c r="L987" i="2" s="1"/>
  <c r="K986" i="2"/>
  <c r="L986" i="2" s="1"/>
  <c r="L985" i="2"/>
  <c r="K985" i="2"/>
  <c r="L984" i="2"/>
  <c r="K984" i="2"/>
  <c r="K983" i="2"/>
  <c r="L983" i="2" s="1"/>
  <c r="L982" i="2"/>
  <c r="K982" i="2"/>
  <c r="K981" i="2"/>
  <c r="L981" i="2" s="1"/>
  <c r="K980" i="2"/>
  <c r="L980" i="2" s="1"/>
  <c r="L979" i="2"/>
  <c r="K979" i="2"/>
  <c r="L978" i="2"/>
  <c r="K978" i="2"/>
  <c r="K977" i="2"/>
  <c r="L977" i="2" s="1"/>
  <c r="L976" i="2"/>
  <c r="K976" i="2"/>
  <c r="K975" i="2"/>
  <c r="L975" i="2" s="1"/>
  <c r="K974" i="2"/>
  <c r="L974" i="2" s="1"/>
  <c r="L973" i="2"/>
  <c r="K973" i="2"/>
  <c r="L972" i="2"/>
  <c r="K972" i="2"/>
  <c r="K971" i="2"/>
  <c r="L971" i="2" s="1"/>
  <c r="L970" i="2"/>
  <c r="K970" i="2"/>
  <c r="K969" i="2"/>
  <c r="L969" i="2" s="1"/>
  <c r="K968" i="2"/>
  <c r="L968" i="2" s="1"/>
  <c r="L967" i="2"/>
  <c r="K967" i="2"/>
  <c r="L966" i="2"/>
  <c r="K966" i="2"/>
  <c r="K965" i="2"/>
  <c r="L965" i="2" s="1"/>
  <c r="L964" i="2"/>
  <c r="K964" i="2"/>
  <c r="K963" i="2"/>
  <c r="L963" i="2" s="1"/>
  <c r="K962" i="2"/>
  <c r="L962" i="2" s="1"/>
  <c r="L961" i="2"/>
  <c r="K961" i="2"/>
  <c r="L960" i="2"/>
  <c r="K960" i="2"/>
  <c r="K959" i="2"/>
  <c r="L959" i="2" s="1"/>
  <c r="L958" i="2"/>
  <c r="K958" i="2"/>
  <c r="K957" i="2"/>
  <c r="L957" i="2" s="1"/>
  <c r="K956" i="2"/>
  <c r="L956" i="2" s="1"/>
  <c r="L955" i="2"/>
  <c r="K955" i="2"/>
  <c r="L954" i="2"/>
  <c r="K954" i="2"/>
  <c r="K953" i="2"/>
  <c r="L953" i="2" s="1"/>
  <c r="L952" i="2"/>
  <c r="K952" i="2"/>
  <c r="K951" i="2"/>
  <c r="L951" i="2" s="1"/>
  <c r="K950" i="2"/>
  <c r="L950" i="2" s="1"/>
  <c r="L949" i="2"/>
  <c r="K949" i="2"/>
  <c r="L948" i="2"/>
  <c r="K948" i="2"/>
  <c r="K947" i="2"/>
  <c r="L947" i="2" s="1"/>
  <c r="L946" i="2"/>
  <c r="K946" i="2"/>
  <c r="K945" i="2"/>
  <c r="L945" i="2" s="1"/>
  <c r="K944" i="2"/>
  <c r="L944" i="2" s="1"/>
  <c r="L943" i="2"/>
  <c r="K943" i="2"/>
  <c r="L942" i="2"/>
  <c r="K942" i="2"/>
  <c r="K941" i="2"/>
  <c r="L941" i="2" s="1"/>
  <c r="L940" i="2"/>
  <c r="K940" i="2"/>
  <c r="K939" i="2"/>
  <c r="L939" i="2" s="1"/>
  <c r="K938" i="2"/>
  <c r="L938" i="2" s="1"/>
  <c r="L937" i="2"/>
  <c r="K937" i="2"/>
  <c r="L936" i="2"/>
  <c r="K936" i="2"/>
  <c r="K935" i="2"/>
  <c r="L935" i="2" s="1"/>
  <c r="L934" i="2"/>
  <c r="K934" i="2"/>
  <c r="K933" i="2"/>
  <c r="L933" i="2" s="1"/>
  <c r="K932" i="2"/>
  <c r="L932" i="2" s="1"/>
  <c r="L931" i="2"/>
  <c r="K931" i="2"/>
  <c r="L930" i="2"/>
  <c r="K930" i="2"/>
  <c r="K929" i="2"/>
  <c r="L929" i="2" s="1"/>
  <c r="L928" i="2"/>
  <c r="K928" i="2"/>
  <c r="K927" i="2"/>
  <c r="L927" i="2" s="1"/>
  <c r="K926" i="2"/>
  <c r="L926" i="2" s="1"/>
  <c r="L925" i="2"/>
  <c r="K925" i="2"/>
  <c r="L924" i="2"/>
  <c r="K924" i="2"/>
  <c r="K923" i="2"/>
  <c r="L923" i="2" s="1"/>
  <c r="L922" i="2"/>
  <c r="K922" i="2"/>
  <c r="K921" i="2"/>
  <c r="L921" i="2" s="1"/>
  <c r="K920" i="2"/>
  <c r="L920" i="2" s="1"/>
  <c r="L919" i="2"/>
  <c r="K919" i="2"/>
  <c r="L918" i="2"/>
  <c r="K918" i="2"/>
  <c r="K917" i="2"/>
  <c r="L917" i="2" s="1"/>
  <c r="L916" i="2"/>
  <c r="K916" i="2"/>
  <c r="K915" i="2"/>
  <c r="L915" i="2" s="1"/>
  <c r="K914" i="2"/>
  <c r="L914" i="2" s="1"/>
  <c r="L913" i="2"/>
  <c r="K913" i="2"/>
  <c r="L912" i="2"/>
  <c r="K912" i="2"/>
  <c r="K911" i="2"/>
  <c r="L911" i="2" s="1"/>
  <c r="L910" i="2"/>
  <c r="K910" i="2"/>
  <c r="K909" i="2"/>
  <c r="L909" i="2" s="1"/>
  <c r="K908" i="2"/>
  <c r="L908" i="2" s="1"/>
  <c r="L907" i="2"/>
  <c r="K907" i="2"/>
  <c r="L906" i="2"/>
  <c r="K906" i="2"/>
  <c r="K905" i="2"/>
  <c r="L905" i="2" s="1"/>
  <c r="L904" i="2"/>
  <c r="K904" i="2"/>
  <c r="K903" i="2"/>
  <c r="L903" i="2" s="1"/>
  <c r="K902" i="2"/>
  <c r="L902" i="2" s="1"/>
  <c r="L901" i="2"/>
  <c r="K901" i="2"/>
  <c r="L900" i="2"/>
  <c r="K900" i="2"/>
  <c r="K899" i="2"/>
  <c r="L899" i="2" s="1"/>
  <c r="L898" i="2"/>
  <c r="K898" i="2"/>
  <c r="K897" i="2"/>
  <c r="L897" i="2" s="1"/>
  <c r="K896" i="2"/>
  <c r="L896" i="2" s="1"/>
  <c r="L895" i="2"/>
  <c r="K895" i="2"/>
  <c r="L894" i="2"/>
  <c r="K894" i="2"/>
  <c r="K893" i="2"/>
  <c r="L893" i="2" s="1"/>
  <c r="L892" i="2"/>
  <c r="K892" i="2"/>
  <c r="K891" i="2"/>
  <c r="L891" i="2" s="1"/>
  <c r="K890" i="2"/>
  <c r="L890" i="2" s="1"/>
  <c r="L889" i="2"/>
  <c r="K889" i="2"/>
  <c r="L888" i="2"/>
  <c r="K888" i="2"/>
  <c r="K887" i="2"/>
  <c r="L887" i="2" s="1"/>
  <c r="L886" i="2"/>
  <c r="K886" i="2"/>
  <c r="K885" i="2"/>
  <c r="L885" i="2" s="1"/>
  <c r="K884" i="2"/>
  <c r="L884" i="2" s="1"/>
  <c r="L883" i="2"/>
  <c r="K883" i="2"/>
  <c r="L882" i="2"/>
  <c r="K882" i="2"/>
  <c r="K881" i="2"/>
  <c r="L881" i="2" s="1"/>
  <c r="L880" i="2"/>
  <c r="K880" i="2"/>
  <c r="K879" i="2"/>
  <c r="L879" i="2" s="1"/>
  <c r="K878" i="2"/>
  <c r="L878" i="2" s="1"/>
  <c r="L877" i="2"/>
  <c r="K877" i="2"/>
  <c r="L876" i="2"/>
  <c r="K876" i="2"/>
  <c r="K875" i="2"/>
  <c r="L875" i="2" s="1"/>
  <c r="L874" i="2"/>
  <c r="K874" i="2"/>
  <c r="K873" i="2"/>
  <c r="L873" i="2" s="1"/>
  <c r="K872" i="2"/>
  <c r="L872" i="2" s="1"/>
  <c r="L871" i="2"/>
  <c r="K871" i="2"/>
  <c r="L870" i="2"/>
  <c r="K870" i="2"/>
  <c r="K869" i="2"/>
  <c r="L869" i="2" s="1"/>
  <c r="L868" i="2"/>
  <c r="K868" i="2"/>
  <c r="K867" i="2"/>
  <c r="L867" i="2" s="1"/>
  <c r="K866" i="2"/>
  <c r="L866" i="2" s="1"/>
  <c r="L865" i="2"/>
  <c r="K865" i="2"/>
  <c r="L864" i="2"/>
  <c r="K864" i="2"/>
  <c r="K863" i="2"/>
  <c r="L863" i="2" s="1"/>
  <c r="L862" i="2"/>
  <c r="K862" i="2"/>
  <c r="K861" i="2"/>
  <c r="L861" i="2" s="1"/>
  <c r="K860" i="2"/>
  <c r="L860" i="2" s="1"/>
  <c r="L859" i="2"/>
  <c r="K859" i="2"/>
  <c r="L858" i="2"/>
  <c r="K858" i="2"/>
  <c r="L857" i="2"/>
  <c r="K857" i="2"/>
  <c r="L856" i="2"/>
  <c r="K856" i="2"/>
  <c r="K855" i="2"/>
  <c r="L855" i="2" s="1"/>
  <c r="K854" i="2"/>
  <c r="L854" i="2" s="1"/>
  <c r="L853" i="2"/>
  <c r="K853" i="2"/>
  <c r="L852" i="2"/>
  <c r="K852" i="2"/>
  <c r="L851" i="2"/>
  <c r="K851" i="2"/>
  <c r="L850" i="2"/>
  <c r="K850" i="2"/>
  <c r="K849" i="2"/>
  <c r="L849" i="2" s="1"/>
  <c r="K848" i="2"/>
  <c r="L848" i="2" s="1"/>
  <c r="L847" i="2"/>
  <c r="K847" i="2"/>
  <c r="L846" i="2"/>
  <c r="K846" i="2"/>
  <c r="K845" i="2"/>
  <c r="L845" i="2" s="1"/>
  <c r="L844" i="2"/>
  <c r="K844" i="2"/>
  <c r="K843" i="2"/>
  <c r="L843" i="2" s="1"/>
  <c r="K842" i="2"/>
  <c r="L842" i="2" s="1"/>
  <c r="L841" i="2"/>
  <c r="K841" i="2"/>
  <c r="L840" i="2"/>
  <c r="K840" i="2"/>
  <c r="K839" i="2"/>
  <c r="L839" i="2" s="1"/>
  <c r="L838" i="2"/>
  <c r="K838" i="2"/>
  <c r="K837" i="2"/>
  <c r="L837" i="2" s="1"/>
  <c r="K836" i="2"/>
  <c r="L836" i="2" s="1"/>
  <c r="L835" i="2"/>
  <c r="K835" i="2"/>
  <c r="L834" i="2"/>
  <c r="K834" i="2"/>
  <c r="K833" i="2"/>
  <c r="L833" i="2" s="1"/>
  <c r="L832" i="2"/>
  <c r="K832" i="2"/>
  <c r="K831" i="2"/>
  <c r="L831" i="2" s="1"/>
  <c r="L830" i="2"/>
  <c r="K830" i="2"/>
  <c r="L829" i="2"/>
  <c r="K829" i="2"/>
  <c r="L828" i="2"/>
  <c r="K828" i="2"/>
  <c r="L827" i="2"/>
  <c r="K827" i="2"/>
  <c r="L826" i="2"/>
  <c r="K826" i="2"/>
  <c r="K825" i="2"/>
  <c r="L825" i="2" s="1"/>
  <c r="K824" i="2"/>
  <c r="L824" i="2" s="1"/>
  <c r="L823" i="2"/>
  <c r="K823" i="2"/>
  <c r="L822" i="2"/>
  <c r="K822" i="2"/>
  <c r="L821" i="2"/>
  <c r="K821" i="2"/>
  <c r="L820" i="2"/>
  <c r="K820" i="2"/>
  <c r="L819" i="2"/>
  <c r="K819" i="2"/>
  <c r="K818" i="2"/>
  <c r="L818" i="2" s="1"/>
  <c r="L817" i="2"/>
  <c r="K817" i="2"/>
  <c r="L816" i="2"/>
  <c r="K816" i="2"/>
  <c r="L815" i="2"/>
  <c r="K815" i="2"/>
  <c r="L814" i="2"/>
  <c r="K814" i="2"/>
  <c r="L813" i="2"/>
  <c r="K813" i="2"/>
  <c r="K812" i="2"/>
  <c r="L812" i="2" s="1"/>
  <c r="L811" i="2"/>
  <c r="K811" i="2"/>
  <c r="L810" i="2"/>
  <c r="K810" i="2"/>
  <c r="L809" i="2"/>
  <c r="K809" i="2"/>
  <c r="L808" i="2"/>
  <c r="K808" i="2"/>
  <c r="L807" i="2"/>
  <c r="K807" i="2"/>
  <c r="K806" i="2"/>
  <c r="L806" i="2" s="1"/>
  <c r="L805" i="2"/>
  <c r="K805" i="2"/>
  <c r="L804" i="2"/>
  <c r="K804" i="2"/>
  <c r="L803" i="2"/>
  <c r="K803" i="2"/>
  <c r="L802" i="2"/>
  <c r="K802" i="2"/>
  <c r="L801" i="2"/>
  <c r="K801" i="2"/>
  <c r="K800" i="2"/>
  <c r="L800" i="2" s="1"/>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K733" i="2"/>
  <c r="L733" i="2" s="1"/>
  <c r="P732" i="2"/>
  <c r="L732" i="2"/>
  <c r="K732" i="2"/>
  <c r="P731" i="2"/>
  <c r="L731" i="2"/>
  <c r="K731" i="2"/>
  <c r="P730" i="2"/>
  <c r="L730" i="2"/>
  <c r="K730" i="2"/>
  <c r="P729" i="2"/>
  <c r="K729" i="2"/>
  <c r="L729" i="2" s="1"/>
  <c r="P728" i="2"/>
  <c r="L728" i="2"/>
  <c r="K728" i="2"/>
  <c r="P727" i="2"/>
  <c r="L727" i="2"/>
  <c r="K727" i="2"/>
  <c r="P726" i="2"/>
  <c r="L726" i="2"/>
  <c r="K726" i="2"/>
  <c r="L725" i="2"/>
  <c r="K725" i="2"/>
  <c r="K724" i="2"/>
  <c r="L724" i="2" s="1"/>
  <c r="L723" i="2"/>
  <c r="K723" i="2"/>
  <c r="K722" i="2"/>
  <c r="L722" i="2" s="1"/>
  <c r="K721" i="2"/>
  <c r="L721" i="2" s="1"/>
  <c r="L720" i="2"/>
  <c r="K720" i="2"/>
  <c r="L719" i="2"/>
  <c r="K719" i="2"/>
  <c r="K718" i="2"/>
  <c r="L718" i="2" s="1"/>
  <c r="L717" i="2"/>
  <c r="K717" i="2"/>
  <c r="K716" i="2"/>
  <c r="L716" i="2" s="1"/>
  <c r="K715" i="2"/>
  <c r="L715" i="2" s="1"/>
  <c r="L714" i="2"/>
  <c r="K714" i="2"/>
  <c r="L713" i="2"/>
  <c r="K713" i="2"/>
  <c r="K712" i="2"/>
  <c r="L712" i="2" s="1"/>
  <c r="L711" i="2"/>
  <c r="K711" i="2"/>
  <c r="K710" i="2"/>
  <c r="L710" i="2" s="1"/>
  <c r="K709" i="2"/>
  <c r="L709" i="2" s="1"/>
  <c r="L708" i="2"/>
  <c r="K708" i="2"/>
  <c r="L707" i="2"/>
  <c r="K707" i="2"/>
  <c r="K706" i="2"/>
  <c r="L706" i="2" s="1"/>
  <c r="L705" i="2"/>
  <c r="K705" i="2"/>
  <c r="K704" i="2"/>
  <c r="L704" i="2" s="1"/>
  <c r="K703" i="2"/>
  <c r="L703" i="2" s="1"/>
  <c r="L702" i="2"/>
  <c r="K702" i="2"/>
  <c r="L701" i="2"/>
  <c r="K701" i="2"/>
  <c r="K700" i="2"/>
  <c r="L700" i="2" s="1"/>
  <c r="L699" i="2"/>
  <c r="K699" i="2"/>
  <c r="K698" i="2"/>
  <c r="L698" i="2" s="1"/>
  <c r="K697" i="2"/>
  <c r="L697" i="2" s="1"/>
  <c r="L696" i="2"/>
  <c r="K696" i="2"/>
  <c r="L695" i="2"/>
  <c r="K695" i="2"/>
  <c r="K694" i="2"/>
  <c r="L694" i="2" s="1"/>
  <c r="L693" i="2"/>
  <c r="K693" i="2"/>
  <c r="K692" i="2"/>
  <c r="L692" i="2" s="1"/>
  <c r="K691" i="2"/>
  <c r="L691" i="2" s="1"/>
  <c r="L690" i="2"/>
  <c r="K690" i="2"/>
  <c r="L689" i="2"/>
  <c r="K689" i="2"/>
  <c r="K688" i="2"/>
  <c r="L688" i="2" s="1"/>
  <c r="L687" i="2"/>
  <c r="K687" i="2"/>
  <c r="K686" i="2"/>
  <c r="L686" i="2" s="1"/>
  <c r="K685" i="2"/>
  <c r="L685" i="2" s="1"/>
  <c r="L684" i="2"/>
  <c r="K684" i="2"/>
  <c r="L683" i="2"/>
  <c r="K683" i="2"/>
  <c r="K682" i="2"/>
  <c r="L682" i="2" s="1"/>
  <c r="L681" i="2"/>
  <c r="K681" i="2"/>
  <c r="K680" i="2"/>
  <c r="L680" i="2" s="1"/>
  <c r="K679" i="2"/>
  <c r="L679" i="2" s="1"/>
  <c r="L678" i="2"/>
  <c r="K678" i="2"/>
  <c r="L677" i="2"/>
  <c r="K677" i="2"/>
  <c r="K676" i="2"/>
  <c r="L676" i="2" s="1"/>
  <c r="K675" i="2"/>
  <c r="L675" i="2" s="1"/>
  <c r="K674" i="2"/>
  <c r="L674" i="2" s="1"/>
  <c r="K673" i="2"/>
  <c r="L673" i="2" s="1"/>
  <c r="L672" i="2"/>
  <c r="K672" i="2"/>
  <c r="L671" i="2"/>
  <c r="K671" i="2"/>
  <c r="K670" i="2"/>
  <c r="L670" i="2" s="1"/>
  <c r="K669" i="2"/>
  <c r="L669" i="2" s="1"/>
  <c r="K668" i="2"/>
  <c r="L668" i="2" s="1"/>
  <c r="K667" i="2"/>
  <c r="L667" i="2" s="1"/>
  <c r="L666" i="2"/>
  <c r="K666" i="2"/>
  <c r="L665" i="2"/>
  <c r="K665" i="2"/>
  <c r="K664" i="2"/>
  <c r="L664" i="2" s="1"/>
  <c r="K663" i="2"/>
  <c r="L663" i="2" s="1"/>
  <c r="K662" i="2"/>
  <c r="L662" i="2" s="1"/>
  <c r="K661" i="2"/>
  <c r="L661" i="2" s="1"/>
  <c r="L660" i="2"/>
  <c r="K660" i="2"/>
  <c r="L659" i="2"/>
  <c r="K659" i="2"/>
  <c r="K658" i="2"/>
  <c r="L658" i="2" s="1"/>
  <c r="K657" i="2"/>
  <c r="L657" i="2" s="1"/>
  <c r="K656" i="2"/>
  <c r="L656" i="2" s="1"/>
  <c r="K655" i="2"/>
  <c r="L655" i="2" s="1"/>
  <c r="L654" i="2"/>
  <c r="K654" i="2"/>
  <c r="L653" i="2"/>
  <c r="K653" i="2"/>
  <c r="K652" i="2"/>
  <c r="L652" i="2" s="1"/>
  <c r="K651" i="2"/>
  <c r="L651" i="2" s="1"/>
  <c r="K650" i="2"/>
  <c r="L650" i="2" s="1"/>
  <c r="K649" i="2"/>
  <c r="L649" i="2" s="1"/>
  <c r="L648" i="2"/>
  <c r="K648" i="2"/>
  <c r="L647" i="2"/>
  <c r="K647" i="2"/>
  <c r="K646" i="2"/>
  <c r="L646" i="2" s="1"/>
  <c r="K645" i="2"/>
  <c r="L645" i="2" s="1"/>
  <c r="K644" i="2"/>
  <c r="L644" i="2" s="1"/>
  <c r="K643" i="2"/>
  <c r="L643" i="2" s="1"/>
  <c r="L642" i="2"/>
  <c r="K642" i="2"/>
  <c r="L641" i="2"/>
  <c r="K641" i="2"/>
  <c r="K640" i="2"/>
  <c r="L640" i="2" s="1"/>
  <c r="K639" i="2"/>
  <c r="L639" i="2" s="1"/>
  <c r="K638" i="2"/>
  <c r="L638" i="2" s="1"/>
  <c r="K637" i="2"/>
  <c r="L637" i="2" s="1"/>
  <c r="L636" i="2"/>
  <c r="K636" i="2"/>
  <c r="L635" i="2"/>
  <c r="K635" i="2"/>
  <c r="K634" i="2"/>
  <c r="L634" i="2" s="1"/>
  <c r="K633" i="2"/>
  <c r="L633" i="2" s="1"/>
  <c r="K632" i="2"/>
  <c r="L632" i="2" s="1"/>
  <c r="K631" i="2"/>
  <c r="L631" i="2" s="1"/>
  <c r="K630" i="2"/>
  <c r="L630" i="2" s="1"/>
  <c r="L629" i="2"/>
  <c r="K629" i="2"/>
  <c r="K628" i="2"/>
  <c r="L628" i="2" s="1"/>
  <c r="K627" i="2"/>
  <c r="L627" i="2" s="1"/>
  <c r="K626" i="2"/>
  <c r="L626" i="2" s="1"/>
  <c r="K625" i="2"/>
  <c r="L625" i="2" s="1"/>
  <c r="L624" i="2"/>
  <c r="K624" i="2"/>
  <c r="L623" i="2"/>
  <c r="K623" i="2"/>
  <c r="K622" i="2"/>
  <c r="L622" i="2" s="1"/>
  <c r="L621" i="2"/>
  <c r="K621" i="2"/>
  <c r="K620" i="2"/>
  <c r="L620" i="2" s="1"/>
  <c r="K619" i="2"/>
  <c r="L619" i="2" s="1"/>
  <c r="L618" i="2"/>
  <c r="K618" i="2"/>
  <c r="L617" i="2"/>
  <c r="K617" i="2"/>
  <c r="K616" i="2"/>
  <c r="L616" i="2" s="1"/>
  <c r="L615" i="2"/>
  <c r="K615" i="2"/>
  <c r="K614" i="2"/>
  <c r="L614" i="2" s="1"/>
  <c r="K613" i="2"/>
  <c r="L613" i="2" s="1"/>
  <c r="K612" i="2"/>
  <c r="L612" i="2" s="1"/>
  <c r="L611" i="2"/>
  <c r="K611" i="2"/>
  <c r="K610" i="2"/>
  <c r="L610" i="2" s="1"/>
  <c r="K609" i="2"/>
  <c r="L609" i="2" s="1"/>
  <c r="K608" i="2"/>
  <c r="L608" i="2" s="1"/>
  <c r="K607" i="2"/>
  <c r="L607" i="2" s="1"/>
  <c r="L606" i="2"/>
  <c r="K606" i="2"/>
  <c r="L605" i="2"/>
  <c r="K605" i="2"/>
  <c r="K604" i="2"/>
  <c r="L604" i="2" s="1"/>
  <c r="K603" i="2"/>
  <c r="L603" i="2" s="1"/>
  <c r="K602" i="2"/>
  <c r="L602" i="2" s="1"/>
  <c r="K601" i="2"/>
  <c r="L601" i="2" s="1"/>
  <c r="L600" i="2"/>
  <c r="K600" i="2"/>
  <c r="L599" i="2"/>
  <c r="K599" i="2"/>
  <c r="K598" i="2"/>
  <c r="L598" i="2" s="1"/>
  <c r="K597" i="2"/>
  <c r="L597" i="2" s="1"/>
  <c r="K596" i="2"/>
  <c r="L596" i="2" s="1"/>
  <c r="K595" i="2"/>
  <c r="L595" i="2" s="1"/>
  <c r="K594" i="2"/>
  <c r="L594" i="2" s="1"/>
  <c r="L593" i="2"/>
  <c r="K593" i="2"/>
  <c r="K592" i="2"/>
  <c r="L592" i="2" s="1"/>
  <c r="K591" i="2"/>
  <c r="L591" i="2" s="1"/>
  <c r="K590" i="2"/>
  <c r="L590" i="2" s="1"/>
  <c r="K589" i="2"/>
  <c r="L589" i="2" s="1"/>
  <c r="L588" i="2"/>
  <c r="K588" i="2"/>
  <c r="L587" i="2"/>
  <c r="K587" i="2"/>
  <c r="K586" i="2"/>
  <c r="L586" i="2" s="1"/>
  <c r="K585" i="2"/>
  <c r="L585" i="2" s="1"/>
  <c r="K584" i="2"/>
  <c r="L584" i="2" s="1"/>
  <c r="K583" i="2"/>
  <c r="L583" i="2" s="1"/>
  <c r="L582" i="2"/>
  <c r="K582" i="2"/>
  <c r="L581" i="2"/>
  <c r="K581" i="2"/>
  <c r="K580" i="2"/>
  <c r="L580" i="2" s="1"/>
  <c r="K579" i="2"/>
  <c r="L579" i="2" s="1"/>
  <c r="K578" i="2"/>
  <c r="L578" i="2" s="1"/>
  <c r="K577" i="2"/>
  <c r="L577" i="2" s="1"/>
  <c r="K576" i="2"/>
  <c r="L576" i="2" s="1"/>
  <c r="L575" i="2"/>
  <c r="K575" i="2"/>
  <c r="K574" i="2"/>
  <c r="L574" i="2" s="1"/>
  <c r="K573" i="2"/>
  <c r="L573" i="2" s="1"/>
  <c r="K572" i="2"/>
  <c r="L572" i="2" s="1"/>
  <c r="K571" i="2"/>
  <c r="L571" i="2" s="1"/>
  <c r="L570" i="2"/>
  <c r="K570" i="2"/>
  <c r="L569" i="2"/>
  <c r="K569" i="2"/>
  <c r="K568" i="2"/>
  <c r="L568" i="2" s="1"/>
  <c r="K567" i="2"/>
  <c r="L567" i="2" s="1"/>
  <c r="K566" i="2"/>
  <c r="L566" i="2" s="1"/>
  <c r="K565" i="2"/>
  <c r="L565" i="2" s="1"/>
  <c r="L564" i="2"/>
  <c r="K564" i="2"/>
  <c r="L563" i="2"/>
  <c r="K563" i="2"/>
  <c r="K562" i="2"/>
  <c r="L562" i="2" s="1"/>
  <c r="K561" i="2"/>
  <c r="L561" i="2" s="1"/>
  <c r="K560" i="2"/>
  <c r="L560" i="2" s="1"/>
  <c r="L559" i="2"/>
  <c r="K559" i="2"/>
  <c r="K558" i="2"/>
  <c r="L558" i="2" s="1"/>
  <c r="L557" i="2"/>
  <c r="K557" i="2"/>
  <c r="K556" i="2"/>
  <c r="L556" i="2" s="1"/>
  <c r="K555" i="2"/>
  <c r="L555" i="2" s="1"/>
  <c r="K554" i="2"/>
  <c r="L554" i="2" s="1"/>
  <c r="L553" i="2"/>
  <c r="K553" i="2"/>
  <c r="K552" i="2"/>
  <c r="L552" i="2" s="1"/>
  <c r="L551" i="2"/>
  <c r="K551" i="2"/>
  <c r="K550" i="2"/>
  <c r="L550" i="2" s="1"/>
  <c r="K549" i="2"/>
  <c r="L549" i="2" s="1"/>
  <c r="K548" i="2"/>
  <c r="L548" i="2" s="1"/>
  <c r="K547" i="2"/>
  <c r="L547" i="2" s="1"/>
  <c r="K546" i="2"/>
  <c r="L546" i="2" s="1"/>
  <c r="L545" i="2"/>
  <c r="K545" i="2"/>
  <c r="K544" i="2"/>
  <c r="L544" i="2" s="1"/>
  <c r="K543" i="2"/>
  <c r="L543" i="2" s="1"/>
  <c r="K542" i="2"/>
  <c r="L542" i="2" s="1"/>
  <c r="L541" i="2"/>
  <c r="K541" i="2"/>
  <c r="L540" i="2"/>
  <c r="K540" i="2"/>
  <c r="L539" i="2"/>
  <c r="K539" i="2"/>
  <c r="K538" i="2"/>
  <c r="L538" i="2" s="1"/>
  <c r="L537" i="2"/>
  <c r="K537" i="2"/>
  <c r="K536" i="2"/>
  <c r="L536" i="2" s="1"/>
  <c r="K535" i="2"/>
  <c r="L535" i="2" s="1"/>
  <c r="L534" i="2"/>
  <c r="K534" i="2"/>
  <c r="L533" i="2"/>
  <c r="K533" i="2"/>
  <c r="K532" i="2"/>
  <c r="L532" i="2" s="1"/>
  <c r="L531" i="2"/>
  <c r="K531" i="2"/>
  <c r="K530" i="2"/>
  <c r="L530" i="2" s="1"/>
  <c r="K529" i="2"/>
  <c r="L529" i="2" s="1"/>
  <c r="K528" i="2"/>
  <c r="L528" i="2" s="1"/>
  <c r="L527" i="2"/>
  <c r="K527" i="2"/>
  <c r="K526" i="2"/>
  <c r="L526" i="2" s="1"/>
  <c r="L525" i="2"/>
  <c r="K525" i="2"/>
  <c r="K524" i="2"/>
  <c r="L524" i="2" s="1"/>
  <c r="L523" i="2"/>
  <c r="K523" i="2"/>
  <c r="K522" i="2"/>
  <c r="L522" i="2" s="1"/>
  <c r="L521" i="2"/>
  <c r="K521" i="2"/>
  <c r="K520" i="2"/>
  <c r="L520" i="2" s="1"/>
  <c r="K519" i="2"/>
  <c r="L519" i="2" s="1"/>
  <c r="K518" i="2"/>
  <c r="L518" i="2" s="1"/>
  <c r="K517" i="2"/>
  <c r="L517" i="2" s="1"/>
  <c r="K516" i="2"/>
  <c r="L516" i="2" s="1"/>
  <c r="L515" i="2"/>
  <c r="K515" i="2"/>
  <c r="K514" i="2"/>
  <c r="L514" i="2" s="1"/>
  <c r="K513" i="2"/>
  <c r="L513" i="2" s="1"/>
  <c r="K512" i="2"/>
  <c r="L512" i="2" s="1"/>
  <c r="L511" i="2"/>
  <c r="K511" i="2"/>
  <c r="L510" i="2"/>
  <c r="K510" i="2"/>
  <c r="L509" i="2"/>
  <c r="K509" i="2"/>
  <c r="K508" i="2"/>
  <c r="L508" i="2" s="1"/>
  <c r="K507" i="2"/>
  <c r="L507" i="2" s="1"/>
  <c r="K506" i="2"/>
  <c r="L506" i="2" s="1"/>
  <c r="L505" i="2"/>
  <c r="K505" i="2"/>
  <c r="K504" i="2"/>
  <c r="L504" i="2" s="1"/>
  <c r="L503" i="2"/>
  <c r="K503" i="2"/>
  <c r="K502" i="2"/>
  <c r="L502" i="2" s="1"/>
  <c r="K501" i="2"/>
  <c r="L501" i="2" s="1"/>
  <c r="K500" i="2"/>
  <c r="L500" i="2" s="1"/>
  <c r="L499" i="2"/>
  <c r="K499" i="2"/>
  <c r="K498" i="2"/>
  <c r="L498" i="2" s="1"/>
  <c r="L497" i="2"/>
  <c r="K497" i="2"/>
  <c r="K496" i="2"/>
  <c r="L496" i="2" s="1"/>
  <c r="K495" i="2"/>
  <c r="L495" i="2" s="1"/>
  <c r="K494" i="2"/>
  <c r="L494" i="2" s="1"/>
  <c r="K493" i="2"/>
  <c r="L493" i="2" s="1"/>
  <c r="K492" i="2"/>
  <c r="L492" i="2" s="1"/>
  <c r="L491" i="2"/>
  <c r="K491" i="2"/>
  <c r="K490" i="2"/>
  <c r="L490" i="2" s="1"/>
  <c r="K489" i="2"/>
  <c r="L489" i="2" s="1"/>
  <c r="K488" i="2"/>
  <c r="L488" i="2" s="1"/>
  <c r="L487" i="2"/>
  <c r="K487" i="2"/>
  <c r="L486" i="2"/>
  <c r="K486" i="2"/>
  <c r="L485" i="2"/>
  <c r="K485" i="2"/>
  <c r="K484" i="2"/>
  <c r="L484" i="2" s="1"/>
  <c r="K483" i="2"/>
  <c r="L483" i="2" s="1"/>
  <c r="K482" i="2"/>
  <c r="L482" i="2" s="1"/>
  <c r="L481" i="2"/>
  <c r="K481" i="2"/>
  <c r="K480" i="2"/>
  <c r="L480" i="2" s="1"/>
  <c r="L479" i="2"/>
  <c r="K479" i="2"/>
  <c r="K478" i="2"/>
  <c r="L478" i="2" s="1"/>
  <c r="K477" i="2"/>
  <c r="L477" i="2" s="1"/>
  <c r="K476" i="2"/>
  <c r="L476" i="2" s="1"/>
  <c r="L475" i="2"/>
  <c r="K475" i="2"/>
  <c r="K474" i="2"/>
  <c r="L474" i="2" s="1"/>
  <c r="L473" i="2"/>
  <c r="K473" i="2"/>
  <c r="K472" i="2"/>
  <c r="L472" i="2" s="1"/>
  <c r="K471" i="2"/>
  <c r="L471" i="2" s="1"/>
  <c r="K470" i="2"/>
  <c r="L470" i="2" s="1"/>
  <c r="K469" i="2"/>
  <c r="L469" i="2" s="1"/>
  <c r="K468" i="2"/>
  <c r="L468" i="2" s="1"/>
  <c r="L467" i="2"/>
  <c r="K467" i="2"/>
  <c r="K466" i="2"/>
  <c r="L466" i="2" s="1"/>
  <c r="K465" i="2"/>
  <c r="L465" i="2" s="1"/>
  <c r="K464" i="2"/>
  <c r="L464" i="2" s="1"/>
  <c r="L463" i="2"/>
  <c r="K463" i="2"/>
  <c r="L462" i="2"/>
  <c r="K462" i="2"/>
  <c r="L461" i="2"/>
  <c r="K461" i="2"/>
  <c r="K460" i="2"/>
  <c r="L460" i="2" s="1"/>
  <c r="K459" i="2"/>
  <c r="L459" i="2" s="1"/>
  <c r="K458" i="2"/>
  <c r="L458" i="2" s="1"/>
  <c r="L457" i="2"/>
  <c r="K457" i="2"/>
  <c r="K456" i="2"/>
  <c r="L456" i="2" s="1"/>
  <c r="L455" i="2"/>
  <c r="K455" i="2"/>
  <c r="K454" i="2"/>
  <c r="L454" i="2" s="1"/>
  <c r="K453" i="2"/>
  <c r="L453" i="2" s="1"/>
  <c r="K452" i="2"/>
  <c r="L452" i="2" s="1"/>
  <c r="L451" i="2"/>
  <c r="K451" i="2"/>
  <c r="K450" i="2"/>
  <c r="L450" i="2" s="1"/>
  <c r="L449" i="2"/>
  <c r="K449" i="2"/>
  <c r="K448" i="2"/>
  <c r="L448" i="2" s="1"/>
  <c r="K447" i="2"/>
  <c r="L447" i="2" s="1"/>
  <c r="K446" i="2"/>
  <c r="L446" i="2" s="1"/>
  <c r="L445" i="2"/>
  <c r="K445" i="2"/>
  <c r="K444" i="2"/>
  <c r="L444" i="2" s="1"/>
  <c r="L443" i="2"/>
  <c r="K443" i="2"/>
  <c r="K442" i="2"/>
  <c r="L442" i="2" s="1"/>
  <c r="K441" i="2"/>
  <c r="L441" i="2" s="1"/>
  <c r="K440" i="2"/>
  <c r="L440" i="2" s="1"/>
  <c r="L439" i="2"/>
  <c r="K439" i="2"/>
  <c r="L438" i="2"/>
  <c r="K438" i="2"/>
  <c r="L437" i="2"/>
  <c r="K437" i="2"/>
  <c r="K436" i="2"/>
  <c r="L436" i="2" s="1"/>
  <c r="K435" i="2"/>
  <c r="L435" i="2" s="1"/>
  <c r="K434" i="2"/>
  <c r="L434" i="2" s="1"/>
  <c r="L433" i="2"/>
  <c r="K433" i="2"/>
  <c r="K432" i="2"/>
  <c r="L432" i="2" s="1"/>
  <c r="L431" i="2"/>
  <c r="K431" i="2"/>
  <c r="K430" i="2"/>
  <c r="L430" i="2" s="1"/>
  <c r="K429" i="2"/>
  <c r="L429" i="2" s="1"/>
  <c r="K428" i="2"/>
  <c r="L428" i="2" s="1"/>
  <c r="L427" i="2"/>
  <c r="K427" i="2"/>
  <c r="K426" i="2"/>
  <c r="L426" i="2" s="1"/>
  <c r="L425" i="2"/>
  <c r="K425" i="2"/>
  <c r="K424" i="2"/>
  <c r="L424" i="2" s="1"/>
  <c r="K423" i="2"/>
  <c r="L423" i="2" s="1"/>
  <c r="K422" i="2"/>
  <c r="L422" i="2" s="1"/>
  <c r="L421" i="2"/>
  <c r="K421" i="2"/>
  <c r="K420" i="2"/>
  <c r="L420" i="2" s="1"/>
  <c r="L419" i="2"/>
  <c r="K419" i="2"/>
  <c r="K418" i="2"/>
  <c r="L418" i="2" s="1"/>
  <c r="K417" i="2"/>
  <c r="L417" i="2" s="1"/>
  <c r="K416" i="2"/>
  <c r="L416" i="2" s="1"/>
  <c r="L415" i="2"/>
  <c r="K415" i="2"/>
  <c r="L414" i="2"/>
  <c r="K414" i="2"/>
  <c r="L413" i="2"/>
  <c r="K413" i="2"/>
  <c r="K412" i="2"/>
  <c r="L412" i="2" s="1"/>
  <c r="K411" i="2"/>
  <c r="L411" i="2" s="1"/>
  <c r="K410" i="2"/>
  <c r="L410" i="2" s="1"/>
  <c r="L409" i="2"/>
  <c r="K409" i="2"/>
  <c r="K408" i="2"/>
  <c r="L408" i="2" s="1"/>
  <c r="L407" i="2"/>
  <c r="K407" i="2"/>
  <c r="K406" i="2"/>
  <c r="L406" i="2" s="1"/>
  <c r="K405" i="2"/>
  <c r="L405" i="2" s="1"/>
  <c r="K404" i="2"/>
  <c r="L404" i="2" s="1"/>
  <c r="L403" i="2"/>
  <c r="K403" i="2"/>
  <c r="K402" i="2"/>
  <c r="L402" i="2" s="1"/>
  <c r="L401" i="2"/>
  <c r="K401" i="2"/>
  <c r="K400" i="2"/>
  <c r="L400" i="2" s="1"/>
  <c r="K399" i="2"/>
  <c r="L399" i="2" s="1"/>
  <c r="K398" i="2"/>
  <c r="L398" i="2" s="1"/>
  <c r="L397" i="2"/>
  <c r="K397" i="2"/>
  <c r="K396" i="2"/>
  <c r="L396" i="2" s="1"/>
  <c r="L395" i="2"/>
  <c r="K395" i="2"/>
  <c r="K394" i="2"/>
  <c r="L394" i="2" s="1"/>
  <c r="K393" i="2"/>
  <c r="L393" i="2" s="1"/>
  <c r="K392" i="2"/>
  <c r="L392" i="2" s="1"/>
  <c r="L391" i="2"/>
  <c r="K391" i="2"/>
  <c r="L390" i="2"/>
  <c r="K390" i="2"/>
  <c r="L389" i="2"/>
  <c r="K389" i="2"/>
  <c r="K388" i="2"/>
  <c r="L388" i="2" s="1"/>
  <c r="K387" i="2"/>
  <c r="L387" i="2" s="1"/>
  <c r="K386" i="2"/>
  <c r="L386" i="2" s="1"/>
  <c r="L385" i="2"/>
  <c r="K385" i="2"/>
  <c r="K384" i="2"/>
  <c r="L384" i="2" s="1"/>
  <c r="L383" i="2"/>
  <c r="K383" i="2"/>
  <c r="K382" i="2"/>
  <c r="L382" i="2" s="1"/>
  <c r="K381" i="2"/>
  <c r="L381" i="2" s="1"/>
  <c r="K380" i="2"/>
  <c r="L380" i="2" s="1"/>
  <c r="L379" i="2"/>
  <c r="K379" i="2"/>
  <c r="K378" i="2"/>
  <c r="L378" i="2" s="1"/>
  <c r="L377" i="2"/>
  <c r="K377" i="2"/>
  <c r="K376" i="2"/>
  <c r="L376" i="2" s="1"/>
  <c r="K375" i="2"/>
  <c r="L375" i="2" s="1"/>
  <c r="K374" i="2"/>
  <c r="L374" i="2" s="1"/>
  <c r="K373" i="2"/>
  <c r="L373" i="2" s="1"/>
  <c r="K372" i="2"/>
  <c r="L372" i="2" s="1"/>
  <c r="L371" i="2"/>
  <c r="K371" i="2"/>
  <c r="K370" i="2"/>
  <c r="L370" i="2" s="1"/>
  <c r="K369" i="2"/>
  <c r="L369" i="2" s="1"/>
  <c r="K368" i="2"/>
  <c r="L368" i="2" s="1"/>
  <c r="L367" i="2"/>
  <c r="K367" i="2"/>
  <c r="L366" i="2"/>
  <c r="K366" i="2"/>
  <c r="L365" i="2"/>
  <c r="K365" i="2"/>
  <c r="K364" i="2"/>
  <c r="L364" i="2" s="1"/>
  <c r="K363" i="2"/>
  <c r="L363" i="2" s="1"/>
  <c r="K362" i="2"/>
  <c r="L362" i="2" s="1"/>
  <c r="L361" i="2"/>
  <c r="K361" i="2"/>
  <c r="K360" i="2"/>
  <c r="L360" i="2" s="1"/>
  <c r="L359" i="2"/>
  <c r="K359" i="2"/>
  <c r="K358" i="2"/>
  <c r="L358" i="2" s="1"/>
  <c r="K357" i="2"/>
  <c r="L357" i="2" s="1"/>
  <c r="K356" i="2"/>
  <c r="L356" i="2" s="1"/>
  <c r="L355" i="2"/>
  <c r="K355" i="2"/>
  <c r="K354" i="2"/>
  <c r="L354" i="2" s="1"/>
  <c r="L353" i="2"/>
  <c r="K353" i="2"/>
  <c r="K352" i="2"/>
  <c r="L352" i="2" s="1"/>
  <c r="K351" i="2"/>
  <c r="L351" i="2" s="1"/>
  <c r="K350" i="2"/>
  <c r="L350" i="2" s="1"/>
  <c r="L349" i="2"/>
  <c r="K349" i="2"/>
  <c r="K348" i="2"/>
  <c r="L348" i="2" s="1"/>
  <c r="L347" i="2"/>
  <c r="K347" i="2"/>
  <c r="K346" i="2"/>
  <c r="L346" i="2" s="1"/>
  <c r="K345" i="2"/>
  <c r="L345" i="2" s="1"/>
  <c r="K344" i="2"/>
  <c r="L344" i="2" s="1"/>
  <c r="L343" i="2"/>
  <c r="K343" i="2"/>
  <c r="L342" i="2"/>
  <c r="K342" i="2"/>
  <c r="L341" i="2"/>
  <c r="K341" i="2"/>
  <c r="K340" i="2"/>
  <c r="L340" i="2" s="1"/>
  <c r="K339" i="2"/>
  <c r="L339" i="2" s="1"/>
  <c r="K338" i="2"/>
  <c r="L338" i="2" s="1"/>
  <c r="L337" i="2"/>
  <c r="K337" i="2"/>
  <c r="K336" i="2"/>
  <c r="L336" i="2" s="1"/>
  <c r="L335" i="2"/>
  <c r="K335" i="2"/>
  <c r="K334" i="2"/>
  <c r="L334" i="2" s="1"/>
  <c r="K333" i="2"/>
  <c r="L333" i="2" s="1"/>
  <c r="K332" i="2"/>
  <c r="L332" i="2" s="1"/>
  <c r="L331" i="2"/>
  <c r="K331" i="2"/>
  <c r="K330" i="2"/>
  <c r="L330" i="2" s="1"/>
  <c r="L329" i="2"/>
  <c r="K329" i="2"/>
  <c r="K328" i="2"/>
  <c r="L328" i="2" s="1"/>
  <c r="K327" i="2"/>
  <c r="L327" i="2" s="1"/>
  <c r="K326" i="2"/>
  <c r="L326" i="2" s="1"/>
  <c r="L325" i="2"/>
  <c r="K325" i="2"/>
  <c r="K324" i="2"/>
  <c r="L324" i="2" s="1"/>
  <c r="L323" i="2"/>
  <c r="K323" i="2"/>
  <c r="K322" i="2"/>
  <c r="L322" i="2" s="1"/>
  <c r="K321" i="2"/>
  <c r="L321" i="2" s="1"/>
  <c r="K320" i="2"/>
  <c r="L320" i="2" s="1"/>
  <c r="L319" i="2"/>
  <c r="K319" i="2"/>
  <c r="L318" i="2"/>
  <c r="K318" i="2"/>
  <c r="L317" i="2"/>
  <c r="K317" i="2"/>
  <c r="K316" i="2"/>
  <c r="L316" i="2" s="1"/>
  <c r="K315" i="2"/>
  <c r="L315" i="2" s="1"/>
  <c r="K314" i="2"/>
  <c r="L314" i="2" s="1"/>
  <c r="L313" i="2"/>
  <c r="K313" i="2"/>
  <c r="K312" i="2"/>
  <c r="L312" i="2" s="1"/>
  <c r="L311" i="2"/>
  <c r="K311" i="2"/>
  <c r="K310" i="2"/>
  <c r="L310" i="2" s="1"/>
  <c r="K309" i="2"/>
  <c r="L309" i="2" s="1"/>
  <c r="K308" i="2"/>
  <c r="L308" i="2" s="1"/>
  <c r="L307" i="2"/>
  <c r="K307" i="2"/>
  <c r="K306" i="2"/>
  <c r="L306" i="2" s="1"/>
  <c r="L305" i="2"/>
  <c r="K305" i="2"/>
  <c r="K304" i="2"/>
  <c r="L304" i="2" s="1"/>
  <c r="K303" i="2"/>
  <c r="L303" i="2" s="1"/>
  <c r="K302" i="2"/>
  <c r="L302" i="2" s="1"/>
  <c r="L301" i="2"/>
  <c r="K301" i="2"/>
  <c r="K300" i="2"/>
  <c r="L300" i="2" s="1"/>
  <c r="L299" i="2"/>
  <c r="K299" i="2"/>
  <c r="K298" i="2"/>
  <c r="L298" i="2" s="1"/>
  <c r="K297" i="2"/>
  <c r="L297" i="2" s="1"/>
  <c r="K296" i="2"/>
  <c r="L296" i="2" s="1"/>
  <c r="L295" i="2"/>
  <c r="K295" i="2"/>
  <c r="L294" i="2"/>
  <c r="K294" i="2"/>
  <c r="L293" i="2"/>
  <c r="K293" i="2"/>
  <c r="K292" i="2"/>
  <c r="L292" i="2" s="1"/>
  <c r="K291" i="2"/>
  <c r="L291" i="2" s="1"/>
  <c r="K290" i="2"/>
  <c r="L290" i="2" s="1"/>
  <c r="L289" i="2"/>
  <c r="K289" i="2"/>
  <c r="K288" i="2"/>
  <c r="L288" i="2" s="1"/>
  <c r="L287" i="2"/>
  <c r="K287" i="2"/>
  <c r="K286" i="2"/>
  <c r="L286" i="2" s="1"/>
  <c r="K285" i="2"/>
  <c r="L285" i="2" s="1"/>
  <c r="K284" i="2"/>
  <c r="L284" i="2" s="1"/>
  <c r="L283" i="2"/>
  <c r="K283" i="2"/>
  <c r="K282" i="2"/>
  <c r="L282" i="2" s="1"/>
  <c r="L281" i="2"/>
  <c r="K281" i="2"/>
  <c r="K280" i="2"/>
  <c r="L280" i="2" s="1"/>
  <c r="K279" i="2"/>
  <c r="L279" i="2" s="1"/>
  <c r="L278" i="2"/>
  <c r="K278" i="2"/>
  <c r="L277" i="2"/>
  <c r="K277" i="2"/>
  <c r="L276" i="2"/>
  <c r="K276" i="2"/>
  <c r="L275" i="2"/>
  <c r="K275" i="2"/>
  <c r="K274" i="2"/>
  <c r="L274" i="2" s="1"/>
  <c r="K273" i="2"/>
  <c r="L273" i="2" s="1"/>
  <c r="L272" i="2"/>
  <c r="K272" i="2"/>
  <c r="L271" i="2"/>
  <c r="K271" i="2"/>
  <c r="L270" i="2"/>
  <c r="K270" i="2"/>
  <c r="L269" i="2"/>
  <c r="K269" i="2"/>
  <c r="K268" i="2"/>
  <c r="L268" i="2" s="1"/>
  <c r="K267" i="2"/>
  <c r="L267" i="2" s="1"/>
  <c r="K266" i="2"/>
  <c r="L266" i="2" s="1"/>
  <c r="L265" i="2"/>
  <c r="K265" i="2"/>
  <c r="L264" i="2"/>
  <c r="K264" i="2"/>
  <c r="L263" i="2"/>
  <c r="K263" i="2"/>
  <c r="K262" i="2"/>
  <c r="L262" i="2" s="1"/>
  <c r="K261" i="2"/>
  <c r="L261" i="2" s="1"/>
  <c r="K260" i="2"/>
  <c r="L260" i="2" s="1"/>
  <c r="K259" i="2"/>
  <c r="L259" i="2" s="1"/>
  <c r="L258" i="2"/>
  <c r="K258" i="2"/>
  <c r="L257" i="2"/>
  <c r="K257" i="2"/>
  <c r="K256" i="2"/>
  <c r="L256" i="2" s="1"/>
  <c r="K255" i="2"/>
  <c r="L255" i="2" s="1"/>
  <c r="L254" i="2"/>
  <c r="K254" i="2"/>
  <c r="K253" i="2"/>
  <c r="L253" i="2" s="1"/>
  <c r="K252" i="2"/>
  <c r="L252" i="2" s="1"/>
  <c r="L251" i="2"/>
  <c r="K251" i="2"/>
  <c r="K250" i="2"/>
  <c r="L250" i="2" s="1"/>
  <c r="K249" i="2"/>
  <c r="L249" i="2" s="1"/>
  <c r="L248" i="2"/>
  <c r="K248" i="2"/>
  <c r="L247" i="2"/>
  <c r="K247" i="2"/>
  <c r="K246" i="2"/>
  <c r="L246" i="2" s="1"/>
  <c r="L245" i="2"/>
  <c r="K245" i="2"/>
  <c r="K244" i="2"/>
  <c r="L244" i="2" s="1"/>
  <c r="K243" i="2"/>
  <c r="L243" i="2" s="1"/>
  <c r="L242" i="2"/>
  <c r="K242" i="2"/>
  <c r="L241" i="2"/>
  <c r="K241" i="2"/>
  <c r="L240" i="2"/>
  <c r="K240" i="2"/>
  <c r="L239" i="2"/>
  <c r="K239" i="2"/>
  <c r="K238" i="2"/>
  <c r="L238" i="2" s="1"/>
  <c r="K237" i="2"/>
  <c r="L237" i="2" s="1"/>
  <c r="L236" i="2"/>
  <c r="K236" i="2"/>
  <c r="L235" i="2"/>
  <c r="K235" i="2"/>
  <c r="L234" i="2"/>
  <c r="K234" i="2"/>
  <c r="L233" i="2"/>
  <c r="K233" i="2"/>
  <c r="K232" i="2"/>
  <c r="L232" i="2" s="1"/>
  <c r="K231" i="2"/>
  <c r="L231" i="2" s="1"/>
  <c r="K230" i="2"/>
  <c r="L230" i="2" s="1"/>
  <c r="L229" i="2"/>
  <c r="K229" i="2"/>
  <c r="L228" i="2"/>
  <c r="K228" i="2"/>
  <c r="L227" i="2"/>
  <c r="K227" i="2"/>
  <c r="K226" i="2"/>
  <c r="L226" i="2" s="1"/>
  <c r="K225" i="2"/>
  <c r="L225" i="2" s="1"/>
  <c r="K224" i="2"/>
  <c r="L224" i="2" s="1"/>
  <c r="K223" i="2"/>
  <c r="L223" i="2" s="1"/>
  <c r="L222" i="2"/>
  <c r="K222" i="2"/>
  <c r="L221" i="2"/>
  <c r="K221" i="2"/>
  <c r="K220" i="2"/>
  <c r="L220" i="2" s="1"/>
  <c r="K219" i="2"/>
  <c r="L219" i="2" s="1"/>
  <c r="L218" i="2"/>
  <c r="K218" i="2"/>
  <c r="K217" i="2"/>
  <c r="L217" i="2" s="1"/>
  <c r="K216" i="2"/>
  <c r="L216" i="2" s="1"/>
  <c r="L215" i="2"/>
  <c r="K215" i="2"/>
  <c r="K214" i="2"/>
  <c r="L214" i="2" s="1"/>
  <c r="K213" i="2"/>
  <c r="L213" i="2" s="1"/>
  <c r="L212" i="2"/>
  <c r="K212" i="2"/>
  <c r="L211" i="2"/>
  <c r="K211" i="2"/>
  <c r="K210" i="2"/>
  <c r="L210" i="2" s="1"/>
  <c r="L209" i="2"/>
  <c r="K209" i="2"/>
  <c r="K208" i="2"/>
  <c r="L208" i="2" s="1"/>
  <c r="K207" i="2"/>
  <c r="L207" i="2" s="1"/>
  <c r="L206" i="2"/>
  <c r="K206" i="2"/>
  <c r="L205" i="2"/>
  <c r="K205" i="2"/>
  <c r="L204" i="2"/>
  <c r="K204" i="2"/>
  <c r="L203" i="2"/>
  <c r="K203" i="2"/>
  <c r="K202" i="2"/>
  <c r="L202" i="2" s="1"/>
  <c r="K201" i="2"/>
  <c r="L201" i="2" s="1"/>
  <c r="L200" i="2"/>
  <c r="K200" i="2"/>
  <c r="L199" i="2"/>
  <c r="K199" i="2"/>
  <c r="L198" i="2"/>
  <c r="K198" i="2"/>
  <c r="L197" i="2"/>
  <c r="K197" i="2"/>
  <c r="K196" i="2"/>
  <c r="L196" i="2" s="1"/>
  <c r="K195" i="2"/>
  <c r="L195" i="2" s="1"/>
  <c r="K194" i="2"/>
  <c r="L194" i="2" s="1"/>
  <c r="L193" i="2"/>
  <c r="K193" i="2"/>
  <c r="L192" i="2"/>
  <c r="K192" i="2"/>
  <c r="L191" i="2"/>
  <c r="K191" i="2"/>
  <c r="K190" i="2"/>
  <c r="L190" i="2" s="1"/>
  <c r="K189" i="2"/>
  <c r="L189" i="2" s="1"/>
  <c r="K188" i="2"/>
  <c r="L188" i="2" s="1"/>
  <c r="K187" i="2"/>
  <c r="L187" i="2" s="1"/>
  <c r="L186" i="2"/>
  <c r="K186" i="2"/>
  <c r="L185" i="2"/>
  <c r="K185" i="2"/>
  <c r="K184" i="2"/>
  <c r="L184" i="2" s="1"/>
  <c r="K183" i="2"/>
  <c r="L183" i="2" s="1"/>
  <c r="L182" i="2"/>
  <c r="K182" i="2"/>
  <c r="K181" i="2"/>
  <c r="L181" i="2" s="1"/>
  <c r="K180" i="2"/>
  <c r="L180" i="2" s="1"/>
  <c r="L179" i="2"/>
  <c r="K179" i="2"/>
  <c r="K178" i="2"/>
  <c r="L178" i="2" s="1"/>
  <c r="K177" i="2"/>
  <c r="L177" i="2" s="1"/>
  <c r="L176" i="2"/>
  <c r="K176" i="2"/>
  <c r="L175" i="2"/>
  <c r="K175" i="2"/>
  <c r="K174" i="2"/>
  <c r="L174" i="2" s="1"/>
  <c r="L173" i="2"/>
  <c r="K173" i="2"/>
  <c r="K172" i="2"/>
  <c r="L172" i="2" s="1"/>
  <c r="K171" i="2"/>
  <c r="L171" i="2" s="1"/>
  <c r="L170" i="2"/>
  <c r="K170" i="2"/>
  <c r="L169" i="2"/>
  <c r="K169" i="2"/>
  <c r="L168" i="2"/>
  <c r="K168" i="2"/>
  <c r="L167" i="2"/>
  <c r="K167" i="2"/>
  <c r="K166" i="2"/>
  <c r="L166" i="2" s="1"/>
  <c r="K165" i="2"/>
  <c r="L165" i="2" s="1"/>
  <c r="L164" i="2"/>
  <c r="K164" i="2"/>
  <c r="L163" i="2"/>
  <c r="K163" i="2"/>
  <c r="L162" i="2"/>
  <c r="K162" i="2"/>
  <c r="L161" i="2"/>
  <c r="K161" i="2"/>
  <c r="K160" i="2"/>
  <c r="L160" i="2" s="1"/>
  <c r="K159" i="2"/>
  <c r="L159" i="2" s="1"/>
  <c r="K158" i="2"/>
  <c r="L158" i="2" s="1"/>
  <c r="L157" i="2"/>
  <c r="K157" i="2"/>
  <c r="L156" i="2"/>
  <c r="K156" i="2"/>
  <c r="L155" i="2"/>
  <c r="K155" i="2"/>
  <c r="K154" i="2"/>
  <c r="L154" i="2" s="1"/>
  <c r="K153" i="2"/>
  <c r="L153" i="2" s="1"/>
  <c r="L152" i="2"/>
  <c r="K152" i="2"/>
  <c r="K151" i="2"/>
  <c r="L151" i="2" s="1"/>
  <c r="K150" i="2"/>
  <c r="L150" i="2" s="1"/>
  <c r="L149" i="2"/>
  <c r="K149" i="2"/>
  <c r="K148" i="2"/>
  <c r="L148" i="2" s="1"/>
  <c r="L147" i="2"/>
  <c r="K147" i="2"/>
  <c r="K146" i="2"/>
  <c r="L146" i="2" s="1"/>
  <c r="K145" i="2"/>
  <c r="L145" i="2" s="1"/>
  <c r="L144" i="2"/>
  <c r="K144" i="2"/>
  <c r="L143" i="2"/>
  <c r="K143" i="2"/>
  <c r="K142" i="2"/>
  <c r="L142" i="2" s="1"/>
  <c r="K141" i="2"/>
  <c r="L141" i="2" s="1"/>
  <c r="K140" i="2"/>
  <c r="L140" i="2" s="1"/>
  <c r="L139" i="2"/>
  <c r="K139" i="2"/>
  <c r="K138" i="2"/>
  <c r="L138" i="2" s="1"/>
  <c r="L137" i="2"/>
  <c r="K137" i="2"/>
  <c r="K136" i="2"/>
  <c r="L136" i="2" s="1"/>
  <c r="L135" i="2"/>
  <c r="K135" i="2"/>
  <c r="L134" i="2"/>
  <c r="K134" i="2"/>
  <c r="K133" i="2"/>
  <c r="L133" i="2" s="1"/>
  <c r="K132" i="2"/>
  <c r="L132" i="2" s="1"/>
  <c r="L131" i="2"/>
  <c r="K131" i="2"/>
  <c r="L130" i="2"/>
  <c r="K130" i="2"/>
  <c r="L129" i="2"/>
  <c r="K129" i="2"/>
  <c r="L128" i="2"/>
  <c r="K128" i="2"/>
  <c r="K127" i="2"/>
  <c r="L127" i="2" s="1"/>
  <c r="K126" i="2"/>
  <c r="L126" i="2" s="1"/>
  <c r="L125" i="2"/>
  <c r="K125" i="2"/>
  <c r="K124" i="2"/>
  <c r="L124" i="2" s="1"/>
  <c r="K123" i="2"/>
  <c r="L123" i="2" s="1"/>
  <c r="K122" i="2"/>
  <c r="L122" i="2" s="1"/>
  <c r="K121" i="2"/>
  <c r="L121" i="2" s="1"/>
  <c r="L120" i="2"/>
  <c r="K120" i="2"/>
  <c r="L119" i="2"/>
  <c r="K119" i="2"/>
  <c r="K118" i="2"/>
  <c r="L118" i="2" s="1"/>
  <c r="L117" i="2"/>
  <c r="K117" i="2"/>
  <c r="L116" i="2"/>
  <c r="K116" i="2"/>
  <c r="L115" i="2"/>
  <c r="K115" i="2"/>
  <c r="K114" i="2"/>
  <c r="L114" i="2" s="1"/>
  <c r="L113" i="2"/>
  <c r="K113" i="2"/>
  <c r="K112" i="2"/>
  <c r="L112" i="2" s="1"/>
  <c r="K111" i="2"/>
  <c r="L111" i="2" s="1"/>
  <c r="K110" i="2"/>
  <c r="L110" i="2" s="1"/>
  <c r="K109" i="2"/>
  <c r="L109" i="2" s="1"/>
  <c r="K108" i="2"/>
  <c r="L108" i="2" s="1"/>
  <c r="L107" i="2"/>
  <c r="K107" i="2"/>
  <c r="K106" i="2"/>
  <c r="L106" i="2" s="1"/>
  <c r="L105" i="2"/>
  <c r="K105" i="2"/>
  <c r="L104" i="2"/>
  <c r="K104" i="2"/>
  <c r="L103" i="2"/>
  <c r="K103" i="2"/>
  <c r="L102" i="2"/>
  <c r="K102" i="2"/>
  <c r="L101" i="2"/>
  <c r="K101" i="2"/>
  <c r="K100" i="2"/>
  <c r="L100" i="2" s="1"/>
  <c r="K99" i="2"/>
  <c r="L99" i="2" s="1"/>
  <c r="K98" i="2"/>
  <c r="L98" i="2" s="1"/>
  <c r="K97" i="2"/>
  <c r="L97" i="2" s="1"/>
  <c r="K96" i="2"/>
  <c r="L96" i="2" s="1"/>
  <c r="L95" i="2"/>
  <c r="K95" i="2"/>
  <c r="K94" i="2"/>
  <c r="L94" i="2" s="1"/>
  <c r="K93" i="2"/>
  <c r="L93" i="2" s="1"/>
  <c r="L92" i="2"/>
  <c r="K92" i="2"/>
  <c r="L91" i="2"/>
  <c r="K91" i="2"/>
  <c r="L90" i="2"/>
  <c r="K90" i="2"/>
  <c r="L89" i="2"/>
  <c r="K89" i="2"/>
  <c r="K88" i="2"/>
  <c r="L88" i="2" s="1"/>
  <c r="L87" i="2"/>
  <c r="K87" i="2"/>
  <c r="K86" i="2"/>
  <c r="L86" i="2" s="1"/>
  <c r="K85" i="2"/>
  <c r="L85" i="2" s="1"/>
  <c r="K84" i="2"/>
  <c r="L84" i="2" s="1"/>
  <c r="L83" i="2"/>
  <c r="K83" i="2"/>
  <c r="K82" i="2"/>
  <c r="L82" i="2" s="1"/>
  <c r="K81" i="2"/>
  <c r="L81" i="2" s="1"/>
  <c r="K80" i="2"/>
  <c r="L80" i="2" s="1"/>
  <c r="L79" i="2"/>
  <c r="K79" i="2"/>
  <c r="L78" i="2"/>
  <c r="K78" i="2"/>
  <c r="L77" i="2"/>
  <c r="K77" i="2"/>
  <c r="K76" i="2"/>
  <c r="L76" i="2" s="1"/>
  <c r="K75" i="2"/>
  <c r="L75" i="2" s="1"/>
  <c r="L74" i="2"/>
  <c r="K74" i="2"/>
  <c r="K73" i="2"/>
  <c r="L73" i="2" s="1"/>
  <c r="K72" i="2"/>
  <c r="L72" i="2" s="1"/>
  <c r="L71" i="2"/>
  <c r="K71" i="2"/>
  <c r="K70" i="2"/>
  <c r="L70" i="2" s="1"/>
  <c r="L69" i="2"/>
  <c r="K69" i="2"/>
  <c r="K68" i="2"/>
  <c r="L68" i="2" s="1"/>
  <c r="K67" i="2"/>
  <c r="L67" i="2" s="1"/>
  <c r="L66" i="2"/>
  <c r="K66" i="2"/>
  <c r="L65" i="2"/>
  <c r="K65" i="2"/>
  <c r="K64" i="2"/>
  <c r="L64" i="2" s="1"/>
  <c r="K63" i="2"/>
  <c r="L63" i="2" s="1"/>
  <c r="K62" i="2"/>
  <c r="L62" i="2" s="1"/>
  <c r="L61" i="2"/>
  <c r="K61" i="2"/>
  <c r="K60" i="2"/>
  <c r="L60" i="2" s="1"/>
  <c r="L59" i="2"/>
  <c r="K59" i="2"/>
  <c r="K58" i="2"/>
  <c r="L58" i="2" s="1"/>
  <c r="L57" i="2"/>
  <c r="K57" i="2"/>
  <c r="L56" i="2"/>
  <c r="K56" i="2"/>
  <c r="K55" i="2"/>
  <c r="L55" i="2" s="1"/>
  <c r="K54" i="2"/>
  <c r="L54" i="2" s="1"/>
  <c r="L53" i="2"/>
  <c r="K53" i="2"/>
  <c r="K52" i="2"/>
  <c r="L52" i="2" s="1"/>
  <c r="K51" i="2"/>
  <c r="L51" i="2" s="1"/>
  <c r="K50" i="2"/>
  <c r="L50" i="2" s="1"/>
  <c r="K49" i="2"/>
  <c r="L49" i="2" s="1"/>
  <c r="L48" i="2"/>
  <c r="K48" i="2"/>
  <c r="L47" i="2"/>
  <c r="K47" i="2"/>
  <c r="K46" i="2"/>
  <c r="L46" i="2" s="1"/>
  <c r="L45" i="2"/>
  <c r="K45" i="2"/>
  <c r="L44" i="2"/>
  <c r="K44" i="2"/>
  <c r="L43" i="2"/>
  <c r="K43" i="2"/>
  <c r="K42" i="2"/>
  <c r="L42" i="2" s="1"/>
  <c r="L41" i="2"/>
  <c r="K41" i="2"/>
  <c r="K40" i="2"/>
  <c r="L40" i="2" s="1"/>
  <c r="K39" i="2"/>
  <c r="L39" i="2" s="1"/>
  <c r="K38" i="2"/>
  <c r="L38" i="2" s="1"/>
  <c r="K37" i="2"/>
  <c r="L37" i="2" s="1"/>
  <c r="K36" i="2"/>
  <c r="L36" i="2" s="1"/>
  <c r="L35" i="2"/>
  <c r="K35" i="2"/>
  <c r="K34" i="2"/>
  <c r="L34" i="2" s="1"/>
  <c r="L33" i="2"/>
  <c r="K33" i="2"/>
  <c r="L32" i="2"/>
  <c r="K32" i="2"/>
  <c r="L31" i="2"/>
  <c r="K31" i="2"/>
  <c r="L30" i="2"/>
  <c r="K30" i="2"/>
  <c r="L29" i="2"/>
  <c r="K29" i="2"/>
  <c r="K28" i="2"/>
  <c r="L28" i="2" s="1"/>
  <c r="K27" i="2"/>
  <c r="L27" i="2" s="1"/>
  <c r="K26" i="2"/>
  <c r="L26" i="2" s="1"/>
  <c r="K25" i="2"/>
  <c r="L25" i="2" s="1"/>
  <c r="K24" i="2"/>
  <c r="L24" i="2" s="1"/>
  <c r="L23" i="2"/>
  <c r="K23" i="2"/>
  <c r="K22" i="2"/>
  <c r="L22" i="2" s="1"/>
  <c r="K21" i="2"/>
  <c r="L21" i="2" s="1"/>
  <c r="L20" i="2"/>
  <c r="K20" i="2"/>
  <c r="L19" i="2"/>
  <c r="K19" i="2"/>
  <c r="L18" i="2"/>
  <c r="K18" i="2"/>
  <c r="L17" i="2"/>
  <c r="K17" i="2"/>
  <c r="K16" i="2"/>
  <c r="L16" i="2" s="1"/>
  <c r="L15" i="2"/>
  <c r="K15" i="2"/>
  <c r="K14" i="2"/>
  <c r="L14" i="2" s="1"/>
  <c r="K13" i="2"/>
  <c r="L13" i="2" s="1"/>
  <c r="K12" i="2"/>
  <c r="L12" i="2" s="1"/>
  <c r="L11" i="2"/>
  <c r="K11" i="2"/>
  <c r="K10" i="2"/>
  <c r="L10" i="2" s="1"/>
  <c r="K9" i="2"/>
  <c r="L9" i="2" s="1"/>
  <c r="K8" i="2"/>
  <c r="L8" i="2" s="1"/>
  <c r="L7" i="2"/>
  <c r="K7" i="2"/>
  <c r="L6" i="2"/>
  <c r="K6" i="2"/>
  <c r="R3" i="3"/>
  <c r="P3" i="3"/>
  <c r="O3" i="3"/>
  <c r="M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<sst xmlns="http://schemas.openxmlformats.org/spreadsheetml/2006/main" count="19578" uniqueCount="153">
  <si>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</si>
  <si>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</si>
  <si>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</si>
  <si>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</si>
  <si>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</si>
  <si>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</si>
  <si>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</si>
  <si>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</si>
  <si>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</si>
  <si>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</si>
  <si>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</si>
  <si>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</si>
  <si>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</si>
  <si>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</si>
  <si>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</si>
  <si>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</si>
  <si>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</si>
  <si>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</si>
  <si>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</si>
  <si>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</si>
  <si>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</si>
  <si>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</si>
  <si>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</si>
  <si>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</si>
  <si>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</si>
  <si>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</si>
  <si>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</si>
  <si>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</si>
  <si>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</si>
  <si>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</si>
  <si>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</si>
  <si>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</si>
  <si>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</si>
  <si>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</si>
  <si>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</si>
  <si>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</si>
  <si>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</si>
  <si>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</si>
  <si>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</si>
  <si>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</si>
  <si>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</si>
  <si>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</si>
  <si>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</si>
  <si>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</si>
  <si>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</si>
  <si>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</si>
  <si>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</si>
  <si>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</si>
  <si>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</si>
  <si>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</si>
  <si>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</si>
  <si>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</si>
  <si>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</si>
  <si>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</si>
  <si>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</si>
  <si>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</si>
  <si>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</si>
  <si>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</si>
  <si>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</si>
  <si>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</si>
  <si>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</si>
  <si>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</si>
  <si>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</si>
  <si>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</si>
  <si>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</si>
  <si>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</si>
  <si>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</si>
  <si>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</si>
  <si>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</si>
  <si>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</si>
  <si>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</si>
  <si>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</si>
  <si>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</si>
  <si>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</si>
  <si>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</si>
  <si>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</si>
  <si>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</si>
  <si>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</si>
  <si>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</si>
  <si>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</si>
  <si>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</si>
  <si>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</si>
  <si>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</si>
  <si>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</si>
  <si>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</si>
  <si>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</si>
  <si>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</si>
  <si>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</si>
  <si>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</si>
  <si>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</si>
  <si>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</si>
  <si>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</si>
  <si>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</si>
  <si>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</si>
  <si>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</si>
  <si>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</si>
  <si>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</si>
  <si>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</si>
  <si>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</si>
  <si>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</si>
  <si>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</si>
  <si>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</si>
  <si>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</si>
  <si>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</si>
  <si>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</si>
  <si>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</si>
  <si>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</si>
  <si>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</si>
  <si>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</si>
  <si>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</si>
  <si>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</si>
  <si>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</si>
  <si>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</si>
  <si>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</si>
  <si>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</si>
  <si>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</si>
  <si>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</si>
  <si>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</si>
  <si>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</si>
  <si>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</si>
  <si>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</si>
  <si>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</si>
  <si>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</si>
  <si>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</si>
  <si>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</si>
  <si>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</si>
  <si>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</si>
  <si>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</si>
  <si>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</si>
  <si>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</si>
  <si>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</si>
  <si>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</si>
  <si>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Total Sales</t>
  </si>
  <si>
    <t>Sum of Units Sold</t>
  </si>
  <si>
    <t>Sum of Operating Profit</t>
  </si>
  <si>
    <t>Average of Operating Margin</t>
  </si>
  <si>
    <t>Total Units Sold</t>
  </si>
  <si>
    <t>Total Operating Profit</t>
  </si>
  <si>
    <t>Avg Operating Profit</t>
  </si>
  <si>
    <t>Row Labels</t>
  </si>
  <si>
    <t>Grand Total</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</si>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</sst>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64" formatCode="&quot;$&quot;#,##0.0_);[Red]\(&quot;$&quot;#,##0.0\)"/>
    <numFmt numFmtId="165" formatCode="&quot;$&quot;#,##0"/>
    <numFmt numFmtId="166" formatCode="0.0%"/>
  </numFmts>
  <fonts count="13">
    <font>
      <sz val="11"/>
      <color theme="1"/>
      <name val="Calibri"/>
      <scheme val="minor"/>
    </font>
    <font>
      <sz val="11"/>
      <color theme="1"/>
      <name val="Calibri"/>
    </font>
    <font>
      <b/>
      <sz val="18"/>
      <color rgb="FF2A3E68"/>
      <name val="Calibri"/>
    </font>
    <font>
      <b/>
      <sz val="12"/>
      <color rgb="FF2A3E68"/>
      <name val="Calibri"/>
    </font>
    <font>
      <sz val="11"/>
      <color theme="0"/>
      <name val="Calibri"/>
    </font>
    <font>
      <b/>
      <sz val="39"/>
      <color theme="0"/>
      <name val="Calibri"/>
    </font>
    <font>
      <sz val="11"/>
      <name val="Calibri"/>
    </font>
    <font>
      <b/>
      <sz val="36"/>
      <color theme="0"/>
      <name val="Calibri"/>
    </font>
    <font>
      <b/>
      <sz val="14"/>
      <color theme="0"/>
      <name val="Calibri"/>
    </font>
    <font>
      <sz val="14"/>
      <color theme="0"/>
      <name val="Calibri"/>
    </font>
    <font>
      <sz val="18"/>
      <color theme="0"/>
      <name val="Calibri"/>
    </font>
    <font>
      <b/>
      <sz val="20"/>
      <color theme="0"/>
      <name val="Calibri"/>
    </font>
    <font>
      <b/>
      <sz val="18"/>
      <color theme="0"/>
      <name val="Calibri"/>
    </font>
  </fonts>
  <fills count="4">
    <fill>
      <patternFill patternType="none"/>
    </fill>
    <fill>
      <patternFill patternType="gray125"/>
    </fill>
    <fill>
      <patternFill patternType="solid">
        <fgColor rgb="FF2A3E68"/>
        <bgColor rgb="FF2A3E68"/>
      </patternFill>
    </fill>
    <fill>
      <patternFill patternType="solid">
        <fgColor theme="0"/>
        <bgColor theme="0"/>
      </patternFill>
    </fill>
  </fills>
  <borders count="11">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4">
    <xf numFmtId="0" fontId="0" fillId="0" borderId="0" xfId="0"/>
    <xf numFmtId="0" fontId="1" fillId="0" borderId="0" xfId="0" applyFont="1"/>
    <xf numFmtId="0" fontId="2" fillId="0" borderId="2" xfId="0" applyFont="1" applyBorder="1"/>
    <xf numFmtId="0" fontId="1" fillId="0" borderId="2" xfId="0" applyFont="1" applyBorder="1"/>
    <xf numFmtId="0" fontId="3" fillId="0" borderId="0" xfId="0" applyFont="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8" fontId="1" fillId="0" borderId="0" xfId="0" applyNumberFormat="1" applyFont="1"/>
    <xf numFmtId="10" fontId="1" fillId="0" borderId="0" xfId="0" applyNumberFormat="1" applyFont="1"/>
    <xf numFmtId="14" fontId="1" fillId="0" borderId="0" xfId="0" applyNumberFormat="1" applyFont="1"/>
    <xf numFmtId="164" fontId="1" fillId="0" borderId="0" xfId="0" applyNumberFormat="1" applyFont="1"/>
    <xf numFmtId="0" fontId="4" fillId="2" borderId="1" xfId="0" applyFont="1" applyFill="1" applyBorder="1"/>
    <xf numFmtId="0" fontId="7" fillId="2" borderId="1" xfId="0" applyFont="1" applyFill="1" applyBorder="1" applyAlignment="1">
      <alignment vertical="center"/>
    </xf>
    <xf numFmtId="0" fontId="8" fillId="2" borderId="1" xfId="0" applyFont="1" applyFill="1" applyBorder="1"/>
    <xf numFmtId="0" fontId="9" fillId="2" borderId="1" xfId="0" applyFont="1" applyFill="1" applyBorder="1"/>
    <xf numFmtId="0" fontId="10" fillId="2" borderId="1" xfId="0" applyFont="1" applyFill="1" applyBorder="1" applyAlignment="1">
      <alignment vertical="top"/>
    </xf>
    <xf numFmtId="165" fontId="12" fillId="2" borderId="1" xfId="0" applyNumberFormat="1" applyFont="1" applyFill="1" applyBorder="1" applyAlignment="1">
      <alignment vertical="top"/>
    </xf>
    <xf numFmtId="0" fontId="1" fillId="2" borderId="1" xfId="0" applyFont="1" applyFill="1" applyBorder="1"/>
    <xf numFmtId="0" fontId="1" fillId="3" borderId="1" xfId="0" applyFont="1" applyFill="1" applyBorder="1"/>
    <xf numFmtId="1" fontId="12" fillId="2" borderId="1" xfId="0" applyNumberFormat="1" applyFont="1" applyFill="1" applyBorder="1" applyAlignment="1">
      <alignment vertical="top"/>
    </xf>
    <xf numFmtId="10" fontId="12" fillId="2" borderId="1" xfId="0" applyNumberFormat="1" applyFont="1" applyFill="1" applyBorder="1" applyAlignment="1">
      <alignment vertical="top"/>
    </xf>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8" fillId="2" borderId="6" xfId="0" applyFont="1" applyFill="1" applyBorder="1" applyAlignment="1">
      <alignment horizontal="center"/>
    </xf>
    <xf numFmtId="0" fontId="6" fillId="0" borderId="7" xfId="0" applyFont="1" applyBorder="1"/>
    <xf numFmtId="166" fontId="11" fillId="2" borderId="6" xfId="0" applyNumberFormat="1" applyFont="1" applyFill="1" applyBorder="1" applyAlignment="1">
      <alignment horizontal="center" vertical="top"/>
    </xf>
    <xf numFmtId="0" fontId="5" fillId="2" borderId="3" xfId="0" applyFont="1" applyFill="1" applyBorder="1" applyAlignment="1">
      <alignment horizontal="center" vertical="center"/>
    </xf>
    <xf numFmtId="0" fontId="6" fillId="0" borderId="4" xfId="0" applyFont="1" applyBorder="1"/>
    <xf numFmtId="0" fontId="6" fillId="0" borderId="5" xfId="0" applyFont="1" applyBorder="1"/>
    <xf numFmtId="0" fontId="6" fillId="0" borderId="8" xfId="0" applyFont="1" applyBorder="1"/>
    <xf numFmtId="0" fontId="6" fillId="0" borderId="9" xfId="0" applyFont="1" applyBorder="1"/>
    <xf numFmtId="0" fontId="6" fillId="0" borderId="10" xfId="0" applyFont="1" applyBorder="1"/>
    <xf numFmtId="165" fontId="11" fillId="2" borderId="6" xfId="0" applyNumberFormat="1" applyFont="1" applyFill="1" applyBorder="1" applyAlignment="1">
      <alignment horizontal="center" vertical="top"/>
    </xf>
    <xf numFmtId="165" fontId="6" fillId="0" borderId="7" xfId="0" applyNumberFormat="1" applyFont="1" applyBorder="1"/>
    <xf numFmtId="0" fontId="0" fillId="0" borderId="0" xfId="0" applyNumberFormat="1"/>
  </cellXfs>
  <cellStyles count="1">
    <cellStyle name="Normal" xfId="0" builtinId="0"/>
  </cellStyles>
  <dxfs count="20">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numFmt numFmtId="165" formatCode="&quot;$&quot;#,##0"/>
    </dxf>
    <dxf>
      <numFmt numFmtId="165" formatCode="&quot;$&quot;#,##0"/>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2" defaultPivotStyle="PivotStyleLight16">
    <tableStyle name="Timeline Style 1" pivot="0" table="0" count="8" xr9:uid="{4BA1BC50-E974-4E53-A763-0A06D3216E20}">
      <tableStyleElement type="wholeTable" dxfId="19"/>
      <tableStyleElement type="headerRow" dxfId="18"/>
    </tableStyle>
    <tableStyle name="Timeline Style 1 2" pivot="0" table="0" count="8" xr9:uid="{BF2B3871-F3D7-4543-AF48-934FB8C10E5A}">
      <tableStyleElement type="wholeTable" dxfId="17"/>
      <tableStyleElement type="headerRow" dxfId="16"/>
    </tableStyle>
  </tableStyles>
  <colors>
    <mruColors>
      <color rgb="FF2A3E68"/>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2A3E68"/>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2A3E68"/>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Retailer DB .xlsx]Sheet3!PivotTable3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"$"#,##0</c:formatCode>
                <c:ptCount val="12"/>
                <c:pt idx="0">
                  <c:v>77350</c:v>
                </c:pt>
                <c:pt idx="1">
                  <c:v>73137.5</c:v>
                </c:pt>
                <c:pt idx="2">
                  <c:v>63075</c:v>
                </c:pt>
                <c:pt idx="3">
                  <c:v>64225</c:v>
                </c:pt>
                <c:pt idx="4">
                  <c:v>85087.5</c:v>
                </c:pt>
                <c:pt idx="5">
                  <c:v>116975</c:v>
                </c:pt>
                <c:pt idx="6">
                  <c:v>146750</c:v>
                </c:pt>
                <c:pt idx="7">
                  <c:v>119500</c:v>
                </c:pt>
                <c:pt idx="8">
                  <c:v>91400</c:v>
                </c:pt>
                <c:pt idx="9">
                  <c:v>83025</c:v>
                </c:pt>
                <c:pt idx="10">
                  <c:v>127850</c:v>
                </c:pt>
                <c:pt idx="11">
                  <c:v>145262.5</c:v>
                </c:pt>
              </c:numCache>
            </c:numRef>
          </c:val>
          <c:extLst>
            <c:ext xmlns:c16="http://schemas.microsoft.com/office/drawing/2014/chart" uri="{C3380CC4-5D6E-409C-BE32-E72D297353CC}">
              <c16:uniqueId val="{00000000-3811-4A7B-8BCF-FAF4762C15C4}"/>
            </c:ext>
          </c:extLst>
        </c:ser>
        <c:dLbls>
          <c:showLegendKey val="0"/>
          <c:showVal val="0"/>
          <c:showCatName val="0"/>
          <c:showSerName val="0"/>
          <c:showPercent val="0"/>
          <c:showBubbleSize val="0"/>
        </c:dLbls>
        <c:gapWidth val="219"/>
        <c:overlap val="-27"/>
        <c:axId val="334816351"/>
        <c:axId val="194090287"/>
      </c:barChart>
      <c:catAx>
        <c:axId val="33481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90287"/>
        <c:crosses val="autoZero"/>
        <c:auto val="1"/>
        <c:lblAlgn val="ctr"/>
        <c:lblOffset val="100"/>
        <c:noMultiLvlLbl val="0"/>
      </c:catAx>
      <c:valAx>
        <c:axId val="194090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1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Retailer DB .xlsx]Sheet3!PivotTable3</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Monthly</a:t>
            </a:r>
            <a:r>
              <a:rPr lang="en-US" b="1" baseline="0">
                <a:solidFill>
                  <a:schemeClr val="accent1">
                    <a:lumMod val="50000"/>
                  </a:schemeClr>
                </a:solidFill>
              </a:rPr>
              <a:t> Sales</a:t>
            </a:r>
            <a:r>
              <a:rPr lang="en-US" baseline="0"/>
              <a:t>	</a:t>
            </a:r>
            <a:endParaRPr lang="en-US"/>
          </a:p>
        </c:rich>
      </c:tx>
      <c:layout>
        <c:manualLayout>
          <c:xMode val="edge"/>
          <c:yMode val="edge"/>
          <c:x val="0.36944444444444446"/>
          <c:y val="4.629629629629629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lumMod val="60000"/>
                <a:lumOff val="40000"/>
              </a:schemeClr>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"$"#,##0</c:formatCode>
                <c:ptCount val="12"/>
                <c:pt idx="0">
                  <c:v>77350</c:v>
                </c:pt>
                <c:pt idx="1">
                  <c:v>73137.5</c:v>
                </c:pt>
                <c:pt idx="2">
                  <c:v>63075</c:v>
                </c:pt>
                <c:pt idx="3">
                  <c:v>64225</c:v>
                </c:pt>
                <c:pt idx="4">
                  <c:v>85087.5</c:v>
                </c:pt>
                <c:pt idx="5">
                  <c:v>116975</c:v>
                </c:pt>
                <c:pt idx="6">
                  <c:v>146750</c:v>
                </c:pt>
                <c:pt idx="7">
                  <c:v>119500</c:v>
                </c:pt>
                <c:pt idx="8">
                  <c:v>91400</c:v>
                </c:pt>
                <c:pt idx="9">
                  <c:v>83025</c:v>
                </c:pt>
                <c:pt idx="10">
                  <c:v>127850</c:v>
                </c:pt>
                <c:pt idx="11">
                  <c:v>145262.5</c:v>
                </c:pt>
              </c:numCache>
            </c:numRef>
          </c:val>
          <c:extLst>
            <c:ext xmlns:c16="http://schemas.microsoft.com/office/drawing/2014/chart" uri="{C3380CC4-5D6E-409C-BE32-E72D297353CC}">
              <c16:uniqueId val="{00000000-7D39-42B1-923F-433AB00C9262}"/>
            </c:ext>
          </c:extLst>
        </c:ser>
        <c:dLbls>
          <c:showLegendKey val="0"/>
          <c:showVal val="0"/>
          <c:showCatName val="0"/>
          <c:showSerName val="0"/>
          <c:showPercent val="0"/>
          <c:showBubbleSize val="0"/>
        </c:dLbls>
        <c:gapWidth val="40"/>
        <c:overlap val="-27"/>
        <c:axId val="334816351"/>
        <c:axId val="194090287"/>
      </c:barChart>
      <c:catAx>
        <c:axId val="33481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90287"/>
        <c:crosses val="autoZero"/>
        <c:auto val="1"/>
        <c:lblAlgn val="ctr"/>
        <c:lblOffset val="100"/>
        <c:noMultiLvlLbl val="0"/>
      </c:catAx>
      <c:valAx>
        <c:axId val="19409028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1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3A78F68-1599-4891-B160-1E217416D8D2}">
          <cx:dataId val="0"/>
          <cx:layoutPr>
            <cx:regionLabelLayout val="none"/>
            <cx:geography cultureLanguage="en-US" cultureRegion="US" attribution="Powered by Bing">
              <cx:geoCache provider="{E9337A44-BEBE-4D9F-B70C-5C5E7DAFC167}">
                <cx:binary>1H1pc+O20u5fmZrPlw5BAARx6uStCiVZkrV4G49n/IWl2A4JbuC+/frbhGRLZjSx34pv3ZLOKYZo
dNOQHjZ6AzD/fWz+8xg+b7IvTRTG+X8em9+/ekWR/Oe33/JH7zna5GeReMxkLv8qzh5l9Jv86y/x
+PzbU7apRez+ZuiI/PbobbLiufn6P/+Fp7nPcikfN4WQ8XX5nLU3z3kZFvk/9B3t+rJ5ikQ8FnmR
iccC/f51/Bxu6k32/PXLc1yIov3WJs+/f33D9fXLb8Nn/e3vfglhaEX5BLKYn+m6xUwDU779fP0S
ytjddWuMnhHTMglG1rabvvzt9SYC+Y+MSI1n8/SUPec5fCX130PJN+OHjsnXL4+yjIv+d3PhJ/z9
610siuenL7fFpnjOv34RuRxtGUay/xJ3t+pb//b2l/+f/w4I8DsMKAfgDH+097r+hs1IhjLbPMmX
3+cTsLHOOLco1Ymhqw96iw3S6RklzMImfvmjW1A+MpTjoOwlB6CMLk8SlD/CzZ+baPPy83wCJsYZ
M01imDrfYgI//aG+WOaZRXSMDd141aetrm6h+cCAjiPzKjgA5o/laQKTBZs434Ayf9pMRs5girJ0
jHYzmfUWGW6cEcwRpdTaIjeYyf74wIh+Ac2r5BCbm5PE5uo5jvM2rDax+ETNITrgY5qA0O4zmM0Y
O7OwZXHG9K3mAH6HmvPRUR3H6K30AKerP04SJ5gS8uATETLJGSKE9vqzhch4q0GIGmcG4xbW+cDg
vD+S46i8yA3w+GNxmnhkopPxJwKCyZnBsWFYiGxVgg0AQegMjBHlJjUVYqBShyrzx/sD+gUuL4JD
YB5OEpjRJhR/yexTpzPMzgxKYD5DO2WB3/7QEUCIn5mIgb7oO/DeYvOxMR2H51B2gNDoj5NEaPHZ
zoB1RizCjN6avGjGITrcOsOWjsBb2DkLoFmHmvP+eI4j8yI3QGVxe5KozMNQxFJ8opMGTgAyCCIQ
1Lwa+UNcLA4myDIxtfbh6CEuHxnRcWT2kgNs5qfpQI9kHD8/FuKxLF5e3X8f3RB0Rhk4ABjTo2rD
IPrBFtgjY+A8f3A0x6F5IzxAZ/TtJDVn/Vx/WT034vEz0wHkjBgIM0S2xl4HJ+xQd5BuniHdwly3
Bn7Ax0ZzHJxD2QE269VJYnMOeRrxtPk8rTGsM8opRQbmbxGxIOS0GCYGuMzqM3CbPzCS46C8Cg4Q
OT/Nuey7yFzx2d4Z4AGawMnrL3+oK8w6MzlkPUGhXie6QzvzkREdh2YvOcDm+2l6ZtNnCeB8orZg
48wkYEMs8M7UZxDUWPiMEIIZ0XeZgoHSfGBAx5F5FRwAMz1NYFYyLjafGW0SdgaJS4o4/PQvs9Wh
ziAdIhpIDxgmJi+T5zap+YGhHIfkVXAAyeo0rf4MijNCvPw2/94dUyFkX515UQX01r5AMvOMGozw
vyHy/kiOA/IiN8BjNj9JS79+rjafaeihWIapSQhHO3s+xAOZZyaluHcGlAZB/6FVeX88x1F5kRug
sv5+kqjMnzbeJ7rFhEAoz3UGYeXRkBIhAqBwzKCM9haOdwdyHI2d2ACM+fg0wYifxKdaEdARSIlx
SHtt0eBDn9g8g/jR0k2+CzEHtmT+/oB+AcuL4BCY9WkCI+vNy+v67y0JMc50RkzKyHHbzvFZD4eJ
9F2/+fK3txZ+/s5ofgGJkhri8cdJ4rGWWeF9GW0yCTmxT0QGgwnHMDtRqKocc4cZZMQsShADnVGf
wST28XEdx2goP0BrPTpJtBZgdsvHoH15i/+9BkG+H1wtbFjkeHHMojCvQbaZEHOL42Be+8iIjiO0
lxxgs/h5ktgsZSnyTzY6+hm3wOWy6CAnxhEUnZEFJbSddg1Q+dBYjsNyIDrAZXmaM9y9yB9lnIv4
85QGfDMTc04xLJfZft4GMJDuB5UCd5kfT5B9aEjH4TkQHcBzf5rBzPfnLIKQ/1PB0Rk14H8DpYEs
v2kaJjchl6w+g2T/B0ZyHJNXwQEi37+d5ES22oj4+RPxoGcYCsqEHtQkD/MvJj8zkIkIOHJbWAZz
2bvDOQ7KTmwAyWpyopBkbbiJnz4PFQyLMHvDTwdxDDPPmA4pZsx3aAzSlKvN+yP5FSAvkkNMxieK
SZ5vHr0yfy6K/POAgZAGlldgSk2Yng71hMGiGB2iGchlbvVksJBstfngeH4FzxvxIUanaftXAqrJ
uSw+MbAhJkxnHMGay13ggt7CxGG1Wb+WDNY3vbwUu2zyR8byC2z2okNcTjMLsBKPnnA3n+uSWYww
zqzj6TKIYxiEooz3WZz+M8gEfGREvwLn5bsMsTlNh6yvjP+UWfDy9v77GBOmNLAnBuy1GNTEYBeG
CXsAiAXVGfUZLFf6yFCOg7KXHICyPs3gciXyvP9/kojPwwVKlsyAOszroqSBLwBhDKzANCDBvNuo
8Ted+dCgjiP05hsNQFrdnqZHAAjJMvtMhGA9n8lgZT/Z1fMHS5f7xf+MwUYZutvGdASh90b0a3i2
kkNsTnPHzF2x8T5Rc6BiZmAGHsB+neWhr4b6FcwM8jOGOUDkvXEcR2MrNUDi7jTDy/Xzn9nnLvDv
l/cZDJaQQUX5JZd8iAbnZ5BF69dl7Fy2QeD/kREdx2UvOcBmfZpxZm82Z5soyT3xmbsxCT4zLWoi
/rL+cpiZ6ddnwrIlKK69Avi2wPzBYf0KpTfiQ6hmJ2lseqgunrP8uf28aa1fxgzrLCGxedzcMMh7
grcAG4O37hofpGo+NqZfg/TyfYYIXZwkQvethG3O7ifCA340BC6G+YutgDDHncESDdjrpO/y0i9/
exuBfmBAx7F5FRwAc//zJIHZ1gbHm+BzEwMMFviZGFYp79LLA28aVAr2nPf7nl605y06Hx3VcYje
Sg9wWp9mhu3SE5+5oAZ+flhZBsmb3d6ZgRGCVc2wRRM86V/g895ojuOylRrgcXmaJucyCGGJ06du
O4dVAhYGtdktmtGHyTSY0GDpv64zSNyoz1ud+ciIfoHL63cZYnOamzQvs2dXfmY+DUPOxoIjMvCu
7j+czQwdbI2FEAbIDn219wfyC0B2X2AIx81JmpgbD07w+DLPP7doA4GOaVhQWN5F+xxKAIeBDpQI
KLJgERrsnVUfmOIOsfnoqI4j9FZ6gNPN/CRxupXl/5vlT6A+OtTQDLTzpIfGpj81ALYCQKJgi9Qg
TfDxcR3Haig/QOt2dMJofbrjBhvQMBSgIQTdYjHIUveOm4FhuzMyB/HO9ld+fzz/hNGL9BCh03TZ
vsEZG3Ac0vPzy8Tz76sHsJLQIpC7gfOatvAMJj04mgYTDJvWf5E8+NCQjiN0IDqA59tp1N0e//G8
qa1p2CL0hvN/f9gWhR3npsl2kc9AgSD/BnvSMRwddHyyGxyD9ethHUdpIP7mm5zGGVvfnptPPTII
QaCJLQLWZZtOG3rVkL2Go5zgEIHdVjXQqEM34d3hHMdhJzbUlB8naWrun/Piy37T4+E7+eYL/m9V
BTZoEoNClfoXuwR1OF0Dgx7pe7/hEJoPD+s4RAPxN9/k96/3308Tqg2kq2O3+NTwB5I5ENswDOvS
jpUUkAp/QMlgd/Rb5bn/0Gh+Ac+B7BCbP/7/YPPrkwVfj18cb4rNRJ3beHC44D/3qq8Pp0kORHez
0FGLtNWC+dPvXw0CbtjraZD9I97MXgNzMJB73uTF71810zyDNBCG9SCEG7AuASpCNWj8719h7dUZ
4bCQBMquBje4CXFv3O+R+P0rRFcYziWEauvupIi8Dx5ABJbSgf8Btg1BFYrD2Tivp2VeybCFsPz1
x9i1v8RldCVFXORwUiWCb5Ns+fpvB24OvFQ6h2nAYJAuhC3F0P+4uYFXHNjR/wmRn8WoDuhziuWK
xjq+a9LQGCdex6eoMo27mqTGOOoyPlW9uqWhba+RxXjbG4bBrveYrHqUYj4mi/hGuNIbu1WSLtTF
CsM0sfdt3rTpgvWXAc13u+SFUcuXZlw0M5d02XJ/CRN+2BQk0hYymPGU43s3CaMlJCTckdY30zbW
J3XtsalhpuTeYMVTEBf1pdt0NvK8iWSZfx50dftAk3QUF4jfV25zTrlfFI6ts46MQ6dzFm2bOgt1
ZybcWcSOa2b2vh04CF9UlW8Hre5OCHNau8iw746tukOLJkQsPYfTXdBCtT2zvNSko/+ZBMKftT6J
l37nyWXYXzynYaNQT8ho0KGa6mKKTC6DJNByW90mM+7WwVL1hU2jTVyv8Seu21bnDe6stZ9n1bmb
ONba6++6pmnsjFM5TtBU5jj/zvVUuypCGUwDzZN2k1RyXfUXRwvgwtLWpklc20VRu2Vik8iMxknq
8ikuijVyi27tJhq5RXBgzsSoHPc8azJ667lJvXKT/C6NImesezqtboLAzy8ab8RMmt+UeljcwPeo
ZrEQYktTHb2u2Fz47lw1zc5wb/5JSD0opNUMZ1LO6wbL1KaibBe1FRxeFC0xWHPQoWgVSe52mFt4
3frVjKA6vMyw8G4dR6PTnJholBHTu23yFtlVnTdj36iLaRoUeIGQUV4krK5mFkrFmja+OYmtTt4Y
jYVHVAu8+yBksV03vFokcaqPpdGEI7/O/e/qLny9y2tNbGn7O9goYMz80DMnKMzECLGYTrnnlN5I
teu4olM34u6sQm05rjovtbW89m5ZE8SzLqvSmdvo1k2SV5ldaZH/5DX1pEi96KFwWjT2iCZWtDCc
pYsDMnaK1jmXJaF2lDgusiG1Sm146eV5Ehpy7bWeXOssk+u2v6SspnbDs+RcdWRW6yHQG+jRvILa
Vpo8srJZpU74YPhR7Y0SnmoXfTOOq8obSdZpF7iUD6Ce8IVem1lMsuu8myPcRYuOFji1SUDQwo/D
wB0XUJeZ4LrLtsRtv5+jP80k8mYsomIiPc0clZXmW1OqPWpF1KwC5uB11PCR5bOw+16FdWjrqXCt
2LbcIrQRTVrbpUF7xTvabC8xGYOEOKS4jWXLNOumDgHWJmxGDTHaachccS0dadhGm0WPonZnjV82
9zTP1ixOp0E/j6gLzHrOgvbziGpGajLZtwHAS6eLhc0y5C+LCkUrLyNsDOam++E6+tLMDfPJE90t
6ai4jyxeT3Tq+EvZZdFKwA7ULWsVd0ufRPL+wBQesS7gwwysC5R3DcJhu3d/aCUYmt76HFgXhiJR
eqZnPQemCOeCB35oG1wkF1piyosiMKCtboftIetB+2+3Q9m87YKRVjRkQnCn35Wpe5PStrmMhPDv
ZD1yojwaObJ1JmEPs7ogsyMwh0XBMg6LLT0ypIdt1Wv1Eo2WORPFtxd7ldjTqdG52FYS7/+NNM5W
aVzHt62VBXZeyfpaGFm2dEzPH1OzSDZuUF24DXa/R1wTc2I50bmbWcmmWhTCDTZ5JPNzOELbmplh
kH/XtGge+YFdd8Vt43bxlWYW9CbyypXbsvJHS6k362D7xASxovwRV2lkR1nuXUY0d2eZy9AIZSiy
edZ6D5WTt6NI15tlFVvtbRSkV6yn51bjTfSoc+apoPF9V+ojRS+5z87bwjemThR4D6i4rNuG/XDa
WJtVZUYmiuxWZF74ibhzuVUsCtIFY6d2xQM2fEhSvTpix94+C9arvfFtIOYEp9ogGPbgwK5c3vcf
vH2dj63c1E3x5KMAB2IEpsvXg+6B6J05qlsDfIbEwTdlZ4Epl+2DHnJzpLlFvuzyFt94rnbfgsKe
o1r64zZ0gmWG9WAZJdnuTtE0K7oK4s6dDeiKtynNJrcV377bN9OrDGfwix95nKLpuT9NvPKaUSIn
TVnWS72I6DLILH8Syc79UZj+JeuVmzr0KjWJfq9YDY/sWKvOOGCVLGRPUsNXfhKhe9Np5QQlyBtn
XuESz9aI1iXxlVXWc1DJ89onvmv3d3pIAtd2S29397Z3yKc14rwJJEi85ZNWji6MrCQjK+b6Umu7
wwtP0NzHZjYf0Pe8gZPoS9U0qVwWTeTMRNC2pb1n2csqGpXxpVGHzUyJqk5FH4pFXL/RAqMeNzI4
d7qw/QbG0x8hC2U/zLYQtiis+k83KVZd4Hqu7QeFLYRWCjsSiV1Qnt0gEWUjjcZ3yG/8S8PTjbvX
VsddfCdEemdUkX+J+lbfp1oGWKo954fkuv4vvD5l//dc+Auq9dq3/3t93771OjIah2weJKK0fSS8
lZW4ZNRQQ44jRtyVoqm7/SVQHW5IRiZqdnzHmL3GcWb/rMkMUnqHigyxE8ZwoiHvE+eQ1mMDRW48
oRlehrUn4eu3RZdZ1xbz/VUeONVIaTS4BI9ljK1rcH3EKn2lW0DPX+lVJ+qRTI22dyEeGyb4Ab+i
Y5c9hs5GZPyGF2FX2qDcaOm8vrXbu56md3k68YVJbO7lOjD2L7XqVhf1tqk7xQjWkdhwAA08URG3
D7eQE4/SztPHmgSnOA2DxI4rHi/S3imOJNanno7FWDX12AqvC+RvW7LnwI6b2KKJ5ELQh64IR5bT
0kWYFvllbdTJqBBB9JhSb+Q7ZvMQgZs82XOY9MmhF3llmXOGcWAXyAQna99O8DveAIUq0xDFPtg1
DArJWQsPUUzKVjKYg6wnzQ0R1WyKUmOiAkOJpmFpaN9UIwhmNU20b4kw5a1oN1XEFk7uuyvTzMAr
fG0mjg4D9mtn28sFy6652451sDe0S40lJqE7yxPdWNL+Dvc0dado+16ZONp0z6fualHfoLgTy5px
iEGI0ZwXaZZfBp27u6gOWfIGgsIXmmLpwMiOVEdCw4baWS8Ha0V2j1HcipEHLbf/WVPMv2sKg+AQ
jgbjBNaWQEz/1uS5tBKa3nj4icaFO8qFQMvy9WLmAt5U1S4KAt5h4k5wIfKLPSmNAZhQVHjSCUrW
mgjIOshD28deviJtSdZGf1F04ZNwwltERoMO1dvwECJbQ0yKkmvFXHaChWtdVv5YGNGPtBFoTiXN
L/OmzC9xf9fTJTHb2ZY38ElwScpgUZHKuOsMya8YE4usTvAdDlrrqu9LdeugL+9bhNTfpAzbiTS0
dJ7Xib9Qd37d7u7C17t97/7OrZm/CIw8m/4zNgj/XQFg+4MJ609gI31fr9XfguMxzwn9Vs+egiLu
cjJhCT/PvFZbhVZ6lWhNNVetLYkhp7OzuGzHLhzdMwq37Z5b9fuBaC9qls3b2NJWOPJoNW25PHiM
6lC8As7wGxeyLmwnyfyRLzvtJzXiG5lkyLUhQdIWDP7r4qvGiNOH2kncUVjE+q3udc0klpqzShPd
nxsiTueW6eFVAEZzgmo/u8VR7I/a3HMf+id6AdP7JxLHDW4s7GVToiXYLuo0eoTc5zRt6vaHqCJn
0mmsvkCh6VwpjjAz63Xo+75dqNe1fz0bUupLpt7ZOm0Tm2I3PC9fe/aM0ijDMXareBTXOL/mjbTD
tPFuScq9W6MujbHgVn6uaK8cRZMGY9Q4N2kfP9LOi88NxxHjvG8qmghZdJ5y8P2Yijjd13YMkdq1
YlQ0jfv+uEN+fq069s+KVOAaG8RGuVZckNSbpIUVr0u3gXi4v2NGJNcJjekCpe5kQFccqrOXVKx7
IdpLZr3k62MVh6IrNkM028cq0kD87WNzLt+x2dbfXnZqwBGFsGqn39UD2+MHNrswhe63QezAASPx
GCFmSrvsUojQdQjTTWRFC9VMqYNsmvndWHYQE9qqe8DoWx5joy27Ymr6ZyjOPbt6pGqqR1oJvQwN
HJ0Lv2jXguDEsAsnLNfJQlG6GrfrQJFZ4jvnbq03dghG3bD3/ZC1LW3GwmDaIdGut927pyDIItlZ
FtGJdCdJZpUFZEzKbIl8mUZjdasuuRY6i8idqIZek2x5wLxna/seD87iXGjhBHZmweMUaXvrlAIM
EMPOuZOHcpXHcXuegM9uM8i9rRRNXShkFhpb3Vo1WyZ6m81Nr/B2tD2jx4vdExSNJ5TDuuh/DL/I
IPhnsF1Fh1p5H//DDAVHhb+d7lze+ZQnhfZnkAeTAnIX2NYyKx0jWTZjZSP2tsSqeLO2HhRBxAmw
KpvSRjgdB12341c0JdmJrllXjzCT9E/trdT2WW+fv/2jwmd/MXgJgibKr6P+UrEbTyfp1dZn6B0H
CMH3FNeKgqvEX5LSGDWAy3VQhPSWa5U7zokkU9fh9DbuTH9hpkZqq94GNfS2FyAOzAOKBBlXEKg7
O8zzeKp8G40H5Rh0Rs5U043ScmyESM70PpnuOS+9KvO+71WZd9Wr98wDWRTo8Z2M6mjeJc1fTmtE
V57uxduL5lZPXRKguSKpztIKq7lvZH9FKI+vQt3oxg1sqIRvAmdnlOc+dsdV7zn6VR6MWqOll2mr
lwuW02RCc8d9yJk2yhwP/+g6Z+y6qZw6TemNwbh4t1WKvVsUNBPuFtqlIjWikeDIJt64pj7YuLI2
Jrwo43NPE9WIIskvU8KtS9bfJdR1bcimhPN9RxNwskq1bqTY9nT1kLKIq4MOyBV2NtY1cDaEQ7pF
laWQ3QjAm/MTeaVr5mPRsuZHW8n4nCHaTs0kaX84pbw0S6u+CTzvnYmQQQ3njdsLWTE40EiHQz/h
VHAIYQY5sLJ2rExPu+bPJoNMv27HjRbbJmnoCvy0a0kjJxmxgvyFK48vOl+vbiFtm88CFtUj1VSX
Kvlmxl16oxqGgPcG9uo556rpoZiuXJ9eq1bpxNVtJZy/gjAtF0alJWvIrZJtnqtttYmsa22hcljb
XFVoce/cq8JgtOfDKovFS2eScjrWwgvlhEUcPOUgCfWx8rvk2yZveTQuWHIOZS+6wqG8Vcl9dUmC
6MqtsmStWg5AMAkxMyfbaoCfmXt+iVo8qsBBvSB+g8fqLjIb61vaZsu6z9MoOmkDcsELx/pWWMmQ
jmsd3CFfZKMa6a7znidH+6oYuIxQXVNVM4aQCSfBYTiAzyKYQH7z7dRmpUZetLkp/8zb2hrHjpPN
i6hc+00btHYTe83KlVmzUncyiPO5meVriOdyeqGY+2ZUO35rc3wT6iFbcSmiWcK5d1FodbRifmdO
WBw1t2BZuJ0JEW1Y1CyCMsnBwQotm1WB8cTa1rdjna4NyAmuIIkfQ4bLaqGuBB5J2umWZZthG1/F
LLA566Zl5Bi2VxmBeDbgn4sbx60Xjbre9OwvpifypdVf9rQqTmwdNa4NizzQhIN7V9zIypzHTjaL
jAbfY9+T4zYhdE5DDd8XprV0DJ7clGFb3/iFs4ApMPiesEvGumAJQwmW6k5drC5rc9uvioXMQzRT
tIxXUCEyXH26DZuh8PQtTHJnug+0VWy+b6rAWsXdr7yKpDhMLZk4tCrmeeK2i/2lq5J2EYXRLIoK
Y4axm6T2vnfbZh4UrEynm1O/JpedWY/LOEpXuG8pUgFWZ6EXzUq1YI7Z0Supi/PW1+vRnqZYoIbz
gMo2n9aQ483+9LEeT+qiMec4NiH8Slr3Z4RjPILcZbuQbRTfo8zf0qXjyHnr+f4EMnPeTyxzyEXB
ZrhLEsXmNSLFndnTKSRIzgPeONNYYzEUkVqvq20nbVC7qJravI2xFHeFPFeJJ5Ij1VD5I+JZXt+j
GmHP5lYHbK44T33uwZbEf/IWsA5F8IFKwdzIjH4jK3gOptmr3EGytsF1nPC4w39GHuhLf7L1Ul00
q/PP0zYs7D2NeEVb2QYkwrc8cRjqS9A8+iqleAdNxU/1NrbDCL4SS4tbT+vaC7/ikBjtLy3VR3By
bbPek0yR63abGvEsNSTZsnnYDM5NPbdGiobrAI1pytNznVvNKGnyaI6alH9LTU2fmDiBim7fTDqS
zYLC8iDsgKbfxlAPlElhq2YJ5xZcVjpZqVbgdfKbS7eCihKZ1czxfXblcvHo61G8iExIOpekcWxV
Amv7AGRA03ta8JZvT9MoVK63tbaBXImtdkFrI7A7zf1ZBlHwPa8qbYIMD0xK6zors9OrcUgD/afe
uXMdlebTW9aAgfUhPStNq2osmqaeWpnHoPJSeWurv6Q6pHN13Rt5IvTWJk0j3Va9ql1bzRqCPTLX
MiPUbUXjFfXWmRYUI+y18eRALtUMNg0tWAeQel54ibvioYPzVb/7JrhpJILkmGpmSU2mLPDiiWrm
Rigm2Kqd6ZY5dLyREVbZQjVdLf3BqFdemm6GvntBPrIwfS6dEoqJcADVbUtTsUpM9ENZMUWC2twC
4ltxySRnSzcgN6SVUOdUARmKOt1OEOSS9pHaPixTvUYKCaVBvKY5upw3SFgXvHNg9inK1r9IBZl7
jR7ZvmFByb3NF7i/uLDdFgqGcNfJQMJsx8d7krpTbIpDNdVFL1i+cByUT6HqLmzfLa2p4TA8kVKI
H6aUrS26tlsFtet85+2lxyrxQ3eos+icOB6ppsEjMoY909FcNWURL6oYOTd+5v90cnMToJaNXdNp
Ljhs+7krvHCRhVX7oOiipxtEP0pnkFO/EBrubFUObUweTFRT1URVNVR17Mume1rZFbOk0+daruOV
o3vyHIyfDkVvaO4v/LXp6DSyaUrEVPW6kPtot9xZavirTsydJMUrn/vpxG1IPMEdtlYNhOG2W9fp
T0gcdCPhmc6igszkXVI6oOwi/UkCjUx9IyzO805PfqYGWQmw7LcW8fhWvOvZBuJRqY0VHVwlMqHC
X4rU0g6WP2CZ+LYfMXyhlj+AJ4Au8w4BDrBooo1ZMaIdeIlW6QaXrLwTjcMsG6JyCA6g2DhuhJZN
Kh8KWIoGm6qhgsHueCnfsMX0R1BD5GN7icavSXvTQXJPjhCPtXFgYHFOcend6jx1+s60X/vgVCYc
7fBPFgL+obyBhYCtqPCPH3JTR7D8F/6xkEFuk0VanFZxlTwkDqlGEfhfC70ScWZjgeC6vTcdShcV
S/SR4ZlkRFXXlkF1bS8ZTaZ+LUIbip/ptIricJuIhr3q6dSCd3OiQi5HmslUank4UQGZWcldr19F
8pqDqqr1C2o9g7or8/IuY6WY7+n7pRD1S6fiV2si9mxcr+/8Lr+RRmx3cSDuAr+ZsCrqfhgoBJ0S
kQYprqz9weuusTnkeNcBr7dsWseqVdRoxkg5POBd6OcORWJbH1O0vSc0qGjsmQfu1KC5fzLYKbGt
YuwfajTVssC+dcmbYq3qkpGor5EW1Pcko+mE+GGx5FrAl5rbehNN86MfOc7WcMZpuylVghjWXLo3
DthSGyVFekko+L61oV+A1W5/4JxGs7zNoF7QNxWbAUuZlgmqYls6bQpp7Sa62r/LbhvdVUmjX2xf
ZmwmzQxHEOMqFnUp+hffM+VdWUv9Yk/f86pnbpVGo3L7PF+2YpR3XjaCIDW4gUw0Gjc55ZOEU/9G
XYxIPHQRaReq5dTIunKCH6qhZDzmGHNc8BwWy4DMsec0caC/42LBmZR/UyBYhw1ZGVhkBLvt/ha1
BE2QR44nk4fCM6ILyMt5q5Bwd9XkbTQKIPgY05zG+VgRj3WrjiKhP/OcJAsVaBb8sjTd6kY1gizL
x4ZjeVPV1JoSrXSnudkGuUGgP6eSucsqs+isRVSMnKah9djnpTvGaSLHddaas9Qv7wWEPhMpPFjA
03X8kpIaMcgf4nsrJv6Fopl9usBvNajFOelUtbqWlP1aO1jbVFcJzIBS5sSOHU6uLa+bqEFFBmQe
9MD0JipadmTpXUMhe2RKt75VHBkJoYATh3KumikzrYu6T/SoJsIhsdNA1NOQdPEyIc24AG9pbSZt
u+7SAvKMyNPriVtqxcizytgcq65c0x94YpFZy91u5LquN5NtXI3dpkE3HsurcQfJnRs3aKtx09/5
PU06lrHSlNvOAsTBRgoopYfeFfUMKJv0l7yvLyk6BH3/l7Iva5KTR7r+RUSwC26pfa+u3n1DuO02
ICEQICHg178Htcfd42e+mfguTCi1VLerQco8eU5yNdZU2CvkseNDFDJynaz+1WwdXZ1N615YfOO0
OjsoScNdXqV3shy6k6GsSbdiuzxuUyQrsaWbi8XTO8ZIdzLW5wxDeTOr/nyGmVFkw5h4eOKTz33R
bHau0+Unmf78q9uYpHfzE6AqY3xumWZ/NGOp+vm5WZpW45/6LmrD83xYiYiyo4dc3R5xI8gwNNAn
26lBlonKAXhfXuBLDeiTyv0+4bKpvzdcXuPST3+F8q2vxhAsCEesajAIf3bS+VaFcfWasTBbVEh4
7IWLgNq1PHIaXUpOlEhyKoKu3lUOu4tY5U3LfO4zA1V0H+bwAXvbmgPwIaOLqnezzSc0N1Tluo77
E+6CuyjL/R9/GmVGP3rovxrzkHTIxcp7dgjtMjpZeaemRLeAFlVgtQhF0Bk7YHAuG5mKdaVJcVfQ
INgLeyiSXEm7XHR+kC0tm8Vr4xxg92nv6HgprWjTgMR2/Nz/CL6NNfw9vvjY+vruJvPIWhEHNEtd
sPIB81+c1Fdvqgh50jtI9gR+3O2JLbxV0yKHRHiXmBm1coqlbFt24kqRc5j6YsEa4u6sqMahG8XB
QSByPbTzxZifl7axN9or891nlwqZ3ngjXr365LSd2gDwXgF8y88uspHXAZnsa2TRECHVRDY98a00
qSPar/MmtBdm2J8nFkNOEXlkSGQ2dBMVZZx4vRdvaNlOe4dX1bFk0lkrp8XNgzctLbogJc8NCX4M
U1C9C+YlJAaNL5mycWs17fDGLHApXNWlyxGgeBL1dXtfW3kSo2rTXdlFzX1NVbGyFWNrM+gVklxS
K16bQdOVOZWVSACSO2NadqkPQRYgwNdMCuA05WNJvfI0NaJaigB83HXT2XxVcKRD8hLJFRu1ceGm
zU3TaS5sHv5o2W5QJ6JC8uVzjjGx3YabyB+sPUtzlySD3xb7vKAvQz3El7Th8aWfW41bWAubiXFl
BjSrh23aZlaC6IUsWFpgW4mG8cV1kTkbyLPo3fSQDaJbVIB4Gu7T6WmqbBs3rktv5pJZjypt0qsF
0Pkmg2o4OGP77XPca/1opcXgLk2fa3ffo3qgcBQICGabciyQKcnEdxnwcImCJvWx0DY5O86oF7hT
+I//MENktrPWwn/xEJ7dMuCfHoKMR2PRIPtizWPwNJBynmfWjrX6tOaxMQzZOweIeyhrRa8KnLmP
560pAfoPQEI/3HVDPK66/pD6IOylgp9H6VhPQdQt2nbqH1Kr62+2U+EVnLX15FfBcGy80kn0PIsK
TTa0ycXKjJY075Z5J8AuFqAQmI9267K8OlJ9CQ563debNqW/fwOaeXwjM0aTjkXecZjcm+JkKvGX
KcpVHyLV6+iou5kL8qXnQdTBSqbdJTDElbZDhiwvJMD7mQ/z0VmOQb3pXaRS04ziCAstxGYuq67C
6ytQYS19ofnO9Hx2f07NnYBfzUDJnWGeahMr3vQC2ohtUdvuChh5l4BdWr53IJc5dfpOeFQgQyDl
Y1DGoOw7ajoOwnEOxEoGtYCTaC0/yDxlsY/DqX+0M9Lu+yz60u8PHj3VU/3GM+7dcPgs7NKLHwzS
UkfpIi60uBmLpuTF6dP0A5dxAYIuetXUezPYZzJeIhFXboxZeKHc0IK4S/Np4diOe+JaJAmitFv3
Tk0BacbIFadtcLR9ZFZa4oSJTmX+hmfvrndY9uh7OMCEy721XdTNaZwzXIimN11rFT9J6fEEW7C6
T6fM2qh8HLdgIfW3copUYqZQBrQFLJBvpbbwF+lzkNdc3v8PDNz/D84kQaUMSC19HBie81c05oHX
mTmxKL8VBUvCvlFXx7O6G5Mu24uONQlYS/Jm+gTpHGz6pdoY0wxMHvl71WA527GOpXUfhH1STYto
iDlLfPXZALeC33l25q6ARoESQDzZHcwl5UGzrgP7+2RZ3aHKyCASl7jdAaXafk8xpl9JrDPNz8Vf
1pjPGcb29X9Er4bcUX9JGbjza2Og/gEPei7M8/f31bV2l2vu6Ve3r/iaZw5NvNmfcOaLaYm8xLFe
2PLWFoTuTF8xOxW6CTCAPEC3IZZHE9OpWBGdOOoGHllPEALVGYLR0Ln81erd0v3oG/60/v/nabdd
yyCbNiZPGYAQnOQ+gDUTFhsz8yk7mMSkMZk/0C+mGf2c/LlW1n2U/DX508y6Fj+otNKFPTjkGNV1
fYlGtuUzu8NcgNd7Cx573gYAbH5fTnF1gXJ44bt289ay0UrAUZZ30Gm4W8EQROaRzxAXeF5Chz78
ydKkw1/7Z8iUlfByoHvhYEsORSeSaCirl2zElm/lg7MxZjWQB6sm1V3lIhkHdt4Z76XhL0VZd9vc
UpAaGJNOUxLqdDxp2o9PXvVO+VS96LKqDp4fzXc2PhpKg2JZR3a3N6Ojby3ivGpBGLUHhBP4DcyH
2bzI1uY3+DD9+KGO+upOxVVz6/rgzLM8WAUBLXYKxLplO5AAKQ2RXgs6c2RZU7zh4Xgtotq792zq
7cLCydddQNtvEXmzJMnf/lqYKuf5v9//bjhn+7/e/4CoQpeAC4KKbq4fGXLUF3x/8rBrWnHIn8IB
vsiT70T+ustpOK6zcql6lR6s0EsPed/c5Vnmb4xl+pFZI23yaUNNA+QdNLCt1j7fjSFFjJf7NV8Q
VzkJSadu5/XBcGuaUFzrUC2ythxvpquqh37dW5VcGtMM+G58H7YKhMF5EYE459jl06OxzGVIHQFx
F1CVHpTfFXWhWyJTRza1SqfVQEGVhJOZL1pblscAZITnoQArIeLjI5h02a6hhC7yvg/kTIeaFq5P
oqV5iD8eefMoF7Le+H57yJTtJgGOpQ2Np+7iI+n1cRHMdxO/DMovA/k8xawg8wozuRLhm+OlIfQz
Avq4PlNITsWsOcg/rdaMGBuJ3iha4EWjPwYRg/A9T7QG+yzt8PoXDmDMz75iTCaw2I6mp8ZxdPqE
DKSbNciypX6SR1W+hwLEespo+s3H3n8xlpKX0q+jR+6m/M4m+QVpJ+vJVflwQA3nYtEGynqCSKnY
hIBaOw126g0CnOqGvZredfiD5MwO7i2KS5PrOokFbQ6mj4t4U0s+blIq+oOVWupg1WN/iEs3Esmn
bVqfc6J5tjER9p1zgMxu7wzbjyAuB3ixz1PxaGgUhjhhWn6ummSoYzDNR4FgLwOU/DkvqKEA6yw6
wT1w/ItTBMEibOFBebNpLrbMgkvli7uZ0bsf26AgiexZemr7NPlrGm3kmHyo4+wp9Q+sa/OLuVRD
y87ReDUG0EDAzkCWn2rlTrtq0txPzAgp5uST7wC2nZfGuJkOkaQn7Dj0NnQkKWtdXo0lQsaRvyjm
3YjezIWXSHFN0FfBvfhXny9y+PIiWnDW56eqHX92ae89slBExhIF9R6pNX2xkHP7sDruuo+MpV/G
eoiiloBe+TIT4bQPcmrvTUvqYfpomT7oML3E1iUI+qps9ihqLPZe7aRItxFVlclH2/GhU+S0rBKC
nPcuasZxN3BVHt0ohR7PGtOz0nxaWUh13mouiqVf5fKxChqSpBp5i6Ev3iniyR9B5eB2HiQUAAVN
/L5A0NG1bUJYxjPIO9SRN1b0FubdrzSU0UsV13HiC4c/1lCJLdMIYqT/vqH+Q7kbeWBUzSV/XYLN
FMN/0atYmOaVbjrymMvUTszRq4VqFqWm5d7A14MFpaqw7XJvjl4zyovu96jtlL9HP9eaUTcYdsqt
xd1/Wm8+zizIXTCMg7Z1x0PVDOC1yLxK/lIEhAqUewTDvZt8gFgRjfXRd4tugXhZP4o2bRdZHOpH
H0G7AtnVstyL7xfieYqKaT+Qes7IwgRSaK+izBuxScIMMwIqfSOb0ySd+jkI6kUzNuVGBTJeZTIP
t9D+NJugd8NHNQU3EwiOcsqTCITne6qDYNtldrPJJCWPVu/dCkiltlmQ+1tvaPZ2V1evgQVqPpTS
zsn3KveQx26wiuuwf+Jd+GRQ7j9TeVf9nkr61PmYGsXDc62FtYRikpz8CLLkpVNCO0VrdZBxDp9O
jVl0cpGCPXlSR28un24hHso322veST6Er57gKol5Oj1DtQZJZBj2jwOBCIPHrrovaTUuGwWQwrZk
v4qa3L9UldWvQQzOz2kr7M2gfHkMtU+2rjXE+zgifO9Z9bAjWtuHqGnq7RhCDBgXdbFRgyBnQQNr
FUbjdHVBC0YKUKtbRetySYtIPnSti1jerfQTNi4vUXxwXgpilWBNaOsbmaYX/E/aH3AATmRqyHug
+dpXdb7PkLTZNhr/nd6vystYj81dJZq3gXrOq5P59rLLnGbPOgghnVInpp8PkmxacNvWQ0bs1zwL
tnkZ5Q9aXQY83LspHulWQCoNpVRXLJDUYj/8RiV5w9T72ERZokIlHou0zNZuYHkH2VTZKcoCvirt
JntmOnzS8aTeLUbXSgX+Oqypux0R0yxqj6kbr1Nv7Sm7PxCwWbEhZmKt2lzcd5xiu8w9/hY009oR
rTywuigXhInogMQ/+bgYM0Q2Dj5IkC/NAF5TqNvENG1O0TSTPprxvNyTU3VgxZePMZOjQuoFsety
51pxtxy03Z5Tu3D3KqzcdQbW4gMIjxUOHL969/JXPeXTjwoH82JoK/vObaZqa1E/2vpW5l6tPMKj
15DmrcvahVlTRdEv5dr1o+A+WyvceofAgzLbcioCCm8+AI5ubRyLlO+xG94XxvuYL97spZj+Vk33
YH7+7vrsR1by3lg6dSGKKIvu4zP+n33mQ8xPGPryhXugCYRFFCwhFsoeVN90Z8mjq2vR/MF0hYHc
d0gmX+y5K4pbDgFlYW/MIA0iDjoZkgHGjN0ReFy48YlNu0U39CvI685eOclLKC15L/PikJUMMJbT
l9vGCbxVP6NakE7TpHfj7tJ4nrp3VfZlmhrBtOTxs8fIuBWA6XisweJ1m6g9DgG4a+ZiTM5G/P2C
oFoCPvKuqVNnV1rsIc0FXmm6LB18wxtG5O++KcSDDhpAszKj8DIEKkv+t/QqcIZ/d9AjCEYisDyR
WsXDiWI+fxFwGq/iU00r9xH5TyRj1thrxV5P0SYE7nbXzAf5FMcbyDZ/W/PYpzWPmZlyPtaHf5v5
z3VmZjd/5p+f8Gddwax2o9tqStI+RTolVRrplfhodz04k1E4nk2PuYwgS20sWqIUwb8PdGGJKMAA
xVHE7WXcVvucBVAyzCk3POD1OWjTrbHMxe+KYIONol04Qa4ZGIiRWvRxNG7yyllM4C1BA6jiCxmL
dF949K6oaHwxXaZlFUjXqGyycGL8awDoVruueDaeadytfD6512z2WkfeiGXIrAa0kyq4zx1qH+A/
sGTk7lsLnPehcKL3Sbr5Y+v0ej1WqbN3Uhacfd/LwRjOup2odbwCGgX1lgxuRHBxz0S1YTysn8NK
02OggA0acwBfEbtWINftUInncXKLheXsw1qos1VWfAlMygX/vg7xmOugPmftanI6UEY7y9rBlZCr
nkMEuxmn6Xvg1joZWS9XQKajRyXcm4dk6w/eI4Uy1JCEgBoUbksPmfT/MAPoZr2UqeNuIORx1pOQ
SGq4nJ8QA4sVFzZ/wln2E0KR9N11X5VU3bWEstjfpqTNEDqJAOhNGVx1WTt7CqRkBdFF8GILa50P
Af/hWOXvGfjt7f0sOluREOmrTvjdIucMLvhM+QWkrhZli1jZFSC5gHNaWJE+fFDk0lxlx2IcjoOd
NRkggiKRVgc9aEcDVO7Q7q/M8c+AmdlbC11w0oMK+xyJplrAKWUPY184yxT/mWtZxHJdgTp+CnI+
bgcJKstY9PkhHYJ6W0d1dALcWK5pi5IA+IuhKIOHhPKY8bBbwwefTl4zQhvh1t4us63xhQ04A8QQ
AzNP29MA/UFi+v20m5ZePmDavHENzfBlms2aIJHzDmaNFT5NBr+nMQaJN4t/4Whnzz6+QhRRaF8z
lDtYlWGUHyVt2nPpsHSRQaD35qDySGaHPwrbrheTZDGYUbG772Rb4Jd1m2dW8zMPWfiDl+V7Zen2
gTSN+F+u7/xuxa9YArYqvD3edx3AaTZe6+v/tVXJgTmkVPX4CLZOfGv9p8hT2HhRLmMf9DEUAyVr
XnlBRRJaUl163Xh3g+ugtAb62cRW/aiXOXQYC08MbGcCEWMWXfDVNKNhLQ9NIe7iKSqPqVPodd4O
4la2rF0MQDtePT7dFYaXG0c7EZDmVxeK795YRs8WJJ4Lrh2+Q/LnF17tZh8su0PyRonxW06qW4eK
Qfft3J+DjL/MfG/81h8bmtYXbQN6NxF9zSZ7rac6W5h43+ACSHANp8IVwS4siS83QW1XSRN4dEPK
Hp4lhOPIVUZV+xtMJ9pZgi3dHwmtMjhI9qCPxk6zWh+zIVDISgz07wEzJRQhlpiJMm6HFY+GR+mH
V8MkNNxDqNzL49xlQTRwlwtSosREpJcQX9qniMhmhfcAIhiybYESIMXwUxZQrrpZ8ItEzY2mkfWC
ggLBgtHWuU4Qq2P/d4DF/VlepOCMmeX45j6Wh0Hm/2qL/jZ5Y3ZRfqq3pBiqSwdZQVJnYfXStoVc
RyTkG6vtqpechK8q9fW1aKbiPoZs1nSPcRVtUTwBJX7mRdWI6M932/To57Z8Luqt76X8Ja5FeECW
uF0Yc7DGe+hvLnQuCFS16ZnQoHnItCwP2vH6penPquwCUl3z4MlxWcWTk9ilWPtSwgWHJ38Eefzr
5bPPJlKv/Lr1EjPlc8CYYIrqFTRLZFnpblwOLi/v4qaKV3A3bByURb8pKG+OWTPWOwa3cM/BXDh4
eEC3HlUKNUK4s7azPgJ9eeKrkdPhVpZxuhBR1T0yWafJ4Djqxc47lnA6et/ddM4Bi/q9Fd16ZGma
J1OwiQJwURNvTBPFsiJL7BpJmJTIHyor7r1+quivHmSKncmYDR3yAqlid/acTaujYp9if7szY8jo
fIx5syj+z5jJyf1zXczafNnryv1QD8R+EYJUGudbw8CENtbb1yKHOGvWSMuMWGtflwJUV9yR6j62
sx3c+OwXlIq7PK2LV2AhDjaKgZ3LuPT2NkrbrDl1yX3UIotdoDTLOw0XePrJz9Zp7GRyK+sWOVO9
kXAG9kOGcklZA3+zccvxtW6yQxGX8tTZzNsQIHkJgM/sFyinvPK9X5aQrzWSy89EMbFsIjVdPCLG
7eS5Yuelyl8zq8wPqJRSrMu8cw5e6xQnWzblCqQv9uzp8gl1ANQ7WC5rxfz8+8hQt0OEY36FMAI7
TVPl26ztvTuSsxxhsRu8Ef0NLjPkBmXl6VNhZArhIPRhzk/qWa9gBsAI+t3ynXFAfYN6SuwxCK+9
lq+tiIeXPhrHNal8YI0zEUs6/tJWVvwwlro5QtdULGzpFy+qpqCr4fbYGjOe2pPqMn1rUynvdM3u
3XlWXHvllssRRWlmE+AdkE8r/1EFWp2RT8BXISBG+iRJTcVIkGkugOX/IVuNql9aKDl1MV2kIsW2
LfMNcgXeoWQDBBcZiTe+6LAz2KW17BylHlg4hInd9vqbzMQdxd2RJcJaMcbqPKmoOIxen73JyYGw
Pyv8R3s6fzgGFvuBjfoplb73LKQzbRWv8pUx47hXC8vCk/Yxiv+WrrIQtV3/m58e/uPsC1FNEyp6
MPid2P6HwtvREyTSYWM96LhywG3yvMXYTP3F1pztO92ma8gl64e0hlviu5z8FOAFZhIP8efcEbrG
3cjOcAswvRDVg2jyMhG1F35O56iV//HRJQSu+4+580cHs5qkS6W7+BBqV5MCpb4sDxKI73srnf2g
avZNdr2/KCStrj5r3W2NuGOb1Q69ZlCNLkKrzr5xKLIzOOVmUa8JAwoKnsYE3oQ77wQi4MUDyWji
ztn5HAWvHphG8nfeQczYH2tk099j8zqwXMj/KCsDytzf3gcUJx5qGNihh39goGP8SyYD8E3qg05I
HjykdpdMjUw8l0GagGLGNiCKdYfI1tBmmmarkI6U8+VjpPLHeGE6ddkhEzmN0SLjAZik4XQyPBdD
hzGtvzgxf5laByOqR8jQ30IshdpAqu/hgPfRPXFcOJ1Rrw6O1ZCjZGG/6lBa4xGlSrJkjoLeuTii
GEPw0yziVoFFhKq17SHmN4s6luGxzCPvkZQCrn55cV2R/1RaryK3w1PSZPUiHEGGgbrvO5Hh9BI7
sltAyxLc7JFBFsuK8CSpb22hP7R3zGb5KQBdYO1P2trHuf+UpwDUSpBsjoDo4gP4oXRt8Uk/VNDE
4azU43sKerP0cYOAjwe+R08fNYuDVRG3vxcBCC8+FiFsbf4sGg1ToEWprrZ0i49FdP5Jc9j08ZNS
19IPdhoiRQIC0Kb3Y76qQOwsniaZfXfwOoKj9hjdT4LGcHaBMnYpfNluGLKtP2OQjWfXSdCM8QcG
ifJSyRxvPooyWGob/E3LcsIX0f/qZp67VHJYt8BTtlFAydzdeLS+Zj574YSnKI8GrW7Xuc8oY5ie
TZe5GDPm5RrAOz3+1e93rrtQXLerarwx5Y2HfC6AiAwIxMRz6/Ni+ljWiy2rjtihoh5xm31fsZlw
XKbB0ZklqCQEn9aNqvDo9qH7aEZHZQfHNr7P2qHbuZx5z2yK10jShff2QPK7Ntf35SwCq/0u3jqc
hUtrcr2VpVAPqBZttdXA35fmqXWisdrGY6Q+TDPKQ7FLnXETCPkrmEOzAUT9NWCcEF0wLeqcGvA/
b2n90xuJdezikZyMg5s764LYzenD53WjUE5A591+CXAa7gxDdTdtU1RP63Kwq+GqIcrMlihXkB8F
zfl9MNGv/ROivqEK+P08P1A8fvXdYzmC4c8lNLZM5Svf/EYFFzu4/tFSe729DacAfwCeTwmXMjpJ
ltePlsxWJs4cKyV2HPjwQjNX3Y9DLjYi8ujaJApTxr2EMz8+MnxlzxW9CtsZn8A+e/ggwYDr5S0n
z7LX8I3JnqfKOkW9RHhJZfMSSHbNZqyzp2If8ip41WygIIrHxaVJi3QXW123KbLYv5VV6SYRuCo/
pbv2WfergtbhtapvAINriAj/1bCsv3u+DlVgL9Dk65yqkeTVhrjPpBzAfZlzRARw63w7VR1SRm7h
ZGsz2kMm2dTjW0SSakSsnuLPuYCUQJ7LgrCjCuoCtdc68qp4u+pK6fzgtbKT2GHTXQknCUTAMFqX
hY4fuewfzIyWFwhYi/JRirLZqKgqdk6pmpuawTczA2/o2YigH08Ce9pSzvVG2vmibYhp7Jw7y8jJ
R8T1IUUnCb1FqQh95ENx9tyyuZrDp4aFBeJqbuN57NOSXvbF+rMuTXEj/vfTP7bJP8//mW6DzI+D
RN0/ayF5gdVZmT2MD1O8by1Hq13BwUlCSft+2dc0PBhhhGllKkUA5EPjtKRdaoFL1qdrVaHsD8Qp
0OEDmzg0/hAhe24/MMLiVYitajP6kq7DtAIqPFOLDcmYzjVuZI36RA0EawWKGh1C7KxPxI+fqoi5
F2PZ2ZB4FX1gBVAbJ6zSPfbtdplVJHiF4vonAVHuTsSddWZTPyQcCrPzGFsNMIjhLpd9B/Gf+hmg
Uu1rC2QN3IV+fKaeKhZFW17ZmOlzTaFCL6KoPrcxSbfU0d2uRXTKEUOuRtX094NrT8eyUN+cye3v
x6ZyF1T22TqMkVUQOOt+xmGXePjutsyh1rZJ5dvYog4c97nA95F5S+3E7XcHT3vlCvLsj366gRy4
2oSNUHd5KE4lqLyvJfeWJq9kS9QlGnWdXwlt7rSV090wFOEhraBFMRccn2Ao1g3Krc06oVlX1f/S
Ls5bZGiKJn7J6xSFNj27PURklBekxHCUqmJcecHQrFuW+pcWu9NCp020jjQYBQlU26japBi5Ral9
8UCD++6AMJPUoq6SlAiBgGdc13b0nAdV/xZFRZ00uu1WdFJ0E7a2s8AOoJ/jMCyS1s/7Hxnk8G3W
6DxR3kNf+fGvoLfuEBRvJbLzy5FAsTAydyGlIxPN82jDfBkf6qEbtmFk7dOprlbOCBV72fWJDXb1
81SpYd2DF7euU4UIvJIXV4C/14F0+KaYvkZItr4j5QTMhsSLLM2jNcoFyX0JWoxR+2HCv2SB1Tj1
kC2UxyHL6Z25NI3tHCwGCt/cxSyrXRQ8ClYiqJ2TJiP0B1q8DJG4NmElHsDKfXDauLygiJL9WFvO
U5055OxS0Z3GoL1CCABKP6cUIdw7tVV1tIvsFkPXvcsIL3wIsWv/aAGAjldTHvJXHQI1Fspu18a0
xvASCYSHodvrswrlkGRWVb36Fi2Wra3ygxurE2iaEfjPqCJmFDR5jFaDmk1M5NmGj/p3vxlkADEB
18xTjI1qY98sUlfLPh0fkRmpLk1JH+GddOdxoHiSJu3ste76JzvCTg1qON8AJPmJc1ff8aj3TsNA
tkHp58UCBbUA6PmgoM+D9pjqu34gZC8m9oYcI2ZoVEjYxQXqkn3YBSriJiNUk0k6VP1KAFl+ghuj
VqDe41ibzfkdTws7dtSuQn3mdRGLcaFlZ6H8S+hVh48m8RXCJHhc0ULPvSzDARW51iLXZ6HzeF91
47UZaXCJuNwg+lz5sfez1g48PCrftB/010lysXDrqF23xevUguhLEemMina/tH+vI6IfO5bHxyad
oB1uSsgqmIKIhGJLRwm/dGvrgicCj/OVW0pcq7lFfOfKsekfTJcZ7OuOb7T2soUxQW7iZ8tp3xhS
wnVHgoeW2f1Od2G7MCYpsgnIG/tOrSp8QG1hfeOqXpSzJWooNousV6vBHqzjNF/AJvvdKpnXb/o8
/P7Z9Tntc24MRTFSG/jpf1aSsDuAxfurSUW0H5qO7iKVxpCEDnxb+E520kXRbfLWY2ekEse1J7zm
MkUtWcUcpT20zq4xTuZtzWt+QD1iuc/x+P8fbVe23LgNbL+IVdyXV5HaJUuyPfbMvLBmSUhwJ8AN
/Pp72HRMR8nkJnXrvqAIdAOUZYkCus85vWtZ6Z4MKKVudKmOl6FuynUI8MdjO6aQnjZ79bnKbpxb
QB24Y36DrnWy60zO90nkNRfJWoa4V8a/6GFxVmt809MM2AKtEF8T3ho+kHr51UDadQcglbrrqjb1
61IH3Q5R1L1mY7XeUqafjL72XcfQvtk4WOgqt39zq/xJwx7CF4gKXntDWUNcpPrdBKksxrPwS9Th
FfZxWl6tgrU7LpsHF1+lbaq7/XawgJVRHRexBTvWX1VLfNftPPm9sM9AaUJgAV/mq43c8xcnNiq/
7jTxCLmXdlNnTXlyB370EuQEw0gRVzCMWr8QyATU5eDHJc9+U2Mcs7wCexLbNYsN6IXlcRwN66wD
RxLEXq99Nnt5RgzERaLS0/DI3gjVrr+x2BrXvavWB4QpncdC9L+BW4EHJbL2OBEL+5aLNjkaLIKS
X97Jh9ybji+W9T3Rqgi0jEbutLhpt3aELRIki24tULo/PMDkVlqRy0eZmz0Q5lzd8KJrXxGeQIIE
HmzaOLt1md/0XpTAAYid6kTZ3hk9e6+NSXnC/zLdSrWxL55ZewHrJ7mqIfF2UmfyVFSA4w/MC58t
0xRXhw+HFMzU3uhXRo10bzQ02ZlBgG+LDHKzJnBXhPcysHtW7wn61ULYHEgRt4GoFaBfonVXLTRN
n1W1Kx7VsETItLGOFu8y3zC7ft+2WrQeXa34AiLGb8i6DNfaA7WjNOKfbHrmWqm3qjql8pmOOKz0
VHvfsU5uhy4tHiO99xCvbMUP2+MQ82y13xSkLGqVOZ9q1RzXmpZ+cSWvgrIwvGs+NSDY9ys9wQc1
tBVdWSEQpAUjd6p1HHLvSo6oqGpu3cT0VssYlN3Ab7HwYJlWIbfMGuyrO689L5bZ2jYCqqHrx1ep
RPHaLavirEQIAIIfiP1zZ2QnL/G+OqnhnZmB83UsnkbDYL4+6hCs9cBy5+HB8VztXIGg4o/Q1wb0
BKL4Xib0fdFl8lJNDdsVMi82OByzXYWTQmDarf4KudNvBh+G35GfG4FUxkYFp22uZPlKNF657hH7
xuMyi8aDkuFBbSrWbcBzZKdKJQmy2tY+2Unk7MJUKSDSWOD7qmWfgZnJgtEV2HCplTyNIdAjuWE5
m8Q2BugBpeXGVaVzKuu27aCk1D5ZpZPvaGxpNOH+4SJcHXE1B/Av7EagSCjEqyt6sSock710EHUP
utwyrqkX44gKLATw3NvEGEERACEB+B4IQfZ63a9G1px7buAIiAjVU4480wqk7GFPY1pu2KtubEAq
VtxrYjDnN+SiUAXBb8LIfYwM7JKZrn5TFUUegDwdD6YCpskqhHYyk1NoolZ6bATTz4pg2ZdejQFY
BxxoAi67CIDHB6DSOwigGbafDi5f28DQWzFDQjLK2UmthmLPxgLfh0pVgtoZdaT2vPBROv1jZEdn
cKOjGOJACgIsabsNNV7eEE8DJVmpC/DYGtDGbeyaQKnln+xSJucBcQ2EQhr+Ka1K98FLzWd8fuzn
UYLNAzr4HwxxZ1KLWahgNU5xQd0hAUwEcTIktQgfmuoHdew4Vtel06eB4/DxmkIaa2VozQBmgjFe
5zGofWz1zAX2YnIhA04L0EhRoAGDkapPUl+1CmyAJwG1wXPqU9tmb1eZUaVryEZakPnqRYM8LHzm
SzyJ8LnK1G4DyXzoIlqQnFRUULtzzQvP1OBj4O1bMK0MaIucLW7jByBPbk2tpPj647GIHaxz08YB
4ih4Z/YWt5wbjTVuedBTMe7KxNUhMAVmV5vZyMIPUINTC2iq1PIBWSfjqkpp+UYYR7cYr3orHZnt
FBwtaz0awUaTUwjhAgRr0FmqiZ9pIDe9SgcXJzG/dCD1nePupzRKJFpbWW08F4HbiqXOQYQCe7Hp
SkshnzMPUp+axnlAllduupY1a4RNkaKowITslexLmMbpVxQTmBRRlOYFz3vNb5IwegIWha3NhIcX
W8WHgqXfcLhCAr7lAO+3Fn5api41vacDVWt5iA6A1waTPjj2oegDpc/0qyEemSlAbFRtSK+EeIMh
iQDlZNXj2T609R78DU1hfjUiHmCmVhawUTFu1NQxKIHYbbUbLVLfxnjTtkjY6PV+yLg5+/Wa9oCE
nn1KS8vbVMmEE3c089AwRFo8aFg/a7EtHnvRr1SI4D6bTrf2UlW5TRv1sBXaqwHE6gkBgnDuWlWe
+4nsk02uVwmH1i4qYFSQ/99CgilDLrb84YZJicoBfX/Ad43hxGwONwtKGr70snFreaF7TLnyEidl
+tiDIWm2XDxHUvLnEmikymi0hypS+LNn9JbfQaMaT1h0UYUl3GodQjNhEz5YJUBVoG6FD0Vi/9TG
MXmN8oTvmRojI+RF6asNtsza7AXbkRWMCGh3xmYF9AqsKDMBldtUeVJdU33E7wdgLBgenA68xbi0
VzYOmkdHGQEY7CxjZxkiC6AiYoMxlQoINgE9Bh64/SlHKAH1K1w1QFwfVqlq26rEz7uSOhZCLDH0
OwETXdNc3euibaVV7Xqe2wJ0hl97xPkmZ+zwxKYcgYwna9oh9mfKsZ67gGnhB0sO6oaciz5DfnMw
IWc43VeN0mLNWwTG5rnDEAYOEtpbcja6Rg947IazNbNFC32LvN7Nc1mPxFuHlBD9CekYKz4yrOkW
xXh2luN1lw7S95ucjdXJTY9An7BnRfidpvbPiuZ0zzkfXsCi8s6lWQy7ugN5UzGG/tI2kKBjnQd6
kcLseazRvtUj9NTmoQ5iBQ8mks2hWkHnNsGJGUDz+OD2bn+hNQrOMmieFGzrFoOfO0WPLR5zAsCn
s2MUgfgN1tuPAsGpb1UV6yugPKxLHlrJjg3uoWnG/Npa6adWTaNX8JH1A+paQPHaG6JXnjbNBrF2
uSErwAPCR47QO5C1NPlTLsruGjHXeGm/iTqPdnpcqkHVWxyKITYPBHirW5EgyYmaFpBB8ipUB1kn
lvPHZTZdmlpe6/4Hhw+XZq5Vm1QifBBZjyFImC82/rwnzwSMd/CiFwOftluYlQfqKVZvXpJIPlIv
GQtIoBb9D+px/NGgb7Ma6dY6fhk5tIPcATk6WjVpRmMTApkSJLZiXGSovjWmsneUProsw9jwV4cs
jD6R0zKema22jiUyxXeGMkrUVR2CLbA4kwviETjrQMesf79d2OHAaHFN+wQ+/Ib1jfzijnYYjA1A
zVIr1LOqI9wF7HTgQusF/Hce+2yqgkIN6iq9XWUoDI6vd4HfcAf1T8iqvV9lZe6thw6EkjsDOZO1
b5XogxVkH5RfsXuBqARir/OqQrirTIwA7rUgFSPAIsfiALmwtybBVuGQTQ1dLYbFbzHc+f0Ll2X5
EYD4dEXrL/Oou/gsd/oXLndLLXN/+Sp/ebflFSwud8uLaALm3Znv7rQss7yYu2UWl//2fvxymX++
E02jV6l1st60MXtc/gQaX7q/vMUvXRbD3Rvx35da/oy7pZY37D/d7e4V/Ke5//y+/HKpf36lkHfg
2B0apQ+BEGzt2PQ1pOYf+h9MSEVhVpG5b7Pmfmum5bzK3J8nfJj2t3egQVrq46xfv6LlrouPirzz
uF4sH1f6v94fhxkcvXszwe58ueO86nyf5b4fR/+v953v+PEvobs34EBYdd9tlrsur+pubOnev9Bf
TiHDh5e+LEGWbPqX342R4V+M/QuX/74UMPVtIFHhZ2UmUjy0Q+ysORDxPnXjbpIMMAsB5A6swGhZ
vlq7YaC4otS3mUBRP8E97CgnMzkOMgImDuCVE0jq/KCXqNkUkDnq1qaZeWdgfsGgo6Fu9LJj7WEX
WOmVvtWl4QQmkko+eH8+0gyAXk7l2uZiblTXjUq6gbMHSU+6tIYxVfyl0JvuvE1chpZScGFoJFA5
Ftm3kAllb0Ly2S/yPN0iJ4V4lJqXj0Bl7sy6aB4gtlQ8Koi+nCyvuZKNvGp8czeezYcAtPDikdz0
FKXEYgRbDuSihyq2SAW2pliVHLKqBIbLTLTVstC/vLvudlfH0kMEUf/mzp6E8pIefo8KAxG4wu3P
I5BYcmVD++NMfRSbjP0h897Mi8F8d7FNBS7lAJeyf5tGc6khP+99FatO401pgryrVWC0GDxBFoAu
qUGUECKlS/+DU+q6Z6Av5fbDHCBP/3D/MApxxcz1B0PtIdMHDX+UfrMfOo05D3SVoXZF1xXt+W4c
GyIWYH+Kz9DdhKGJT10aQa3hjzXIg5oKx1uoQNnddhmjqzhzuh1okL/djdMilXCPvBrtAxlpyMn6
Ta7Kfl8Dbw/MJPKEKORk4S1y/MLm3jxORhqnq6UBvM4+UnckATy6dJFMCXnyNpemCZOFATN4g5pn
+bABBKDzWTLq3gr6euK6qjUESVDUSMGnFhBqhO3sYZN4ZXPtI7W5cq1yDk7nPtPQMg75rWcrb1yc
NeBKTQ448sY2o86X00wam+9BKy2DdB/XieR8HzKo1fg5L7nYEk2XrqADdXvj695RdyHC51Wr2TZf
E2eX2LuQhQXaoQk86HLGyOEe1MYwMuia17k4KLVi4zpUVP6n60YzuOqTe9jwbjg2mm6vItHlgUiM
N+50qrSei+gG2NFLY1QCYp2I5tPQB5d75jXZo8QFHfuDq6GEPU0nIjbkC1YMOv8onIaYtWmAKC0y
1z7GEygCFSLVr3kJdaCpksbiEduaBtHgPvf1/R3oJ80BPt/QoDNVCwX/1UIAJCjfsUHQNDoWdoTM
0RQBxDflkSGLCuFKyOJRA0H2HHXlmm4WzatIT3rya5ANm/0AtejXUD0RkI6rxG1SKNiwhidBDKn3
2AdSsAAcJE+CPvT4reolv9GYNo21IHWj5BBitBvqk/lunUFNLqINo31ni/7UqVZ38npkiFfUT6BC
f3T1h7IthyKYDQg+AQ8wOO33GMVtkLjXO+gvR1WwrNAWydtad2PxtF6oP9wN2ypTtoo+3Nr3KqEf
flfeqojycPQRQ9A+/MLMPztIAR5nH+p/mDn/yPQhU/0IoCcfDD/o4yrImOYZe+3BC9sWU7E5arL3
K0lF5ZY+mbs+nWfcjVMXJ+huC+T/Z9G37rhC4BOsKQ8k5txkynlpilC8dc2oWbWAiZzISOPz3A5s
HD8a+bhepiGqHgZdVWv+rHZrgnAIGlQPMUDTYAwgYK1eK474Ysg2jw5N4fSnIilwMGWi3idjVu9T
I3PVx95C7EAd3MInHz45pkRVkB6Q0S2ybohDPtCQG+ulj81oD3kQoam57+k29IoHZ9zhZ067gMyq
X+gqRx1QfWTteRnXUbrtlOsWtIvg6qkA1a60obK2Dl42KH4YXBqE9fCXAPUdMAUi1rOZmR6kKt/v
Rt5iuuVQKkjJ4G7LC4h5IU6dMOe7fRgvshroGNTF60d9P2as3iJOrT55bQ6hSiW0f+oo5xG3ef/d
bYre5yD1X8N3X2Y4451v73zmuE1WQ0850pACaAXE0TJPIJxURDsDek39bK5thogkkA5vYyWIVeVQ
o8LONGOeTOv08RTUq2N3JSYLh46ZFtCK9hDvyOV+yrQ2qLUMqu+YQdbSqoNMd5zBvgCzXqxdAaFh
/Ovsn3YMnoiW1t9iO4GuhyWyS81T1P5FMcONBZ7LM/mSXMuffdVutJCmAfRB0bmycjT8JBFnQKDq
AcgwKboTjFg1oKtGVmIbkNVxAXQgK80tW+QhVc8wPe6HWMc3kSdf8ameFOL1iMDXwE8tXbLWUyUq
suYlqspwE4AmoUHl12tXZpiJC4RKwOCZrhbDMhZPViA4tK2dgK1AftT0UGOeDeBu/ByR4Rv7HknU
ZQLd4m4luoWE2gkUobEwOS/3zqYXBfSVONeANRmOWa1tCTges4fkC3hQKAejfonwBiBZyCA13Lfa
l9rSALKq5JMse/DzlDRDJjzSvjiF6iD5qYbnKBtVFEDEB3aaTqsWTcH3A+K9/27VcNChjaEoqO+D
zePe6l1rq4UdmNnAZ62gH9admM6i17ga91GNaH/jJuNzWZf+MAmjgT9XPugtykZFkxdIi9g726gx
Q1Yv1Wv8KViSrLQkWHn9iazMVD8sWcgCiWKs4TblT6QUMmQYvBIIeqd9VCE4vm/d2N6g2JX9oozs
gX6HF48MwM99xRxrEwsLossm1Kn6FR+tekv75DFhxtF0Cv9urwxSJXbgo6oaRyt5s76NkYUJ/sEi
B/z8rOatOhI+O6MUT+lUvtHIMqjomOLQqL3SP7x3kRSNztSMhbMHObo62wrq2WGhcic0lz1S4wHg
UaXA4lEP2hb6uTabo9GZKACTy3zY5m3f4SGLCSO+/49OnjX+VH9rW0KKDkViGvVQNa1zJheph/2D
7Y7bZYJuj+kOT1Cw6mkCqMyW30A+ffaZ7zuml6os43kRA/KOl1gi8UmvwgEMH2XbQ2tFvtQANZ0F
wDb1G3NaflTcyh9QFeFJyQI1QR2VshX9k4y47rMehW9pbADi9gRU1E9v0nulobo0IRWUq2dnGuqB
Tt+k3MYucupWOPQ9GtZnspG7mYBH6uWg7DRqaB5kHn6Bdkh/9KKoP8pwAAqdLqnB411RUNfi3eHe
q363kA91w7KJ6hX1IXXG1ro1dvOai09eJjL0l9m0rsXl2+uYl6B+lTvPas+j7Z2LLVT8okbep9ji
qKTSeubB7RQG7OCo4pKapU928iSzA6msN0/q24vnbCJXJCSkr0XQGSEnWoOulluiNoFi+H97N/LE
GTWG6iCQiaouhosDgcEgGbR0Td3OizHWGcOlc0dn1UODYnNnCPvsZ4x8y/5+vBwOcZVrR17wzEY5
FSwyuE+6rPqHSI8agJNyZ+PhZHmDqD1fhXzs99SlJm3dR9XskhP16iTRbq01BAUKCF3KqeeZUXQD
MXOZUkOF49y21i6UYmS+1zZQGfDybxro38yHxsuIr4gOsT+aPt14MON+I1gOnFLNfcB7+ht31PgJ
RADgKsMnaozEboAgssJDNo25AkDVcVRQ3GXqIlvfXopIP9Sm9zZB7wBhsFBIkIZARcvXzthBNnby
B/a2OHWl8/viD2og4F02qttNDnVXSz/qYrmj7thULcBoNvOpq7iZ8VhUL3mavd0Nqkg1wpe2szey
JgXqpjQQtHGnumXQEk3wlyVRAIn18kxjrLQAIl765t4AUQ5a/XAIp0nkRV1qDGYnwNGUUXBnWLqo
3WJuYssGRvDF0FzUyZFGhFIpLpJNA3TsLQAfg6YX4wZZeEjXuyy+qcxdJbLK/2KluSZK8pBvZrjR
E80Huf9+PnnEEKedPZY7vN+fjMsaAAVDyxcgdA9S/xsrhoZXylFCb2WDvHN2lWYNZkYEIQGr/8Gb
JDokE8Z6Rd6tzRxfxsZwpaaBauq5CgVk7Rt5LWyQPPIkzLf0miAxjZIMFj/NPRdpNKFYwyqlt+Pd
Sq8u/xtrhpDYh7ntNLef3rpCTa0dctURGE4ZqDdpxQ+AC0JbCgDYxyH2MzYl/KeRUk28gz0Uv5Np
duJhu85ql62XOVFfZivZRW/rkAFixv+P6yz3Hv7319N2o+obFhTK6swyTqXQt12iW/smNLDfyrrO
OMkay2DrlRmnzDaSwwAKMMpCGica6sk6+5B7DVLOWms8cEmmKeRJa1NXGVA9IqgjCD41aS3XNEjm
+Y7kPoCEtAb5iq+Yy9K3p3QlgfNZVaYhd6iJsUb1O2b6CGqYB1bnFqDbeOY3EX7yUGICfY+e72RH
LEe666pumt3bviYc2B5RPuUBX5Do4raZuxnKxoDW8R9j6mRA/Tswc7g+jxdQ3kGx5MkFFcw/d7pV
7Wk+DdEEDR+fAJ8UyKJM88nQd7l7snWpbJJ8AJ+jr07AStSnUbOq0991yUAuEqrWNh9Brf3ffWml
jEXfHBuKaNx+qhRD8enKBGhlviqmsSpTUPzv3frPfqgHqwAVjGCmm63vtLGoqwPGqxQMgNlpH0dD
1PC4iz6U4c4ALchCA7JteXTWnAjkM+SXTTMHxnkwDQCYkydjGg7zNj1InKV96lo1qPfQSFIAYB7L
V11DEB5RIAiOTs7Y0c9rjNjTXBMnfopAVnpFk+Jra2IfgwoXdo56b9uych5FaKOa5NIFOWTfRRA0
2SrCm60RxMpuiW1aJ0iED9cRMimWNNojRNDkNTTRCKZABbtmeuB0FR5eQ2Knp9F9m0CzqHGNbJ5K
PZo/WGmydgClCSq3zhDrbOW21Jhxq0C0WrcV4mSmZaGk3jQWKmbjV6UtZhcySCywgjJbcah0+Vsb
WdoBoWHjBlHTg5rE6llrG5f55asEV+zWTCbZNspZs4ddYzgeQyHtXB5SRf999jRB1gI63Sx9uufy
YrIIWt8JYDEVMOxHGs8ar/FrlPjYzkstL4bM9AITJ5tfyLJc+ap5qbMvEj2CYAIOdsZ0nnSZ0u0A
9QdvS8GRfrUManIE7pbOi+QOzDc8IVo/+yxLLIZlbFkG1X6S1YjvKWrdDy8Iob2CUKk8N6W0tmVr
Vrsm59kzlPy+6wA+/vizw8BQ8IJHCMuQFJBUwZMxIORFYoBqbBuBXecfu+bUJWeykvPSJevd3NIG
PL0BxtrvW8s45ynwQEPofga+VQsPkQa5dJB4oPLFK0UiTJOYZ8R2jTN5i6EJUm70x7L5PSst8xBD
4ukIJin+VbWCOpVghpYcImIYRR3z4YiQEFnl5EJX1HABktRsue/brDEOdvcDJc1s8KInP1qO+ggi
taBC14dERpBrj9IuBw0ajTFqsbIbagTsR/yO+J1VF+7vWWbmR6CBK4Q+WZ4fBRBRfuqEmk+ThJt5
a9a2DHurwlHMM2o1g7XeSzAApwrpUxeqUfLixWGLIuTem9VSO34bURrgDALeK06d5ec2T8aVVrLw
tW0BR9K6Ur6GNbNWXiOK19BB2cGyjDxUURDKSrHA2W0NMJqQNvAOGqrTzjxtM0nCuauR1APUaj50
Fyvx6v7t3CyLmO/0OJI3E/vTaAGPMTjTsFfwnLM9qZ0gfQYUu0TO8NhH9ZrGBkAux2A2T1PyrtTW
fFrBBKFr7Wk6X7tcqXaQT3HXKWi7X/Q0eRGgGNzUrtYvfV5nKxov8s4MchUwcm8C9YL+jK2Z9jkc
6+aAN0CgUkmefgG7TaxE5IUPwAKOj5XS3Gg80vN6k4WmhcAYbsJEs2lNwIka6Gy+sq9GnAw/+zFC
uQI81m5d1Yw7VD+pd6qZR484DgJDbxf2T/ZVb6B/Qp6QN5M3O4EszNvOGnqTYD6hpmMACYsMHKj3
8vM0CKpBtpbSyc5A4zmXolYUX4ks/Jq9X0UFQqU0xt6vFut8lQzluS0gjsUi+xZj97rHZ9F4oAYk
dvPBSkJUbUTlwNWdgboyCW9Vlbt78l08oPOOSJgFzGmXRY8Q9yueNJ4l61AF7L8UII4lSlX5Vudk
P5oh8UdTDl8jVBdbjzz96CGmFMk/epBOVJYwP2cxqolGCggfBaQ2t1C3yfEtUtT4ElKd5dhzAkuF
JthcRDmmw4mz1FyOwG9QmHX0oBnaBt5kIKuXufjSZPwslYqDFDKdaT5Mm9ZGDng4Cn5uplK7eoeA
r1F71aMEMHHfu4q+GcZKeUEEa/YwQPpZ5RLCQ3YCSlSB/LA26a2jCvg3pJ61I5R1m0foKMoHaJ/v
jAIv21dLWW4sqfcB+VJjqNk3SNhpR+rVLRvBqex20HMXVxwu/W7kSEuGKOZGhXIbgThcaSA6MopG
fnL0IiAKNORRcRxGOZWAWM6u7mgr17bVMwiKfhZrnfLEQinXUN0vbTBlIItLTWyr6kGxpgZY8xxP
EVwCW2vqoBS033M8G5EpmCzkPnHaf3VZRCgCyUGHBe+1lsONTc9riH1ZyOFkFo71IC4Uv41hU2yW
kp4jcLeo7lejVqB0djR+X/WTXIrEGI6ZjM3VCBWOgBzJsCxFV1Eqtsn7UnduqXtRPC0XbAvJFT0J
mtwKmsYurlaV4aBppsmW600WCJ3hpKlmIM63KuqMmvx7X+XeRu/UEaUIUJ+aalfTWON1oz8og7iR
4Zdj6jQXDD9QUxcfmpJx0futHLSAEo+LQPSctvyQx4xRvWgT9v0nylrO5lk7+q/Xc3rTNFCSbtac
bsvW3nRl+8llAcQvV5Y+ZOdedl28ThVQPZ3iL910YhkXPSJ0Wddsqffu2kxcZD417+O0IvVonDze
/WncnAokvfvTLcnV+2rXEGCqJtVqasoqtNei4+NqGaOrST/zrJceZGzJx3KhSwi+/tu8xu1BCiLP
Pq1RSqtPnXVZpx99lhUbCK9tkY36iXoJ9qGurYf5/aAuVK9Ai8YbsPxFyLLNbjTkFg6yAO9T5y5Z
7sYQ8f0WRrxeaXqvrkWDJxupC1TC+AlAfXeJAC0GhlVbkQaBiOr8ZJrQCSUvmuREHdQXJinzv05q
RHp+S5VoTEOlb7MA3a1KJWpIoTzzKq3s4Uz9COVxNp1EKpHGlMnnoyNY12s8rZx5NpkRE9aQWUT8
DdhrA8JDyW8mMm97pZDGlZqx6ZzA6UW0XsY46HVIIarRKi9UE8dilGrvp8Jh1CBaDb1Vjph3MYRQ
cJwKh8V2aqAY9Vdy+DDcdtoGcra5T2PLGojJAfckHGdegwx2oXlnPcJWc7pV+34/oICyzTia/b0B
e44fSL12+2Xx2sPXoDJbfPg8fQcFJUjCTEVbIWrIb4ZegmftmBdRoAo9ikPy2+RAQ+RATeJ8HCLX
aSLAytY88c9rLcv/eS1ZNp89lmgHV49Xjm2JR2oSrUTFey1s3+raNCVEkfTRM/etmjWPXZd71y6P
pxgVasn0Eeqrhiq85z4CV8jFF9qbtwM6zrXEUebee7kfzVCn9WlMmoN3HbA+9dpKe2V5/DqkzLkN
PbZ7dWrEe+oSdccbnSNYaOJMHJ488aJboh2pQ04xlOnBZTSf2cT7oXF4h9u0A2qKWyCD+S1K5wWa
wDeHZpAPGMhvt1qWmm7lIIiLstt4MVpTxreQg+c3raGCeXXqcZvcmzJbalhsIjUGyAI4/Wucdw98
zOSRhqipoOq0RVFsHWKOcEPkEVryCfxUC+CBVHHqQz2YiYNKwii7vaOjREo/cXRJDTQcw6DRNG1F
xxQao2MJXS1jy4y7MVrARNZvpbplu45BAAVkCHphH0TDQBZ19lzNjrOcGOiub4JhpeRry9Ihkdmh
uOBGAX9yw6cE6ZhW+QY0g3RTT9nUxSoj/cegAUGDlB7zwVNy1ncweeqStULKcbYuMHmC0yNLG89z
7wzzUpM1HfFJRm1DRLfAIkJNo5exglJXqEHR3+006yVs9a8oyFRcyNg2+goiefpznXPvUerxlobj
HIX4jB483EFn9stQqmJfqFUakNWKhLKOvAR5tOkGIWofzzeYlxycuxsgmfjhBswV7gZSpkC9gubS
nKw49dFF2IW6uQVAn9R0P0u7AwQ83VMbShYIi7HvNYgcow79UxSCMze9XtoQtSjTT4PCb+QAAKUD
sYvIuCwzUR4w/l5rOAR7ofk5G3Nrg+Iu+FhZUK3Phhz6MBNmpZvALktDYwUKr0Dettgu4x7j/aYG
UBJxLhQHu5tKXYXAlNNc8HRRL+p9YfmYMHyYrDbi1aqd6lNQY5ctAlV0yRNAsJqpWcw0JscoDsYe
gSAy3C8xr1NxJIoRhQ4MndunpenbThy6CtCl9/EIaKSTMUBoL/jjEpTDbhQffMqGDdu08b530VA+
QCtZP3NlQx1IQ6PMs43t+Dxe51sapxG6aqY5fSr0M/Y2y3CEgpLQtEOS9U+LflhvGf/TohEKYnWF
YK7j62BOTWcKOoBYoWtvhyH9SkNLc3f+AFH4M4p+AU87zQS+TN+wZEC0eOouvs60Wh2zr/MJiKzz
eaar+wCAJveYGHmNkE7Bn0QGAp+qjCCj5LUDHeHaeZY2mOkQrPkdJezcTxqen4jhaeFpTDg/6gaA
kKhfZDzhPe9XsdKoP5XmQnW+pjlWrb/NCTUlPImIoTR3Wsq11ktf5iVOxYhof23wfF51EHG5cNFB
zkONcPqK8/GrcKD9AL1I6WcCWo5OL8sAGZXkAujxsLddqWx1R5Q3V/NqnHzAwzI8yC1P4mGS9deh
E/rnu0lawxWorZrlreHQPXCl7uzN3pM5qk5gAwl+EHc2qVUYLykfHjLpZj9SIwWTEru3R+hrcnBM
4RErqvHC++6B4md/5/G+xi89QGJz/QIs4MBt00/QpcivBHRo1yqyWy+WFBwEsPiZABVlrNqHARpb
M8whrwxAPVENY2MMUK9qobe7rYyi88vSRLXtCQmRFGxelOY3AS0qgZakRQlDAWKnMy/aarJdJyha
Amgxtimq018jtS5OqG2AEwiKk81dKlJPurEahhA7gcLKtN2h8WmIJ2pxoiXe16EhFPT0nUTR8DZD
vt8G6BHEK4h8RKfR1tOLmArptXFc/GhjIKYaz/sqRzUMMhy0Zg+rUbtVDJCOB6TdxhYJCFTv8VTI
AYhLWWUaDCgjJyl+ugxa0MFGmUsFRxeajaRNvdKh+TD9IEd2UA4jwmsyzy95BS1Rqmve1skAQNVf
DdxWcJaYDBEiavOMtPPwKZ4MUVKZJ92ADvF5QKgqL4Uqnt7iO73h5JsBCWqqdxeEnVS/NekrKoXm
PxDpU33myfFBA77pBAI7JMLeHIqOrXmmAM+nJO5WNu3GUhvnaMvQcgKES9JNASFFoIxQY57MTNGd
I8PfA/kh1KvMQL3bZzpI7PSXAWa9/h/Wvqy5bV3p9hexigTnV82zB9lx4hdWkp0QnAeQBMFffxea
juVk55xTt+p7YRHdDUhxJBHoXr2WDfT/Sz+C6eNmBzfO2skz/vKXeE/bWRJWQDYKcJFVoPfIsxbf
Up2TpLEZxO0CZWMXgnbIXYS1NS4cr+ggGdvYLwKVl7ZDEhLJgQtv+3pBLJvgWQGllQG+Qxo6nvPf
JzWWA3Beqc5IUlWgv9UXAzyVgBdCP6Obftm0I4VMGRRhJGBPprdWYDeuraA5pUKpB64v5eiuRV2B
3V2P6ALAv5MIbDq1JSx6865HrZhGoHQEHweQfZBEjo83Uzq2xVEO5hcy0cXrw2ofmKybZ4qk5fuy
dX9Aoqc/gvsTMkb9mA0QB636JYjQXdSYZI18uzaShyLpbg6nsRMXP8rcNIGXycYTjkzWupkGuSCs
pSXRfYN9OTw0phi6owtY0sBbkJ1uZtD3AsBZ9/3bhFZAYruZzLuM+ZAyMrrQx2+ywfCX69torZo4
WKWZrZ7EwJFHdcMHZgLLxcca7KGeZRzJOUnTREMlhNbJG4D+aQfR6mhJ3gCPmrOn/K/oLFZPLrig
r5ADqNq27ZdVa9w1EtxiFFm56M5uVGnuaR3W4qsjXKnW5GWilwcL/a5gw8Q7Ao4jvU9ZfaBlKQJI
SBD2Gc0jjZISRJQ4cjYnWg05qx4k9o0CjZYHvVEHeniuNeAYNnH2HKGZFQWPBDRRUCLdSXyQ9zZo
dM/oysZPcxvXTw3IMRamhDJbhT9ahIRPDLkgsTLjdNz1cQnAhc6p4jhtLZOEN2DFw7BgFbcXQDNk
ZzyUwNdSO2i2MRx/lXaptcyj4rdA7kMEIGqKjVk2UAHWJThDl+AiXZrLkQMKh7G7kImcngCBjRk6
ckMR5PB6EDnRfLLdFrHcHhjdor+Q3RSGhCQNNLPQr2+d2r4pdzWPHqLJcED9RZRWccFAZGWBI3WK
0u8FnuUgV9EeLkLcQgsm23jQDl6QEdzNCKfbORTUleW671GWgjz1KgxfeNWpu1sKQBkO2gKixNhR
4oAciXBGCGGLdoUfWPueHDkTqHlX1gsIMvKDX1UlfvhCtnWKPrzUHXQNCjeBoEI0TUuz9dOXTgbV
wp+K6GsTNBcpkZBfjNNrjQMf/qpVhw6SofmROcUnV2bla2/gvxb9y+oZ54FixctcPPRDhYSA41rn
gI/TTsV+f2jMUEKVl/3rlavR+fjKrn5lg9eXWlXIs1T5K4r2H1956LNPaV2Yy7R0hrspKTcgMQMb
9+QYW6dSxldb4nMe9hkDGXYbrEHxH57Q8z8cUEe3trZMzfsMhGZLXzT1Z1f0Lxq0jfk/QW2ESueU
fTUsw3yJBz9bMXzp7+M8Mrbo304PSZaK89il09oNp+rJ5xEIo7ljfYOQxtvbsPA2jCiOv/U2koB/
vA01hf96G4kTVL+9jRYbm7ONffKyH/F9biTkK1CEKJ5ABVs92B1+VvTICU1cgOUrfVVeyITdlliF
wu63NKTpfAJWiYadPc7T0dfti6WeisYA9JiDFNmfnGQ12Ny9RpVVPOCoBWBC516hJ+Beh1gnYSCC
dCRbG8ca9au5rkByfAXCqHjworfpkARDPTFxkU1wevPUd87bRei7DPB3zxiALtUjLxkm5FZyG4lT
7QE5D1R7LHNvgqVyRboOjoXsAkog0wlssNDUM7+TGeqikIrRUaRTQ1HlpNSpbswH7FuiZVLX4MNU
0mlPg2ZQoQvrhgH7Y5BBJ6B/3N8ckEZAtPkercZ2XXXRDnKd/dJG/mxPxbs8A/cVGCYCkKECZ01e
cF6Heyr8FWyCHG8AelkvitYzcGCSnC+iSAbbKrFae0V675Y2QlMh2JKwO4nF0x15GVjcFp32Nh2w
M73soLoOkrC7idtPjFhq9Uh55hNR2JJPj24+HWm+R/4+DwLDc2RttzYayQALi6Sr1lkHDiXaAs67
QTKOSQ2dEL1ZpFI5XeZop7PR5YvS/O0SKkOtVY3dr+TeLnUMGyCFRL0C2LWq8zB7UUlbo9UPduKm
zZIQTBZNPtsDpRnGgki9avst3mLOD2zfJH7DkHsZNWM7XbqMoVtE9gnSbbDdvLGOK/xuAtiBTotl
XvBLbOHB1XUSnRbKHz+HYRSvRrtgB6ru+NX9NCnx8keU9FNdWzzkOME/GPhP620PhYsg8Z1VUHIU
OLUwq7TF+NAo/JdSWWNgOLNReW20Df8hd0z7CpadtYHnDTRT3P5k5DivkVINyy1s5xhHE5HWsYHs
SwloOhdH8na5e1CgrXiMY+7QGmQeIC164gXWoCVt5MGAR8qKRcGrDApWPb/WqmlAvwOgUmMn/FqB
uB9kLcFyGsE+u2zsAZqGUeRvGsd782Y4VtNUMv1tvo4gp48Gu7ULTRr0DrR+V+t/ipgJzP3KaU74
p4iZs9x0eXsi76Qr4+RFdRzBHPzmNy99m2jIffZx7t+C6buGX7XsJI9l4o/L0guNJyNW/7pTI3uz
yfe7P+KMFFruo2jHrSgz+8jHAKQ7+kMLHMSjqkd1dYfOPta9yqFqiA9nC7pvG6eXD3b6MEe/4mUK
LtBpqKRnrmvPR4IIJCbHSXB2VKzzVpCEtxdkuzn+NkQugTULmndz2+XkrToOhew/HJZeP8cTd9UF
NiS+DIvf0aWo8if0r/pAPP4y0R143cIlOOXzdUV6mWSsUwHaFC8ABdrv0QkH2D33vt3MtoqT2ysU
fvX2Cr4L7JZmjQuXLOb5mmbcgj2juMay2BsGWDbRvZQummJMNx1UPqElF7B9N5nNxdSVXoMX4dHs
ATHQlV48acWjQM4JMgsNdFt1BDkK4ewt9JDNk9Be3K8ExM2UNUUXyJF2CyMP6y9djXKkywp+LKKh
foEe2WxvFVSKIEjkrJusbb7U2KtaVlU92mUEtqJCAWms7YOejg6o+Da9geTqNfb6TxC5qFbQ3suu
0kS6he7IJrVNaRvd/d/EGRXSC6UJrulx5NYytCfQ7etfNHc7Dar77DCujsoEZpmsWV5Yy1HiF6Xm
NvQr1v0EEuwQIjwGCPI2rUitLQldTL59ca3KfMyKMbtPBPuHzBQVJIG5LR1HfdZRZuhv7QJ4mMpw
rthrlkfLxY8A6vHulWwV56sRTY4Ptmu71xRCzSsfqOstRdAERyHdqQVgr2TTEwYP7K1zHiBgcQIQ
X7YGazd/AVy63UdDy9Zcp7582N3O/WivcCx61fF/s8sph/psEy34yPtLVspgk7GhWlclL55BY2jv
oEsZLnnUFc+St2ha9mN/YYQYplOEpEQNekwKtmzw+QyFvJAzq9PpMQMJWYytk4TO1qqIK/bEepk8
SL+TuyHzAhNpOK871HhY5gtpxdHesbeWK8TwDzmMCnRXx4KN3WEOh2wf9GYgQgX0VAMWlqkeL05S
9S/dyhsd+WIaooPg1JgvaBjXvWaYNCADq71QJa0hroBWFhoWIxTMYldeUZkOH4LeO5MZf10wFMUA
uddZiyUDqKAVEILZkde31GvkqG6T5Tjf3R63yI7kapEgQwItgA+PYXra3h6+0bjWTb0fAsjHSYEF
zgkyL/OzmiYy5KATkCGdHLC74wxpyc2gq2xFP3aPyRRtup7Hd2TqzQB6x7z9h3xkuk262X6f1I1T
c7R6+Q/F//9OSnqgxcD2gLfWiwB5Un+8C9MYUI9aSLv5ptr4aKTYbV7LqKueyiz6aeldV+O3ySLA
ZvIMOkF7Hnq/D8l7C0bGSpxvQ5mh48zK42YVGvvI0Z3Fox1M9xjF1Gc8/HVk+2W5kLnXPAISwpZu
wdlDwCy1gax0ewIR3HCQAmI5oR+IO+SX7ZUBwMTz1EBIQ1VN+y1o+F5YwNsuKsC5wU8AodDC/gbl
Hf7ZYz5bZii3zUsOhqZ99Mu3JeUEwFIv3bcl0VJ+ivHZTTohPxsVG0DNiDuFHrwFdA7k51LgNelO
attf4yp7Ak1sCMLS5dgVfEPaYBHSKmfPB8VFA+LkNQ3bvoVQOBQ5SSmMNMPqgvnndztJi3lIYOBh
nKXYC56DErLBC9w4EZ4/C0h1zDcfXf8lxgTg5zBMib2Je7tf8cmP9kkYqs8+5Kx7WdWfhFWl5xwM
0YsRuh6fKSxJMmMPjmDobDr+omZDuEszFm05mhVXaEx21oms8X9d51O/sqscuh80Vp3Tg1bEcdYj
RIWgC+pNa9v0t8Ay/RO5Kt4Tbz1AV90d3b3bbyayT641xxPFPZlcDRgZYcdTNd6TnUzk/J/2P9bH
Z/zD+/l9fXqfISE63teWzN2E6GrbWIbn4AP56zKAyFax/q4vM/C+NzJA6aJMv7W2H2VrYNuR/2l7
kIzoCXOMPaUQekl9qMKk+JX+91I3y/ty8/QUlL7eWEAhXKshOJWrP0WiXoZWkG/IRtoJPZhPLzI3
F/bAwIuNR6ntxNYepVFzxo3JIHcWrgj6sw+W+eeksd8ewGn9FjbDyHRY2FX9Gawh3nP2K2zqxn+t
9nsYTa+iGP/FHj799oSDMRSY7rrahSa93fgPiUicB6A9JfqH8UGvzFPegdmCIoVjdzvPswNwJTIc
SnR8OyWgOuQtuG4pRhmut2gF0HQMNZY5Rr8C2JfdD69grubwXEbTCbQR9xRNy44hfrfsuThkivEw
+kCtOJFR7HLoYH4ya5QkIj+KzzQE1d+2LbrkakCR7looe6V0j2uW2wxdT6Ja0HCaLHsHMmZz9uYj
BxBmLMsdeWlJDsGNMw31kioHJx8tWYJeJ+/j7uzGEWhRjBDJCr5klDfRF9EWgIlDDu5EuZQ+rido
4iXxhoZWxuWRmdAsGhpePsWoG12dfE6lUEDbgPL5Nl2IxlyGfr+2OhsqhXEaPowNWtWYVgut5QDa
Cb8D0LgfwP7w7wgZdMd2xKP+jwggp5AW1yWPv6zh4/y+GhMb+vDYsxRsDSQOUiqe7eA6adr9ITU2
RKQ/22Y/SPVBst+0YIF1S8Pauo2DqgQDqynqYM3JpyFKJvOQEDaEqeHSnU03TM37JELrUNS7iUYU
+j6RoR3hxGO0Uqesuuvz7Aj5Qf8KaLB/9Rn7hDau9gySWB+S5U2wRn57XJOz843wrJCy6rSTTGWZ
Xyo/Z2ClxewscdM1WurbDU0PTGHhJNp+m2frSZDS2ALen9yTyQwGbKpA/LyldzAOQX/k0ANekJfW
YKjBlSYbHsgkawMdRNLPdvQWoK7dHFzmmQCA/HpHIP2B6pfxSJbOLKD6NH2L0mTYUwJOgCB3OzV9
PSfwZGJ3FzxoH8hJHzJUYyH6nvIH+oDxrEPbx+/TRVHXK+4x0DeXWbBP8BwAdjfYd2FTPLksLZ8K
7JPsMRvv4sbGZ9xlztJlXOzICYT0tLNBlLCkCe/T8XtVgMRV+evAq9KLbV8JNMHwEFoB0juBfQd8
91mDonIrx+QbaHC/ej30fUA0Eu4LDjVGP8+tV0wkP01UtRGs3BSgmXJlmCnbuxqCbxmN2qEsbmno
hXhAXdhdRHWbbwKwFkjIIH3us8QG22mOCkaulaS0lIu2A1nLPth/j0fN8MzClvd7tC6PgLBmQCro
zN8fOcDaT+qlnaCgcXN8SBa2lAn0JVg1ywS/4cNQgUtDRg9Q8YoePAtVFmyPw+0AGdsHcAQg5++h
9UsG4YkiWJRa92P/dVKumy7zkHuaPvxH5EsvXbqaHbjVS1IsrUFLuk0LzT79Cs3AkLztod4dDWh6
0yc7/C55kPGLuz0NW2auOFhhnxOcPLBt+XcYPSoGFwraYdH9NazRqxGQ+T1Mn2Pm1chOL2r0jri9
KK3WD2BUHjIJ4ASEybbdlGVH6ILlx8IynK0CCuGOywow9soKrn2E1HXD3OoLS/iXhMv6R5NC7y7z
R76wR0CgW1796MPmizJ4+aVoyhTSOJl/VQxf5trg+R0EKt5epbHGj6/iOUm6Rh2sBf3xa2Obb6wx
UJqWR2C2iCPmgxnakDOtzN9sNElTcASxBYmNMFjnyL1dIRJTHVyUbCDM4zpXssXicyed4VFaeByE
LmSH2wlcWLd4SF8B0ihM7FJbq32YLy9DN0G0tHLuXTV6B1tvVj1gNzZWplKUsSdxh2L7CLTr78ZZ
PJ6Mto5M185hFEHwT5WZJxMsJ7cb37NmS/jr5reYKg3Vp6RrXmmPTLtl2iirAWLzIjL3ZJdhcMft
ANiHfPrSx5AduKV3KQ2s7Q6D2LnjxRvqPFDyUx1DqQJSEdYqQZ0RknPpdLEjYS4pwA0/ZV3jLHmJ
ZvVWxPlSTGa8mRLXuRhA3M4XK2T8FApnPRQR0lvkoBAJuaVliS/ZhmwD+v9WppvEEKbrxd0gQRfS
udm4qUqBv19TGUhACnXAplF9BnuuD4lK1zj0esjYpglH/6UGec3RDaDex7V2tFVM/rIXoPCffKME
E1b9o1a28apvgqx+u7HAj5sJCIK4FqqLpZVbn5qg61a8F86dtKAtkLVJcUDBAIwO0RSuawZVhNSK
ymVeg3wn1vJ0pb7rA6C9AeTB2LRQ9EtH01r/5xgKpEuagu2E6+jbYnTHi69l2YU4btknOnIOFZ/u
mTGdSIYsS5m61z46YZKvZfi06MPpu++/zQMfCljuR+e1hSzDAsRH/MrtKNioABgbCRrDM0vDZN03
wvpUGf3XohqhZp6ABw+7uu+ge7YXo55ksF+TAL4dz2joScGsaZifpnGcJ0FWdZ7UVkhoAW5iREN2
TBrXWOaTTJfIOWXHOBpB0k6eLkrV2y25psxEAsUtpoM9ooBW6rbKykAjeGJBeB1aYMkpjMCgYRSi
fTSctF5WteCvqpB3voter8Ugvw4i6H6gZeonD9zgk5/b4GEORucu880Muk+CH/CXrc+ZstlaOIF/
Zal4SaJ4O+n6EV1kpUJgazj6xmmc2ygXZ+54sKgC9SHm3c0Drg406kwozncqnLYECapG6JQPLTJ6
M0JIw4dAyfJ3m/DAQEGi1BRMceP7XEId0XoU9x/Xc1vs0YOsO4F/A+0ppm+sbhmWwTGfwJIOzI1O
0pQOQIGV64GqTKOj9YUmRdB2Wt9sUxpeLOO1wbH7kARhjVOyaYz4G8areTjKwrtTskjRuZuESBeA
OCnRF3KAyS5a2G7Jtx+isVtetSofzrdg19fE3ll9/RAGIfdkPbpFCy7wFxDEhGdR1a696JAP2Id2
9FIzFl2UwLllBfj9xrPBQDaHoOdqWqRJZODXRRUr4IkganD7fRpZXoPMek0/TB3ZHdU7lzLvipXU
weSJclTgFqYAQDAVc/AfP360esFsC2SLaEvXbIeepkeMWYm+TLo1ifjw5iKjtFIHqD5gM/QU0sD7
EMcHq+IrCnQTC+1Bdu3be+bI2TavYKt610KmzeGLoi4gN2FZzn2STc3OTbp8X9quupsgBAmNuLT5
MkLu0Tdi40cgm51XMf+184txSZMKL212MrfAPBL26s7GkvOkwvTO9IvglN0OOSJvnhQB13YfpmrN
oNC3KHSngqc7FehSj80SSavwbDvSAq5GH+3BtcFBf4XWAxAyvsXh1ATmElE3wJsj5bN4n2xWidxC
Hw3yxijn3AEzPN4VmWzOzINCvWCFB/EdUKCYSasOVWg+0MjTJroDb0m+6z3dnqCn0iLkKI0425g1
4Hd+1JZvq4R53q1Yj0xqYgVRsi4dHDTHjIGQ8PZSqC3h3QBBs6PVRpXuojQVFwFShXUQyGRN36hK
f63MpLxCyY2daNRGYXcumx68f/DRJWxMufaAuFinVfhmQ+fqQ1QZwfxdRFdtea4n+47i6asI8nix
jrls1reFZCTubcgWn2kdJIdBv6H8FEkmUKrUmv/KypKfQqb+vTtAvFtEYK0nu/Bcf2m1Fju2cTk+
s5RvOxVYX3JpQcm6bNWWwjKU0HMLB/t2GtjhPy07MaNeeBI0XLRsEcnyYBMssDV6e4euwWhduFO3
IRYyGqbIrX8Ycj0kyjKzbaL1zRtJJCXM8meMx8LzAE2hg8jwr6Shw5Etr7wAjQjam7qaI5LXwCXq
oZkCeyg0TT8NUTJIzlndZfMwVtI8x7XxY14JFY9LGpdfaRQL170MnfnJn6bpuStFd2dAR4x83LL5
fZuHF/KNQC7et8oGZwBeEYwazQM2WLsIBCvPiTEZwBSpDfmKgVmPHggDaV7v9u1VdcmSfPUUJ09e
8bPGJ28rU2Dd+6gcrrIoM9By5cPR0+ROgA3bu5Q5NbR0wBc1h6CbprFd94FGaZkzYAATa0PDwQKG
u8zCC41oUokN+gIJguFIQ1rSD/oHP0uflKY9yYc2ezR01rasubPFBmOA3A2v9yN69y8UgqIMv0CD
Yn+b0BXC3KIRAAgKvQhd+iIR8yJx0Qx7G9DlBRgmQpSya2+RNiHQzLXjGAtmuBwiWyJcOf0U3dd5
Fd2jWzLfJZA3WpgU0zC02ZV1fyEvXShYHcow9u7noKzFj0uLz8C8bhaCKcl0s3h3m3R7rVK/jJWC
wjbMSneFhitgSMLYZEcXf5z3vUAhE6C1afzh6T8mKl/3PpLgdWdu0z4fdh66ha4xd//h6VR8L80Q
lQO/ei5Al/a3gKz1n0NV1XMAHrzDrlY4dOkVchyWHn3wyCwSD5r2pRXXZz837BcmNlNUJC91MzaX
MYmB09bmvpR8mwE4vkExyn65TXobYreeIpM1TdVxfjKOLMR3JOEV2vsgj/Th0kcAvPFBQeUXjlY/
W+kOMu/+BQeexB7DFVlCxrDPyapqG+Ul1PBcJ4Ssay7WrmDpsyiwFUy6uPunQq7KYI7zU6CMVfsq
/eJ2SGrkwGfjpN3jeIjt98GqWzTb6ekRxG7m6VNgts8oeQzrNMduv9VYCE/jI0Tr4HHp9xca+SbY
FKYuE0tLWcB3aG8fyDdvHKNdvnErIKb01Pf5YTCWGzMEg2kCCmvkAtAIP+geldwGrQq+IFfU7QNw
ReEsMPjMfO3lE/kjcLutmB1OR5qY64kdNbdM41OTJ+rg67aKpgvKi6vvaBh7Eb6n0XCyJmhtg4UD
/IxNJU8URhGTEVfbrgdZ7B7go34ZuEWDiqcy5t6AKE+rRWKZ8t4agvoC7IsBNCtKp56sK3w+ay1O
+muGHWfhAwgBwWGeO999EYgjPZz6NgkvkEHbdhxP+mXL4mEDJr12ddvq6QmezLsjmSRo+jZmYAMk
jfSoSL3xNcrrPYh3jB+Wa50gXDp9EWAWWPro978Db5axc3tz2KG9FKhNPcl30beYms1+Gnl1N0VO
uchUyc+57krNEsCjJSSB5tG73RVuKVaFLA6lDS7FG8kMYKHQ9TF6H+yqZnkgR46P17rKHdT4WQQl
195U5wYMaS/9z1pa/UvMxhgcuWBFC5vQfhHg/9qklhw3FATW1rc5zGucF+u7E+c72ZTJQ9/Y/MoK
G8D43AR9VZsm11xU7Qm/OF/IOXFen0FRfS5HLz/ZKstXUMaFwKIehj2egAu6pUtkpPgJ0x41ZvD4
EO7UQj3emoyD+w2QuPzBUX5zyYEfXXRDaH7m7WisqoaVexpmqFhAHVM+Z5Y+ggFnu+Bghvkcpc0I
bIUZ7H0epEd0nXpLbIcWfSbEp6mI+dk0VAgCXcAAICTbrYwqiA+VHuowocPMuOFn5CuhiRa3KIYB
hbUClQ0/0PA9zNKrASwGbjQCFUztN3R2gGGrrr6GHnLqOmOemq0E0qoPLmNYVid0xHmr9wiUJNAC
kEq59HRE1IFSniKgSVR9jZu3NSjCgOIcuIjAkYwfJPOxQzFtPTXoARmrxnpEK731mItw0yJLeUcR
RZLaQByE4wLZKfDs+qk3LfBro/YU7NjoyRaqBeYKU2lGq9dEOrJdO5WcimXtGZtxcL8waGrtM9Ax
LTrNDONOUX2kIURq7Ge3F2/DeFTJJkGr8mpshLerSwiG0Vndw796JyqZrOggT14a0mn9Fux0Mjoi
qZMuqKrVOR2ogtNy2CRtYACkXPQH4djB0QRqa66OZREouUZUWGkC2al01qox2SpggOaVbhP+XBOZ
IqgSrjKObQ/LAXTjxZDdhxmeaOPkPzRRCRMwBMeRBa8305B6kERwCrmMu7xPlz4vxCo1umwzj+t4
0pzlib2fx1aEh29TlRdaoiq87F6NPc6HejLwdvP6OVpsQVI3HvLkWMQyO2G383aZghRgnz/HvKqH
Y9EeyU4zuii0QaNqEtWMffE12HwaIggG++iltCODLcjmagf++6tlCVDU+kYDQndIo6OMCqQdT4rr
5Cr3aRSAyajkrheG+0QW25j2oI/o74U2DbbZLNK6948UUaIisWoFlNBao/Wwo0KrpGjAIUVTOaRk
D2jGChc0REusdfkfr+TbTX+fAOLSogof9rmLTumpKY6dviSjjXGveAHM0FQc6Y7cldOPICe2R/A2
vs+JKZz8FFlPNfh8/rwlv9EOzRpSWsnWyeNsRbrh+0J3h9X4nKxYa8pzDwD+2c3zbJWbzD6OXvVD
RFl/smT/dolTpz+RzQvAr+c6+ZGck47owdaAPNp7CHlGdNCB0hm8aoXxcCtTTYPPj6Zqvoj3znIH
ZQYyUZmKLkYHikodRSMKpYkT7+aJc0Xr11q35X9fi+zvr3hbi/16RVqZlaV9RC82fj7xY9Rk6Lwl
BG/wPsRxhz2nHX5Wbl5sJz4OyYuCOM9Ze3ZcQ55HJqI9Hm2HjqVA7JBtvg0AUNmnlnUgG11Kr0Y/
s76gzQAkpS+8wwkCvF3CV88G4PdBarzUXVN9K+3gJcAH4RuooOcb4Ennm99cZjT6nyCVcdDuUs/8
H0v8n8dAAgxdXuDvXru9656a0XMWRPRQ8JxvWujUzuwQtg9ll7o23UuHf/InFjwlE7Nf/jYpClg7
s0P8e9KY1vZLbDvJSZZovuwLY7ynS5f4ObQylzfLhETcvZfoDXnGteirqdksy9raWgnOqJ601Iep
eb80oqaK5iUHC1wd5qiTEvoVdE7vvom4tc0iEMGSzUGFctF2fglq0LJeD+ip30e+yD8pY9qWDQOo
VdtNOwtvdhlXb3YfjG37Bvi6T26FM+S7/Rb/u71q0L9G1au58KWrV6C8hCazmotlDWhrT33YPt3q
Z/nAmu3gBuPyVj+TKGEiC5sEm1tRrHfiL3nsjEcyzXa+rCJ0lFHNbTKi7MTt+un20j1+cLZNw9Xy
tkwbDR+XJoey8nlpWsgElfN977HlZKFDUHgTEoM5ICmXvPa8pdGKAn0AY3SZPfiFUnv0tTwX2kZx
LYugoAgEyZZWmOfSAu+rSLD7oKFJL/p+wfZ0Xulmuq3ZJNkWzxv/SE7gwB5TN+9PA9r4V2PhY8et
NzLzzgMPvlo5KM1qUwCe6V2VK1B16SFtV9wyRq1NRtmRbF4AggOAwu/IOYfpdT2Uwjc3W8l+3pY1
VPBxWZoUGkhmpVJkOEdhG0TLDmC0JidduvdlI4Gjgqqxqxo7w93XHXZ2tJ8JYuAgaEj7GRp6wSDR
iITSxG1IXvSy4fuSnYIYp54BHcTbaJy+hh2ORLFvDicQimOPR2NfG+mOLklUQiI2a7c0NQLLOh4b
egqNbytEFQj+7aF9/MM+r/zhRVQeJgs/KOUGKY5hP/rxlTmD+epDiDWM3OR70afDsh3T4ALB3+4E
Gg+0E6oq/Go1ZwpwoUq8rHxwyjdjXZ9L6IisyOFtbWhMfYOyc7PyGpmcQx4XFz4Be4DSVvLdY09D
bU1fbTSlr6BjW+ptc7RFiRi5BwHhTjxz1WthOmKRZHZ8X5aecyEHjgDordAOAy12s6M2wL8cMfRR
jM3BtzioFV0NgRqFfCSb7Fyg7NSgHhtkBjd2bMi7KOfszmrNB6E3tSlKSTSSncE3BhjzoQgMkcfY
99kBWZU9NbXcGl1oCHVn9wDy89lJ8WSni0Jp6eAm3u5Pu14W7NDGobK63Yd4bacXyCaDH9GQMzv/
mI7uXdSPTTm/vVu/DYUBElkepzrf3pZlwNSf00AuG0OMZ89DQWcEJv9uiPC4RqNZ8iiyELDfCooN
YxuWS8ux6hdftGjjk23+GgRAAUhZfg8zkCeVXv+zd8pVlhU+9EMfUQxKcUrJxbIO7egnSmeAcefZ
tzH5Bz16zbPT92rN8dN4asyyOlqorm6mwMGmEuQDi7gIuu82i5fGlBc/wcH9qXeV8xIaI5L7yLxf
PMM095WD1n0fZ7KHtAyGpexM61U5w156Vv7T9KdDr8LmFaBNCHSB/dDvxYLLYbqarEy3kdNkh8YX
2Z0T8HhlhYN8BZJ+q+os/2Eq/rnPU/VpkKPC6dMqT6HVOyd8s6u1P/jVi98jHahD7W7aJ37Aj02b
uMs6TntQYLvimATWdO2EdQVPh/sKjWaoOUVOd4J+WP0ImrZvZMc/BlmZoZHnErR1D63gAFInwcoI
0VwHAsz4YhRlcm4sjsO+bQ/fWnftpUn5HeAayGTpACY8tUUPJV+nLCvv0fxS3lcRGryQcKiRr3eL
ewvaa8GiLvCOp/yOTOjhMlCZlqHNF6NR7WKjSzdSgz7wX208sCBPFkgby4Otn3uzI0K3wBRV9zTi
XlSdC8bPt0l5hae+4glIPN8XKlEwXuHLlG4MgohgQ/22MMX43BKLImi/E9nbpPk466xXx65YlK6m
fJuJ3+YrxdDlw7ge/x9lX7YkN64s+SvXzvPQBiSxkNfmzkPue1XWIqn0QiupWtx3gtvXjzNY3VlS
6/SxaWujEYEAkpVKkkBEuLs/HmvUumrTOUDCZiEkWDzyxL7MNQsjpDEQHIg2VOPgZ1Z9BkDjE3WS
SQbm2bLbd/8aFe5Ik/niaFSOWBIdBc+rL3nIzQcLQbPTb+xtmX20R1bzRST1u3+JAqAlsVfgd/PF
9SLrofeBppojWZnX1u/8rkiCnJQENyjVJBBULQX/QlM14J7w+D2+mPy5hSTTrgGEe9MMtvllxIPX
1yr4hlcY6FPq2DgNWox3UKl2QJQBQPI0Ejnd/LmfRtY5AkO+LOaR5CA8gMBopI2KijsdQXRc/TmS
PpMplCjSSBE47EuN4iNywEoP2At/nfoVf0CFeLTBP4Z76uIQfMMQr97ZtV0gLxDYUAvXDHrUNuhV
bSv+DumizVCo0QcmMViDo8v8HnEgC1ExG30SI+tWrtVZd3nnG9t2bJuDLJvhhDw7xMdVXj6UeMwD
ntdmL1hGPHkxinsXwcOoKzCGFaqYVEX4S22wbPm7axu1/bdr8wv24dpCw4DI7oT9IuhW0NfpsraD
5jCDs6YmquabA8G+ast4AI6k3hddHHcLRFZBIUfhOqdS5doOwRgwGyXStmunD4wF0tgZdq2N2vQQ
M1sGvYdvnYx1HuId7YvTOKl49dMh00xtah9i56rot3avsoOBkpBzJ3V/pjM66CgHQ5kn5erWUZbe
t7Bm3iKtVL+xI9/eO6oIHpxhgrQNoPpF5ckJEM/iM3kM3LaQ37Sfgf7pltBj9w89HiX2La3/IcY/
n5LTCCdKAagoFJuuD7DtBxvdgOCuUA4wKF6yLqey4tqum4XZoDKwRVnQkxQokebx+IXcPAaaU1EU
iMC12GuEYdNcmsmt9YHlm4b/zq3Hnb/NUIoIGSuln6s03QLKjbwe7ryNJYJxm07NLimWEXRDPsdZ
yQ6xJSE7bozshYn+jyFynXskmvs7sGkDsT7526Yrl7VWyFxN06Y625L/EKn3aXPEjXdjCmQ7qLXB
sLtxUDO2RHYx3NPWlpoFi6L9vPGdeoHYCD80EcsM91HJkIkugS51qHDVD0W7MM1WrN3MZSdB1a54
SbRyA3jG/fsnQp3m6DeI0ySj1ZwAMgG9RAqi6hMEOj1r4xcAleeq7zbUTwdDha+RLKxtn1kaGBYc
wsxvz3ld5oDyJwIMMo7sF2QM8/rdx5ZaL4u6RvZ38qYOrfwe/JdQWogLJG+hta7PuvNQTAh9qWWT
Q6Kxi1HNj9Q9TrHyajZgfGsWDkKT/YKM1dRDZw4qZfZ5qe5u9sK0QP0x92p7ZRYoNOyxMhB4jR9r
utFwCwXnJua45+g0cB4LO4mgcIa4OR2Qo0o6hHT/bDfgF8rA60+WDyOpPcahCc3yJc11GwMhIYTi
p4OVKnvN+0QmF9CDNRsGLvBLYXr2melncyr3ogOZ6WwMOnspoyFbh1ipKOxBPOc0+umSXGKyDW5W
Qb8n4OvbDFXInrE7CUDT5+hsYUCV7OBOBzrzY9FkYFKQMGI/567J2owVR/nu5CUUh9J5PezIh0xc
5H+OpilvbfKhZp6ngi9vPdJU+cqUEJSsOiSMuix8P0SIRlbAy6Od9E4JwiH/j9mWUA+5i0rlmzY1
flAE8kOQMg5DqPwEIE9vUM1+wt7xYzTzl+AmDXaE/2yExidUQdtnywA/YGcHA5Tih+hcDkkG7iVt
XAFCs5ZlE1iI8ST+AoyR2Vvvx2sUKWao/QghXCO84A8dld9yXzZfqgF5e0MG7AELHgfckzXDv2Me
7/HSasGCUwHNr+K1xMsV94PI8F1E3XCaTw1bGwezwpoqi0sgiaYeOsgOlVkDaPF67Aab0AJoD3QY
Lyi8vEKss3p0xsI9ASxYLcluaJAv5lVQ3sWePd67osf6ZRoQgCsAGaNcHDnwxU9ODjndjmXPfj5W
ix6MfCc6DJ2Rnth0uNmoqTtdL0VibfIRBeFdVp9r6efPLqpgH2rHWzKrClDXsqpkljyLvsmfEXlF
eWOhH8jRz5MLqqScO2pVUfXWZ+UwTwK9OtCqJgHuw2nOfNrQ4kHU7amZjGJcoRaIb6nZOAXSgwhw
b6g5hF6N3VjlrOzpQ8EVGu6R3bCX1ItMvHEoc9BbUK8j2/DcNFihUi/rreoOIYMrdWLpGi4KMbBd
ahj2CLbluAIgozo0WBwglJTG3hm/Le9MZ0ZXfAFfdrezzFyMC6v0WgTgBzDBmyk2himUmaczOvhQ
BTh4IQ635u/8bsNoBLnQsFvz/3+q20f+MtUvV3D7jF/8qEPVnd635qMXQGTZgEpIvqDT2wHEH2KV
20W/gFBCcrx1qBCU9GWe/jmE2rduZ5rx1qSzXz8gaZCRNBVYDv95mqD868LoU+hKZuPtU8koq5Ln
C8nN66hD7N2mi7gNoebsQqc0pCiiz1DeLPeGHeb3DaQhBVJBp2xi7KRDMQhUgRhesRws+93W0VkU
bwyIGp2H6Q5AbbSuN5WOgZX4ayyNyCNUy/XKOt/sIwN2e0zwJKJPvXUMoNfpZBdfMifAylwHrVzH
Regu50/8a2JEqQDcBod3R5+d6Ay75NKMVvNUNDjQL4nqgrt5qkSbxToIjXJ2cQ33YoOEaAuGCX2Q
munDfKaS9v3sNzZy6R2uEtzYGEeH7K+zm01O09xmpY6brQRL6DLiuONB7+Y+FK0CN1UAJnVqeiJ2
H7QFCe0utu6CyaOEvNouaES7pM6SO+5DjnhLWnbsPA/qNJQCAeJB5AslopmuszvHti+gSSnfilFc
DMmKN67VJVA4yWBxvKg+qTABN5PLvL2q+mcqSKcydH+qRUckYLbfTORB9rQc74AyX7ABG4JERPcg
0OPXKIzUBQ+kNbXoYIxgc07s5q0d/BiZvgYVeYVb1ktHemAxUKl/rBI+7edL+dL8dRZH5ruNztqE
y5cgGJIFy1P1Mvf6W2a6j7HW8VUIEV/Bey1PdTMeyQRxiPjaoBD/zsOzDKp5vb8kt7a9BiBjuicv
OjRVvYvtvDtTqw+j+Fpl+edcZWDSmGYmU1+Ds0Ialr+/2drcrpZOxOItuVBHolOALnKAeMhGcwYl
5ET9hser26f6StvbuAcD9W0+306svTJ71GuZDi44ykfnyGVzpWH0J6EuooRSafFhdrMEDW80X8Lt
T4ixo+zA/nW5mTKvuu9dFZxuV6aVFy5M0CQCk4ovjHxrWXkLw5Dqw19VWh7KSC3QVZELHdwRHCC1
WZvzX0WTqtaF6F6a6uXtY1mTOTujRN367S9tq9Y4MKf7cvviECAF779O9rer6zPh3uX+C801/xu6
fTFFXYe7uTkW/ACGjW4C03R7ZUEkwcjT/jWqmycrSeOnCJKNB8UYKnQnO/TsbCNvLiPW4Sj+dOpN
AyqjvZMW/FmD6I6cmLTMZSNZdQ5tYawMkacLDQG+x7Y3P3XNkJ27qSULd9ygVgTMyaVrPlayr+4d
kF41Tmw+kqk1Qe3lp354JFvf+sUuDXO2nAcIy3/szY2ntQkmTpToYV3dRnuaHJy48QFREXNBTRrg
4sdiSLO/kqkdEUpM+rba0uRAm6SnyM7+oE66XCM0j0jh+nfzpzd2h2qzUK5pMkfF3YXx4kL+dHCj
6DWPlXmiVo/l4dZTVgs6EfxBo9H7V1SqrKiTTDkkMhe88voDNeOxsHcqRLCOXOgSOiDj2PhIBkNB
48UtR7ajCwCtBzv4usdWEnuqLvzMQru9jlzp+2Ls3rzOdb9A2n1YQxFw2Pk9moE2ViDdQo1m5Lqn
okqhwAcE9RfwFHJQ4qbNsWhDlK5Z19ncQoFPlyX4QhCjWb7vuEGhtpvr9G61+TFSH8c2KxYfCvXs
qIaYuGk/GLjswvc+U/7aZ9k3Xev8qUCSbadrSPwgSus+TQ6U2sYa8BuvvxoIcn6LBAog447/iO3k
rkkG60VHzQA9UCu7Sjtst05p9QevlDHiFDEDayDvn+IByrgZBDq/T8OhUcp/hBiuUgSD8RP1Np6d
4KeRMEASJhx56BhgtjBjgM+SoP8EjQpwOcN+c+sm9HniKqQREVCb3SSw9+QGdMT7bMPkdpstjL57
RHQAyeMBNN+AdxiLdHhLVYDqUtf6DNnhEkWJZrqr+yb+VLb8pAoz+AY8T7IsUB590cpi59wckFqz
h/DbXyO7BGIUNDKXPsq2bZutjChCgsjPkk90lvkyns+639h+5+czk+G5WSQf8myGtIcjmMF2H7J6
c45NDI+GGOWe0mtzr0KWbC2MEjCTv3J05EyzJGW9I3sfJYtsRGL3UrRFsZWgH/hspcXMZyUTx1zH
tlPtUYUEcd4kn/mssJaGPWpAoG25xqfJ30GcDCg1lCmIIQePslV01nqqnV8G0gUPdhnE/6bdLSO9
8ELtHd0YsiMolYnzSzoKJFzMbkUdyBPmlxAagvYqGvsVaqi8483NG0SwGfxELXsONGeHQo2jTtv2
KeisbA2Wsn4zN0cQsXFZ4ZIs1T7pzhxB4JqcqJMOnQJhGEBdV2rRbH1svs/Gze59Nt82/E2rswYR
L8eKF8SZBfmhU+eY1YVaNUvqXeSm1ZKadECQF8Scfn3hpYuCzcmjBoHYkk9SImT7zRyzxzTg5zl+
9yl2Ce3XogX3ZDDw4tGIzSNxM3hQJ93FwFqt++mmgEZfOMWiu7sSot2PvBuPDOKvazwc1TGo/WDZ
OCM/1XFuf2KgS59p63SWH8BCWax8VM19ITcvKfnJZP7WsfIWoHr5je6YuoZwRYmYxbVhrDk2fuus
mB+H33R6zkvb/drGoF0dmzE8sDTJHqeB1F/FOTR0LJQL2WEs93GCeWRtyTcfAZ8gaLpvyJZ2y5a7
wX3smCbEXEewjNr5CBHl+N1XQJFFQ44xW5lInrZg6AX3B2erns5sbFW7TDsIF+Bs7p3O7OBVND1U
3B3AhKYDSDG1v61R0LsVDUdSVuNJ1GAZAX5/NW5dPGeupUJqfeJLm/8xgmZY1RJBV/q3TII2ukJZ
btLguhcuE18TcO1CTLH7ao09W+o46qCl53e7RrbGjiHTedcBEr5EXm58Kfv+RBzabgb2zjDvvrIy
gRwk8BdGF6VPGaD3gG7jzK8KyIbikfxkRPrdduuls4yxet1lFZiBOB6UgGikB7pkTybJSZbV63zF
058iC5B9kUca6B0UC6JnNy1OeW64TxEInw54okx3YTd8newJw9vCCgJ+kApUKT/bRyQyFrlZlzs8
/vozFvz9eRSygz40z7exVYSLkvXRsKAeFYTjoilFsM27AbpmBnQQHHcKak3Nm03FybBDbVt1badD
DWJ9ZC9goyZ13Gx5repN6VntkqrcqN4Ne+Cr4tLbU33bzW6oaNwy1A4vEqJpvSlbuXZ1RW6tXmca
Tw/fMK27LBbGOpzOfDm8n5Htd70oLAV9DmoltxF+PQcHqYNNPariuaqyNxtRxrewrDcIxHVfzdSL
V6ifGi7acRDZM/N6kyVKLq1sNBaek5onhxgRKFBMbYGIHNY5/oFMdFBTFJnOkKaAlmsxQogWxaub
SGmglSfAHRVxkQ0EANC/seUZgZz84k6P30xbL9bYsF3EBR7JhdHHe84MvCXKGBrobe1ziOmY0ZuH
u8KxpHgt3CBamUKkFzdmzjEY83rd60wD6w28ONQ833id/hjytnlygrDZel6e7v1UQCltmow8RhuK
62EtXhHaj1aeGrOVYs6wA4Ug1ajTwc2ycu0pYa2p2QG89yDfHbgttjJNUS4+NI9j5gHaH4fpHjkN
AAyh8HCFMsi7rVRnw4v2WSDXv9Os8Gy8aqfOcUrFqyxgK5QsdsYjomv4FrrQL1aE/Y+Rutoh12vh
FQaVJxApVtcAwZjZRk3qQHV7s7OXhgIBQstb6xkw8PbArWLipnYQPqwgDXFrShAo4nu1z5Hto0La
ke4ynhjGIdX6SdaV/6hEk5zaIfaWxOgt/7Tr3E5OuT3JMyECvwaXbwJRwmKB29b8Br4NjZp/K7lX
Wg7gesE/RCLC9pE5FQiHpkftELz7tgEYjW1LBw+BCfJq7SGRhb3h+JUzKPP0evgMuZh3OxVigCNz
tpP/mEXe2jdGYAyaJt7xLgw2SHIgr+eMeC4iVw52G4BC4iTZmXHafCGPoAn5NoI43wKLrXQ5U883
Buu3v20T8TzyZUDJCMfdWRLUcIGsoX5GX6muPjapFxH/bk/ffxl2f+v9ZezNuZ2mKh1Db0d/PHQD
kq6QQi+PPSIAm6wy7ccMJWGQOc7Gt9y7K/rO+8Meyx+2cJxnnZjYWfq9d0IVeDWP0WlhrLMBSCW6
39jAq21kBDliT9MaSE8Lnm46JO5oLxl7vWGmb7jqAmQS+7SEuA8H8rqTaQ2B4kG/I7FvftBkwNq8
TZ85qxl+p10FbprU3iQCxcVhXBZngOCzNcqeyk+VMr8TtNGQ3/HYit9uY1g4BivDEy9a4h+TUGuo
MC43t6Zb9+UG8sjBJlG+fxIDoFei/0zV73neQpou8IaLw53uZGlsZMLSM1/reHaw+0fWmwtkC0pU
iOCWyLHCRFiYFyeSoUmnppia1Gu3wHZSL/aK1jP1/m5sLANkLtIMBKpGdsEyAetKCNBaZe8cS82w
1JzsXSVBGDA0L6V2cvuHjpXzAD3aFRhu/fQa+BOAQYcnMHUL/j0DhngFWg1+ZxRQ/RsMFT/7SV6t
oSQ1ngH5Sg6yiOV2LHL73o4KsWyFDF5aK3tIk5z/ALAf9Y2ufgvKP4erQKN8o40tEPnjXQF+BBeh
GDc9iab1UD3Qf6Lbn+wWz+RWFdWsPuQOVnoPbPcxyyCMdBMkSoug2QodgAx3hCDRrcMsOAQ/jHsw
2ICJqkDVPoIri1KE3ZGazZC/Nwl6iLfDx97h5yb1RgzwsH87Nh9Ro1Nm6QrUtidRq2zvTgssVCNC
kc0p0+BMbTpMLl4+ZvsoVuHJxOKT+Awi3f3hiTy4l13PH9gYX4gMwc46e4uy0WhDXkM6/gGUnn+P
te3sRWZrsOHVJ/CaVq5/zQX+itkrqwu50U5trxGhRIFwX7HPoQ1uONzX3jULavBx4+F/BkYGOSiv
DRB06ezziFJxiCPW9kOT180yN7P+S+Tar62r4j+sssHwKQ8lkhJbJRa/SRdCq70vGATZfNzTfg1u
lG5AmqQ1w7NnGq+J4fF5QdnGZnrKo+CVlmm0QXCAcl04dhsfaLHmcvwGAYYv1sTmRbxeuveSs1Hh
VTExf5G96TWgHZOdd87y5kp2yHQmeDG45QKEveMWoJn0s4K8eGY6wbfUAwxagYvtEiVBd3EAoEap
QRN8iyANIBi4NywVetufR8ZmON5nqf05w8rmDAqm7IxVb3bGDiTaid745NhheLSjcONbafmYJFF7
L2OFgpYOyqA9Yi7LymNsR71GK5qT7ztf5142yLca4I8jFkfYtUhuQPISETLypQOI6zaiy4w7aoWl
K1f/+q///X//z/f+v/0/8nuUkfp59l+ZTu/zMGvq//mXZP/6r2I279/+51/cdWxHCA4OC+GCfURK
B/3fXx+QBIe3+b+CBnxjUCOyHnmd14+NtYIAQfoWZZ4PbJpfInTr8p3tTqwKQNI/NPEAGK7W6g2p
c6TPs++tsZr3sX4XxEcgVrYxrbA6IdodSs1EcpFjkG4d4pWDXCpfBEMZbmeVwThsfmoDR3wJUAhz
W2ZEsYhWyMakEAgBMxEd/Nj7aCPnMk1WDL/xA+SJUT07HUSW9md7OvRRU21yPPTAyPRnb1LpLyDT
T3eiZVixi1RWqEdy2tmFxpIzTQA1Bbb456+eW3//6qXkEr8sIZCDlvznrx70eLnR1Uo+Nl047JAE
9lE1ZY7rlBvlSxUjaTItJ7oROOjS4dU9eUhgngDVZigT+71XlXnGIQ2cD/N0bKLZsHsNsWLjIEQd
vCRhZa0iO+7OCpKYx7IAT8aA3NSnEaTP+Hrl2+QK/mnUeE+uzIPSiJ8MJ7rNzGq400FkHzi38MwF
pEH9h9+la//65XCGqC++HY7SECmk+PnL6Zy4dFA6nz3Oi3RZCODyc/4JGYr8CkXZ9gqo/jM9DsM6
Mzb0yKPm5IVyrew6FNAqtgL3FTFgvZYizcCahgdTkNUQaxCi+WLp6qymNSJeig9ZxPLPwiggGVR0
cB1yfqzVfWDk1T0K7TdI2IvHfGLTL8FtC7qD2DuSDZRh8bYpwP9IvTSgCvuNmHj5ETWDam0VcuD2
7HSJ4FS0H1UG1n4vA+Sx98CZYXdxtaw9oAiD5hHa9eLxF19u3tfS2jtQ7vhlaU8Kc5YW7mHqJPm5
sfWBTuoQ9MDyl51MHv5RdW761EwHRAqLSkQgAEMjDWW7aAE9PKRukT1Z2qw2hjnma+ql0V2XzKNz
kPfezfFGXlhsbfEm/kAu3zZqeiqbzYY6SosF/+EXwd2ffhGCMcfE/wKK2QowZGVPt9OHJxWeLNYA
Khn/UeAVBfk41l86E/TKhDMMy0+mW1uvtAjjRtuffOH1FyNwsUQzKkhBRvGZVGVnlVgSj53lYem0
couiWDST2luIIkBo75QRxGXi8kiDqIOa/9Y2T+az2NvWtYMqm8F2kp3qRvPIuGMe6Yz3sV0usnBA
tRUSRWzHnWh/6/6bz2zgld7+h2fPz4/96csEAZTkTDquBSI6V/78ZcZBxcwkZd6D6usBqdjUXZjA
L9xboeGi6Ds1123iZi85E2ta65JHVQVA6XW8A8MtiGeRRiwcYI/bYlcjzzA9Z6vp6frhAJDRudUQ
b4MDmaHxgaCTGSCc5o/ZsopN0LtaLL2abhwuKNhCHSw13juQnQkRJQCtu8F1toyKAlw2nptcJepc
/vlbcdXffmI2V0wo0wLlLuP2L98KVlTcz5pEPjDI5Z7tSTAD1CYxStgmlVviRPVlFK364hrKMVl9
oF7OIWhAdMlkA38egLEOqOSJWtlTA+rgetms6ioywMWd1ksqBcwF6DkghewfxVQxGPlbpQv1+eZV
S1SnKQbpxm4KDRVeBFKM0PB31NSTrXOAUAoG+2828iumUNPsPPmRbagdLLW58VJN9N4L5Y/8EY9h
6IpYfgSmLlnuqScsobHlVZDhot4P3i6vawjkcvcUaGv6CQxf8XMqNpFVj7tMoFBlsrO8l3hGIKgI
1hTs+EHY76AYXziLtnb7R2sCkBQAIiN1i53S1Jr6ugEKSkmDsBwkwgI/A71zZ3p7iHsXF92EoJkf
G+/opOpLkunmgUw5Xl2rBDmMDTWpw0wAoWLm6z//Rizxt1vHhd6Ga0JcwBUcu/Cp/8NzaHAZXneD
XT4EgTlFnbPPUV2F37IORYdeL9k9Mj8hyvNQAAx+veBbAUYM5Pe9lwJppQ10U8GSoWT49PNIt2oZ
NjDDyU2NEBhXcLHILqoQkwJdLTWdcFwHhR4f20CBVcTPNuGkiFfkRn4GTSxKTacmdhjNzlETy83U
TCuQj5aO6HfUBNDofUpqQgp5HaLUbO3Y+JUTIij0rHodjrL5AL0GWhwro6qagUMIVI37hAPqNkOv
RQoiCSiBmTP0Gmpz+Z1niw/Q68Lv67XuUj1/BH3OAGAO6r6tWL1YltJXabn+XdwC/9oDxPNiawtK
4YylJ1QoqCfTL/deUJgvYBVpNnimeltyiyLwnxfIdXWNg3qnFjsIskvevN6mtf0REeBpOE1b6NxH
KL441ZqPqBuFdONQtsETONc56nMQratUvR9qZAQAK1BLsF+Eb1g+ZYt0LL3nuB2tlWf0yV2G2tCd
zltrTzOJBhnA20wdS/0Ht+gBToZOVuv1SwuicQhOA5vsTAeyi6oZ1rWw9dKU47uNOsivxyibMXue
wwm3ELGq7xwfEZSM6/QrCOAPpAzZRM1R9KP7giJGuYzUEAA/AflU1VTmrg8RsDct28YVOOlXJ6wP
tZc9A8wQ3zE8Dq8DNkbQvIDAtcjbJ+S5fMjZ+flTno41ZAKKdktNWSZ6X7coHKcmRJjt+7pmm0jb
+RURdnOVs0Q9WGWe3LFSbc2hVw9k6kOvWXmWN27syWbxsoZyx+zudUl2sYpsT8FaiAaB3TCRewoY
BZQhm2xNr1Ab3TIAwrFYckDd9mJk5jWsBIJ6eb23var80Vrxqx2NDjCvtbfENp3fl6Zdb3lSG6gH
GkHXABTnpgh1/vC7eZJ436dFuUXAol2XLSTxsrB4KCY0CsogoZI8AVEyI4doY51kuKVgo4OAcAD5
yhFPKScskZPvhy9Onq/GIR+eoxgADaeUJnIt2LFjdcsB0MjxIp3IDUVSrAAs6g9d1VTIwHVtF5/r
KC+XtcncK/hJg63tFCEUZ/LhFFuIzqMkUT1KC4kCmQfON2Cq1knq8x++do9tg4wMDUc5gHvlfhBu
UdA0bv75SWj/+rbEqoEzm+HFIE3TxDPl5wchwlBlY/VGC8F4EyHWzkN6iSADoJu6dwNt7kAVhogI
2VpoRwVN+zQ2soTgDVjypSrMa9RmWA90Zfo9x68SxWX8880DNfw+EtVeuFMTxQrxrGiQrGL/07pr
IlXRk4AtnUHCEcK4S7+u03kdYaP6eKn5EF900Fj31MGQAbn/56/B/HVdOn0NgmHdMP0nJe2wP7wP
VN+jztth+vJe067cCUmKW55B+RgkXggD2NYIvszbTZ/49or3dvnrw4BGFAmK/OnuDwrw2SFTFi3/
+ZK5+cs6R5mO6Tj4l3Pw8OB/23kCaWpCaDCMLvOCfvRUBSZ0P/yKmHAyBeXBthNvS9dj2z/N9I6v
TJRS/d3sg7dxNjNbh18htXHzrqNGrURYZuBoWlOYM1Vu+GwJcLnkyXoIahAHI+WxymIzeDD88v0M
Qgh81WnAPDLf5KthOrv5ZZDI+w/bcdo/3CIhAu90bIM5Nha2dDlD++efczeMfViNIt4NHqBeYmlD
lKUdIbWtsNBEAEk9dGMHQd0JcNLp+B5Fb9Wnm4dn8BH5IatfdL4H1UYLUIaw7yHlFIBgOsE7ByjQ
PHgULC0P3dRLTTr4SAQPsvdPAWfQqvprfNaJGDhh0/zGuuM//wasKbrw85+Lm9dRYAnhllLAZP38
5wJqkQ7IZPm7GcNlF8s5IoPYvnu2/AyJS3CoVNMhHv0aPOCwt0MGTBsIqhexBIujr1sQ8zGFsLVv
2dsBXM4B9guA7n5o3/oJE+ZU/+HXjH8ke4oGfPhjBLPwl7iubSHCwx3n1ygWg6pvrsKg3iY65gcN
ufAlKoVQwdYJ/0uYuqDAQ+G5oyogJXkfLsiOCiC1ARcjEtBhFnxxWZ5A7EjIi4mcw3OKvCi5ZbnI
jn6AsAs1cwFa6jrqGEgdQ6yW+6Y4IGP2DcVW0Y+0uGDRiDdS5tvISHnOy0Q1vERkUD9wL2k2KSvL
U5O06oAkcrdtKj7eA5vtr/Aotz5P87SNF/4Yx/d5LANMjxLJxKK4mH6AFwgYJNsLCu3Pjh/nBwt3
tzmFhzQYqHx9Ho3nCrwbF/IiMzUHXY47oJ9fyU4m6qTD0JbeysSyfzl/Ahnracra7NuFzjJ/S7YP
H+aoZquHqD5+sKVtlp4aVq5EV0JvkobQRwmAv7ZWUqUfbeRjiCqfNNBaBCz+ftWQosae0GHuFiut
cu8zsCAmQI5BxdEEPtNJshXQfpY4RYWFcH1seqDJ00Z7pHbu5P6y8c0Qq9thnXi1hKraGA9LECjj
jSKb9FHpQJ1H7t1JHqA1mXTimYu6YQJaISJF/sbnR4OnP24enWA/QIKt8GjnMdaLGIlEnNo3CjLL
NIc7TQTidJAWaHEmD56U8Q6xcQSgp06y2TFfI3QV3M+flLrDJh2GcTXPEWLFG43Rnaq2YR2DKW4a
Z9VOtjZdU63nGXKvvNrQt7xNqswxXAHoWWxpVj4W3iVM/IMjmMiXgANCkaLwhl3C5s9pfI+fIN3y
mdxpnh5p/UUDIs0DNb3A4RNqB3Wd0yXQofTBp5FI60SjfMc3dlWBfxO6KrLZFuAIyHVfyD/kIcg5
PDNY0Xcz9N5XO6/DkwNuODxj2o0VcP4Aokf+YI+gwoKehLtupAiyZW/ECyi2pFdyQY2BDQgb1EhD
y8rXVsSbrduCTbhOXpMuSTb9yMM9N6ziUzJ6WICo5BUVkPVKNrl1hOpo/2C07Tez9OJX1EVhKZE1
5sXx3fgOq1O5oI5M9j/aUhnX0Mvj01g3yYo+AJHxozOVM+btcAFVH2jse/xT0Ick3lNeuDbYV/tk
mxSdu625UXyB9PZyYJW3sZIa0FIXaRyjOXZRidyDRjBwiadLtDdjxYCxxleGyCNbFH3IyqWHh5hn
+tmVek0ZtiuJnf+WmoHhop4JwqvzVBV+wyViNBfH1ewRghjhxrMQyKNmmVXsDpDG3ezb9MBnQyog
33i1/Z1mU4UythDZFUvsws1Hy+j5Q2ofqW+2ZEBCpKh4my/VMZrsgD0LpFamK7cT7K9AIgLYUI2X
JuKx79c8xUQjJOu2dB06Z/xk8+z9mjvp3KGcOJuvefo5bMBtkK/pUxOBCvZRKWTSpw+YDnTdiDd3
83X90zXToL42/nbNflyBsB95t7v/R9l5LLmNRGv6iRABb7YkaItkeacNQuqWkPDePv39kKxuajQd
N2Y2CKQFiywyM8/5TZuP20FJrF1Xe4eS3BwctK4E2KH0bC3k7ZR2NbBVciJl5Fh7T7a4SgFbMU+x
dbv2bCF1xJYb4tq24EKWOQYQ1dsgct8TQ2AkLetU5EXFSd5ea8teV1dA7YJcSXwRsQAYyXPcVPA5
alTe2IKkz/Au0+cqw5Fy8B5lB0ADxkaFSrWRxVJN9CcGy45yCA5grj+IId/KusYlWdxFa6xQp0PR
p+uvYczbiBZcTlehu6336bMaWu39pNm7W4+smjr+zK7Yy7m6ufXOvCN5v67K8k72k0PrcMSOTR2b
g6zLR3U4TWb8OVdzd3CNKvWJ7MY7sx2to5rk2Tkca3bqox/k5cFNCuyt1DxbpaKcfop5m+ZO82tK
5784QetvbkFyIa6DHEw4wndzY3Kw1NvwcQzQkcl7Pfumay65YgYBmOWk0+rfY8tAiL+dsyf55HEq
rGMcj/YBacBd6drIC+mzc9fG4qcx6BVpUgVxS9u1zhGrxtYsQw02HZbZU1J5azUA86A0m8pEmCMF
ZfHdDdULEtpL+pOojTvyJscABUSkF38rXfhXhbPrhz2qydocpuC5QZ/Sx4ZBhfYxfz0bFn95/OO5
URe6j/AhoM0JMbyBEobgrIEo+D+eh0U3fL6iKbfeVKJgjvr5tkYDxA9SLHTyXmPDPfXad4h5q6DX
m0+vgWovUI3bq8Qy3jzTPlbZMmvtaWt3xujIGHvtPo8ScjlyJLHIQFTTc+Bp5dHBTHojB2T5btZj
9xvUkhSDnKE5ANN3X2bPfpDtsx0T09Wq4SJKwvOwG/E7X56UeSFCX6bzwteuPYyqSLaVXgffgnp7
HWi4/Ubv5uKoqUS4MPn7uL4QULMrJeeNSzgQnHXyN+timRDg0rGIuvxtdsW016GCb7O26z6TclrJ
DooBPw/vvuwO8aXqyXMxn5KPaizI2w27hocQDMTJRgHTlw2K1Ww9fjXfO9cwdy5SpTuRjMp7YfLJ
L89E4q7yZ+GmpHBB/OCRXF3frgJj9RV4l/DJVnCoCRYTYTmijkH8EEj6bGc73I1zWe9xIZne5gKf
leWNTjJ0FRDAzM72rHhA8GJ9NbMkvZKseq0mHDwi8AT7IkywDbsmvsl+W2gnEM+ySV0uQjCyQQud
Z2XEnHNZTWsltp7K5eKm7O0qI1Y2cvmMvJ4G9y9hj811QS2zaN4V6P6s5SDZqwe9O7GdPMuSPXYe
rhsDy3BR6Du2udoRBtXKARXzmpqK8piE5Z0W9OH76BS8OZA9r7HIutaAOanZuJGtdhamvkLq7iCD
jyBJf6Wlq15kaZlRB0Xxmi8zIk+HsDrxS6viuf+QxVOB3ySkkBPYU/fUWT27074a9f3gdPf60gDX
DRLZb83KWO750bcPcxnjYQcuyz0Flv7P7SRsXHbm8e9Q+zaYIWLfXZ8RBPOMZC0c0a5d1shdZahm
ssaOcaf3rnFp4Js8zbUqzkam3n91zhUSfmOX+deyTrwQhmbV4nSzTNbk+JCq8WMaeekTqXEC/sL7
2dkpbXrnZhu9bfg3kw9qzOKvrmy1DUh0dQPe2UCJy47f01CxN5niFRjbUKwGJNkDkZQnWRwNfQ8G
jV1UEVjP+VxuiilP3kNRk8lYTL3YSCfvuCW4u1oNvlrjdEx8FJumg2ztVee7WYj6Xg5Vws1sqDAW
0qp8IPjyKp+T5WZ1lC8qW+aHMv7fL0q2ZkQf5YtSUPhks5BUu2Ca1ZNEeV7xnksxJwG+CjjJXMUC
ZJerjMBvyNBQCQiwL50cKSZwm+jaSc4ZLZ2sLJv9qg03HOnXwJLiZ3Ag86sB2j1pYQfLkjoUbNFQ
Y5clVzMOxqwm11JaTicjLIYH2Ra03j16Xe69LOmh+lwhLXktgap870ZHu8i2PMx+aMKKrqrhKg7z
5EbM4Xx9hFqnK74bwUlqgyOwWq9ybwIQsry4oCvQLNBS90625qzzKy0zydPIVvzf+U6lIG27UH21
HS9dZ+q5tevkQGqseJltJ94liqr5shimant26+DDUe2I/2J8SsMJtTHZqLY8qjAa75g3SvEyJn2x
zWNC9LJ1CIzs1Ez8ol3HtuikuOmL7JrlSJUTqGfjvjxUdEO/wfEhJfvORB4KDEfQ/2k9NJfUwFog
TTLNJ7/eXKwKn19AOdzGAozFhGPD9lpZCY+mqtEe4qw3D4QeJizhljlUgCCZkX3UgziMMxh1xBHz
Z80bsksViYuqaEoBWHTmwKYZ2AktrVbUtHfBBOIsyKriWdZhdPXNynSAWEtV5A2Yxi8HoUlOMGmw
FvSi4deX8aMGdCoQmDvKohyhl1uR9OqTrNEEe73JSpOtbBNTMjwQBrl2lz2GEcPrriSSJIsuYU+E
+/un2Rm/IZXTnmR1qwBr5B+0P8pi2FQmTCPoArIoL0Otvxhtmp7lk7wZekXE6gVliRcqL6rl473h
84+SPgzmqG4Mtes3/NJU27wtHF8O7AtNeRp+Xv/apvJmf4JsDiyPWebY0O+TNN7pYsqfZXcrJzGr
q7P+9fLd0OQMZL17CX5Ta/ii8PHDNc5OKHs7hvGQOAsyW3GPtyp5l4zOFiTfeJalaxWGG6QNx3EH
ofZrODr/BtDxqV+jdHAQ5ehsUhOewwQK9qGP3ex6CRp3MVwIjl5XIDOTNcjdjWP+1c/wumHbORj7
eaKM/CEJtTP57PYMEjDzkzEVfwUHGWa+tatm/7+2y/EszRmHv7TYkuVy/IoU0V3Xws2X7ui3ohTR
uRWhDiE/s3SGpkhntt+vt1Y5tgGW6deeOh5cMlj3jaH9kilh2xVItNW1vZMpYXZt5wkjgqeWXajs
FcTO6zSgVxxmg7e9eijp2mvfRe2jZ3rVY2qkbxIJU8ahu3XK0tt2LJ2kZFeTDa0SknGxu+lspUqd
nQTHliSJRAkK6J8uUmMrGUXlI4UzbqahSKaV4+UP6B7GBwmQutZJmJQ9to1/NXfD8xuASDmigG6r
Lm8aQspiNoHs5hBn0P0zXmUrFmMYHOPrkCZDuB1D4nSlMqCmqemFehaJt9HIjj0Yy2VC/eIhzMof
k14nR1mS9W6nfw2VdfKi2sroTxza7i0DreMIceq7yWn6Fyvpmk1biWY7LEVT0ZyDHYfRWrYWZuzd
V7V5lI2yqux73zNU7VGW8MtBnnfKijs82H+fTdW2UVjbjzhlt09Kcu70fHjUFvvzISOF7gWtupJt
ss4OFWysooGA0NJf1nnJua07/dTH2eU20J5GdSWLfww0cou0OIPggw2EKeavJ8kBcZYH+0J33fSS
s09AdEEjhBU6e0XJ9bs8GOz/644d/lZzAtBfLdEjImlEKRYWAvCAoeqtkyx1o2LdYYzxXZbkBcj/
tI5xOt8Z2YBQd++GTz3x1GWwnCaIWmX5dkd+3ySobi8ztsKyTsOgiCdbAJJKczwg5zdd/kkxsta+
KWwXCVTePnmJ6/ouNQzlLEvTAI92HLQ3WaqdoT/VhTvvUjJnpygUOEoul+TfOyvyul2bVJ+yR6pV
Xz1kcUrTtWWWMbaEZosELSSgGcvalYda9mWoUu9eXRqypaEwAbMiCAtNvxi8e8jGXyNgu/6aSx26
jpUe+gWiYGiz+WiifjnrzVO2wBQcftr3TUkYRXaQdcMiBqSAhb0OagrFfHS8be6cbWtc24keAZbO
zYu8DN6IDRseutseQyUO9DQIdwE6T0uLCX9xNAipyX6yFXDhS48r214qa+WejSWK7d5JYS1PQ2N/
JRtkeWlVgvAvMJ/w7wVeQrk36M+3u1CZhF8udUpIq5l4v7fe+o2FdcLs5ocYhuqT4CzpED7+C3lX
/akiGynrazzoCZs15V4do+pTcEzKxtJ+6zs2PEhwcuRe6m/Dc1xq7mqg2Q+tjmLNjI/TOwcJBNCX
u3qpk3eyTrbKfkNfiz9bXW/4GlvUQb32BqHvlNmAJNcKRJJQ4j8CQNnIqlu9vCvsNjx3rtnsPCuZ
X8w0OCuYdPy93ACZHOQNpvDXGqfGyfdqRR7wSXRxJ45KrT2kAWeISH5y8rbxZsx63GkgQMJnai8X
2WDMujh6/4xw+UsvVyqQg3ELGA9j9vVibHeDW2kvfJTKbkjD3JfFtAFpbBG2WcliMyYc09gphHWk
d2tD0bfDEMdghxjqgXBcVXzz7pTW0F7kxHVcEVhdisJmYi8n1h4Q4UUneHIfEBjblEIfL95CDkpG
LEJVK/R7WE+ksoPWNN5RDEPSMMnKteal5rti50RrlbyC51YZ73XZfE6WkT6ExD9f/mOQok2qnxe6
fc6x1VaUOGGv5IchqEu+MX4kb4bZZ8Wy97ZhW9tM0fPdBMab+DiLrywajcnJall8ZbHFT3U9Z6J6
nKbUPOqpp6yRgZo+VEST1n1nZSdCLv07mLTcxDNB9hKlqUA388YPz0W0F8Gn7GT0iuwlB/9XL0OB
C5JrtiAakvTvpnKWM5Rt9/VYWfzjsfRq0qHYVsqg+eQPs8vtEhvowZXq+VaTaazjKzBZ67q2ypNs
wF0kv0B+704qwr4fecZ3mXXmFZcwe59NlbVNyHx+9HXjpwtmKXYwMQjL1j3FKMHejz2W51cwEyOD
Ok5e06r9GqkF2XWk7JD+O7LSM+M6UqKdsJh8nIp2H+FV8b3JdyOCVb9qnChXVdnbrxYqHZuiH6Jz
XSnJXa2M+taz7OKZSAu5Lac3/+rmbiVHJcX02Yk5em8JxvugysRFmKRWNYv4HSTY5CluArEOs7T6
EQ0uKg9kzpKAFVUpm4858io0Wxpxj1xkf3Dr4pNNf+ZXo0ksCuMl9J4m9xsbTjC1XfRrMTpJYL19
5pnmrIPCih60NtD3rpvY+8LQSBKBv8emdxg/TbvAxoa1VVOCz44FodMs7xJUWvHSQyFYl3iE7DWv
KF5UUlXQPb15XZqifBmmQb1vcUvke1e8yB7W6O7DeUofZJVde806dl1xkP3nsLd2VaalvmwliN9e
kEd7lI+SVa4Yfax2ukdZaoXhwTfCx0TOHUW1srXxVEYalhdjh0YBCLb8JvuORVZfssiC8R0pBmY6
UfZC6OrSp3nxzYjASJtI+hxr1wVbO0PqaLTi2xRMqHl2Jv8UeHl8lOoP2V3RwCaNLht7WUSXwSna
4bMwumqPs16zldX4mPqtGWdwKTL9UOii2shJe8U6FnwZX+y8hZJnmAcwZMlTUpj49piAuxunx5+q
6AOWwoq1mmjyU9mCMhJTD8krH5K1HdbdHhUvhQTpUv5/HHydannaf06ghbiAxm2B+sqi2NDC7EfP
4jXWECPrtNJayfpcG2e/DAfj2q3Ox9+6tW76ezebzdJBZZ98niJpCU4S8e8oab1V42j4JbSz+a7i
vJujB/2mqp64t+1KrOblR5T9Qb/z4GZsZNGuLPLwBApOshgYr31ot2/CqM3LmIUJaUwm620LMnGH
xGHcr2xy/n/BZvdVPSc4AbDpLtY875tp4CaHdaL6hFhLvx2TVrkLvKq7g9ztbo2oVB7jCcE3Acf7
m9V3F12OnxNkoIao/rvMsagYnXZAoRXv4TLw8otTTt0BGetpHwdNe59NCqrCWJG8kSD6mcW9+BWq
e0s3eB2Vpr+6qTviRsN3T1lIZnFcaTuYAd2xFTNurX1ubSK0P1/U5YeC0/v4Q7EbtKyJieEX2e8T
Qw32k1KHftvoxmsete6+rAhCyOIEpGyfKEl8LWJyaux1r0muxSHkW5phfearRWy+pupIttzIc9ZX
iq0VjxTt4trZIV29rzBSvLbaddjuHSJC17GicNjnpQKrwWVsaZM9aSYN+8flVUHvybCNU/pra2ZB
JO1cFRXKpdXzymgfasp0bU29QNmFvaZeW+c0Dnak2CFjLDPXDokQLMGNa6ul4fRs6QiOy6lEpBo7
tUVHVRZZ27Td3DXIFixj83GYd7oVYJqyPFfr9XGHfRtUrak5NG7Z7oMpf8V7aBxXsCybs7zw8X7d
xca908zj6c8espuA8roikZfuZLEpMRnOhYVp0mIfmZm6e/bmFpxRGdyz+BoO4ih2tK1CxE9lpewn
L2ER/3AikKWyJBttBf3JLhu28TL+1jVOiUWlMbmwW528a3X1Rc+xNL3N3eDMeucK69hEASue7BbE
cG4rtHJ8ObGW8eOzimCPZ7Cs724PCwrsRyqleEg4kP/2fCgcDSJHebyRfW8Pc/TkYLlNebrVd6GS
HdGufpNPvs0d5bq7JjCmXedwngNHgyq62K3IixLhtCI8XLKnhVX2T3WaCqtdybKOVca/txapNPRb
kBwwlMxXAVicrreya1umykq0+PHJlv9lujaNdnoQklpYHjkt89hhx6lIls1JcZEY8fSNFrvszdDB
9QbNO1Qh/+WyaFuJw7lJFGfV8sK3Gg83Wa+NrnGoapVtLOCrD62BCmY3wJ1BOZuvGdEAWZ9k3niY
xQg5UE6OLQ85EnCFxEDY0GqkAuSlbGPvVC8XWWxbq9qqAURxWTdUFUlqcvzlStVVk8hU7Jxjp3XO
Sdr4nWfMdyzCJrGxpcEOnH5D4It1JcnZZ8uOskWLsG1ceotl7K1e3nmB9jVMFq9j69A6mgWaqz+q
tNlNk66cgDSkrpmd5WUyIwSrlou8k3URCSMfHHS9/qMBqXEIiMtY2TlW+t2klsXxj3rZQw4lTR5s
a7bL1yf+18PkWK32fhBAXCJzhH7TIZi26mKPOC0XcF1fl1IaKKbQSg52qG5qWbz1GYxQXaueMuz0
xolXlmZFGErX4cEps3Q3iDB9i4LkUVJK5iaI+bdof+/hAUb/33sEStX609wiD+uhIOp1LcGrNsxP
uupsTAOv3VuVk8aII9zKtxG1nnR7o6jO0GOyk6y/dnYm1fH7DEc7q+vaB7TmYbaYOHaMxE480n21
s8eWqlhVk9U+XCvLvNkB6FuEXKkrlktTp9GGM7bqy2muDZqDf0yCmvasLjZOi7fTqEzqOk2Dbn2r
i13hONdyIb2bbk2ahpzqSo6Ulb+1y3LToIXxx3T/2XFcXoFskRc5o625X3W3It86FnbZx80rHGG2
CQQ03yPjMq7KcCrPI26MZHaKSr2r4KaohqAoW7qg0Ts/bGu4lXzKW1lp1/ZiCjIZsZ/UaJ8aQ/NU
RSq/JXrkHFwvIVwy1Mmj7n7INlkD4jTeO0Qe17c628LHI8ph02mJVT8JsAJPxZPsLi+p4bFtV13n
+gxZZwo1RjRENHu9cIe9lqlgYLIsPROMS88NsY+9QAWiCgpt4H/X5SpbZB+wnC147B4d56W3bIA7
qW2L3kAyLEv1Y2ElffMSZBj+WhVWeJ4bPmdWNH5qGZj12spa8tAVpnRpCEAib6bjVEGqZ+MYPiCk
iUGjAgMz4ei8GjJz+hui/RoSyhCu0m4Aa2R4YJZMBAXSqHtRApJ4vVEj3eEgva2mSXxQln0X3KVi
Y4zT+FI2gMkjG2V9zU0O15kwOiW4EiD42PH1S7P8EswZIqpteWdYOnlcZ0pLskP/lOWdvDRRU+zN
xkDsKQzP9r8XQmtw30d+1rLI1Xeq23zKxlv9H33nsRILtu0/57gNFYnbH/Hk28i5b/Xy7lY3l250
ipDNXl7BH0+61ckXk8xIL7u4EP7b1c3NaFfZOUJbodWcEYbFqN4Jje3oZs2mjmfw+9mj50DkVIrW
fSlz/aHEfuleJZH60nTavJqdNr3rh8x7mYOu8Ym7OLwHtJrNYG8Ntv8bfSl6i5furADBkTPFfa3h
GyO+y0YLqaCngK8Le+5TnVglNmwhX3W817kGi5wtGSiwDLIsb5FJH44gWhfex+i9ZgE+3+k4XGQJ
KudzlqvD/bUkTAJb7vhwLdnOPpsL9VGWvIQIiY1uQG447+DPoQ0P7XwvLzpA2E0eGCoQBeryyvxq
qEFUYrniuptWtTobhv/SgqjKKuQXan+boUIn4D4OxS5PI8zo/50Zcry3yQ3Qlx4mnNCdMnOD9pj9
0AK6eTALJ95PpgOzrC+BliwXg6jIOcN6Xg84jbArpa4zwp1RzyPbU0qybxyZ+qq2I+jq2Ps8dJgm
xcp4UqNp8DMiWz9Q4ak0+0eN0p6vJpl+MpTSuUw9aTXZUME2x7dT/ewHCw7n3P6EkOXupqYtjhlm
DYgA3m5j4NlH0rrNvI5DvTi2mo1316gEBywdiDlDqLStunwRPTBwVvj6QHCvfMnY4OxqrLB92ZpB
LjzXQ/ZGMDpt190wr9wuap7KJamKysy8shxcHPvQwxQAhhS2Il2uHhstmK+XJB9+L/5QZjtD6FcJ
74gKwUtZ7oK5EL8VZcMfdenSr3RzLGjlEG1uN/y2WPsaONAoBBmPKRMbR6g1rNgoftSsGiZM1VQ/
mt5+8UbVeEm60dwnjhls07IP3hVoBCNQmh/VjORo3k/tJVYz4zyS7VxX9Zjfj5FQm10YwkTLQXmh
hzEEB61J8Ips9OBBXy6cmqrLsBDZYsL9GzCwbNKbAdcYGmU3luifhK/jo5xDXoQdAQIPt9BSwaUJ
c8bbHClD05i+GWWJ0iaJdFyhungX9SDCg94Slxgdh0tRCTRfm8AmEkHx1iCWYma2QJ8MTJhuDYpt
VWcF4KZT5Sjn5o3zYYQBWsuidu5siMXvQ/fDXqoDPKAO3RIcJEtQrUAwh3sNrisKWIOCO6qtnCAP
m5shzEj8LA2yTrZaGsdcxNrpAxy2WqNBuFKy2bn3WhDirmNGP9QpfWqqSnkpgXbtm9nUt2mVKx+5
paxlhwmHbb+rEvMkRwY5UB1pvYLNyFOmqeR3v6wgWitltUuM+9i29HsiksM2zBQcRP6tk3d1LKr1
Es7YTt7UwyHkZNRPo8s/JmPlxapT/eIVL7JgFPxArDJAf4excP526qlLNuy7040Jg8+/jaqW8aFR
9qtmCpydbJAvJQD7gIVPiMj84ortQMVXuka8TXi+3/elFq5I6BNwrudp51SNs5Hd3IAUgW16rLtL
6//3KKuPqtcO8yXF0PsHxIn6B9gISH0Y+CSTSTrd6rsoJ1E8zy7HQbrJhiRV1RMh1oMcJOv5exF9
aIclxOUY92S7ibAPrv2uWuqHFNWJvR26A85PJWyQ79fc8s1pFNvvPfB1RijaQ4Nj1B5klnFvlc3X
aN7RD9DDv4yw+8l04fmq8ycVAJ1FmkZYuDhFAYaeN2lA2dD2432eJqqvpxpg4MY9TxqqalKRKu71
XahG7lmWZP1SJXt5swh218SvnhcA/kxbPJeTHjwq2RMgYSgvy2XGksmPqzHayiJw0cVGuZp2VTwj
bOl2p0Zrp3trzhCyJOu+hlI1H2Rj5IzTFhfmfCNb8bsd77IcHx7ZWmcoek3guGSjrIJpAdTWnO5l
yQqIMQTNKeB4k+v+4jedLnYaPYBSPwWQvpbFm1/11ehGlselT1Mp7Vp6WquOO8KN1qZn10W2U1cw
MmXLOz8rsHo4TIyv01KSVaquvyETm55l/4Z/2R028aw6Sw8XGNFjL0wC+EzmQaZAZAOkmI6Njh5d
sMdiCzjy61Omj5Nqs3s0ozN5KdXnBQ2PyNrpbGxX/G4+jnVfAq7Uk/WUTfjtKT0uAd1H2FreQ3K0
+bF5dOB2p9NEtjXNnJ1JdH3rOp69NYv0o4xLBZC+rawF6ck96dgDQsDRoxfw467BUfzmEug2WxSa
Nd000Lgwx4u8UyzgRlWJgKNu87HGypBh314uosfemvgTqzShWCJnLMmDGuB23ASm7xY6UdxkQZLv
nfFx8pYdkYe0b8jzkcCYiqOh1/P6VY9geSOfceT7P66Asf1VILH3VKpGeAjd7NPrw+8iDr1dEGne
PgkUYlsch1klI/6L5lcrmtKdvaAZ3GY8xHXJ34p+jhthU2xaqwk5qYcSJuJWIHuQBKDPK+2lM7Rv
nqa7KxVEmG92AdFOxVnVBgkidQL4M4Tduh/49hAlyPGcarHtQjNEffA8Fflz8oQrfRYQgEhEbAA9
OxBPy7HxyXRshqFjXVbT+G4EtrgSRXvuCMeHROz/TqwcidnKaDdhoVXbslWy1WACMNXTfo2uJECn
6FOzu/l7W3U7/AsPzWzdG2Wt3nkN2FYWp37jRXW+0qLpV9B9r3PUlzn7/kQKm/ei+URlcBd7+Xuf
ASbRyw4qbvGkg1ZbDTXm8rryHubJ2qorlpWqxX5MmN/T/APdr63BO5N7mOaNTvNTZZvgW+YbbIDq
COSY0wlmLysz7gkZKMqw1uc8BWBlfdMjfQbwzZ7SiwqxpsMnZNJNmbPAThlmU1WZXCIbZPUckrez
EjwKxqLbgRb9rgx5/tIFvyokdHeQ0F4VoqPsE+ZLORJAyqJFcGpMWTxmx1c1/QIek79krlBlIrwA
RHL4mcZhfdEmAzO09KXre+3VcI49CMq1EogXDV6IX6Bs4I/8BhDxNA/Yi1/MeTwWQsWJK8kuQ4vn
kwZFZjMnfBgkevtdBJ70GIUHr2o3jo55YlDUWOSYw2OnRTWbz7baRTaig33fPQD98M16GkAhm0et
cJWVGkUZSLvu2ZkLEpZTMftdkNdHEQ+HugObi9QSqVng60qn7ocBjllh5gBfwXUhW0+2P3KwUClJ
E7UdbnE9rgxRYF9cB5gzrjmiq+xd20VoZ0bq2gYBKZBe2M8zPAYTC6CVFuTakWO5ux46ha17UB+I
Ya/Mqp1AcajH2BPww6sq0jfVVDXHLkE4/V7eVvDe0tVvbbOuUpEXdr9r1O5QlAS6QEcySs6iyebr
BCEeQXGgr7JxHnaQPXLYzma9wup9REdjbo7Ci/St1an3ql5WR4DkM9+wyMUuhfOx30yATDp9+sla
ZUOTmb3HRixq8uwMVqx+4dHWEVfIw3VQOnhQpe7fT/g5fcYuB7jJqaJVrv/QbedZBN1KJ6d3COGq
bpy4/6ts+HiENz+Upo2Ab4l2Mxn4Il9Esnvvvk6TCP1gjFdt8ZJHc7VJO4DIdfczc9AsAajrIJta
lptZidz7vg4O2ewqzwECv8EU3WlG95pbbbFFueSzzVNl4wQNHx7Cjqj/9GfVFj0pfBLVWlM8N1H/
LazNFiXDyN4lNgmVcui2QV/na15vcpdl486LeEOyEs0WPbP6c1XwZmmpeMkG8vp6xdElELskzrYz
AeW9LZpTlhVI+yTF61Cqa7F4w+BTiU0UnmlkNJNtWwSnukRVIuHLqGr9QxloH5HuEKpp6juV88a6
m/t+A3PROiq6IojZJ+YhFYhc1G31S2hFscKT2lDrX6j0xKvRjLEmb1IMU8PHNje0PQq9ddhZPgrI
hdM8q6l4q0w1WnnGyNHXzS6RY4fb2hjQFw7BptZedtA1NgmJm3y0tTevusSd1k5zKtt05dqTvRJe
juF7VrrbgnTPpQOyWIdNe8mtjmguciSIqcHDaoWKJmXTvRLTj1eitz6MIoSRRcjpXqjefkjRPHGb
Y6FMPz0H/SvL+7SGDPtPYzjkZJ5WkSBdzOI8ricLOF+he+6aMPS45+SVkl1DzSbNqrt4aPkNdkdz
i3mGvuoWp08j1d4gdI9gV+uTObmeH5c93hkJ5FQxxHfy0gsrviM7epdmtQ112M6A8fbPbgLBgsjS
KrOVVdfWv2LDerOG6a9ab8mBReYJMPZdCQvRmYgjmrZb+eggvDeYjW6cPH1BVty6jCz3q7ZO630Z
NtlDNoHDU6LuUXTzyuyydJOxqfN1iFmIYsU4fGkDWNrMXncazsqVLgwEgdxkX2dueMKWJkDtx4ju
Zi+zDgE7taOIEu0YDwYMzSif74o4GfY5IsgnoOHGThNiOvdRFrKZhdYKPKba9gPGiOSatE0ZJ85D
1obRJqzPVQetxxQ2yVQMINHOYEucV/gcRoj/rhcU5LpNVPLmJpB4SwjrxTY87AJnUb02zb5XbPwG
8th9bUnar2vH6lDbj9AY7oABGROWTEjkq+9zxclJq/riQ6nIiXpJOx5Ky7R8KK/NquXn8mO0YPpE
8Fo+oBW3gJPBPoBTxfWvE8YHCxjOilC1Pka76/DwFSremhb+GcRFPkIEUVb8rA8fxNM5sCVV/6F5
Qb/KQEl9eBZSSNbs1h9hwU8EOobVBxSyEVFtJN5CxThiOKhf0J/0CEg4gS+LsZj1S67AIhqjj7lN
yjW8JBNMd9huK3NkkTXNY2RzJg5Cs7+0iLheGv7Wu9GttwDOOCuzAPmll0G1TB3rzF6biJL3oMy1
8tImvGWDue5tXiUSQwlS3uOARjKiMF1oLFFQ1HyARgH7DXHQs0dTW9tAxreqqjT/w9aZNbeqY234
F1HFPNyCZzt2bCfZZ58bak8HMYOY+fXfA+nudHV9NypLYOLYIC2t9Q4YpzQ/3D6jxIw2CBz/8klN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zGhXoGejg5zWZB1twt2EI+TBEm9JA1IgfI5NlO0i6Lz2/zF2XkuSIlu6fiLM0OI2dGSkrMySN1h1
dRdaa55+Pha9Nzl5uo/NjZsrIAIcx8UvWgNu0TC+IlSOuiGed6uuhmCEBDeUmUwY3NhByXsR3JCC
zk8hSY5/TG4T3IHLsuYjg1V+iUTljbYquGQXiSYzK0iwsPh7Q12A9nVbHQWhUjlPC6SQsWx2V/TA
rYMGrwd/lyjaso5AbgAW68iuyndHyQ+JGuCQ+6fZD6CYlxvXLGeU2IZPtLVEnY8CVZTMcc6m7CI1
I6flziCLGPx9fLucRGppoTrtbCdLD/IrE7Sm2YBF+Gxx9TsHjXoWhRHH20NyH65gOH91y/Mbzci5
5KhRyx6wBIncf4nGTJHZ0sL4TpJZVp3DUtHxn1l+Uw7uM8A74yKXlJ+B83IYVQPiJH119MryTzku
HQM45stjXJ+wZApeKvfZdbEW0uiWN5Z6d0ZqBU8mQB8r9ldaA7RbdqjHKR2Pql7/FDywBAMw6q6G
X8d6KpIjWTXYmBFVTkof7zZH2fRecV6hGvzoYS4evSbkidpIiJ7apHmVZ28n7tPAus9prg26dWuI
0Ntj6M72VnGXOkz/2hDNtu2hgR3WgVA3wUEelzwNiZV4fCY7iUorsELdZ1+523lFn9/h6+iBPpPo
EkBEoG0o5wqvd/qWIZkBIgBzxmoYI9B3UTnawZECJLJr5HdrdE570FB2dJHrjU3DGnVziNvk6zzq
d3Ln1rsEtXRXWOl0kHstdyVpC+b/rYb4yoIBkGciR0hM8tbmIGkJjBTHkKYLgWgi+jh0n+TBr01T
bs3WGqSkZuVzV4FhP8itkB+p9zX3pw0Kfc8KOqNcq/qjXWxDkLtc76+ZO/0M8Mo4ZYwGaHWvWpW3
MG3DUz5DdG716ZO+dB3y2c5i2znPwQwSGDu+nQqdEyXcBj0hK8mL/+fC736DRLG9guyuh/pac316
qMngUNob+kG6APm+d8iNX2wAWeOnFC7venNXOMW7t+YdqOLjHTTYxisiWJNzczLCXJuPsRv+ULpM
PW53mE7wTndcKN1b56L2zxkmlif5Lb1fPaX2rJ7QaOznfZOF9+2gK8A8ln5oea3lSIn9a57XlTPC
AWFykJbQx+mJIQxTl6Uh6CPSTiYc6635LBXsaqaCqe8HJNgu0oLHzhouU24xLamOuTNgfOQu4Mp/
va5dpFc/BCvs5QZwhQWQsrW9OX5w9QXAaBR2vcjb0L0t3bK0JElueQWrP0uPZOmzc/SdagCzkj47
gUIfKfUl2N7Wd010jUr5XHnDxWvMvbSE9RBsBc7Kl7Zhg0D6QibszRmF7uv2hm9tWfIkGSytUO37
UwNI7xw60UnKTGnsUmM7/mMTlLQ8NYmtx0h6jX4ol+SHvLXZlpVt/931YCvHBn9qXgO4crsUeEyR
AnLrbRDOy4dD9yCaBjoT1Uk/4UPBPj3jAnnig61jDOo85XP74jA2YH54r7NiMasFHtvJSw4oZai7
m7VgVeexfMkHtzuZ5sxQotHVgxoUrN30CMzs2OA9Ce9gyhe7SHMe6kMQlU8O5sXbg5erSnJ9nba0
ZG7N5MMhxZC2lx77QWmMEtRLdy0xPYG+ZMZwnuTuy0kK8IwTmBWaXe9Dq9/LWwKrnVyJvssdXONb
biGiJPOWCdfgI6S677ZwKUJuWBcr6ZV1cKgh8YJvGBP9c9QDd0fG5Cj3WAJ57PEyPEEolznylP6R
T/qdFxvZSZ3HW2KWCJR53UU6GY1eu4WzW6KeewiLYP0CGO2fkPKzq5xQnrzE6OnbhQ1jR8Of8+A9
YxbnrphlP7FffTzPTrm0iK0zUDXVuXLc9vv0dtQO/QTxfruLZebQkybLZyZzM+vgW9CFhFQCL+Ab
uGSDkbiH/KhUYW8NyomBLsqoWcdVx0wGW+B1q/PkOtcJYA77uWfokWgUR/Y+wzFsHV2ts6hICwr2
3HRt7YThUj/WRmKc5Pzyu3w7Gq+t/jQbeXtSTeNFnur2aCWWd92v2Jii3VgUKP1DIf97grZ1HIp8
+yW9DuyYnpY40jB9AON/1DI7h53f5sMDguzmBWhadSesnSHqqjvawu8yzLL1+cqT2PqY7cHwgf4r
hZ5pTl59sCBII4vhGDicFLwELj34AYXAY8ktkycjzTpQWXu0gAf7Bb4h/+3MpcLWo29Pcm3QS3+/
3YStVGJS5f9/KsZqI+ylh62rlx8jyXUsvqUltmbOEbYfDGgRZpCBrtLZFxWPRakil12HXBLFYZNX
bY2yr/03rH79UMrvfDfKWI8tc3cPLOCeDUHsMfjQy/iVzRGWruU1mQvkYPbBZP5Aa4X15LBPLkUT
hupRqq9Rf/mCRoBBuiBdx3HSUmVEtwVb3jRnbDloKEVqwMSWQZj8nS1YUZKSfjeWXX99OY8wcR7G
Al23nngDPP1ks0s179HrLdiE+sOVH2LWd7qrq1cZlsmgTmISrKdehoWSZCMIzesAAshWWapsSYlt
wfYYt7ztGh+OjfLPHUId9GH0mdJxdgAB8ouk5c3jjidM45fy9cfPpVbsImVQ3w0j5RGuLW/+GUC0
v0pzjVDSBTS9PIOw65DckJbyz1E5eu2qAOU0F7dMDx+pIAFMkW0K94ETIgQPKd0KtjmgFEiw1ZPk
4P8atDq/rr9+ackr2WN7Z9bxzNqYJdfT8479k/++dxJba0n0Y1oOWs/6rtbHC3w8StHY2GjtN21G
alb6lW30IMf+U95WRUrXcbZEt0Cex5aUmBz3r2d9N52R2lLxw6X+Ke/DWT9cKVg6fIzm6i6E0be8
4ng4s1dRzetcVV54CVhKgZwJjYjJ+7LMtgVb3pzhCQr9jjpVaxBdK0l3Kyffqr4rkahvBiCE2IJf
W7S8LPKebC/L9lL9a952mLx3Uu+f8v6vp/LnfCH3FzFov/Hg4tDGsHYZC8uHawvWmeyWfrdW8U/V
P+St84nltOsV5Dwf6qxXGBLvXlOG32rnhXvpGmQOKrHtGy19yJaU2DYg2yp/yPuQlHp+j2BA/0ur
kURIChsiHy8ne+8Mb6UJr1HJlfTMUjbT6qzKTrpXvG7dO2AqaONbWpkXGrmkpednLBSwomRllrsu
HfmB1c576R5Y/UeStUEZ+G+62tpp2CprCNK7FOUMCRPxt8M/dbdbU3Bk0r/V2ZrBlvehuUhSSseg
SVmycGF6DepsHjpHT+e9zH8TAAYsFyXjW9AO0Wl94+WmbMHarW5puV3/mpSC7dWVZMBCyt/dt6Q/
nEHy5iwBO6ElvEZbZ78OrNdyeT7bkQ1eJUzesqvFwoixrJC8mzlu1eRYCWRgsCUl9qGedKJb3rs/
LiUfDhm8SjnOxgOowOcaKgWuAVKDlXJDA8mxfLhKHPHaV+m6/CzJsovcmTLp8+wyq86uyRzrIi/7
9kTXd//dYua7ocJWVWLyeKOiZ0VvrbQucuUOoidGHCGToqOVPcxeyXYMai7a9Civ6LpOKS1gnPW4
+SYv8t+rWrUaHLHOZuukYXMwz7NrgkQwLHFIaxLUDbuVuy3tW4GC/llo7cpFd9iZLQzI6JC3lQ9L
14Kzqfs34WxbbABEKto1clfludQZVCa9Kt7KGJ6J8Mn15QHPLaI77bqe+eH2y01994jWqet612XO
ItH1NY/YnJw9czrKXZbLboH8gC0pN/ZD3jqrk5KPZM6tphRvf0kPQ31vY623w8YQq7gg9790RTye
DYQAjzqMWZJQzxAgLa74TFJq6eydGQ4yPUup5wHz1JME76Y6eI207Kwt51CTOnsog7rdSa25y8aL
MpfmQe0zQHrDUOyaiFddAi9zzb3tAfDUwBTdp4l7UqPQyo9IBmG4zMz+yKokqOHJuTZ60DzByWKv
GdFYiOeZg3tRrN6n/vi2INo/BcjAfoJ/Ux9QjRtR5SApeRmCR1nC9kQ9ogIR21X6KfYclAXN7mGK
0UJwgC2cdPb2z57lz89p1fyC73jpTa38MuYmrlqp/yMvGZLX+MDf+YEKUjxr3npvtn56rNazs+sH
bDhoLeo4w7ALmrr+Ws9gepmSl591NbX3KOoAr4qQ7VKLxRbAZCl5zq0K/SZVPVRIBKMMVYLjxoix
ehyXEpaSMBMYcBQIE+3cFHb5OE9J9SgxCbKicNA9y3OEhVmEt4o4OJQV8kP+NHw32Tw7t+oi5Zep
lYEdCUoch2UBeOf6zNziIkb1WoXwafgYiaooGB7arAAT5LUD8+GmcO9AarC95rHY3qL6NfVT9Dws
AUSX6NlXkx/IaipXySozTLrRXUSVq0D4zLDYrXGC5wY17GeVndDnVNG0/TSOATMICmLbA1qV2tzL
HEtRPGR30zB0j1rSeU/zEtQZsD2btgW7mhpbQahn6V4rHVzRBnZnzAmzuXHU0YXx/5qSaH5cU6A5
UP51aHPb8VVkeU+ozET7Kmx36J4aR0ezzMM0NTkab4DpC0Mz72wHqDOwVu2g23rS7rCCRwYDB/DS
C8v7CqrdfbMEW5L2eU4K1lAHpI1suGmlfpfPZmrsNdPQ7iQopuA/mUVfKfvJg+XuhSmLzYgavPU+
gFHXHvvvyZB/M9hKBxcO3Z93y4TPDDIRtEJRoRLTz3+x3fk1zBP9+9QkoBUQxHkLxgzYNTpYT7PG
XrI1JdatcvP+Tu/j9pKmcfHII9Cg/Lfqp2ZUaFxZaj6oRv9Woxr04EbJ02BXDdRXpf4U92wcOYg9
HiUpBWyFfkZ+PT/W467HuGM3LdVjLcWULwbLtRzHDjZZjgLtlj7j8O5gK//hpLN5k1PVjak9Ol54
gRyGU2eGLNqJD0512H5BGyS/w3BO1vPWxtw+NV17zFVkbfY+Fst9kL1iVDizaF80zJVt8wbRovkE
97x/ZOn4KimMdttPmNZBhspGxJqWGpLnGOXHgxL3TXXR48I1EKA2tB9WLJaoAoPuHv20/r4eWFYu
U9ROpMBByeKKDGYCmo1boZtKe0ZsU9tLUm5PlqrLp8oBE7bcH3scAbpUy0AvPtvj7/XvpEnun+2i
hnO23D9Up0HkZZOHPz1tZhxMlFMkKkEVzDDct7S0trFFQvJdphRLSQe54zA8AZwBgRcMO3BdWCqU
FZ2SXn+r6yC89PYQoPEeVj/K8iTl8RDWp1RHtamaFYcFa8XFLZz1wGsTRMF9twRDgu6Ja/jndwV9
n2In8yXw7fgIhSG+lWOGh+ESSEzyTGbZWDbYKKrFWtTgN/gvFeWQtfZ2dDdiDvh/OSR1B/AVqnb+
eJq2KxC5fRkfS5XVwP2HXye15SJTUerNfdouPAq2HU2rhQGLIuVDtAQ5AhMPkpx8H8XCyB8gr6sx
i+tLcamiXL7bKkkMB70bH76OfWQOjl1WVcKy8vDEmBTlzvliAcVHWUpKPxwqSblwi+roxUEIfD1U
rvbuiEw3j10JQONjwfKrpjKG7PgyF/a3FHtSkEuzm97aqUpv7hgBONFQ3uwy9hlVdiuOSRFqr2oZ
DveuXv+Rh5r6OtiF+qqH9WNHB/vI3jRMF0QH+fr1BvpfTt3qNxtoyRc341Rs5pQPKWoGX6JK+Qof
OXiSQrMMHvwitp+lDKTwMYVQ9ylfao71l2TQzDfNj4rPWnKVKnxzsle1aaBfPoZ1Ot33gZY+jEuA
uJ8+7MykJmo3844+GzTekpQ6EE3ZyPHdv9RkwL3UZe0S5lL6JfNqdLQ1o91L0uib4WLgmnooTQtF
/J1tdf0nbKyQLrJG/RhBqPzS9NgiqPD1zgu/8gtQsPJgZ755GbHMfC7t8Q0ITffdKn/ObuN+tRS3
vcvKCOkkW+++NzNACtWx8mdEdNDSDfvfgWO334Fs6Yc5xkXcbvw3DfAZGrbtAN6TWBy2xxlrWPjC
/8mCFvl34Yc83XJAxWbzfTl49RG/thKFOad4yxTLvmvSbkJzuy/edBjTn7B+30mhAoztDQTGV5i8
6oNk2X7D/oI7lGdJjqhJXDVvSvaSrGPXfJ7ZpZOUnLEb1AcVrTcdRvQtmGZwCYUVGrcarRho0bWP
CpudP7DoHncHsHjIeiIte6z8wbmTkr71vaOpDRbtDreT2afnQTAm+tKrVb+H4xPdSdKJVBuYQtTf
JGljRIQPpO7fS3JWpp8u3/xHSU199kx/nT8bMfgefwwuYTQoL2nWqg+RD4049LGrGvLqGaDPEdmJ
/qX02s9J3Ko3wArDi663vCoxqvJV4t5LBclHF/FUKnX2KFkSmKgcRTYEhrrTMVwtcI/N7OBFqsfQ
0Z5z86VpipPbuRWGhfURGfPyZk9OcYs6yHKLWHB5U1SCpqtcZGbV6RB7PaLjdtQ8hZqDFfhkvaEQ
ln5Xrco7optZXiQJRwdIvV58Kc0RSUqjB0uwVNP6yd+h6QeqJh9xV1ZbgOJV+h0UdXaGju+cdPY+
vtuWcctdxXo1w8x5KBMLgMVSrZ3UvybQklc+bdoDwzoNNyJi7hLMWurvWcFrwO/+J2+rIjFLaf+q
el07/9PxegsAprPjp3qcm8dRqYBLFy7Sd6C6TL5Ef+Wq/9kcB/tL44zoA+V6cZ+Fho2ycZWCiBvm
r33lvkjV0Ujv68jwvtVNrh7cOrYe0tLDgKWuUUtBF/YzdKRfCuJXx7jYu8CG7tWSl8od45+dBkDM
MtzmyTO74E6xneQcpaH6iqpKvZPTO/M3tfSaXx37RsCIzBgdxsm4sGZborpbWi+ejeY4r7uDsKWW
75KsLlDGRaPqvqRPvbfL8ND7enxXI07+d8FaR4rLLRceCeBnZPwP6hyo8UHKQ3CP93K22HHJtCvo
hJVjXtekFOuelownXu1orRlo+otlJtZZtQe429spLMe82cDL75zQUo6pVujYUg3OxQLve8XrprnX
DNM52Uk2PU/4uBz6Vm0+8zaqQH9c5wdj5xe0eZTfjffmDglD0rGwTi+vdluYv+AkIhZp0s/T+nhp
s8SBpBLMx7qq6sdYb+uLaVTDXeS2Fu6+foktQeegjwVYlY4PZqZeIovl9/73OBg/J5Gp/KWAtFwv
lOUaUnGF9eeUDj9DRXG+aXaToXasza+hjTY4Q5TgCQq1e84WUXFV8dNbn8bWmeWA9MmFCgTGubFY
P6Mjs/05/E4H/APyofKnHuCDDDqJETaD8CRwzb8ylJH1rn8LsOZo2k99B2YZneLmzWuZE3Z9pT2B
2+iA5+CwBO/KObC45vsXXTfwoBqdRdJATXGL07rsJjHHqdkCRALhoUuQdcG/5pPmDN5bnnrftClW
Hsze87gHyPfWYVrfSbIzUJ7Lnbi76nGPMJXGuOzalUDdisb1PgcQ0nfVEKoPfVX6n6N6/q5bgf4o
qXlBgDu69SRVPc25RZrlP0sq7INzm5bpJ7PQ/c/+zF5iYTWvpeE4n/3z6GfO95hP5bkd1fbstEPw
o9DP9VDbP0oQWVjmVPVlCIbiGzZ3+96K3E/MI+8xeSgea19BPD+AvNH1obZb85aCqGDHGWfdhcky
nhE7mniJEF4zIuMvsTu0EFMLnaD7vFVojNo4VHZnnQYsBR+7JaBhTIcGb+SDJKWADdvisZlx28Ky
+gbYiSsHXQW6AcPRHWt3xaOxBDZSvDdXMR5yp5o/sQrwrSuj6ccULUCPFj4HOlBI7qX6t3geph9j
HVn7ccmPlvz/Xd9Fcmmr77s+5wGetm8CF8G3/5x/y/+38//v+nJdvRpgbnvm0cyteD8wYX8ph6l+
0R1TP9tLHnIZ9YsU5Ex+1zypglBk81IueR+O5cuJnJXinWOdb6IE1sK29KpGPdEysr/zVOyjvdw8
bdWkcIw9b1fX8A2C8knJWgvCJJyvUauH4Ojwrh96dGwO2agVTxKMJs+r6L/oO62pjnqYqPdBBRGP
TkoSKLSr9+0SSNI2FEj3azqrDj3TNbQe/1Mq+VtSjpA8tO1ueQSgbctaz7SlUzq9eXSfSm7Xzx77
DxTJvO8JfCYaVZlfPR8uqT46nya7934aCNCxWugNT5brYjiaoLdSpGrE7itsYojH16ZUTobuzV9R
ZBjOHWcVwdMv0LKuco0wA87XV631gBO29+h3Ghtdy7kxr3jSuWufwY1YuA4Yxklv2vFOr0M0uxfD
HXHUWc11rLCAnMvkSwok6NHqPrqArGCi987VTM0ScZ3Wf8mcRHlBILo76BcPG7FkntF0MdCOQYTc
MXcMQeDFxGN9VqqsPzP5Qxbf+F2Z7Q8kRoavUYwTfNK1/VPU9NpFjdvs6o+p+RgGOp4YSjl/ScP0
N6DD7DcHh9jB3ymmiToW1r8v+MmcjbELHquiaV6KJTBUhodhgVziUsHQFypSA2TDastHLYUXj2Sy
ehy8onuU+lINg6cjppETBmiI0ySLJzuQebxk++QlQKwDX7UmfUZ0CIMIC2M0o1PHEz5o9aMVdMm5
glrzkGSQKozRnO8dF2Qx7Hj75mRDdC2QMr55ZmRdWfYo7rxpHu6yahyvihqVt8woMPbx++g+aXwk
ngbHvU/KCa/XmkWSqEv8U9y2Kg4Man1yvWKE6IroMgJQ/TP7E+UxjZ3uxUftCd1gsIP0OKCBqr5/
nTusfjB3Ht8iC3nkztz1XciiVFConxv2oPfhqBpfRtdFyxvd0694z/S7KprGBx8fKiSo8/RQTWGE
Ehb6cXybIHz46fxH0rhHHz+yb+xeN+jaRAvXfo5ewZL+jmx1/kNJjD9Y+IVebgUslAeufspaPs7+
YJ775QxujH8HOLASi4eRCZU9IdIJxOSPAlyi3pk/PbAGTAGz4YY26vhcY6S+qPHPiK7VD541dUgh
8wYwMyovWaMhJIN43/gYo9bCoHy85KYSvfmK5zw6GmxaMYIPzR7KneUPlz4dpm+mzdxJ04I3t+BN
0aa8QDZAHb9FAACPQTn0FzlKj5NrbQzaXe5ow4G1xOIORlDMVHVBBlsehhx+u1uzzAlBRKkisXeZ
9lIimR9LtupjJvqEXGA7j+RVlQsPjQ28fYZj4KNVtlg5tkr3pcPA8m701Qz5Cm5Jht4265YDTI8l
iaKdd5zaAp/LJambE6Ql0yqukvTTWtvBTox3mDxAkrMdJgVLoOchfk+lOZW30UsqHCyISbDVkZjk
4TRO7UYHojTkoLH+D8fNCEaVENT/17kl+e7SDj4CV0ZCu3d52yFy/TEq57ss/dZMYfhGn+vvitix
rroPt6LPjVfVc/yzMYTKfs55zI5XxM92VVwkJQeZhvfadpn3YFnKBemi+dHrGiiFbd5+7Uen2hmD
E/xsA+UNQpH3p6lpp9ylO0AHfB9ouR5RAVHeLot/s5jxhDpI/EcV1TGfnab9ttjd7xOrKx9Y576p
iLg/QBSoHnKtCk/Imc67xFSrh61AShlg/V3PxJKnaJ292n0BIoNz83IGOUQqbsneHp2dM9TsWf73
Ih9OrYwJfCHd/5KCUUUwc7nIdgJJpoN6YfMrvju4g+Lcd2OAARHWoTi+KH0IhUR3nk2UHJ9Te+l9
tQKEgRm6ax5MXyyVUvfisFTw4KgYl8QqUv9rcsnDqXt4iJZA8oBgakd80dgFWUq3AqkneVWtZidz
wBVAkq1t5McIWZhDF08s71f1HxHEBa9Q6+9aMEF/68vpi1Myaa+nxn/N57w/ABXrX/QuRg3TGbMn
10BUJUbE7WGy+uFSgKpFwTECs49t1dVKPTRBll58cNToMU/V6pQx131W0dplxYDV69SqFRbWi+wz
vy7cs+btfk1sFFCs2TR/4Cn6zW9S+1dp+XcqC5kBSjjwmpI6YSj9uShbG/k+FhnY0Oh+j5N37+d5
8cto4p+KySo1vSUAelBDltXjhmUitWAh6ZnN2fDZr4cGTXMmEFI6OmF5CzOogFKaY+F57/dzs5PS
OA0zPC/RlJPSqbXTx1oxfyTLmdjxyJ/SunqVsth0WXNCaIkxefRUtqryGOMkRDyw5uhJYhKoWfB9
1tXqumVJDDfU8BDj47MetZWqTuacYzaidpLnNCFyk24D7xRx0P1Wb7uOOmQPjVnYd/6sU3eOcaWC
ifQ6Jl7JFpHP5omWajfP7bSbCo8KznqkndMZqRgpkGB0UQ3aK0udWlGm6rQdo/nKr3IuUbb772ne
VbGcGA6ZnHw7W49Nx753pvKwnleK/TTmEu9qzrai7LHDMg+G7UEEW06vDDUUQRis7w6UgvWS8gPD
TPVPnml+WfMM+QXbxScvoQn6Tqdem7A9/ON/2mr/fV7tzyxAt2H9DctdkNi7H7v8uPU3Scl60a7M
nmKEXaGKn63WVW/FUk0q+GbNMo9EpUSCSW6/RE23Q7ph+MNjR+hB6YYTow3s1MbmoUmial9jYBFE
UM2CJv9pFc2Ehh6Yxl692qE/nx2v+wtY7nRIEVZUo1+9nmAdadr4UXjog3lDdw3T9s86870TY6ab
i4RpVOnRQbOnRcrW+2UrWGTH3U6p6cgRmjWRw3c91hgb3K3cOvnCPPMCCe+z2fTerue1Q9djeqv9
CnBx91kLRk4GzQ9F7OSxV5t7J4Z/WYF6YkHnmLK6VZj6z7AY7hV2PacCS8QJCYZy2fArFDYdEvi+
F3jETFO95BYp2kvdJsqzGjPlLfEzeq78m8lYBHu5JWsYe2hSafKw5mmYuOzmYsiu21EBK3mHrEZy
Cd9U5VkK4KD9bGcYV1XbQ+WcX5vqtUnN4XlgINQ6NVroOVPyYQYygnhZzA8JPislJis45GB7UHUO
yg7tuBuhmpoeeEMrfey1EQewJZhS/6Ue4PFnxc0JBgvUP0HBavEejtl40gu0xiQvR4HhPOOyxoLp
f/K6mYEEkqb6ucJFr3At/ylbAuQovNKpnlsbuaa0RRdnZAzzPC9BlBrlxZ2caSdJehDjOUaNAsJQ
s2Zt+Y1tfo2s1riTLFepdHTJxhm70KY4Sp4Ehu7rbBOh2ShV3hWgmGdMzXphybb0gv3dqcivcmHJ
88NhZ3utcWinmh3r5UdKYZSo+c2yESBcsiyW1R8dRzkMQRi/FOWxgBD83Gpa9MKe+e8xqvzroBkP
CJGn9yNmVc8SuDNa/8haWactL536HBM3lPkTVYkVKI2+ged1d5dYifXMYr+1HttF9nEufNyPwrbB
Rctl0uaneAzNVume1zQOSdWpLlJzD86X8rC09NsyeI4b92n2GB30c8VeUdWZz56XKE9WdAuWhBHF
fwejVX/vWLW8m8x0mRbC98H9D2DGVm9MUDlKZ7peOZGjFjbeFdEzhnfdY1lMh7VFzWUUgDVud6gi
N09FnQUvJotkL3pcvJZ+MN6kmgQMyfQdtkDlRZJSV0Nl/WBVIMflKMmDUZFCSUgemMONe08NvOc0
N7xndLnnO8PofgR+jUrIkq87WY+TVLzzYxfmv1RDAfPKzn34IDUY+T2rkWbcopn2V0xRe1ECz36G
LOo84yBWHbXQxctgnJ1nKdBaxD3Vks0ZSUoBginmY5UyYMR5Q0E5NmzZSjaMfR/R/ya9db/VDVk7
xcyscc6pXsUndwIxgZxl+FLChjhgz5IcDQdltL3TVv7J8AyUw9FveUHqOXox2wZuqJGwfjCyHuoa
KaZCi5eJBIxdZtyycPPU55HRRhlgh6dgFuIvSn0+wsN/x5Yk+npf8xYvP7w1PPB3i7WKjzn0ncSw
a87Yv75rF5ZQt0AYJSbBIEDJJWBSC3BSMpGu7c6ezo73GCP4Ukxv4Qq8WnDeKsPu+puqzyyztMxi
F+LDFjBGhuog6UxYD72ZfTUX4lG3MGnq5SfgTQTzyBb+kVUh7IYaJIsC6O7eSaBX7ThjcFQv+hv/
jeqp9ytKdDQwmhzZRynu+xmGqERjZGeQ/E9itjkQzmfTDpW99Y65ExYkCTojsWuzhSh3cS1G7OW2
rMqc0T7B7gCGGfQF86hMhgLFrvtr6sw/fdQi0qI6j9h/HSztNcDX8a7o+m8Ot/UWYQd2ajXzRziZ
3nFcULUJpym8Gz1OdpT/u91tickTYA8rPJoB90rBJe2mdvqhTgLz0mLUdmcbRXm1mSQkVVzvFLU7
D6b9OeVfW9YIQx9Sh8oTpgloNWNyF0H6WbEOcQ2JeSGl5Qvi2lkelsQyRBuOFbIgfHd77a5B2SKo
bDa6jBIlviQd79/dGCjK3Dfba5BQdLS9omQ+6/0suFWh9cvMQuVoWPfFUI93TWgPa2CY0Xjn68ud
y6YfmaZXd1B+qzsvrxAdl2juer12lKhYr0pMgsTxK9BOHmoYC3a+WOxYSqOCoMOg4x8bVuk5+TXK
EAJYOKLL35RA/vCW7DIDZRkN30x/4TDNC0ZRbkchnFOJtjMLXnnmTIftyUg73ZIS87QBeysIvHTe
BTqBBMYC+9sCqzPDc2dat2TB3ks7kCBakgNbHKc5au4lq/QtzB0Cl9GI2Br04mhgKz3Pty+KT6nW
1LiPGjkcsIU1tkadTh+uCSJfkOS5p4s+RGViYyCBJOMIFWItUn7XDCmHG8aQ7W5unB5XFCUeb45b
HAxsutpinHZBhrVuiD/1QXUrZjG66p9Z+/nTS8c3rVyEdRmP4BtbYDgHlX5i6/yoZz280eQhK6pw
h0YZG6VzGd7bYGEeAr/bs9/e7IYpe8w0PhG5V1kHD5XVm1q1e7qMki10VhbLqrsiN7BMbWf1Bfa9
fpkHHIRsF09a52tbt/nJZBMGFHvX48XSBKeoxYjSzHdKn7E/AkzwwAeXTiN+MnXN3k/apBx9pcUW
ptdPaP8jTzd/Nsz0mpcl63dYEkWN+b0aKjwLp/SE/FJ0tCD6FW13Hwa1uuPjCDM5LIpDAyEj7O4R
fgVPErOlq6hsvQYxiypwqfaIskWnoVo8olsDFC5LFGxO7+dSH/A3dptDiURF47LW2I+/G4cb4/Ye
VikcP/fefTAl8T7CYMvPYxVdUyxKI43l6l5F+NaIUcfHNLPqf8c+jGwVJNV+nC337KN1o5TtpdVD
bgI6dJFpc6fNEK54M5jgYoYvnrssXWIEyXis+dPh0730LZqGdoxjX/PkbCgTRGAFvH83KGdGFPOe
/ccfDJ7DozvB3y8VO0GbCJiOOzP2NOHmuMijAd/kjwe5N10S92VEAunCjqd6D5gW9wwXBwY150GX
sHThzHcBgsFu4Kp4bXUmmlOwnkLld+vjLVOPD0sL0mO7fUjD+S+Lwn3e8KGsmGQrjv9Y6N2vKkMd
SecV3WtDj1nTNLDfGDo45qixeWBB9L5IGhxwbXhiMLgPKcsJhgkpfE7UdG+3i6QIWsu7UW+/+nwv
Dqi87vBlxh80YwvH5Vp25UVoQsz9HlTOhKKX9dD9D1fntdwq0G3rJ6KK0DRwK1CyZcs53VBOi5xD
Nzz9/uR/7/NXnZtVy7Is2Qia2WOO+Y3O2FXJEN8vENfXzv9qS1L1EjP5XGZjN/psBJU1R5cCcJZO
eo1XbucG6Y8Bh3XTaLKJLb2+BR2CBQKkZfx6RCTCNXKyo2Oh5AW5eQ9xwQ+dpYzidH5aLH9HEC72
kRQrliFMuq3skIziu+isabd2eoqWtGx3hv+SGnW9cfMq3vZljT4z1ztXGs1pTXlBNaIMZpZ1TnQ+
gqZcjpP5yc4/DYPFm7dT/zgURLX25HWh529l0L5b4wyeBUCS7xB6PM4vOHIdYEd5GpLiWW2oBq1w
hb+6CQhM3YyLrja5lx5cYZibGWSXzMULILFOYJIE81VSH3VmVOekr/gQQ01rOlhO4vK95TUJ5s84
6XqgTs1Pvr6tdgF8rUy/MedW0WA/E6H4POOXpOsCLVVdByBTL72NUU9+hNaml8lDMsMELGP7H/IN
CBP5niv3ttE07cvgJGyeVlnqxjGp/lnT8+1M6vDYDqd4nQiQrZc98bySdNk6PSxfJGejVz8V9fRh
TQTKm+NyJ3Iq/2m94HobhECi0Wn0CVboGsjkhGcYsGHCORH2zQQQLP+cOUibviUU2HCMY6spslJh
deG459ibUekh+BMpcO20u75y43uyDcctrZ081J33LHUVOfXEQmCAoS3LNzLuy8gKaHgP/ZhthqF6
xS/KkOPIHloXGXlJuDdlT5DwJScWZ7TeDkb5Asz/HnSavxleZwmBrssK5u7V0c/sn8YofqrM/h46
h7DAHjK/yR4KhXtfq2nZ+RXNgszCy+6X+IjSJXmzUEF1BexPLc2jmXe33UWoqpdLI/bXGTyiFxS/
cIpVdpjFBu5dv9WGvIw7t+c5zTdZI1FLLkbdLtHHxuKmUOERksD7YL2wasokzK1jX2VnDyPGpi2b
26po/lWOd+w6+TlkbLy0uEv9soqEWR4wqqAHxSN5LSpmrt5XVyNpZgmo6qjDgb6dnBwij5qLSBqk
0dvGuGwMt9ZR7BjfPmSjNJ4xomfOVhAqZY+e3C+6fyLmjTZ0JfaoAHt3RclM6+damztBqvfOTyX+
YTwrmctpZjRvgdnkV3OYpP6FIfYwOym08fJlWccygj/zlPbrd6Plq90s97MM7Up2O5nomxU0ZyEh
zw3kT1pS3jRgrP1mgDPY2HTUxHAs4hibttyrzIj8jKz79yVrP4KkfJLtdNIST6OpXtKxPAx4cArN
OZGPww4kG2ia+ZQCDsTQBhitL92oaNmBG33k9FyfUOXd8tANjULEXWDGwYcGGkB2ReJ+LKP+IJu6
2nil8Tz4gGzGzH4fquJbgdNzOv3OfNkvtl18sc5+nbPjJKqnhTHysDSbh3YCXp7BYZoLHNUcj0dB
iNi+oQ2A589BOxrWPQ1IYGrDMZmmezKNyBD00cfV6P0OYgBNwR2WjG2i3msB8heA8sYQishLswbb
VJ7ssb4vQPNsrFW5WxEEey2D43s1AOiDNnRstDvC2y8wyy/YI1JyNEljvyYUo7llbhgLnwc23eaK
bGOUHVTh0f02q/FUmOpt4pdi6/eaYcKA9Fm+BL1xzcr3iLms3UyTx6FPbi2S6RvX3o+5Ougm3g2H
QdW7gcPCIsHOn96h3tDby6j/FShgr73NUKkOI3lq5kCwmA5ORQPrc3IK+in1TmVcvcqPf8uSCOUC
f1qt+1c5jSc7GO8mvwzJc7hvx+TDrdg3MkJGdIMq3z1m6uGTNnNIa4aUB0H058q5QUcAbHxN2dBb
iopGb33HxGA87QX7jGPAbrmpboke7akDMhOtistlepUjovJa+noDh+dc5nrYdB5EQFNgOHKq5KmR
5W876n5TjaWKumAiMZKhwz41j7MZPHgOReSSQs6uk/naGaiy2yn+mEauu3WydxKYtzfMNw7qHeSU
IgJxJ42SbmgXgxLFOwVy9xUGIUanBAnNQTvsZ4eD7HEYiTxZWdCtKppsL2Dg3/c3c66qqHocKhhR
c2GYO9uB2TD02QMB8GMM254bHJXkffBj6mk6WYDI2I25Bz8enwyxgN0Mpg8xQhpfjAzfy/TRD8Eu
mUGKDhkZxUERRCUSQU+Do8QYH9WmwcVDEdaJPOwSFIHJNCsU6+JQrbN/JGTy1cuA93AHn+b2xxqp
jRfF5dnA18mzkzAaEuYUDMWc06XLHiyWn4jpJFxN5PesWXdKsuYfIaPpRlgTbSXnOR58gkrqLwty
nb/2TElYJILFmU8+Z30zJd21pFhMxvp2Dmgaki8C6uqGAaIXau0Xn6ZF6CaXrAhbfy8uO4DCn/Wt
H3CrkUtU+NMlYZC7uSRAKh/gqHavhd1xdahQ9qt5dudKU4yXxUb41GCyxLeRZP9m9Ozx2m0uhCxX
w3vT6tlt1NayXU1hRWhG5sF2kNOdoXR7zIzizkkoyMmkrW233jsoU123KgradN4zpO0MsooQhJ5l
mnzBt4KdWuDZS62OK4CTxviH6PeZNcUxlo4mGXikW3lbtWDMQNyLTYnb9rC6SR8NEDEDlYf56t70
U4A3dfp1jSuilk8Zwaw1IjTAR7x3RbtllPEun4XYmXX3DmThaqpXiM/NBdH80QmCq3VgMazfpM+t
8KiE8ED5iASbzkyoO5sMzCQW9NrfY1pyiYb0VJhLhnvkwlSI+5lPICBntZDZLu2dcJYn25SnLucK
TDnChSBUgq7kr+vFc1SOEIerbWrJfSb1x6qvcM48lzhSN+SCdNvK4jgRJX7LJAa2kZX9umRWaVwu
Erz7akDmu3jbQughb/ZwbVg7SeDRJnCNR9GI3Qzg9rJINRs4qIxCLRio9xe6HOkfBQub4VyDDnyf
U+fLlsayi+0ZWDIjpBAN2Z6WJXg7KkI34OxvDGYHKEyITUyZX6HGH7MURlLh/HPkWG+kRu53oSax
biIhuuAFbfM+800bqpwXFaScboyAs8Rz7U8El18ylNvruaBrbdO4X4gqKmzrAWBfFWGVYYDSsSKz
aNzLD2wzNOLItmns+8VeuHBpLa0PnjX71AF5G4KaG6CnjG+51YGjHq+NjLOt6cVmKNvnvKwZR5JX
gDGjtaF+VmNAqi8ixUaW6V6ROA61c72VWNhb8bNYwXdbrXmEka3lNJ3uvVq9e4P6hiR6WJcllLb1
0ejMhZasQPQyfBHr3oVPouqQPojZise58O6nwWcsI69uZn+igdKZNLKD99wdSbSvnKd4fJiECaob
higJYiTumF4c6bS+KV1xEpbk0k1G8pzoY/Smd27ZdcxNraI0M+8IHHm2Z1Ixg6neJenykMbujBfQ
u6ehQoBLHsNsXt/84MGXBiYR+8Liq0YdjmNOgU2BCb4uiXK7iRYotsScb+Z+ot+Q7o22vqnLZ7B5
Ac3O+MA5GfZt6mx1brETmy2eamf11rClE/pXQwKwE9EP7wLZ4MGE56T2tqoz34yypNUy2ftYw9zT
MWF4JRi0zpvCZB6/0w7rvescqS+GuqTAUN7Gpapk96XOZnGkknahDpekVGVBaDWz5G3IQygDI4zx
5tadY4W+n/8sXvqW0qdclqkKjRk2YB7Yy9FbXhuRldvY3peChnTNHCozqMlWkgPTiOmtqJOLQs3O
P8751ALZh9wQ6JX0FkoreXXGPmeIdJHFs9bcvV1SvXetouSY5UibcKA9nBISHXgBDOWfNiYjo0jb
2zFJdw5BIrtg0ddtYX+VBgO7aQ75/cIb6sZvHEnPNMSbnYFHZdNxxW8Dw2NvGHApKTXc1ssugAK8
LMjt+Lm6KC4S6GwNY4EdkwglXa18YPavjNFCsuynicuT6RlAzfOWZKHYpfWUDYcUwMYG05K36Rv7
Rzlgp8pnS3r1PmmsD88yDt6q0U8C3DxO+9M0oE7hdf/Am/mkola7zk5vV5DDkH2LIiQNFgrBeu5T
IlzvNHdTLkUGDutPLDFYv+d/5FvexgERyxlrlEXQeTV7L4Glr5ceGAmcObLknf489+Kz5sMCiXKf
FYG9Ny6Ry2m7nErXhPqe1dMuy9inmdT+bateuEaxgWCqvyyHctsny56fows+JYBv0yOxQs+FZRsR
CVj7FwZJ443qYtxDP4F+7XznFW37yasmqk2Mqe6K44zoakYnrssiYJvKEhU7FLxcm5hs0Xq7HnvN
uyntj87CS1XhmUCwfWg4eJtaOfdGWSAZCudtpm9pJWqOSP+58FSC5JS64ilZ5cEqKdBFQigfqxMV
AKQ99rC+Dbu1mxyMxpCEEazugjS5b39ZeGM6P4rJSp3O96VgpyZ75mlyRSyKMN/SnqCGxW7Ig1JP
AEjLHR6uu9ybT7QVGPQzyltRJmPEJvCkLuTWxXm0PpPa//Sm4WUwOTEL94Xsi0db1pFIyCkkAhgK
OEGyy9XQc7Uw1oVD/DA45ts0ul+GN6Mr43QbHLLrchMxJuf+762Zw8TEfOym26KDA84CgA3uAm+2
3uPL5tU3ktMKqRCk9qmw5YpwN3y3nd51nvFSEkm88VJHhaqh8DZd3AwxZwtVzFQ3AaPiwty4orxq
4vGrFoxQpNMKlBL7Uz89eqW4dio5hLYxUVPV2O9NANU6N4xIXPJ5p8DaMgpOFH3efKdVegBccdVn
6c4s3J/U79GperqAJKkSpZjt7aW9LSSBon1XHtuZyNTJbLe4wj8La8AuapPQ7WbbvKDxnI/43+Ia
cLC75Ve4ntKzl9WYhNWpNiz4TtJKNww9xsp5iEdGKOL431obTzZRQlo26ZNRfMBMrN3VDo3ExI2l
7NsF9ljkjNa3N41HO8geG0VnnQnAnzG+HOy0/Fis+bWomasmbQH6VcPfnKnbpVA3TY49L04+KSE+
CVZNN14z79x2+Zjay1yeyY3cqAIcgWsDe9zGbUdtflEq9Z4uXho5C9KsmdkEwNuoCelH4JJIUQz1
qSqJU2rch8pXgg668b4m6mR2IKSD+sZmCReevx+bxg8rBeSuHreZyt6yshfhv85tv12n/IrbFq+l
3dxX0BpHr2JxkT1pS+4IHu96rdU2Jj8elxOz2lZ7zZzRo23MmNOZ/GXK4rAosIQp2aB5biLqTfXM
2YjnfBVOZNJThcGVMAtSq9AMx1XnJCVmxW5NvGsmKD+l6D7KdT3PcL5oq8kbrpBXWUBrM6YoqBs8
mH6yt/s89NSE4dggLSpfbxleuoJau+4719m64A24/1jkUZahb3N1zas5H8h0gKKPDVz7E5B1/qjW
CR60h3jjoadsHCo6zuL6xilfJlFEBKje9en4ls60wC+n4LoQMYWxxNwlkhOF+YnbtYz3KOJvsTfe
otyeY0D57BKYQys7a0sK0XUpqscxtd8rLQUbvZSylnkqP4DyJEZujHX2+GcVSExEGcTj9sBu7JFQ
7bd2zL/Z/T4xBToeweaTqbzGEXMvb2576tv4nfIAP0ZKiRIj1J8MGjm9RdjKtLjF1q/sAy4jZL18
cSgZuoR8SOPUeK1xy17zVVdou+vk7cjLrqPGlYo9vQ521QqKZhVlcaj7m7oxaBDwAlu/ML7Z924W
ZiFEFvsHvRrMTVYgKwnJSrSfXM2ZYtMIOYHevhG2uUts8eLul6GyroySDlbHJAKdCI+Nmp+ajGdY
+2UJuiPjcdmmX8hg0pZTPRjLADTeK4b935f/eQwMfc51OZRx5DHCAYi/tblXjYSNe1VDlsEl/Um/
+SIDxk2AhfT0EnbBcmw8RtIZcvqQ6MiWwH/qOZNx4O/ZrRaF6iRilD4g9mxtXtayH/YzFXqvuIfN
PQJkNj6SL/w5jeVlsou7z2qoo7DmYO/F/zwyO8OltD7xkXGvGbC75aZIyDku340JoGrjUNpLZf3G
tc9FQ4VdxfGXk4spRCLyI7ABInCAOJs1f5NkWfK7q0xdSrbUuE49PHyx950G9vc8YN9eWITjKT5C
YgaQjmI1BvZrUAD9dnftYtx0l7fLLh0YR2KfUpDvA/8Ffh7Yw5pkibUO5yU/raZ8qNpzm4t5k5fq
sU7oPpe+f+xbgaTpnQubaXLP/+m1C8Q/6e4Wt7zPL62DwKiQDXV/LcxEhUPvcEUEpMAzVXZFPkYd
dUmn6eGPEcW14rJ2jvUsCNRx2b0dnCQVwCZwdpgSIoHltTBRC8eD0Jj029xtz30+v+nqErSo83kf
O9U/la3DzQhpI0HeNl12yk4ScINdHPoDjrMNUvMtW7ybIPlnDw492Z48NJ8NZ5v5Nctj/lipl9jJ
oAv57NHSxEk2jFhv9AjLQTc69IOcvbPnqg091X2emdZrEbBaw45ld4vEoivyoazsWkyoL3IWt+yx
n6RZvQ6VX26NXmQYLZI3GCOMsPv2nmkmM8TowTJ4MR16xA6hHCJSTeFF9tzONsPqNp+xfem2rgbB
kG5R7Aky5afsa4de2M705efKJH+lkCrjmeYKCBVG3Om4q1GzhzPIXfLr0g8LKS0mmuYnqwQIaDog
X+amxVaFYOW2P0XewX6p1aFc0Jmt0g2OtjiO1ThtloTG1LAiPnle8Tkh8nG3aYxNjelhKJv0mOTz
pYC2311GXDaolQm4E93fmVVFY8V2v5pL6yn+6FBYQqswqF3H04BmiU22v0oYDZwoRu5jyVlZN4id
k8ncyXw7M18X4lFpt0HtQklfaHvIS2LN1KH4Zeuk6JdxwkBGKPZ9CqWC8m6j+2K678hMjwbijS5A
/mt0+ZvE7cJyQrfREDUshaxJLdUe87mD+MEdIe1EHHZTZt6MytxV1JSbxWNyOltJLBfmOWiFsxfm
1O0gRB7XLvc2sqi3qU1gy5pwc0gSMVwr9PbCx+CeF/pF1phMzfGZrhmff71i/UGRjbMhvyobZHX2
rXBqc0n0yryDxQBFoquz0+jRP+16RPvW0QZDsfAgy6DarqPDzVgNbyB6trV7qT8bRuPW+egWrKRl
1rzUcnUOnt3gZhbNciWGS0+ox05D/AYePq/oqWtL8sSZ3diKlNPCUIIB7AEhkAuNbZZ0X6qyr0LP
quMQ5EqNl5Op1zYPiWyrAUBdLslzqXmLYuESdsreDYUQlzyF7uSK/HWUHNvYGuUhzwoMTFz2jPm8
9JK/uHN5S+aJUGISybJGS0b686sbuBiLi+oE6lNfJ829iYTCGVVvYj6VbVoM4L6Hnu0e7221y46g
kZmuM1WWR69nK/22CfNkPgg27sQLV0SsTqLe0yx2YMTsgvmmSQlvYVb205RifKjseDvny6ujmLqc
vfl5iJn1xAbU72uCaFiix7POVp5k/BOkBCHrJF+tI6fI86erhB4qwmFgA0ZJFmRz2f7Ab+YQLfnd
bE4G4dM+EzCzT+xGzWBC1+KntVHobMJGJhI2a85kNwa3xoXE1H97I5aR5UbX9hFQSbNSVricc6K1
fnTifpr2v1mvP6BnCLcAFO52d+sgTcg4MTp0/Al8i58WttyZJRMUtAyh1wwMmaB7GGq+VfSYJSk+
eTpvh9R4D3rhbyerJ3AtK5obOn/etlx90vEEPR3aXqFpUemwz2G4l4qVfe0esI8IYWIUEbftY+7E
y5WMTXobbH1EjSXHSxq9M2DB40N+HI3S3PX+HYwLCkNzeZm1dVgHE1VY98/jTEdEqjG0k3oItQos
CsVy5bdPbtJhfC8lLTLnnz1ndz67fTbB3BXnWWM1YjswaRrQaWBQsx965sbPCXkkRkOYNeFOkRqM
n76Z352EXK8yvikmvJVi+lE+gn6bI8HjrnwaEQXIewvg/tYS8cN5nmO2hzn0hi0DOp/GZXot9ZZr
7RFdUOX5vSFa6Pnuwim3ts2mwYoSWTN7Pu/CxB/a+td01Nc4m1QsUh0s1p79BbqtmvIL7wbpldBP
6feyM7a9/oG/KOesSnPkF7fcpyBwMRtGhZEfKpNA5z527rohyK+agXPb6aKEg7xZ2gB7IE1wqwvc
bToqddv6Wwf3bORrQdrG9LkszZk7bE4V7GxEy/hc39T4QNrdkl8Gdkf2HYS2YZBf25+cISu2Cvmj
bQZxmHZIr2njZvwP4aRMmulcSyZzjW+0dvVhJAe6ryZoJ3E7D7TZVl1/e96FzSLYGvUDxrqZT8Uy
130SrMM5u/zjor5VOGmv/h6SZUeUEcpDW0j+2uESQRPrQ4X9EU+uzVpKsLpvBFD8+3mJ2o51OG6t
p3zKcs4D83UALxFZtu2FiXPwpXQjsQavSZYKptzQtJuhUts+ZiNTKeYg8k2vm+7Y6eFp9tp1b+dO
tp378lZjGaN3THfO6ctuz8VDsLE/FXCENb1aOnGUcKyxTOmDqUAd3jr9MN3Orf9Q1hzQei03VWv1
t2MwtmR473xu+n4Lk2WkvQF17NzHCyI/MuOY6i81WVDEPdry+WS9OBJnYTt8tB0kFya6KIWqbdB7
54qOWNSuYggpWrcxo4MzLVaYOZegDfWb90sUy3kkvvCq6Ce9A/yNczG+DdbkJpHsVdiW7Qq7TUNl
FOgxlrqyyB+gyNG/LLnAozz/znL6+24qkGFk8lIu9D8F96UEgnRvLP80+cF57Fi3mevM0VhXyc4o
SUboLP+f5+LRrMYXPc7xRoBBDr3FDL1hYX121h+h/UPvEJOd//MkJ+hald+dZrbW9EZqP4MQo3pJ
rpXTPvcFZoqRk8senpjjuA56HD5JnG7jrIfiMdkbLxDfl4kTCnHoJENgO2Fseycb53VJ/2U7J/IY
YPm5YlDx2brEjCetQbe94QB44mcoGbZkjqhBfN3p2Adqk5dPgaRPbXtkFMECuZLNcp4dugeuiN/T
OxworCphrNbtZGPdn/ubZSrKPbaM4zLHZ+JCGH1BiygsjVXH4zWTZXmtave3X/WNENOZKhVscXpd
xDyDs9PAEDTsCjFxdl+qM/ooZ5mngnJ2qFBOnEPnjkdLk4Ne6UdjWa2bCS+QjQ9412SHqqfEHQPn
1y6caVPL4dVoxhWdq+BmwHGzmczsMD31fno90ktDc/u0xTieLMJi89RfdsY4BtGwNmEgUs6W7L6E
zBAmrPVNvwerdMQzya28MG3m+9uPUhInFmuHxGnjN3Gnz0IUX2Ofrpz99l51fC4iI7yQvPWdXIeP
xEGEzPPLOH1OB80h48lu/CQUIMpQGOjYuhzmuZ93GJ9YYa/yMX/m83/wvvq2D6IEvQCZFtF/CMyN
odhWucmvHvTDYHu/bTm++svwSBciDu3cgJPvEZwVQJTqYrYDwrq4d+ijGqQGS4Elm8gDfzNVa8eW
36Tr7MXONaC0LytWftjV+MQu3ax6ZDyfnVoZEbtznLUE/nC1OMve4wqqk2ZfsXDH0nhzpuwfcLMa
5bnT+8bE1sb4e9r/1t7wSs4UanTdnDuxs2LunKzp0JWDQyVm6Mf1l134eNP1dvIzLHWmaMllYO60
vcTPGAsGu9j68exfGpr+Nl2DG40lLaot0AhYr7POxNMbpFfaXa1NnqU3bWOQWulUJ8m0WlF31X5c
XHOLbc6lulDhVMu9pXQCbaztiGDpHmxeGMIal38hrno2pQkTnaQ7pgxeB93ICr9f2vw3bboLdGo8
OrXB300qp5CoOJS3bMIuGWiLerHWNLhG2Qj1QPa472bWVnv1U9r2d85EEASYan6NLFIVXlcftZx5
b/dGFmyFOtrlYbaYBFc5xQmm3j32b6B/uqVjpWliaMKdcE7tu9Fot6o9j6tpXdfVvFO1kURdQVHW
Doemtqhb0YSzOuPT0/XWT9ebrGIBitOu3prteJX4BLcnJrELOI6swBi2QWkwrjy/lbrf9vNACTAm
d4ZF0a/q5iehodflhFEGiZFFxmJ/yrE7C3M8VEG5bEeLerccC4ke5DAsVEJkidXdmDhfrbhOHFZN
cgI92mH/AjwOjXAZc5+DXzJSPhG/ROe/0EHZa2LgmGm5dtiUpgllhE7sMwMr51SZ50xNuD2sY5uU
1c5CHpCVvNN2cLHyUI62HUGKC17XtrdfB5094bCkHIVD5Y4zgxq1vK1X5zF28gfBmrLzvWlf9Os+
aK2rmDs5w6Lh1NAgI5pym+eokSR25lm/sTvtRNgo+cpPKHZafDFDhWrOLHfWpPtltnbeOFKVIDYG
ZBZsWqM8Cd3/xPn8Uwz0KvJ1Y3UPZTdNXDSM/MXNm53Kn0y7v9PcwOu3I8cs2z3we/plC2CFjl27
TL+QZGnYt3WPeGacnWZ9Sl3vJff0wbSdY5dSqhqjfQK/w7iHwKMzcUN0B3/anP5Zwth2ZssNAzTE
HIid23GHNdVXX4MNLL6EI8hhK46IuvfSQ4krx+Z1jYOoX1axT0frOSCHteuC93S6OOKz9GQojBQY
7UiBqPTJrcg9bWwE7sp/NqG4TXFzBng047yaH7sZLWZMGIZtPHnD4BiBdnH7UDHIsAnW5VRPQZSt
LilKPIWOycmBk0Kb1d+5fv/guNVnP5BVZpgerH0Maeb8FAjkZSdgrMD1H9VoUbC5EUsuHWgYCdhw
xXNBQCfjJuDFXKf/rM0pMnCpdqSG6sw+S8sjMxRuYI7mPrXx4XLLoy/wutaFuxFpzWw6oz5x5953
znDr9toP6TWy7Sa0bmN0zl05yWFb4+lRPs5HPV7bE93ghHZKb3xDciDqEW11o3oIkvhSbY+PVtEv
L0uLfal3RIJnbcyslvvaup+s6aUykcCgIl0m0vcGg91DIClKKBQV0yqXNiA8qQzshJksiANUv/Hw
0fnWburFafI8eCgtyZAFazZAC69B0JzGG9WK8cZqsukGAWKlraeMA/YRtRmMVh+rQbQPuTCKB7bV
l///PdAMzD/CKeK2KWNYkHGaWGHvmsP+f7/NEw09b4k17M5/D2EHoA/hivf/vkiukpx13Ndbdx3a
B3SY7gG72GNrAu/4e8gh3vW2C8zDf55weVZJgOmO3zaN/vtCCOlM6SvbOP49D7O1vtcd8fWXV/37
h9mSQ8pAJW1rfrO/xwY5jCEOOxeMy/89VmZ+aAH1Of89A3bXgtslR9B2C3UWev7ff9jb3fuiVlf/
3+OC2gCUjqKh9X/PtzoJxUKc6JPat/99uCRa7TbBYfT3on+Pl81C9FTq3rEX2bV2F9/lZHo+dTHG
qaZV49XflzJoiksG3LrNdD49BX1SXtsdWmKdqIk7x+jfk4EQlozfjGHt6Rtlsvj+/ejSB0OYYNY7
/n2Zl0G+Z7BBRP954SRWJ7IKEc0ub9uXUOcK6z9P/XsrP2hf6bqIm793UhmRjWvsJwgSPF1NXXVg
O22Ef19mTJ7eqMB+rjqD38M0z05nDY9/r2Pxk0gZfXf6eyG3xtTX1UG8+/vumLvhgqeXqZqyuf/7
xy27flf0XFqgstI0nGQD60JVQ/j3bRzNzT1vmB16MphZxS/PqbI1xXVFU+u/r1MMi2Y/UO8RKezd
ODrZGYk93TVKl3e04C/Ogba9B1HnRU2SzQ8FSM1ogKrwuPSdDGOmb56ovfowUbJ8GVHfuO5c9Zqu
8Oy80vXeau3Wm9KYmg/Rt7+EyjIu2dev/pxX37qtGRvMnZ96xche+s2/UVNRVPRU6HA04Wy2LByr
eRdrKppNf0KtwpJbQaERMsd+QDQx5c7Ms9dmn9IL+aURce2Ma/dT9t69h8P/K1P5u1+n/afJnoDq
bQjebXq3myIvl13WJkSjBFZ3T5g8XM3SYwm6BC7/PZYULSOVq0HxM3fd/d83rMTyWCTidvv35d83
+gxxKE9Kg3KHl/rP89pEbyUWs+jvy/HyAo1n+9tZ+xD1/t97kPXcYJ+mj+aqrknDtffMneFYUIgv
z/l7/YCe4F537vyfX/XvG/UQT/t6oKf195S/19eGic9/Tun3Nx1+NibSD+tcEBdJC/RMWlB1mDo3
JxK0TW+4zIztaOj8EYhBFvaWO35UpXFru61K6BHfr36c/usq9xODd/CqpO0TgTwyNqu8ElUl6K6N
unGuPVv5OzavM9d/ZdMXd+Y3Fc9vbgPKJXW3TA/wAa3Fel97rXzX0m7CJFHrQ2BlzS6QFbidapiv
cPf7e1Kb4zOxpkPkdIX5gqMwB5iU3v0Pe+fVHDmSZem/0lbPixpoMTbVD6EFIyiTrMwXGCszC1pr
/Pr93IOVwWTX9M68rxnNzSUiEARc3HvPOZWaPOSzrp+NMoNowbAHXBP4ArskrM48ODiKgiI5Jxyd
tgZcC6ckMdNtV8GSkuY4uLJkmE6JZbRbIyeqIDdx/nemlp20btK3MNsEJ83T7S0vinOTJAABCiZc
3rJDTtDJtgTavzOsOLxnN8KWTnPsr0F6gFfC/tZyDl80bTA9yK6RNStYZf7qOvbNh64GMOcHFY3v
bd9azL5d8kj0VHyD9tl28OE2hW0Zc4asw+C57atyCNcDcqGrslbx+vnDfaY3KCvH/rzWo3m4lwny
ss7SgE5iI4ua6Kf1IHEDo7S2JVMbwt0xtmxYfYK9HlXjZVwYY1R2db8+4AT/NqPmB1EVln5i/e/a
0oP2BpwSp0F3V6CiQozlABgYXMK9AavwiqCdcS3rhsL179ndE6MP4yY+IfrJOmcwVsMEPZMsDaGf
naEo28mSvBD4NG8Xo55HODPXkIllWj7CzbxD1zriOWtcuba+7370w/+x0qG2u5VVpefmULrVu6JG
Qn1M03al6gPRFRhQ2o0Sm/zvkIMM16ARwWMqc4ItS29uHZYFAgFEJbbJZHkpN1UNAR923EtPWYQ4
H1OTSK6XkA2FFbS3Ni51OKddaGCG5lbzJ3UnDfe5kvIleDD/m8rAstWdomHilwNlR5nIBnCouIPF
4HkuCR9PPHsfiANoFdbGucf+cxtkFWEtsAZ+wWrY4OSxiju9hKjCmsHjFB0OR8PJv+d64d1HAcAb
r8KeLuszx3uE7kN99MR2t6qAxShhR/+8OBYlrFDWhNq0P+XVWtZ3ISeioStf8OI4kBONyKvGuC4z
C8lZLRyUY+PwNC1ktp1QLs3HHipzSznKqjpOaJXlS1bWXtt7D+Bamil/fqiXxQ91lu5q+6xK1oOL
DRXdq+kY6tNboqrNfdRxr7NJvHgWOtbvWgz4QC2T8gtOu2+WWdqvipM/t5rW7k3bMLeuFodrLzNg
/YAD/tksNNxnIDxy3WU+DTR4meo0ekHxElFjJkyiMpR1Y0xHF5Ytf4qNFVHhzH/5eJ6qKvs+lZB6
do3+e2A1KhGkhcuJfVAOw8tO13poRVVc9wt1MIKdn+UcrVugXa6evZae9hl9cuUBwuzimOvQDEbO
TEDC2G2qrExfehUn2qSk2kYBwvXF9pdcIFt3L30dlAetqtONCkBsX3RB9uxO0x5jZP6qDUYB6sn3
j1nYxw++GfwpP27WXf6D1VjcOkXWn/0AL8MoBojvQQQlPq2Y2MDcDswtdJJ/xFCSnmRi5GN3qsyO
8FrLheJA4ZReESB5MvTIHBeyD1hOkSVMGwyceXwr/riE7J6V5UuWpcXueunUICzYVPp23VVAA8Zx
3sPb4p1lKU8AoDk9tPeyGNdEsRCeuh/c5uzgEGz3DRYQosPUaFlUSv0y9fhV49ysPjszfutoTJvX
Is1eCPMYviLRfOrYj35vehtIVh6gYF/Mi8IFJrBQOMgLc7QXgG/JRiJk3MAUcPsMnHgLTlmQyxVO
BcOcrpWLCGnprSxeG5JUydBBJs6yx9x9Gz0rPTLiBoTUN64dVt6mKQnxHUa72YdGd5Almcgulugn
i5VAF5lDgL2sde6jUVX2uQuuKwOlzim9h0RBB3y1ikSz7FMrvrpMU2yitWXRh2X1K0d65XAZomvp
stYD6/bSmf/TWUNZwqot5x7AEBf58RmX8YOf1TxZfEZDSMFxLNths2yJw34Ikix/8MWRI1JrYnV+
1LlN164STGCE7kAJB3JFv6tV172p9Li+AcvywpnYelKBVcE3Zt+VjQOlbEw8ucODeCMbLVjtV8SB
lDu1JE6w7Y1ymzvEu6atEXyK/MJZlz3kCHo8gqMC3ol4Tg/UbczspzklysYrAuX7Bv+a/z3v2ZIa
dWs9ZVxrTYBscjNaRrgq4xQAEZECj1gz1yPXujMsw3qcax/DqaNzwgRkx9kcUnfDbOOFbHUMPJ1T
6/g3uOchGI2i9Fw2dn12iFjDhV5Hf1ROdqjz2HqujdIBUxFABzJn0UupYEAQHZyfR+JLbTCqu+Ef
xItcRtrMWMtyavQ7fEtY3J0qfRpSEEoQeEb3se/DG6W1BS6S1NkOk60fY9YIwmGyDo92XNwwv7Xb
KVOds8nvs3aSxLgvUuTvIlVxnkZBWQQf76KqTHfbdP48LTKhwdA5k3bC1ZliuIR1S1TlRPCfSpFc
+rW1WaBtobyNkC3tNKGQPJg+EoSA2/Fxr4lI7B5sowsfSxvOigiit7UsyoQOpmN3D+zsBQoI4qFr
B1lHB83EHIgFZNj7XmeiTNsHRztP69MQDtk6ydL2WY/ir/JfrRl/RtYQfot5VjGmTwhdiDEuVEVH
U4xJHWwKdWw2z7Mh3AeD/93ML2NyL9UWupu9jals4lKSND8CqfKOWjt5R1ye+LcGHYdEFefBJmFt
qFHDpimXTR+zbIKNldJFm3Sssg6RAhMcH6q6i4a7h+UZHfUpgIRhYakuaS4qrkmbRggAE/X6NAOk
XXcjiutNNBo3Ra4n68iKlRdA8rcDT+E3K+rvzGYwXsAt5LjFm3/p6mfdrdy6muF4V3rRW9cPVzVn
FY31okowI77qdW58Uv26fAr6d4Wof9V6W7+0aN67lo9jSq8ctk3tE4QyVz3K4o06ssaC+Mchqppr
mU00CAEikZReDMOke6vC23WsE3Fek9kcDloFTdWfa2UZZvj6MBuYrL1JOeRWcAQyYm5TXMUHvPLK
QdYDfMd4Kiu1bHThRRa9cfp5+UL26myts3ayQyNrZVYmlWvhK3O6eFHCnPHWX7ZMWvCl8+rwODHP
3wW8Grt0xDCnZVV+5+dafidz7EKfW5yph2v96AfazjVw3MuhP/cl2vStbwt37wKOgw7aYTc4ycSC
6JPnKDPXTpXBXdJ2YL9l9tqnmXB3fOwjm23VgqylR1gmIswweFIgfz/meatinxZZXSHiS+Zk0gSs
XYQnhYtrXa+7U3W6lhN7TjZxBo+ZHAzEEaamD9fBXImTpmlspisXH9m7a7Bxcpb5NKrE15RgtaDr
673oDiKD/C5Qw/yuSicHjLhvrLxJz9437NoeAr9rbWkYzgpPq7GSA2UCtXJ+1+xq0VNWNAPxYTZb
ji04jQylmZcZd+MJMYRqIYtAmYptY8C0JIu6CWRUAat5I4uRHa1YIPWn0tP1uyQzn2T1EMHd2ppo
yMVTPr00Gq5ejhDOXrYqlnqLkuZ8j1C2+djk8+XSXmp2xyHuSviUGITHY1rDK8R5VHwtLYVNsLAU
4zygq/Si+yiT/Ou3NcW3ZRsWbvAkjS/XbysvmfBtswaC5gqU/lYyoWcsF5u2CIiLFmTpF3Z0wad+
LVZNCBLNI4RGtsqGeUyZ2WU5VfPPqZbmO1masurIVAnEJ9XWXsxeF1hgFN3B7TauGuzZ67FxJkKZ
wmzpQ1RwLtgKIZ3kW7gfauizZO/LQMcIiZ2uXKHrEd1ZShPdEW8WcLQY7hP0L24gkD92yui+qDof
P3kjqCPPu6v65FMjqnMPnE2d4E5vu8R9GVsjXmKIj25ka2vHaGJMyXOgET3dmkjsjIPivtSAxjZ5
HY8bOUrXB8yRXRyfPSX1nuf4Rn6kq/TqDUyveADFR/lxjCO3zpWtLE7J9HlGdxYOq6Z8agJ/LT/S
a/GNaTPK112f6s8mqLEkck9tauDxUFXAxQhZnVDKdk5DZeF7iTXbJy7UfJym1IRu6EfzqBDDcB0y
z/PEJArFvsXSaligTsL+MQi7/hGhJUyHKcGhfkARyhsEZIbp9dpD6/xPQ2ykJ9kf1ZNma/QALWWx
FhcUXlxxLTlmqDNrCaeIt/UMa9t2U3075uDt2QAQal8rvK0qJJmdYQffwvsu7ItvaDhlxAkGQmvA
BG07ty5A/yH+ZNnNH56h5N8SXyf8xa5+N3SrWrcwE95gjbRP5axVaCB5zpdYqVaya+Xi59MH1X2Y
U7ThJjViJbHq4WEuvX4hP88GpJj2dvXql4QqKtXIZkxJrGMDqHJdRLb7QuDASXZtY/1z76pgEHVb
40th0ZH3UPhDtXQ4R/11DwlnqMs9FBl7KnkPNaihT1Fe/UH4br/xq8TcpGoy7wgOyFY6xB6fZLGv
k3ylh6r+yWybt9bZC4x3RTXRqx1Oo2wD2hk/iaHEzyo66St1UuszwfDDvtKSZgdtMjyiSpSuHHjz
fp+m/oUQaPNPtzk2qTJ/byumCUjIYwDljJ49vz432DOLDsKFwchfh6wKt/BlZdDfpUN5g2UOySiR
+1DsIHlGZthsl5wD6F1VwwQ6Ahlov83sc6oZa39UohvcRu4yxe66lvWVqxMLBNA5vzGsYl20A5IR
QccIw4sQfvFG93KBYW84JqpampDXcxz1xjSJBRWlKg6I4inq6dLY16G2ruseRgLRILvIVq/XiyMO
BFj0YxxUMIFt0jqwTib2zZMtElkM08E+zohLypKslz20DP8RTh8HZuo8Bvouxg4FGkehlW1CVG+W
koAdpOunEqL/xyggYLLRiLOQROjO3HyyPTd5xJ0eXurL1Fl2mt58gW0DtHn/DbZx1jDCX+6D0vR3
AdRBWzdM88dkwMnRKmr/zRjUJQTQ3asKa9MKGkftDHUqCmhdGm3GSmmea1X7FNTJAKUOQllT7r1Y
MRoqseYkN11ZDWiAGBOs/VNwxxkDMHYe3AMrH24MvbXvLZGYOnGLVnE/xZEtGMW6EyGYR/B/xFrW
ZlLv9ZltxbV/1zTRRm05ssk6OawPicKfoi7byqJsUKP6O7T11uHazSGSymmK7Bbwpn2fVn5z6/bK
8toBZhm2ZvH09XqZxnCqbTsD6pODZEPXReMqSUMfyAUXknVam4+IXUfZXhb7wrc3eVQSDaGijeMF
1ovLke44eAQByGIzTeEaphp1J4tOUnxqcXfdAabyH0Gob5q2s17KKQDA5j1oY2yecF1AwR+ofxKG
pW7juuRII+tkEkV5cwPmCtgyfdW5MDb+XJf7ts8/EwsM9Nzz9ZWmuvHDMOXWnan/0WFbADiDXMUe
GjMgr6KxqIvkQTUjdaXiHVrLukuDX342Jl07yhJUitadl/8hu8uayNLUPZvW99eJ00IlKqJV1rXT
9wBJ2+ZzAIbqcg0OF4RrV/NnwC/usvbwTMe4/jUxAUXwvT5eS75/Kcm5aoTl4trW/1T6MU5Ocj96
ynH4nIZHfcBXLSbAHz0vnyfaBOHO34zzxoDox2DYB8OUnEA2Jicr8R+6bOp30LEkp2u9zF3qqhGH
2UBkA92v1XnNTL+Q5Wbuv6YBgfnoM5z8zCpOMieTpprgVNHTDgGxvxp8TY3Gd2XTiXaFGmSHeECH
8nKZ6xX6RpnWWiy4+8T1ZSKvxaagX/zyj//45399Hf8z+F7cFekUFPk/QCveFfBpNb/9Ymu//KO8
VO+//faLQ3SjZ3umqxuqCojU0mzav74+RHlAb+3/5Gob+vFYel/VWLfsL6M/glcQR69+VVet+ski
rvvTBACNvDysYRfzxlvdTkCKE3rx2Rdb5lBsozOxoQZm9uRh+jskcq+d633PAkN4rewiEzer3GVe
E+9bLZRo8NioIBKQboI4Mc/1bBmXJJu1s8nUesA3zG8NW5J5Jiq/3Cpa0C2u/WQDPjcENIsIyuQy
wihq5bsqd4eTlWfjSeaMHznRA+aUnG0ccachR5OTr2v7NuqK+zIilNY3p3clL1f3VuhNm3//y1ve
x1/eMQ3bNl3PMlxHN1z3518+sibi+ILI+VYj43qy9aw4D52anlG3EHnQ2w3+DVFTra0JZTLCNkao
Q0TyVh3XHrSBVeOfFJybq8xULQhvxubei5waCgXqRt+2CCdV+xBU31/lsqu/VmndoT4TPleE699G
eMOfVf05TdrukwFo6iEhllvWul0bnzQfiKEsphpOldFQIM8XYyywB+sgbWrA+531TKxFupydPD3K
1rxI3l1/LN9dXzHU/dDVAC19DdVT328h62j6E9bnf/9De8a//NC2pvKcO6arAfkyzZ9/6M7NXTas
Qf4di8gAXwy/n/yFg8zjR7WgsgDYB1ue/I2vzUMBLWqT54dLv7DpQArDI3oIzbm+wawDHjbhgcvs
qUM0U1T2rogfllnfN0XW0d96lZb9va/Yd1VB6e3hrDLWvdvOr227mBrs4TMCMRs107t9l5nuk+Vr
d7I945SDxVwvQXL69rmG3njZ9O786jfJ04iN+Yk54MMFU8IPHlTPINBwOabwls7WeNc7TnjTDeVJ
liAJnO7e6vs7dJ5h4OvL3F/0BsyPhLkYK9+8dmFoa+aXobpi1quZ/cmuiInyCKEOgcI+Gh9Uv3qa
Rk1D4K3HluS24l4C5XfHWU+dpX5WYf/fESxkX4r2FJ1zMKyPhotIUFRYGYKpjP67q4rhtQEXgnw0
/uOn6a+R0+HXopzqKAjbD8V/PhUZf/8lxvzo8/OIf56ir3XRECTwb3ttvxfn1+x787HTT1fm09++
3eq1ff2psM7bqJ3uu+/19PC96dL2r2lc9PyfNv7ju7zK01R+/+2XV/izMLMizhp9bX95a5LTvm0w
z/9YJ8QHvLWKO/jtF2Qwivr1W/GvY76/Nu1vvyiaqv+qmobrMXnZ2O1dlpXh+1uT96tqq6pjuJZu
GZ7KJ+Xwn4W//WJqv6oacx4jVU91dZU3tQGqQ5Nh/+p5mu4homBZhqOp3i9/3f7bKnb5v/39qsbX
+Omdx5bpwP/ieZ7DymaZLHA/v/NqFpaqr8zKMa2xCiCyhOJ6kxKn9CN3qQPzSAAh9td0Mci87PUv
baPfwhA4QdPzrl1cTxZlIig7DrobDJtg8O7apDPndTOk92HvtBsAbPkhaUKBtMCxvYQtHVopURkJ
cluZlJMAYlw6YdNPZmJOaZO90p+7vrvctc/1SjI3KlmxqLvhM/orMJ/9+JgPnzpALZe8a/67612+
WaM4UL8Qcbe69sm15kWNMc0oaQvTcd1vGz8ntmEe6oNq2om6RDUVDL+slYlDKNj7Mj7A+iBbZkLw
NIRx9nK0rAJNmx20J5m/dpRFmVx7XrqLj333AX/X/KEOjD5mg8SGg4WAVVst99cryZzhOUhLVPYm
jEqYU42kQgxXZGUS/8jJoj6yJ17ihnlr7gzor2avcS7/yut/8cM/VRZz+f93Ax0ZZDRRFq1dAsQA
6VQeWCHYBpmYZwrwPOs4DHhq5UMKPj8kxKZULx1lnRxyGScfaR0L3wbczFk+p5Osk81wWB1xgII9
FB/CkZYY6Aju0ndjZVYfzDu7cwbMMfS7vBziG8ni5aKiyD5u1JTzYNbdwYx0iC1lViZgfft9l77m
UdwdAMECscVq2PJO/CVoL4vg9mFTVYxiCU92c4DuI6x3MtsKlHFQBXstzHIwLhzaEsHtLJOuYdcK
w00Np34X7RwXK6dojH70UBN/q+fwE4L5QNW8RPAi9ojUQpfzr7JRF8Y6tfPPOpvMg0yALr/ljFTF
+S0S2ZDO08vMBncNIXN5cIOYo2EOAxAOk2ThKyopMfPQ59TOThXUvpB4sZGQzNLvskZ0P1oTr8M0
Ap1CmyjhJAobcCazruAOht0dfGR2Zweetaks9SRvLOfUx1whbg89JFhTsVoNS9SjYgCPjp7dKgSw
O5Cp7WLUSNT19es7hCoA44O2DlEuqIzF7cM7VRxkUSamaJC5JKtOLqARPNewX7dOSbS1DrgPNiDx
G2VYcogbau7lrxB3PAMyJz8NGOG0G03IMYXfBa308RBjRViE+YQGAix+GRbQcTgEUUUWFzJK00kO
3QmBugegZCBno1JZTHGDmeXyvTRJxBLzhBa6RwC5+FLyf2IqNQpxjb6TVfI/dP1f+RuCW/JD6s9M
8kmaPZcNjrVLMRXfGSemAl6tgJAJRqgs8tGOEE+f71jP3giWfzDnfVwV/XYWPNyyTeZMTYeHM013
/MfrgyJJz0XOG0uIvBVBfV6FxPBDOPjNbQdYptrQ4T1J0BsV6LzqIMv5HD9qaNlsrB4+ZTA1wEtl
1kcj9yBzIrKdhym4SQVhs5Yj2oRnEBpye0bjyRUJh/MCCD6PtOUFv6tK2BwmkcjctejOHlTHc/in
rAKO8BkGNiTcCw4auDOd5gC3JWTwwXzqtKQ9yKowaIF728VuxORdwiOzvt6smwsr97U8iqOuPiol
IeB/3eHlNuHz4qkT1NBlq+l7NbsBR1Edrncpi/J+S8CKB5jDNqNb+yiUatMSHoBoKe9c3i4+cEE4
LlNZUVQlcqWDvovFT9SN8B11epys3z2v8umAn9dbGbZAfBHNmgIFEW+wSLxOIU7P0LbXKmhoz1XI
m6dDlX6IDZb4a4LjADJAK8IKKD6ycCs4idT+Dk4XSLVBHB5MsWzLInb7EMJsUbY0gHvF3MdrT24I
OkE6LxMVzzCPTdVv0qghqK43vFWpt+XKEc+8PfrDgTAHkMJZPyzrMh8Pss7Ppy9EpMbAMKyYyHcS
GPLmRVuo2moIMyhPZ1BKncbqOAY4M2XOcQMeUmSCxn3tPGrDBDQsd21iWubmUGbZyOOgVs3BE0k/
jtCzqyPgUlVj/U4IsDjIB/xShgjfX+ZwBXEc0Fa2JAGX//5a/CNlMk8u7181waatA/5cBrOjzUBJ
e2h5xfOM4TKDrJhoGI7xrHj8fPLhlrlrsa2hASjUoVu7cH05AM4OMgkC7cXqge7NgnZdFVOnTBzJ
rv6jThbhhwA5IbOyjxxyLco6gygH+Hfsoyzh2Gdulv0uWVn77jqXrAsRO3FX086e4GWum+pGz7Pm
gPpLfcB3Zu2JHCt0u19BRGeugE0Yq14JgmVh4U1F8TtZSaqEVGwlW7GRarScWcMU/AmXrGxnUrmF
sjpecKICDCaWlkEsMjVR0wlsCGRlpUxK0SxzBPE6LBricbuOkcX+3uis6HIR2SRr5YUmW6ghJDpk
E8SelGxNRBlKRJbeH1fChFRBJ23lg9igBJfmQu5nZM9Q7j5Fd2RdUFgQSZIJQYdrWXa8Fi/NmXhh
Llk5KJVvzPWasv+1eGn+8GnxdYzlxQXepfLyDeS4d9/y0vFyDadCxDsA2LesExZ9SH+ZbZqBRU+W
fd3swf61zaVONnSiVeZkMrusTrKzzF3HymI3V+GB8B5ZQE6XhVVmVcsGtCI7A9imVmYvtdfrXD+K
FVFdwoZIfPePz7t+vMxdO7+74vVaH77ihyHXfmPETOFGO128rJp4bWUy/8h9KBpTBuH6OMBAJrro
Ym2rxG7jmphWhmy7NX2TVWpHgBMmT7Zm1y4firLhv60rihDCuS5RF7KfIfcLH651+ZS/be96CwYN
uzLfvvGPG5XfXd5FIycpmb3clegjm2sjZvq63uq1j6UF1r6vdgSqGLshqqCPEoNEIn88oQEI2702
ZBslsR+RaG0gRO76VSE3eVnfn8IgczZSf8ISezNHbvlk+ZpcKutcg++sqnQWJrEvvLYbYuTlkvIi
siybL5WyDNPwuNZyWJBdaG9DVxmW5aASiTrU3qEFag05BbEqVR0VACniYG1atTFjc3Uc+DUUFLbk
sjea8/CIGNfKmapm18ONvxJsDcxXvEum2LZ1ci8JwQ6/RBhy/25dQ1+qqcDuOs88eBCtHWQuBClw
ySFP7mw56hP6zOrTiN2FJ3dVcW6XcHLqNT7pIFKXBATrzP+Z3PGNEWf/ME/ZckVi/Q5EIittBdaR
XodwqHC0Bz30CA9WgxFSptA9oE0+bfvOtQ6gW61DZ6J5ErXQBQXANKE3bJltyWV9s49j9gy1mquH
ViSD488HGIOIKCusP8xO7Q69OBJdE1lns0NYGZqBJ8ht8M6CKFsXjaGwUMwhgUS2BUlC/PuMP3id
yeXYFSuxTJrZ6lF4fVGZgvkfi18CzT5uU/wwMicT2ZAKaR7iT3J4EGzUyGWip+EO+eiNL+dGKSIS
AwBg8RBT8yUra9U8OkMq622kVA94EcGgFHG/QT3tPnYGafMm3iNb5AUgni8N/hlYiNp3SfZzUbbK
ughaPshYR2uV59WbTBCE/jn/X0JGZN21QeZG8VN5I4QXidjNy/+vzF2TXjwD8n8u62Sx1YTR51q+
5ObuPpynbpNcTgvigrJBDpbjosA5tzZuPinZIuVY2BvmFwUXWVTkEhnKwx4+z/xQaWLhvXYNI9Qb
fOJKlu86pUa0jaJ2HfYcVT2Et5od2gL9wXVStHR0EZIKxySnXjtCIKvEnj+AMlwRr9rdyKSrUC5o
O6i01BFmsUBj0yGTLsMOtSBIYgW3S3mZwC/aLtc5DHWVkUDXLoKtGyG/FMIOIrqHgyGOaJpIrsVu
NuGUvpZlTvaRvWWRQLb0Ysf//8ba/4exVtc0799aazFPh1Hwmr+31r4NejPXuvqvnEU9R8PZZwm7
69Vc66m/QrCseRhJLULzTBs31V/mWvdXzfVUHQehYauG9A2+mWux5MJ/oRqOa2oOYVqO9b8x12ri
Q955IUFTMNEZpuHgDsM/owrr9HsvZIXTCsK/RjsqCDi3dYVXde6tQwG1ZzF4f4wQTBzUrgghxWvV
dQEQ6bZGJfro4SOUpU4r3EOWekgK1uZ9Fma/V8U8EDZJyRqJulWwG220MkAkSgWuwj5cUcybMK8N
tETKdJXkfnTQB3uNcEF2DBLI65sKODI8cMZisjJtZ1R59TCO/ecyTRDZtvuHBig0AudEsAIlNxbK
qDYHXlSUJYbslt8aIT9lfMhhtoeMwC/gWVVrfJ1dRkxVPO4k2scklOLsw7mjB8G9ZrHsTxNEOZHV
tIt0HkIB6N+BDRg2RtiD9Bi1/LGCVXYxsTldR2MOyVnos+Y7hnk/s7uBYNe+631decxi69UgHvZ+
ZOk5RuBkCIb6ahfB8Ohk5kB0Ytqt0EpdFJU+fQlUlUW0izgYxRaMQ5ldb0x9PMJpg5pdCrnxBMnq
YxaUu6ByvRsXVfMFfNsop/fKvOPfh3mD8MizO/UtdjiIP0xALzcuCMHShFcgb6e91io9aPhxU5r4
4yYNHYNuaLxHd4b2X9chpIebetEksXqLgKa9GoT1PuqTZB2g1H5jt/YjBPOY8mBTXZa2lt/mBTqG
TmbfsF7viiZyb4ZmPOQh8Wqd1bubgu5nTF6cs+q7CIWWWQOU6MWmtdIVA6bWUNmDUrLv7Jl/S2gJ
GKKanDKnf5h91XmwBoLbbb09m0iGrBUjdVfwU1n3RHJD9RHHp7BVvqBwgX5tC3LRnzgdpdVzkLXF
UevZ2IRq+TBUMDdbnNEXU5+4xzFxrKU+Ovq+d4Nm5+ra2o31BPotVbtrvBGfaB+7WydnQZ6M204r
h8M7d87fuP21n32ivHAm75nLlIAbxrL0jy8cyIkh9eu5Pg62A5GeXwDM8yHrbcdioXXRqVG7cG8Z
EGFxoN/nUfOZiPtmFZqEAmsBWj///vvomi5e8WsggvhGJqRcDhQTqGp5zAQ/TwGEn6G3hvjA0QvC
YZ8mWQyoAkKctBweOqJg92qfQJFdNeA8OhsZN1W590vrWCN0U3kGDMGxAA5DR9qmmUtMr4cDJfOD
L4M53Nh4NjMzgymd/9sC+sTgCR51z5pWJlRNx76Ls6WGth5Qt8Te5rHrr+PGWnTgWZY9IjrQ2oYn
O7VBIBEIQHzPtArskiOg59VQcKFoAxYSd7pguSZccr4FGXHqO2SrpgnkR9+7q7y81VLTPoY9BE7C
iLKMQSGeTXXfGn72h9LP1gqXlbNFKOZUm3P8FCC7MWmhc4Qb04VJGLxSgngJrJz2KSEI4oTbGzLa
0k8JKgvbU1bnj/qkfBk8MKNuDUFsrT5jqTFvkD472Pht7wCcbENfg7wtBlzrefAjxaX+pCKEA2eX
GY/qHr7oh7HU410IeQu4qtTcE86/1xQH1PnwZ+aD9qji7pNW27zckQaRhqFATeeF5ylXeY2R5zwG
QYzyWuytjewzYYEB/Ls5Gimp167aTHuFnhxxBwgFt0nXvTg29EFTmwBZGapVCXPJXsEkvXAABS8F
EbBC/OJ6mrOj2eRw02HCInQDXHDudGtUS/Z8pWIXTkUNe8O0jmO201Y1jIiAgUfxHXTSyq7qdjEk
O7rWf3O8Af+CMPq24Ux4IJgrPXOwMCoObAJxAZlOunOdpjmGCRx/vZXswd1my66tPzuupm4VG1sp
Sqj21gy7atW2YPEtJRlWZcdFY/GO1JYCV3TNcH966cMIjZspBl1kIu4BmKM4ViZiAmNDzPUEEiz1
Sm8NsKmC7cI0j/o8PXFPt7PjP5oi8jnm7HMiTPCcov61QoxUO6eC1LoTfiDPVXdt2EYwy6P/BkQy
2mr6c19NUC/xdiyRTXA2DmR5dg1OC6RmewxVdVe4hndj+c59CKcUAuWQyGP6hbnR99ybwIpuawho
Fq37CdJDc596U4wIqP9qeVMEOxr8OCXgcW2I7EXiPyqdQrQjB5GTWcYQGHnJg5UvQ7stVrlXENY7
9uUKhmhtSaxBvx3Nag0+66lptfHBdSBHVlgBfAKfThNEFbk55nuF4J/FWFqPxqiZt3O3KTXgv42h
f1UqnZiImftMIv/JMJ3ngjgfAlzzba2YhADFRXEz1Wg1jELaaLxLTbdZTkl+LuNaWfmQxa39PHrW
tRzdVBsPGktxsopjSAuccMZHO/XIEkCFXLSatw4buGCVPsohWWMv4Jb5snX9ZJPlSQhTO5OCQHYJ
EZsdoZUwdqUY+SL4SDQVQq6oQudxGj0UO4tPQT/9AUqq3pkGUh81Vr+2Utn319PDCC3QtjLTL55i
Iv0mZp5qrr+Eqlus+xAlY+KRn/vc+9R0BF7BNp/By6OYq0H8DkVtHdVYIbixyHdxOiMa5T853e+1
B8eOpd21EJKyBQLrEXRBuxiN1kX9sF3Htr7rBjW6KUJUZoHAWNuhNL+WUWqeja8Z7I7sGdC5wbJt
WhoctRnPYgM7RBN+w0Rtr5Fgq3e579+Fdr3ToDVbGP0QbZFnX8o5DuImXgaTTUbjGDfl2LfHqY12
gJWUJQoiGPmH+kvxfyk7rx3HkWyLfhEBkkEXryJF2fRZLl+IskHv/dffRTXuxXTWoAoXAwjZNd2V
lERGnDhn77WnKT3iY3ToVXKQ7t9qQhyD1iM1aUW7tUtH85AtKennC5EM6fbkmtZyXoC37+spJa+G
1CO7eLZhaoWDTqLAOtv3/VS64e2JLAgYi8FiEqAMDJvEgmPbue1xbId7aK2wENoIWAf6nXqpl13T
M6Bi48Bj0vQ/CzIe74thCA0XnHKEDidqDe+fyF/PW1oflnm3syZOraMYrssQNFwb6deFODuN85Ys
I62SSGTPzqJdLIx2l1xRwkJVOfWyXnw8pTCctJEULke+4l9wjmVNaGC+utemCojiNen/a2lQqtK8
wwrMmGqNiYOLNTBt8KIKb9UvuFbtkCi6X9PE8xf3sBksMMCXsRQ/HVbjYwYdYm8ZQBYdqdzQnvg3
qEoiP41shmPKs30xqB+ZzMqnJkNVHVXVFz3CTtCKAcBE1l9KFpN7YrzMSzKsOFaY4lw5PZxyi852
D63M6HA3lqonFnBy7qvyPtOT9ARKgsym/NzleCIna6kuPfiBEAXpV20l6A3/INSflVQ2V8m7Bdfg
Sc+d7jqmdCOAk7AZPZTxvARxZ3oBdF8ekwFa1Qon3C+LBUG4Ud9Pesys0oP42qnp69BbZtD0PIRj
35t7W1nLJfF6yGOGDL2RlGabTwy/1zKFHW3coPBiNgiLUMFG0PnSNB5GS2vsk9u2uQ8bTkA7m8er
lk5PWpW4we2fJgCQsObr5MBWw1SaLfYlN4kiXFf92DCOICab1NRCzTvusSzQR9ZyQ82ndDCjJwUT
CtomysDoU1GTDLKMTRH2s/6AVnParakp96vtfc3plcFjUsO+BW+7tdh438r6sLRvdST7fbUtsMm2
1A4qBR+y2iQL8yidYFB8FsUaX00vGkNgrOHUkRmgoGYGTjOwxbfx4sfxc997PzNy0y6ZqSG3gGFO
D266Qg+R1C3tD4MYG/Q2xn0tjFcuJz2WWQKPUe8fR8c+CcZ4u2F2ioNSzYeu3iKDrH70LWQzh6kh
Sw2lb3VJJjO5X6f5Y4bLP2Ap0hNSvgtb3kN1O1UL4DKR/Uo2NnwcLwede9VinPo0xzG4zozNYDW+
Kye/2JnXHAAm7DUeMh5CsoqAOy/bh7uQCJ27pfbM1mU5i4HCTH/UWXaP1trlcHyhLmH1c0+2LL64
cDguDer1Ff7ac42rZ+fNg7WvigFfOta5xJbzcwK2CjkuiwUR2DSZNAcQpsIPvYmdQRLAuZmCRFb9
I2jYdjcCkAkh0pWX28tQ6j+qNOVf33xvLuEgl7gnLnEsLunAGGzhb/CZrpyGvoG9OVsR6zDv5Dg3
M04YnDV+79jV9Z8DZItX/7nMyR8BsU5jyjrViKF3zboOpGzq3GFlRChXK6x9hKP8SPwecVpkAxxx
Qz6ghSrJiCGt0AVVAJZ7Tv2Cgc4RzuXPKHIkmMCRwKMI4qwDwvyEa2jdokp3MhnqL7e7slBqeYR0
QUqdDVO6qR/jZjOxzHYdmvb8LeaE5Kd9W4VVq5shVrhoV1tIomu3+WRyuvOnJAUk0dlMXRMiGMfS
sb5yZVxeX5NiSU0fDE5WHFKCl5AvLnG4iokhH0t/73XlXuFPIBI4O1VywuXOrRQjxmTfEnAlSrEG
bln3hygm4V2l6xGS+zdcld09I6rBdVjBvNOiZ81eZJTm2PKfhZake0/LL0qT3+fB1M9Wm/y0kuob
R1zrMneNeyRI1QCs7u3TejOutmkeTBmBhTIW2du0pj4cDs9Xpu6yyfEo8+fOoe2XKgAAT/KNILwL
95XcK/MkxtG4joP5zViocpQlfcT55n6oV32XlNNK9oIUAfPIJhhjy2O2Tm1le3ESVA7xBdVo5sRd
e0+RxajNmmRx6LoRk/ibx8p2P5XGs6ARoRles8tJdw/1yjvldlV9xE03+1GpYyhuXfEwz29Qn/e4
tXvHOy4FadvVbN4jGmWCCGsGnScdeaLykpbyg71CnL+75K7e56OKCURvHLgNrO3msOLMp7iOHAWf
0mtfAOG+9B4kHEA5xApP7lXwYe054JuBmUJcUmm5AZdTA4SnBWvVSM5NnRlBUeGWV+3JIuMXfxGu
H7PrKuTXxdPQpB8jAjx9E7yNn2LPDhOJQMoyWABk0XyL0Etfbaxju85yLwZR6/f9cSxL7y6fclJs
YymOequBELbNu2qIsgsX9jWaV/fJjsziMJCAuytMJDYo18Ywa6itlfXYV2T5JB2qWLvh8RZFYn2k
yn3Jl93omu0Jj8Q9NUB29exJ8C8+LIaIQzBjy6NOI8fAT3+uE9pMcZlCkCxrzv/5HZOv+jLZMoPs
NF/sxrLvjMzu/qnmSjNyiaNQd3kEs8l2ODloLc2Dntp9X+g0it2lk1e6//6UegYGT17WZN9aFtEc
saFjPzexDgL299xKPzpEnB5Sc/qRmTxJ00jBaFJbEQqrPU/lUF2mtkO5t7XdknprfK0yp1ageYN+
iaCY1jhp1TJekOx7fuShQNCgIF6AiCWX208NLOloTPKzJOsjqCt0O7FXNVcqNO8I/fYB8HH6TH+y
fLCHghMaC4Gv0mrZSHxl4M7DVxGl2SPPSvY465DwxcDhsTaz0FVm/dBkU3SNTFQju5Fsv9DS4vxC
qZ9dSo/NrvVSeMP6Gp3b3JAQ+/vOo0RPv69MDlBUlMUzDVDjaCyDsTd7jYH75gpipmaV0Zdo6Itr
H29PVunIAFumdx5sjhGj28w+kGDtdcrKT1S6A7lOCwGRRXOquCX9XFbR5jdYHoxibVHBR4k/rk1x
yeg9KDFnzxp8Xz8XmfARB81ESBgXL0aeNW1NL20GsjPLmZa7o8DBqORVzaV9LnuuRUv0+JVVer0u
lfpxnazEfdEb132Jm5YlwSidU7zAR2tdpDls4+lTtZCXa4rxolc5J5WWtXGBS2obzVu1os3D8jDS
Mxurg5YUJmGe0cvIiT0UTMWPeQz1fZkr7ZRl3un2plORhZWSJenm5p0gd+zudq/AtDlxGn4CKVU/
1nW+QjyhCVnjCMERJ6LAiswfMJ6JOjE88l2j8QEO/QJV5pHTF0z2rDsbKdGdyeQt1Msu+CmiRDCZ
6Xdx82HFg3ht6QbctZrzHLlUaY1t7KyKTE2g4da1uev7n+kaVxtekzEnsFOaeyYbb1tsLJJ1Dewk
cS+VHTEPlKcBOdTdKHRc7kV2dc109jMvi/x5mOtAeb1JBc9bMpIZIw6RgX7nda8lBcWxnbP+2LUw
6F3whXEeTXdkeoFFNVG8a93a+XkptlhnqKQ6gSYB2tICkHjS+esYPRcDzcjMstpjzoLObosXN16N
n2Uh6wsTGaLHE45JaFy1QwTcpkxlccnnPqLtCrd7IoDxcnsh6q8/rNP0Yo+mexknXVBSzsPxVoB4
GnAC1UJN6WbjLAxcautqnAhLI56l1POgcSrWC5NOTGog259+olR8nt3mApwWInVSfVWiq6gearU3
2aFC2XuDn6ljR9NjZ43CO2k2vR89nV3u7jEJLWE3xyi9H7qs+yjz5kNbg/MwJvmhLO5MJx53tpGq
+6I0MH9reP5mzSVIIDZ32sIK2mSd94jbnRjH0XsaXLkG0l2zq1xjSD+JuDQt+SgxdKK56T4LnHit
J6c7JyGPHV6fdbKt9WzZ1WtUZBv1ggP3po6jrf65h6jrdx2HW8TPR8/qS6BWvP1uG21WTvU16daf
Vey1oew+aTM5pI7jnoRI7oDuNuGCIWNX5MjqUE6uh7XSiJ/Lh/i4VudEdRjQPX6bQJBZazqMDG18
6ss4ubNV+TlOtInKU34l4Kq7gOnMt1J6BgnDZ1wwUUj34JGCiF3+XF46e6KnkHJWtxqTflPETVtA
DOTISzOPUU3IQtOFOcs4ztseskhCxpNrm82Bc5wZIqXiBJhr+4FK+UMKTxlXN6z3Suivyq6J6UZF
QIem0ve375/SDfC6tkrfsepPkI/Kg2euHIXyMQ0Np6VuFh+XgiJsKfL7kS7oFWk9p3tlXsl+inaE
/Vn7Ou/E3VJ6oTFM4JpQvHKooJHZZjY9E6OrryTFQyNq44d42U+Zib7HoWdDJTg/diUPuoZ9K8Ls
FWCa+TWZTnPXsTJ1g1eFBDa45NECTI71yT4X8JEtr0iP9JLSIJ5YCFvSOykJcMe3kHc1uySA3SMc
aIxoVNaJeHUmjjNz7ZZBqgGmVIPbQAon48eMDxwTpl3TEuhiZyma4oWLQ84w6HLc5Od8CoouJpVO
ct4LQ1enaRSfvUxf74HEPCPNgnioq492vFE+TJIkhUZ3r696RepNRPwMZtGtWURWVHucEwKFpU28
SFTS5trRbNf8LHXZd0FZ7Dw6w7/c0miuWq60l4HhDiR3+U8zZYiaz4w9nmuCdPbrmI/E+WLaL1pS
S50yPRcfHSR9cNo4IoqW0spyqh+iRTK3mGM4CE4Xpaa5Z7vpCXiI6+Mmpdi6oCDjVASQojIelwbo
kVOAVqaaOeRztxK/TNvGsejv0H8f9ji6u2CoJ5I0nbds6sS5q1h3JtMtn0Yy/1Rtn6m88KZDU97r
I+rjWysIDFdJviaA6+pr3I/Tm+ztVzRh/gpSEprQnVjG8kknnWHwRL5DTi85Zhr1Fw+ROa1MYtfK
3CBoiFhv/GavfW3AGrL65DIPHVGm0+qcuU8/z7SzErqgt8694L52raa5F33y3DkctOWKI7LnmCsr
M/bjJJIfR+nd/wN8ARDOZgFPbiBY1b91JAbBGu4SYRR66TrBPZ7a48T8S6lPadI5jNTR1XrWTMeb
3LCd7soEWYuIznKk8GP5oscFXqhUWLNFQ2SRisD84zeLXzrCv0m9kdXeNur64m4vduLeITXpD7ei
JTZniKKdRqqmC1yGW6c3vC3cCfN7qIwu5bq95pLWyX7rCZCYK53sZPOPmjSLq9xeSkf76FSwLmDd
K9+Qk35fQf8aYpbqvjeeMiOLAyJJPK0Xx9Id4dS1Ht0Mi9NT467/IIPyjnQ62qSP0WSV5zmrm2uH
f01fanVeU+dN11RzqKo6pXswR0/dBGgqX79VTS9fMlYu5iVkVZLzUR2zFeI1XZv81VkbIiVShJlp
ubWPpHmomZuiCuFC8RYLmK79dxJyEJ9MnXE2U0cFVlsQApgN016SQ1B4g7creqNjH3eKvdXCjU5n
fF2rXqAV84pTryWAweaB+W/EiDWrK/sDJdBxdDuI7CPArjXXo7t0aOnPmAmajkngY/XW186j6E8l
YwPpjsfJdr3HPi3e2noKY083XxuSGDzdCVzl6o9r2lzllOQhRIQizCp8CtZEF0ys/QfHLpFNtzXN
DmB4KJCqD7rH7SzFykRziEiHmNfPeQOoWtifRZU5bKlTzbi2gGU6zUSmLRQociwOBcPAs94BbaGv
KUxIr1XPOJIp7XWV1qNy+KjzXJ8/ESP6K8pWjoN03a4IuUOdpfQzmXHPCioeQ+063q8TGwtfkXZI
6qR7HAEY0z648nQYd2miDQHWS1JUSqraNQFRng+mr8rYe56VdEC/6SpcM+JX0hlEeprGn7V+URDy
GhUYeU4y1iZaGnO3pRnHKilB5hwckLkhZpj6Sz3k3kVG6xTc/l/2TOaiuk8bs7w6WpUFFcNHv145
T1gDUiixPAwFh7R0qA6NvTxGEDVOSovNuzGP2U6W6ZHnMDnwqPuMxXQA8fZApMHXRiNS3STH4BR5
NE04E0Fnp8N6Z9kLfWpJLU8QfQf6rUs/2dWPJVYps7aKJnhkTawRTXyBCNuw9xfzZZ44MWqN98Tx
jSYsI8C1xWHsFCtQZsIF8mmL5R1SjafR1d1gbovrshgZIxviVpI1pSDZKJ9TUYirbvwy0U3dxtpZ
SoUvs4GE5aR98aZPxLhirsEC0bGMBEvifR9zMnXbZPV2YDj7l9lp5IVmziPpGj+moeyfldjTwJdE
LDXTrt/i6kYj/TWzUAVtI76Wpv7qKAzxti6zMJgtVewWqTXEZi/K72fxYEFi6HOyCZNUPaT28GIR
mJpy+NiPw8aB5zZ3HO1HpDoriDXo7nQS06Ah6K7Suruesy2fZRcS0Qtn0j0DYsOTtGUegN7lYyMD
oLJIwUH7TGrksY3GJzdLeyQAKVcyFj8M3cC3TLnDKMUx1oncAG8OjEJ/6zVKc4bvZCSmKNKLZGR8
oOUFPfGBlBoyRfL6TasTk0eG0gWkKpnCEt9Dc9WLLLqLY0fe3X5SSrtmoJhOvTMPOrEBYjyi7/g8
Ke/DpOgS2CDnfKeJFaN9Xm4/3V60tdPPo6kdy7mFHF4S0zoT1tsIgbIUoxPZP9F06qpxQaCy/Rkq
sRhzFbE2vcU+wbQ19Z0trm6q3FrfCSrw+9sL6QAqHNDj/PNnsPBA3PRMSFwovPc66Q/3lP7rSani
MZvLFOje//757SfkkQ41AaJvzyUzXaOdMkDGP5Nbd7Wkxwmtan6ykbPE4ureasgMcHepBek46yF/
P9zKcciPGDqjgASSkR5Lpp+ltN5M1GiIirLG11FujVqWUn6RImKuTbs3JMUvEMx1r3mVATod4gI5
rEB/khowhXx2nFX5i5WkR5MVIerp99GLfyz4ZH2NRbDz8vsEMLwvIudt4uS1I9jpQ6XXv6DyfBRT
fOTkf6af3DOUWDg8EzRs94s4tCKh/d5aFwMxXABofedVmFKqgvH09KMsvzgOqDiGf4PCXDwR82W0
PrTFT7lhM1aLu7BVzlUuNIs521G13VAEpXrumKNmtktkgmxSxNPcZ2S6d2TQDJWDTkOD+xPbsV9l
+tdylgRVvoEndbd0P1FYZ0Dm7r5sdKY2oyL6KM3uhUmGiDU6+g7MirYzUwzNQKeM3TweLauaH6zW
0GlKf1kNmIeuV5AvUCCp8Nyn3AHzbdUtVF2QP3iZSCdqdXprVlQwjpbaKYrqmGKVTnRsD08RLXHf
66ORU+lwrx0xecefhF276FaoD1KKRq236OPBFHNj/kI0DF9K4Of6AmpkS9Jg0/BpHds7r+Pv1PPt
VNgdMw0zWll9yyG97FIbpOu4lgQJRY6funuug5hjkqWwXRCw/S2bJalLaK4ppDGCS8MxfDT9tG1C
plbUw4WbB+aw5T9u76IVP0A3f6DOW3fmaL/I2iVpIvkxE33jbs/FRookJybB7+B+XxN02FVOelHs
Tc95nd1XRfTE7Bj9dG8iJSaCI3RaeHLC5SlQHM6IBPCR3yz7prFfPcZEEuhVaMWYMtzY/imzH9ng
MjXtiAtJOkG+0VAnAMicY6GA3YioPDh1if9w6qq9PhD06RYv00jCvDY0FzNd5I6Q8ZZzl/USm4m5
M5xO39fpSAtUt2intZ/MKjvM9gQZVmt+2iRiUraHZqYjlyTSgxWeZnwcov3mG4Detyfo59ls7YY4
WpsECQZJQnOfpDsxUVBuTf+336lR1dCr4h/GLB6Hlu6jFZWBKOOebJwe4VXy07UMvsgE6JDXeSGR
osEgOxX0kU4alNseABY+dDR4hEOgeh4XXthn+htDyS98rkn9QEwjN7jDTVX18Ij1ngH9oO2ZWrPH
VLRRakTSuYK/Uml8P8QkZPuBCMvZzODK9t2RM2fJlM1mCFPTtCcqCmLQdKy0Kg+nJX3EOcKZNLMN
v26kDOigseGY1XSLRXxxTMrmjgjJFHjlmFTMDa0uKLuhCtYtGzRnO5wU8ZgpeLV6ZqtQbnNVbZLt
G1wwGTl7SMtJknKMAII2gM9u2Kde7Rta9lR5qeVHdk7opyb3brIREQfNYiEkXw/QP8piAwBeBsq1
M1YM3k6d7Capf+tzfC4G+GswITkDYYj4Wv0Ds6Dwi5qm/eoQ+1dEHyppHuFsCmy4rQoYuL8MBojZ
Niwq6zvsL6Yry1eUTV8zVrSdazeYpBDUgMxwwinS35qFlg8djB2BNh+HidxC97UYDJyVZRiZ3nx0
3f6uKhjVRg6NOIvY0dKoAgAmdIomuz8lYETNlSJehyh1GOu3FsmLP/Wxx8fTvSxTonaiRElZFeps
J3ypju6EVpedONgRX519g35d7WwW47Jd9jKZ4oPuSVgOl0YQv8xKFJCfMIdE9MEX+uXGHs1lizwK
K8k+VzhZ9qo2v9eV+kh6+iGVpg3WFK8YQbxvhSx+umNXH2piTEfvpOr2S+GQgrSKkVHDeq1aQes0
NmlGtHMwFL0djtr4aHRFzDEeMgQogW9FlJL2ZDE3ryHO0i/9gTrgTVXjdHJ679e4yp+RzYbb5Fo4
tcQr/lmedqPg/Fuc5rqC/xkSqIAgkeXf4rSmKoSX5nUEWw+HyYIJ0iFkEs1o7seTEgdTxCVtCdNi
7Qf8m8+E7GpYdccBvC+deSsjojTnCTsoqqO/XJz7m3LOdW0bXS+qcxPOifnvi7MAULoxswRsCZ44
tVv7y5FJH7rEtNGip5+fyztJFNjW0SI+0ovdcE38wmEwC4C696c14ohSGNd+QIlqLs9/ucB/M4Y2
aZ/rOi6XJ1Eamrr+Tto3xpUDA1tFZ4tjHt5H+Gr7Mg6zNdEODRfux9007+aIiaOeT+ibHNBeorr/
82X8pjHmKlxdN/geDcgV75EQhjVAC0R6eEZNw5ACRD/UvqAq7LfKoejMty+zxsEYVXn+F3njdnv8
+/bxdOnxzYCfQetvv5c3K+nWqIOdM75TA5BLyj6XeHt72mA52ztWzjShkKm8fwAn/+Kb/Cfeydy+
+3e/2bBZP7lzdceyPf3f94bhQVMpcxw0dZI0D8i+zv2kBTLqjGOvksMyFSxb3fxart6vyl3bwLMe
l1u1R1gKHcPkF0ZQIlPlSP+tnAUz+AFIcTve2Xb1tXAo4tE6/E2eKt7hO7hj+KQ8/IimsLhl3stT
l4KWD4mKFv6Dlv6Ktp6nTUFQMXQIMmGNj8KAMtS2RwR61ioakhXX/IoAt0UBOi4hqsR0MisMxszc
iRBEdN0tx8xsn+q+BvCp14A10e+5QjswN0ZEvv4oJm84TF3KwIHRxK5AcHGtzRitnOv4tKJT1BMp
cKasuKPwNl7/v3cnBHIOZJ7uuiZDxndfVFVajc4n7ZwH+sbAmyVbmmj2II0/d4JKMGlpABtu+ql1
Mj388+/+XXrL73YNeKsOs08kwf++SfLInFC/d87Z0J19uc5diEhz2NcuIfRb2/TPv+335cqzXWl4
tu3AbbHfr6UOKdANakmHLAvt51TVH9B4AyOgu58Zxa+5jn7++feZ2/Ly7hmwJcgZgDTcVvQE/v32
sqZo6HxU9jmLInefaABbo/ZgdBak5WFrdmwjgqSi7a+057puS2Regt228mgCbuPRpnWtk1D18000
WsCQ9kuiBoMpCrSK/O6MBWvtYd2rDruQRif3L+/g9wXUc+xtEeUkJvjp3RdUJmO0TLljneNUc316
FuUh7dpHgzyj8+zK+WgYZD0yCANSWl0QVA07WeDYrjc54uShEKlLyCy4e3JrkYwznDtPq2Ga1+p1
LT9EdrMe/nzJvy+2BBtLRrt87Oz37z9zaU4J+by2eabVQIPfZtphe015RAF4MqLKCMrN6EArXBX6
5c+/2vgvax53susIGtCu5bzfD12at/zuwjzPm3ugKSHOGx7KHZCpF0MwzY/acbkzeq/eWWnPrGvT
1LZbiC0av78B9ozt7np392GQAT1m4dJ1bLFd7X8A9kY9KUWMce6cOw3r1aYeWjfNzyP3X3xY6w+c
ynngqA81V6v+8mS7vz/aEpeOjaDOZWDz+7LCrMsj/0A/17r+hZ5gjXJELJ9t71CI/HlNGEELu6AF
Gm0jHD1VaJEVQ5LYeXMT8xjlmvGtNdzjOlQ2UbNnOvegWVrgDitqBuWkY5gwuHyYLeNxjSkx6sgi
KHkwLtmIfc/eUuvMUT/0dulsOcIrB39INCpRe0GfZYdhxA6LpmX3Wxy5T6pcBqlVPI+iPw6NLC8M
JbalAVhevYtYwY5WjWrWWFRMjhXR2nlHmS5bg73MKN9SXT2bq9eFqWRQOBngUXvf40YJElfNV5US
xTTNBC6qWrsaYlzeZky5WooqSSuy51ajcKOovXbjtDIXkww7O05U6aCTguON3rV0c2Ktssehiw1O
Z0R6/vnm/S8btgSP5ZqSbY8DxG0x+4/bpSRbIFm0yD6ryfIuK5F5KA2+pXHnPY29fgHaALZ+QTOQ
kgiydHAdyrR8HeYIuMBKruvWglUNumJzyA/SmOgToGVkWFK3p6GxP9grnE4cCuZfLvwdznAr8qQO
Fg6snJQeRMPtTvyPC1f5iGyFGvB8k4naaEyIn/41KGV/K4r2zdNwFZLbdpdBusP6lDOTLofHXpK7
xunBeEVCU1B/sWYl+jWCrEH3meCqpp19hp3ilKmKvmL6UTGtIutsi7uINqJKzayhY6xlyM8inZDX
G1phXUTOJB9mjjobc/14q6x6zv3X4hGxAgujnMkLNhN6yMyWL1Yhnmbc8UHefm8jRM+E8CRMClky
jw0dvHZaZKi9gdPHlFIkIkCHxfujuhd8wg8FWUU74jzJeCUCb2eb05c/3xX/xa4DL83GHceCykNs
vtvCdHjp6+ixheXeUdLsgb/cN3vkbPiLZC7IxS0WGnGMBLPKqs554xr+HCOKyGStDm32l9Xd+G1L
dQSfvmVgIWJts95fT5N0DC4JJD3z9U4nt0NSAeVvrvT2PiGC3emfsr6sfLdG9zjrdRivKNWJaaM1
HhPiPiRG/JdK9/dVn0vC1QRRC0AyldS7j4igcqkrmof4yROBzNTZ0aNnYMi8IYsN2jMm8jrX0Zc7
+v3Lycl7v9BH8yIMV/h/+bp+q/e3a0FrbOhiK17td2t+gTun7jD4gpsz8AXiTjh1fXNIGAPC/eVL
iyDA7xVzz6B3NCNwB65Nm+oHRRrIbmmKR+b6Ef/NYAUNp10Ok0l6Wef17S8X+vvuRFaBsx1KMDdx
QHh/NAMSn8xO7U5nrTXlDrckIGAFhF4WknNa5h1pwE4sMV30EEXyqMlDU/Foy6QgdjZ5FismlMm1
P8SqbU8tBuld23rFNV+muzicEfo+181c+Cx3t5z5F1aI4sLEEsPRVO/NgWUYIA9YEYDR+7WSX6Ky
/6mvyD+rRUShpvcFOqu6lHBaEYTbqUVzcRNWx01UhKNnoyx0YMuj1Lc61z7ZDXlR7VK4+94kFLrG
LHQB3soFgKqyBs89DF2+qchcALHbsjJQpYZrRXD1gO39gWcaouKKT34lJ46pKkmzll1eZmLnsE3w
UkMiC8elsg63A0jFQA/1q+ivK25J3CGl87AuSBDGfTG45gdjoZxPM/WhMOsvsEWY3Cf5XrN644SD
81erowcZxQoQt2yB5du97wyDfLgtoilNwwsBrS9LM3zRqxVvhEa+tOlcE0N77sweI86MlsK11J2q
PzHwT/EcSHl2MOffTtJJ1P6aQchgDRr5NNgJ/HJV0MBzqONjER07y57/UnP8fvPbBid9/MbSFvpv
h92kxCGDmqs7J5ngtNYSVE1RWk8Ae4QItYYBwrT8/59+2+Cxt1yLIYUr3tebvSJ/dJxjsgazjEC+
injGYZSXVCuJYB3JqFg9cej7hC4NqqwCM88/egV7cLzrnx8q890BhzQhSi2TnRAzmK3/9kyVWD8M
UvAsRtPaa+N65ZWHiC0YcIaO7PeAfcM6OTHQXmtYgs2vsbrciXblyo9ppoUxUNx2gxcDBv9GIULj
2NT8GqHjrBXUTpJR/ho/wb1sggplNsijNrSzbl/N5BH/+c0YnvHb22GNB9opeC+wNKlg/72xWzmT
SgvR9jmemyTwtNg4r4Wtn0kwo699+2csi8b59lNW5n5XL8npRsFIe5zQu9uPXoTkaZd7RR4uQvs4
z9l6vr0kVPFI3GcKz9YObn9kaxXNQ1oXO9X0K8Q9Ynibvj8KhHAMQRrC8DIMFA/DcmqblWFK6ojz
FlZU7OJ6/r8fAVPCaafxjHNcnNMYKiDZEL+KLZgnqdaZ/Z089bboItsv5mqLQhyRLeWiOFp2dky3
gJ8xtaJzjlw7AhC2wkgvd/3244JZiIEEKZ683H6SXcKBEgAIr7iTKVaF/lTaPWaZlijUiAzGPGrU
kbNofpwd62B6OjKbOX5pBjYtVjEUc81r0RcIjTV2gdhcD278IS6UfXAb7GzMEtCLaw4xOG38enNm
/mO/Qi+I5U4Nvj3jBxoWxjJ1bjWPWvLV6NtzJIrmfrViCvA2mUOBTWund5U6FlGW+zNaEpPhxnNq
jMZrGQ9Bh5ZlP0cZo4KcAauxWO1F4gk65KzS/lIQsOYWIqD3HIU1IIxbebZM9aNFVO2uVhmZCVYf
H3uMYrerZAZ+VzJ7Pw1Jm/i6W9ovfWYmgSRZK+T4wmQeiVDg5Fp/hf04XFPETxwuaiT3pgUDs6fX
1JfjYxQ1+muqdHlQaIdbS0YveP79rOEZ0skBZ1/qai2IoW2g9rPuVKnyhyZFMFsRlOc7k+OcbnYd
ti0NlDujK62Fgpb3Jfb2Bbs8bq0j96DazWWMeJUYkUMMpGanOo7T0lYVEUPf8c4eezEZr5OVCdIe
1P+wd147jmNZlP0iNujN40ikvAuTkeaFiEhDby795dfPIrO7s1DoRmPeBwWoKIWkUCrIa87Ze20F
DygleQnD+ILKZVE7WYS2oTyL8FHsO0Sue5xb2ibp2D95oqX3GNqvCMb0IEVds68K/JBZX2G3TBT6
P9EbNaI7VivKUJp5cEmIPuqFeYjY7KNRn/WgC5uTTMYtrY+sFNqXsrDezLL44rYRwtI+xleKK/6o
981OGRzrYEQaVr6oOtoqFv86xtXXDPpnhLOsncvcDMbGTA5tHIz80rRvpgcfc9PZ2ON/VyhJE6Gn
2zxXApU6RrLn1ZgqF1nuJLxXHX0XTRhqmRZLvwvhjfdKm/ttqZDG5o7IqwbyLVHCiv3gchqt7uIQ
he3DHOgwKaQefW/idzWa7b3Xavl+jNH3STXXt2UaV9ha2a7jMuB8nYkQRhnzOqIR32RJHiNO4m4u
+itGHuLnWSOiG6G64PQjopbYmB5Jw6rfGNJ2VxD/dmgFSaWWUh6MAd9zmmNenDD8BaYiY1zYofGM
XoBfPzcvUs8dX7XUALQnZi8bDkvKzLt1M1qe1dGUdv0CmSHa1o3oaZ6Y+daY6bCW+aI/wnrrd1z5
wPcDBAT5wYwqD9FQtEy9MkJsqyKBbOILxZL4aKaMQq3KBVEaPQA5I2v9DhiCP9DAutp6SzHHYf20
RHVxKgx8AAOFHs6C87iX2c8aKOQZbV99UZNkUaZgOMkRVl688omdSneh1JsHFCC9rXBSY+dW8Dlz
pYqO7tCyyrQj8cq6dlsBdXxixYRlxWuvZddrN2JyUjwRzxh3ig1mKMaYtp1zf+gA74TmNJ7598cn
u9QJznAnIIilfKCgIvwPy9UwOmJnmbH7UKJWu9dcTILt7BYMeXpK8MEvBdzxNAjlkrr4iQG9MtB/
qeqJmlw5vma6FzJTSul3dXRHQOy+ZNl3JgY6rK3hnjpCik/sJEWkY9tEzGvuO0wWQzgghHp4k9a+
UpbXdqqQxjaDBnWaCH0q4JIuUZS96N5zWTb7pDCibVRnvd8gSzpXlfvcqpPFV/oe99HRwydD2hsi
OIn4fZfQ1t7YuRZtrGYoPhXZp741thNuq3OCmvwwgD2jy5ieFYsprvGgi8XlEmXgECuD6rydnpUs
2tUK+g+t8u5Vpzo78hKbfZilT2ZJqa+rufCrujR9RcWT1qMwPyYFgQSRLD4x5TNQoVHl21Yp9Hlt
jyEJfduWNbGHBWka/Jxm8D7q7Q3gx3HtpqY1KiLTbc810mlwP95eETVXs2rdvNT4lUW2L42YfqxO
lya0JvISUU2VEf1uhLPVWRYsl0Xo26X5LRRS30BDIOLdXQIf8+yO6p4/Q1qrfgvpgQ7wiPNL2YOo
o/Qj6vlGS5JCmzp7voabeBdjWw5wxRT7cBZ4JTwtOzfqVe9V48a2Ba0afJr72Bg4+ZG1ok3SjcCl
Zr+fusZfgs8vCOj6oLIqkt/SQt3zvR4GWGW7SmTT0TIEnvPlrWkKAxBdaC1Id1wujullZBQKHIZQ
lzHoRehwfI2onxBPPMwln1MwVBYOqRazrMr9OHQjMeo2hpMhw+IT9u5WhKoW8E2mgeVYeCklcG/c
Y5cuGVHlzVP6rnpvdnYzk975Ssw0ym+R49cCNptO4/CCSm27an+rLKHNElvvhWOjKkzz+EiwSyBC
xbwWpSmDZmgebCl/ELB9cAdvPmqqb7KUYmM0/UDOgfuwaJ8cR2s3aqVZB7N3bnkW3XRq3CSfy6/S
rEM/J/dUb1XvoDeFup0NpLYR9sRtH43aniVa0CezfWgxT2wcSpfU4th1xCYwUkmZoWvBThWqTeac
0PxKmC9rW6bvjOxoK43N5y6/GSoKjm6wL10pzuYitp4idDt5dqlSk1SgjBDwLowwWg+diTBvnA4G
v0Ur6pHQzWqfRLF2sQbyldz8h+hS7xYiCzIo8Oy7uXmIycj4Z4RyW4VzT6ojcd7zuZRefUNfhqQY
WuaRzjOQF7XxgoyvIwHSQCkIgoAkJcdz46uFfUKTGkmxJIC4s2H5TTi+r85yIP3k1hVx0MztRbgd
WUseBBmv67ZrM6SrDWXTD5kvhKb5E9LWYEqoEVUUogP6+Wha1fGYpXXsu4X2VFMdSfvvKvBmxAhm
E3rHBE3JJg7rDIEehnuzxHpv11jfx8XCiEMUn3Bj0KiLP5AWT4e6Mx4oWktfpk2NCKAPT2zy0Mlj
jd5qwm0uIfbMfaJb70loGFdrbhejUnrU1fxLOI3mjn6otokLzAsOXp9ELbtz49gvHnmvGfz3U1gI
gWaPHWhWjy+l0arn3ox8mqhy20mzpFjcHjRsv6DEq2dqe6+F1NVzPqNXGcPsmCegLHNsq4F0jPiG
nGQ3ztibAZQ4F63vMJ6MQ3Ki/qgFmDLyE2XBgg2z9bCV5I1hvDmNFI/uM5Oxgbz1aLgxA0iX3frZ
8u6UTuwEAWVCRxCBJW0/0Q7fqP7VT/bTCjiJMofE0WU/j2h6l3tGfGG9bzCMI+lWRNcECle+rzSz
irowQlPYc3LOMFhNUioQebR+ZLjDk+KNRxVf87Xr4TYT/gRlyLKzfRk791Q1mz15tZhmZoR3MAsQ
qrRE7A7ZfJxGMqww8Dw3WsaEVigvamTW+9RoPYb7FPGJNWIGT8KjN4n6uSSPzSBVfZk5Seiu+V3T
kH0ejPZFFNObrY3hM9Ui9FB1pt8HTNaUhwDMyLRFzJe5xaHN2LXgbcKaN8znpFXnu94DHmiKUfkm
jfyOE6m3FedXCP2/QVv1zn5Y8Ru9uyQN3VExUwXtMu1IjhzrG5NzI19MVTjA2hrn0WC3a9hXfrCF
+wEdQMc5dhYdXbI5lMUpg7ccmJYHWV6D7vRbBNwCJ0A8SjsVc9HGBvZ7guPzSVh6EHt1+YQauzpC
V5xoBfRPrlE47yMXmDdjC+rzFkI64shnsPdoPhv7mEQu9uOpTzGoh8ucwVZrKmJI+F9sobAeLMni
2tRtrfkdkrVTW4vkGBfyEYm52pnmHH6xY9Q2ExksVTo8osHkmktb4+bMzMoN0m+ZxPojNMy7Z014
QEYjv0i81F6Se6+ugccRed+1Fyb1C9k8WW3dPg0Disihns3tsn9Yz9sRTfh2bGC4tD3K394xpudp
bLRb2hveG7OPF1gSPTxGn52sARIM6GP9xukb3xvlcVbY57HDfjO90TwrhYrBkvjJPX+Zz1NTWvTo
GG3DVN0SVj0fCaKKnhakTN0gjpfZZAJoMqaXogNaMGbDwc4xdlM2dF9y92u4hL9gi3wZwa/85opw
WTdbIgGZ1pd2Qa9je+Jsw7xYhbQRS8AtrVkHKXDoDYUzNFfldCzUjnmyMUHUDMMEDmAIqp71QC4M
ABfwpvdePkI3yCvzwlQj4UPoCJDq8helDC+gq6Jv26bot4o+yaOq4YoIJ8vYpUsypUHmGWKe7FzQ
bDp2TnfRJ9DgE00W12oevB3i31QiYc6yet95SDUmtVP2RHJ0+ypUX0p6AGdJQXotb81t/L0c6OF6
OF83RR+mFyzWDM26/UoL/nUs5a1RcHWZrOBk2aY4Hi2Mom3cHKoGr6e2Vwic3HYLy6hNrbckwYMj
2rwNwsXVhFW/vddiaIks8vBZae6ZgWTY4692dzrFLyi07bve9QZIsmGmm4ByZzNEyxhWSuWTinw5
stgZ2FL1c1e/0SybvuYWFhS5K/LcZmk7BXZIjJ8Z1SX7rbK9jV2XnbQuPBVdXp1dkX1EnVD2eTTh
6DDpglUG/bAVkdShnw2QbcWbLvO2CSWoG0ycXWm1zZORspAM0+ZDkmnFUhtdlpsMJHQUeD91+i42
CfY+gJTuPESdcSoSi4JZZfUnlsPJxSrOdThH10nE4w4TgLdpaJUgAQdzYtNktWK+wxIVFRknKHvs
aTz2TmMfknC6RQguD5Ou/3IaaV0L1b1IF19Ea+JJETIdDzGyTF9VjG8miuMAjDgCCGOYtwPf38Fp
3kaXoUE3mNb7cXxeQVCsjVQufG8DfPQ3ZgKpuXYLZbIZRNxcFat/FagWt23XFEHt2iEb9qQPhkjL
iW7bhWM1kQQ/nVz2EKcaBFiPso7YaDhjfW03ZyfV7xqI1mf255yei0G2SG6DW5zczDPv+HLPVZ9P
iG7N6EH93h9STwROFKl+5yCrBMIvLo2oSQ9txF2re/m536Ep39Rq1NxbhOgmrjVnmNub01vnaIj5
y4OH2IVW9W1seOJqPbTGufSnvrxnWIV8LUJ9KXBVbDK3exO98TpgQ8ZmJIGdmCQ/hGDCYBBtGfk/
CiXGg5br4jryO4/eaL0plfeNtcpGmG6+x1bLMpeixj5vSgw0eXoVbbFZd5lNKX8XSvPaNo6lQ7qh
Rut1tpi71KVq6Q3kk+kxC94+fwmNnxowLuzhQrKssg6qqPTPbvgORfEjmvDMmM4YBrGe44/U2PZP
5KIF2Cw1P2y7aIez7RDhjslmow3MAXZM7MVXnIM/zJ6FnENhYGNrwtqEHY4gBNO41fTXzKAkpmm9
/YM8hPKbMhvRtYpLdjuu9urlNvm/9ldjsIa7nuTHRnXycyqK56hh42UaJtyXcHoapamgwFKyoMvI
QWmT2j0mnX5u+0iCPzas90FLrECR1tHOSuPOXvTCKV/Z7XRED6D7SoLHeF3BVYyuWkL3IkF1zD/J
Q9AGhNEZSjQlXbSfVedXrC1x40vDDm0xMhPJtdqiWI0d9q/VyLDjtcaXlnN9E0eyOxrzMOGsUsrA
U2XAMJHskm4865IW6KCJ228Q5CIgA/5ERHSoGhgcqEpMqUmuq0XlPZScm0OPzrissLNkFCuL9MWz
F3tli3AQte/eFabio3+rt4YSdqycCTlzwvSKa4zow3AuQe9gEZrn6adjA+eb1dSjIjjFi1dwGdDb
H3WaNAdYIljPh/lD2cPlwfHj3Ua9H0/2qI/byYgHf8V3QRWAnTQh24+IOTiNOsXaVTRJozg72RQv
N5kF0MWKpr3pkK8Wsq1zy7rdmyPLbi9nO8UUZA/oeUuM5ZtuIPCBSMTT0GXvfWcnZE4XYtPYBnMX
66ZjXHVPY+cZR6MlYieT6lo0pZK3PKY28qIVWuQbVjkQ4zR8Jbum241dXm6zzKb26ThN4LkjG71p
sah0I0KbuFUP64zfd5AkqmoA/C+/CgNfGOckNlSgdlNejF/slkQ9E9ezo94w0arWVB9LwMIMEeDF
sGoAN50eSDydjdPQKVWbYOp14xgyyPau3Z5nVX2a3YwgnwZASN8oOLbHkWuHjai7bHbyLvxoRqgJ
btNzNgsgG67VAu32xvRkgv7azq69z5dmooo3j20UgcR6RU5qpBrHGnvQZoaYcQhnjFVaKL7xM8wv
OtGKSaJd2lHc9HGyj4rEAE4t/eGdqvsWYotNtaimOoXT5Zhmauu3Wu36ut2+1LnePudNSgyn2VFK
JMa+udmjZZJUHl0at/quurkb1IMpyN1AhD0xS+yo+GqvgqnqWNL1IKn0kVuw3MYEN1/IhIDB/Iik
WT6Dvz/YmXQX/UZyTZ9z4Vpnu881n+Hj4dgSXMAooq2eMkTPsbQvrEQHeaeG7BsNDI8U2ukTmlWa
dMImftweW67GTN4NXG4YhxdGdC2MJ8VlsDX11j2EQGa2dY+jkb2yRStiOXMFVBisvv0e+CmALquM
aISTyV0x5eLDHuOgmHRnl2k985qiU672EvvrKH+4sN1ZKoVsMXUipdWmeA+98ltvUTSR+Wtb6Pon
fZhxm6J/BOtRn3Vr+MGeP/YxTRX0LOb4zmzlmzbxyC2gkp2Ba3tDWRumQmQ+N5YVEEGlvVQMRhKy
ucWiaRdP5kctZPKG3uCLq9UBmN/mp0W9M8o+uaVrXPpeja+Ang8amrKL3tM+cCm3HKxy/jkmVYy1
IadzZQzmWxh+ZUf0WlAxeq4iQi2SOLt3fa7SyUjkbgbwHrC8zA4s6C9jSTldSUP50tQql08nLTze
grjUcLRA3lGTiu2oJYlTf9NZAl2N+qLoibrXSsC4JxlnPd0g8ZZZfeuLrBFf3cWKEI71dBeiUp9G
rfyCn65+yKr9VfbQyPQxzffZqDhkNhFlzbik3CqJ9yMbZ3Ons/U6tL2XsoBS2ls0PXooSNXeyUPf
cFJEwZTYthBIGKvsBVRgdSK7NKinT2EyUwCU+mnGIoOfB5nsESUnhS4vVzexXr6M6fQ5rJRpF4PQ
vYTaeDaW0gj5IAOrbTZza+o0Ojp50xnKfGWaqOr28hPR4OZjkLzxxuSjCTGy2s07mtC9GF5iLJsH
e1C5OJa7xFL2L6p3NO1cvedVvK+cinzneAwcXS2+NnRX9jmYil1Tad0nRxRHFv7+YON23wQhXmXO
Rwg1oCKVd62WX0egJ2+xhw3c9dxgKHwr77JLMSMj8wrr6HTQp9jFu3Z3ruIe+DC/GwdItlla0il+
B/B1vR3sn/nv58/HsBk2+N/5j/k6QGu5hxdytm76w33NP9s/qAbrNUkXm9HA4A/JhbaR37GCIGpu
a2LRCTxGYegA8gDeuLmMLtm8L+jYa1jFjY9qdm/6QXALbl9vOMs27+5G24abKZgCfWedxDF5JI/h
zf1i/AJ7w6q3JpWNJHZGTTZgjAHPogt6i9ZHkBU792OiXXVQj/lZPsaH/tp+bRCt4zPBE+XAftpS
uA5bHyeY0u36cU8tH/cqShAcJOotloXcWnX8Gvf1rgWIhluKRmVfu/UBEOKwD9PexIrfeNvUkMrR
Hcsbtrvq5vbx17EqJi5UO6BvbXxkLAQ2LGcV0KCZcyCr7pJnw/he1cAA+kmprhLJ3aMf1bc5Knft
OOSfOUhRJlURa8wk/0wleWs1SBAyKxZ4y03zszEQejunLDfT8mxg+Cj5EC+fm8De4LGRu0c3+jgy
T48McFX48nCe8FWKerR9a8kYWG+ESayPAPf5+65DfrYf1bh+0iWBwFlCsMIl/mq9ux5lLadGXxQX
jXbaEgB1UeJLQeV2t2Zx/C3T48/dhu7IgbgDP13CzqrCgeQRR4JbjX7Zbsrd5/UnhKNa28RqqBAv
2T9halwcGoS79Yfhkv8jlpSz5ROMo6785fG6dCjC4cEpR9IG15toCWELl+SgP4+tR2BtlmGfOTvH
tawtv7Mtma/DeQn+W/8lVkLOhklPFwJ/jQ2HtJmwjaq97PKmPau13u8r8G5resD6nmtEwHr0t8dS
AcBJa/JmS5/001yKeNc4OkamNk46nwkNItSSPLDGLhAoCmcmnffoGHWGHj3GIUSjWl8z6/59sz4W
OU1OSa86K0vYynpDP5baabJG4k32BO5GQSJhqIz6w5JwxTqoOmVLvsNIe/+3dvD/k/3/B9kfQR5i
iv8ew/p/8veP9+L9r1z/3y/5F9bf/AfjL7otz9XRvdDB+ncKq+v+w3Q0vI8a6g3cH4vK/p9Yf8P6
B+msSPBd1TDRSXsIPv6Vwqr+Q9dNBJwolZHQGZ72/4T1/5tsfUkUQFvLx0A4QujA35X+qVbrZmuY
yqErOm+HlY32yuydyfyuDnW0o+Jf0omNVLrrRbGZcifZAk7K/pc26D99DMczlpwCQ3V1/W/q+Vlr
Gwm4SDkIyGQbmevuuQv7D6dVf3i4WyOR6vhBa2A6qBgZ3GGtguQwDn/50z1+K77/asXR/uZpWb4N
D/nmYmhZ8OZ/19GgFkxbj6LUQW1Qmoa5mQdSU/QjcD9jcI7jWH3J7PBBpftLLhsIalW3rbVicVKW
yr6FGngbE4yj/+NjmebfNOJ8MAc1J/Ie5Jy4o9Tl+/uLcnfK6ElpThMeHHhgmwK1zN5MKVUASroU
Du76aTInv4pj5dTMWG8dQgj8KdVBq4m2zzaUp4Gb2KYNxio6DXXlMcjnzcVx9tkUujBEyplkxuIx
Vjq1wX/f5LUDogESrV9LtDnlWFHRpmt5n1k1nhJFfg5FUZ+nEHKagdn9GklCL+1K/QmYwT6xg4ie
BYG+hL/Q/ba7khCdUSG7sfzlhS59OPoYNOjSoMWhCsfhGmoU8GzViLdYATowAe0P+GsbawbDwT+7
vKrp/OJWFGkV+T1EOY6Rnymmo5pzCoex25PFUvkZJLwIJDiFi4RVXGcXBr0dwXT6w5MZIpgxPuNb
9vYe4iVoMLk8l/r4GkbwCtyeZVHrnVVox6nOgj1XTXuneSn2COfg2u54qZIsPQLq9O2BuES2NqxQ
Haq/+dGNtUOe8rGy4pcUanFk5BYbzAU/u+UPAm3lCpGlsGxJb7Qv/DlC82enkY/BgfJ0S6qSaxDb
3rm0MrVwz/IfvbiC1sWxg8ITIInmR+VFD4QKW3RPOs518ZS+kJ30MToFJeOhxFxfebRV+o4uvNzM
NWXoafD8NqL7aRmYIp1muESFuW/hnVIRxHyhQPs1Gv0xh83BKWlZA+N7WXKiMeunxyWeeB/B40GU
IqFgjZ/IQ5hBhaGmUKYIeOIkPmgk7ULnoc3Ot8iZlV2Nz2KjxOFn4ojzhfNNxRy5VTd1NyfLf2qm
NDddYdD5KGZn2xrI+tVxiJEgf9Xql0QrYL2VMqGn8xENNZIASq/0GtS4oBKmTkB5s/HnVGUs5Ja0
4paCcEn04iYlkm3nwEcrwnK69lJrd27UGw+zKGfE4zFnhYz3YGBriE32dxlpEF5TrdtWcvyV27qJ
x0mGIFYUlqggXf22F8Vey6NuZ2D4pt1aW9cybBAPYS5KBCEatYaOBI33qeppU8a22Z8UixtTcegb
rodwZPrTn5uiiy1fEE28WR9TLPEhk3wOCn3q+DbjO9srCy7CEl+1PDRESxzven+96fryk+bp+V+e
sj6eLU9eX/Hntetjf+6uR401zftUYVu3Rg/izoayNJmfozAmXmV5rF9SptYjE+NyYMr8s46XYg7W
9cyYmFV7/vNEje0bYmSHtvGy3FlvKk8D9bYecspQv+QrBUADF3G7vvD3g79v12extHE382iYv1+0
Rjb9ebvZBkc1btaX/uWTSFWFTCGJlGhVUKtCI+Vj+Qh/Ppu7Ri7+/j3ro3L98OvbO+sHWw/F+nEZ
QhAbQeRd9mk0oryfvWFyei2uEyXSPsYMdoxucvFEVie3TSTOxG+4uyENH8jJ9+OoQlJkkd5MzYgc
c3ilxvCj6O/Yw9I329YvZWGzZC3hrYj5zTT6Xx3JTXVeQaKwcCYAkeiCXJJLYcwwv7guVMiecUyk
R+TechqrIQYaE49SYCX0DQcnfU6NEOyOcQ8zVANSdE965Hr7oey/5eTAOn1sbGwUg37sIV23otre
gwW7kfIbXsrym6a614kNtN+lklYLIQmb0Kt/doMDaALVVYm8HO0PJg/0m5ipVe3FKyHiV0N9U3AE
n+Y4P5rsg18xBO9Dpf3eOjKYE1MPmnIkSN2qMoZn8VTONBKnsJ38OgYklBi0BCDHkanhUF5LENmh
5qISqmtH9Kzsd0e1DSgvYynPMadlE7VyjN0AAgqd4Xe+I9r5Kbh+v4r+bsegCBLFmHfdj8wBKGIn
RGE24Nh8PZ56SKvLpOVV294m9b1xox1iE3Y2pGGq3Q7BKbsS6vPQ+adP0taYzkq9weZOt4EJrp1i
6+HM0WHUZejrpmXtkv5HMxY/zXn+GNTmk6U05TMyPnHQFe/gIbBDvAi3ocxR4BoR+eJqT26F+Yv1
HmosMANVB4JgiGW+Fdnw3k6AE5ym17aGk1QBbJ+MDb9OvgWAWk+le8MV1lgZnJAIjv1MXNJcaBvs
vQKVhj5sQlSh+cNVq5IEDafa1HX8K6mGUyG0s9WIH5oLL0tG1PHEHUnrlwR7k687aXx0RE9obR84
Y2J8tvv3ckj0M3aEYpPkAqVNpbxovdHsB7PYo0YhzlSzP/QCjA1iZhAlQpD8Qfyb4uWdX9VnzZ6u
uYsoFInHbVagB85Wi+UGxezIznKrpks5gjNAF8audYyjlloHaemXLJd7lhgHFRyez4l9t/VY7tSI
9aZpE2qkgyDU9bPohymIZOws8gPlUbGaOQ7Tz9nh9EKXNu/ScN5F3fgtqVQY+xElxCh+ypPiO5f4
caASmgAaDZzausxQOTMHe2WH4DaumlfbulXDs2tagTt1z0XYp8hP9fdmqA/wA4pAqUl4T9z4C1mM
W1t1s62KGzfw6ns6U74UNOANuo/FFG4zT7hbsKc53fzoocYO1978PNjGsyyGL6CaXcob03QmmRX9
ZwTF136w8jtmFrKMeaoOShKjOokmBAtmsbNFz5Q7G788l75ApJ+nyhiYLcEBDnW9dyEz4YBGXu3V
380y69B0i47GqouOL2EWy5KX0dNRyA4Dhel96Vxto75PKdgQph/INeRfaBE16YnY5+6kE9DjOgIs
CLwojFfUZLKvxBtDXnbemoyhyaMxOygn4Q41oza4mQTBUCSBXjdtYGnDa+UOSC6T2GSYzGlHK96z
E7qMLnEMahlW/uRYTMKNbCG86IfaGT6nKjBOsto3qYHeYIjhiWVi15XUhISRQLwqTg7kPvb4B+IG
CJuiLmUp6oVSDO2KoT83M+ZCSEKwCiO6IfW32siAipvaW9pRxR1N49WZ6aaC8EjC+ApI6VWm9k93
Ut8l1Fkl/KTE9ikz4fywpI3T6iXyCuSKqVzoTT/Ksfhc1VAR1eTgnWVfDTAandg36BvfHLTYkIXk
VNxgyBkBfeRFrMZP1sd+/1jLbdZStgyyqn4VTDKHfNC/rM8Ka7JW656dvWT6vyksYvY6UmyMgi6M
mVCjJJIV5Y1oZEnz3aRYXlCTrC2MNEoREJ8p0Id6xezP9qLEqbkadTCODtlLG1VAncfBg5tO/QXr
tRLyYkTCCUg6fG7M8FjULU3+Tneuo8ZKr5q1aYf6YYMWXifDnCktVOvpqimviePwL1w+CWDfObDp
SzOqOnx9g5oB00Nx0cywhejS8j39irq5vE9Gxc2E8NAchvcxboatnnk5f3hZ+5k7hdceKtt14O89
8/8Vk6h3xdWr9Z+6h8pGUaZvSm34JFRs2CKFl7SbXBQP1aNNEvKgSqBvFoovfe5vbpGR32TUv1Di
04w1phPW7/uoGwaTXmfctGigZZbn1w+VNBReUh2hdgG7GfrTaDVXokKWIrP6ZOW6ekQrUBA7UoCB
ovasRQ4cnuWPSAB3uovyONyoelWREqDJwBVDiBxpOMrGITcBgS/wbYRaAsYZ/WXESJQSCWXDzJ/d
2jQWSNzER1JFJ8MMu7OXjhnR9PNz2I/yZk6uedIo4EVF9iu2+YxetjdaDBBuwZmVzVZ1G63sqg1y
WYJbn0XJuG/R69J0bCed8xWX/0RPe6rZ+8nhBibmOKDHZV6Sp9gt73mmhfS3mmaLgSoEPbz0bT0l
EBoy3qKtxBks17Hs3PGWLzeePv6kz27uCpUT3Z7fiBwqNtYhHSM2Qx0rF9MBPIc6u7u5RvLhRdOI
rMDNKPRVQILU+oiI+IdbTQ/L+8Dyw2kxntabYTlSKkcSN7Actr02Y5BcDtF7ukxS7OjQm9RLWXM9
SuMFsvjn/vogDWfaQeshnDl+zkb+n8//jw+2JghGY66AwgAc75Zyqb2UUNejZKmU/te761PWBPX1
6M9r15f9ubse/XkrF0UozUaBFmP5ResbMH5bSucew6Uqq8AhP61Hf27+62OowHsWjf/hdYKBP7Gh
N4bmjC97rfcuN+C1BcXxf98vBPHn693f7/XnVyHr/dczzfhM9px5JGMFBXT6+/l/+Xlk9p6G+pf3
z1wbu8af91/fr+/7b42L8oGlEqX5avmdmSDSKVgPcyJ680j/lJOOuNHD9B5TXGfhadB6sIp9V0Xa
fVTQ6XUZGi2dLR4oRIDfZTYMm9JZSHl9TvQaTD6Y/E/JEnDezJzVfd7TqioqvzGr4iqRuaB7Ldqd
cMP86hZ04pS4bTfr3VVukiiQLpQYx91YjyZifOMtJSZyj9pBbnJCCEhIG63at+3+kJSNdkSLTxk7
J69BbV4ckoLJ3zv0xJOhbkzyS01+yxZKyK7TYggUEAiPbqPeUwexKssiPEqSj0fOih7vwD443Uws
1nD6xEZ8vgzo8i/rkdvoLBIqj5l2+YG23IBZPrUsHo6tSP75tGjW5othy4YuJpr30tiLmk8yW1+T
wi5BiVYZHTD2BG2mCvCuoQ9OG1ggIW6NYesgQsPo0i03GrWLNiUVO0VDu4lH0/bzm6koV52dyikq
hXHWo0fOxMZ3xBuynWd6mRHqMJpOFysqXoVuOYzLPIPQ+/GSKfBzZBbpQZsDS1EcEpRIzKXCMCVv
jt7U19l1c9Zu9A08s/weQyraweLetF6LnJqUD5pb1hkw9iEUbPDm3EZP5aXF3p6S91BM1a5LE+K0
bCyXbqVe1NxVL+vRemOMcjGUqPNWhyMEOg++Jgsqgz/BMGd6BWieF9XSKyE9FOSEux6ugqK0z5ah
HcrGdXypOd8B7JkXx2qaEzzXQFnuoavghsKGH5n2wEz1r8dih9LKRAD9MD7XJate+m7mZT2x1iOI
hv+XvTNZblvLsuivVNQcGeibQU0Igj1FSVY/QciWDeCiby66r68Fuirt1Mt4jprXhCGKFAWSaM49
Z++1o42wdBjXmj5ROHZEbUp7Z+WzAcS2M7apEM/wZHUw+CDbLA1XFw9dH7cRspzcbkdUDkUfEHJ6
thiW8aAy52NFOZXdUVGB+DuWgu+bg+TEoFE5XX8iTMplAZagVcmrc5KfnC5pd4m0lBplBRKWLKuf
Z6kfGnuYA70eGLuncJRt2JEnw+leG4xc5qjhaeS3EdD4tW3kdHhAuZ2cfz7z+vTrjeMehS0faHSm
G2w/3cHoEd1gr8E9sHzuMdIDcIl8ht2y019vCLksSX7VKq6tFQtBC391PPzPjZJEaHuu93/+qChi
Wlbt2EeV+en6AGhlcSyFxLT12xOvP15f7fr49a6jgkAhA0L7+W9+PfDrv15/9+uu1+FxNFEerX79
7tc/rYw2P0zy2RBuV66aOCF44Z+bXkU2SwAGX79t36//+GvziHBky7OezlnILMC/PoIs44TeU93+
et71p0+b9+nu9SmfNuPXR9B3ybdM1ueGmdo2MjNG1kbEqqBKv4BjPLkDjsO8QeFv5klxy4APr1pl
vJSZqdwIHI9+ROcH/iEehNSNrbMXp8yC2/kmLL2joY7f1Eap/DlljksMn1yjptcOCLL0E83H28jC
zkBVH0/dfInEc+uoW4j+RqA3+IeocwOIYLBNO1a6ZokgmKSylRnRj61U9FysLeM3t9jCJXFW7ty6
6BhG0gcSncRedB+NrWtbbOXY1if1jO7kBZwnDjeHPWUwxsTnrr5nI7oVNoAEK4FwN4p2G81TdJ7D
4i1Xgcn18XvVxRvkvNrFSVY5Vo+d0pBv2XOexbQs/YnFE9qdvgEbmb7GCpfleZiHk1nTSBqk8U2a
7bdrHtTS6Qh6gVa3Ax3bmf1rG7q3+HXtzQI9jNP2KLRn1mnWMZuyYOa7DDifhwFQHlqq7oDI2x0g
XsbelxBHsF+KiTNR7jIAGOt1OEVH6v7F2Fht5hBtUe2ZX63K6/wa20PBIXgPBNOigw57p4tAT3hq
aa2rob1ccTxF2RFlTL9Hgwy0nUl68vVW/UpK2Fun4tAyJxYWs2ngrnqZhRV9ydt0C2vI3rCTnAdG
3KvSFLc9BO6N04wXhFM3/URDh0PZPABbHEmFwUS5kp3d3KnEozUpqiHZY/YLifA4EhCyGpKL0tnt
VqjhofRMwoPdaV6XsOJpQMvqpnsTIb7woZ+qh85LsGKgsS7xAiNPCFsiq1DRwUUWvlaV9sWULJfK
fPH9tvMG15d1T/7Fpmg6hqeglgZl0M6hGm5FRV5ZVhTjOgtjl+Sx4bteRNOWGyOgzp7gDA8yoHeG
ddGb522Y68i4QtkyhI1QnvZ9Sa6XAr11mAIVRbYvSJzdxCaGkkUrcldN8Y10B7m3i5wuh7QL35KV
visn8QP3XXpRzdJbuexRdNoIiE0GTL2R3HgKGQQx8Y+BzIavrPpwJxGumLqWvifRaZ9qZDZcB0//
P/T909B3oQD+NqNbv3fv//G9wFY03bzn3//rP0+lJDrzvfjXue/Pv/rfwa/7D1ezASyYBmxFG8Df
Pwe/nvkPFSrLku2sqRqPMIb838Gv8Q9VJ/2dOaitOx7hz/8c/Oq8IEREkAU6mJT/8+BXXQAnv0Gv
NOacjDlNDdObZjrWZ4pRMjWDLOFE7QurRwwft0hLm+mhntMNEy005rqtgIBMve3EqcAa82GjZ8hf
636NXnQ+x5iNJyfWVp5NvoJm0bqrzwy1rLsmzB810tdIisATYbpKQGMQl2znutsQod4KZdw+11LO
4uQUy1IebL15xQ2fb9pG7/2kogqRiw+heXYvbVynW4f0K/CXHWiql8xOZji0Ru8XUoMcoXj+aEna
86EDe3+QmxHfh1uh8E9Rwq5dqW6R03oQqNiIOn+vM/TEttk8NHULdTDivZZq5/m9iV3F1HQmXayC
a6JDtEKR3ztMdntJ9zGLIWI5RM1nlTJtRO50K1yq71XOCzQsqBFU5xtiO2gFjPVIA7VhEIoayx0u
tLh2qlZyXfUMJQCYvhP2SGjBa7xwujyHuCtT2OQml7pBZsFYQ1UH2zhoS0wFPRHOf7Bqtd7xi4Tu
IgONeSftMHCXZoQAszql1h+H4X/dQUwEiaZ1HYYvWIl/nTnDdm96evzVvjK8B7XTev96kxHw5yMs
xXA/SRC7mbyoko2ibFjNCfqA64f529H1bwbzn1B17Kum6RloIRBSkGH5mX4IbhHHF7aS/aAsqtuq
eAUuSWpTqcjbSM8fybn5jqv7T3IA8y+HiOkYNMtdmt1wvj4jLrnyadhU7GzfKslJrdNpxY6Ns4Lg
tyboOr3ZTgqqKoGRDqNPTauY9s42HLoDb8Pe1+X89Pefg/5JJ7F8ENBj6QIDLOJcoC4Cht90AEIl
xzwvWuYtMR+EIFzYb71OX01MvseyBGQEyWJlm5kd2CIlPyqbN0qWAiXE5z+yxEPq7H0HzYXtw561
rbfkkC0vRSJLMBr4kttQfPn7jf5MCr1utEXiOfIJ17SdzxqTiCMgKXLBRgMT3iRQPjuBmKDr8Qo3
AmMBUphkbQz1KzPk3q8jjsMkVG1UlWoZNPoHqt9ia3gdFYNS3tmw8IiCeMxCI6hHuBplTF40Jpqs
Fl876MP4KNr00KNpw/s5ffVke1MDl94gUf0YlbFbbBsDLhj9XncXVSE+sj+8409yjeUde8h3XNcB
MbMguP71awJOAcE7VRNaZ8TOK5m5auqE0np4hMusnyBTBSQzMeHSCe/VTByPiqIxc55xSVSDg+F8
QST1OEwcm9a82izjJjS7o07wzeg99LVNlHh4Q0JijweHk4BXEbJZZOG7V2kIFWSdHqyUiXxhyfca
buYOtx5lmVpgV3b8hDx1sw//dLx8wtDwtmF6QREzCdfh9jNfLtMY/OXSEPuu8R5KTw585POlCbOv
igzltv5RELZZ6JoSEEeBnbO0mqAJnJaRjdcC5qZVCgHO9kmdNv9AFjb+3baxfUiLwJmaf8GhNch9
ja6xxb6Gu9SkDv2D8gV8KJeEFsyH4hirmdrqejnQe5KS7QpSdAQTGp0sWSVwagCDrCqpv7VO/NWc
J2wokX3HbkkKU8+op+ywompz88Na0iMK/WGGdAaXynWtW6aUrBf0gVGmYOTkZvltK3qQAVGCeqDK
D4lI3hIztM9/vydqfz2FWapjaxpkf5BH9md4WBqJIWEdIPazHQIkz8QtBbDnq3aHuHZO7mjk4Fkh
ArgziIDhzjw1OHXq+F7kJpEeCQOwP2zSp+vKIrJSTY/Sh1LGIl992eTfzmEmKWxaH3vYQENU0xmu
WCSM5rbJi32ROSawejfdRb161D3XwqAFr84ZFL9l2vmHLVkOw99KoOuWAMFid3Ad1bSuSPHftkTk
kN0ahcO0S0hvJUUoHpV9nlFsJ2IYfJ3zUEoGzWEmoCoCl1CWZHV1eQWTAtSrb3TOI85AzFJytjeW
bgUl5NC/30bjE5v05zYatgsu9Xo2WT7N37ZR2guEvhw5lbTQHzrNOzQK41CvfFJIEngzajREan50
iDPbVTFOZ5q91qCrN1aS31BQEnvWYqypPlIWtl9GzfZVpju9cPNbnWizdZjoZG3ScAtg0PZHoSuP
conYKSe9PRPd169d8DN06/746f8bsR08MK7p2gIe/wswsSeKJ6mtLtmrJuN/4FHEXPVLBrhLLEJL
KLfREcdJ/O2q02rKikyKIDTwNWOXIbsDIN5Q7Bbp9R+Omc+YzOUj17nKwtMCkqmr7qcdtGe8WIJb
B5AlvK3TTWKFxkxwrZ8eLHUQ+LVIvEzS+Z7MeJw9iR6DCkj0jdls8OFgmvciLmwglNbtGCrEWJMK
XBkObr9J281ZS2qA5tvOkF3UnuhepydNq0+w/7sKJswskQ+IPjTy1oXyXuYVfIyeHMup+xhTLL/k
7ko/NCV5ozqeaWuJ3YWrMZXIvAjCVZA4Y1b0yqE5xW73Efb5fEylvCGOWbsUPd8jvoQa0dS7O4vz
qB/4qIOyA6XkZcSDeRG0kXRG3F9i5LwKrEM25O7vd2vn35wEIGmzPMJmymXc/oSCpFwlJ85RlJ1J
+bGDPMDVGx8loHINnZBl3xp5fxd6duiTi17gJqE1POd1tbE1ZVVqEYi2BtqFl454HUxjDYFV3E6u
uoYOVe2bsvheGibpI2b0HGZey4RqcP3IA1+GCtYkPGJI9m5HqGmYht6mVqtL1TfmaxU+QNRGEKuf
SgsdWTN7LyKK7TVtLlwpRRjuJ8ZTh5mpeRkjtMyUyad2Ws4P43HAhFLJ4cfQOt3aGgC/RpRzRDmA
wx1qRIIcy+9xC8Iww5/GPCTfGEzsotaLdl1q1CumD50fEY+2g5a4gwwPkMUm83DIvDe6C/pdUU6o
fLD91aR3z0qJZWzGF1th4/37L+gvSDkPIDT7v8rKjVrV/vwFqchuyzbjU1KSTvpd0V5SYqmBQ0uP
xOlpK0DllQMiFfgbFDJj8WBn5MM5bnkXW/QtMkc/p2SLALoxMbG3bfcnVeynIovD1FW5jlNvgGHj
BP6pyEoUnZ1IaZOftXA99F/yMIqCUuXa7pIvgRsXmhfmpiEs503WUP9Edfk2JZTJzJrbVVkRjzEz
s0GuGP3p86Nf8OnasmDi0UECUfeQgH/awSe3tVqSodjLGt3cEq7s+ZEc3jLhpESGVAgjxmE6KmaH
9DRPDN8ShEiicv550SOwff33X6jxc0X/r5c714D2qHq4Sg027dMHljWVotOUC3ejgRnWMtr0Pic+
a625+4JR0wsPbTrkAKeI0NttXn33Mr16N8pXTQzAUwyj+SYxHSqMyHbD7JIGV36nnJHH0BkgC4V2
toHrehvmCGKGuHY3FqdFwnM5KnptNrCIP0UyLAl3IEImHaPbxklYUnFU7/kqzwJnKloecbZFWe3a
br4F88txHvXhAURSsolRwPkz+uyt3SRfGxHHp9GqYR6VTR94gioY+PTBEA52G60/4EvOdz12GVKH
vqnkWPd0/zC2mMbo7UjjO8qMlxJe2YK9curVAqYmrdzdlzEXf3x5GaPIPDlUIhx8AxjhNu7bH3zd
rV+L3tjok/thNITqZFnDm8qF37lwdYp47nc0pn0UNNaxjBLYscwEH3T3lQ87PhvFcB+qZrhxhnhe
R12aoiOSMJrgPp7sqrOCEM/nU+hkG9m25t4jSBXCdqSvXb1qjlxQ3xRnmO+M0QKQREvCYqLn50MM
eXjpXEQTeAutzF4dTRmPCZ10eqk59Sx62MPcm6/Y8S1qPax1nrOuoJ2fZ/J6jiQ4ZiiFXHfnSSbz
V8O8F4cY1ZrQfpn1bWouKdb9tO9y/cfEyOxeZuKdEReyMgR8W3QB9PdRnki6W1sbHef6hZPgTa4p
3hmJ174duvAmwx27AhRIgO848E26Pe4+oe+MMEeuh2mOTANvCEbSbHxzVuLbCqXZ2jAX4r+pbVnd
6NtOXyyLhYR7Z0KtwwetruPSeYoIR1hPVXFDVomySWxD0PFGNaha9iuDThCr+LMOU+LJtT2432Iz
qzaFMzDAcpOcopcpbi7GBvZEht5Kpmj2LOT2GlOtTdizL8e0xvd2M3wMTi/JiSFNy7Wqhgp6itZt
WV1oXpxNi1ynxGmPpIvnO28aHs0Zdg9FVbS2AZf0tdaRY6RpQa871hrX/tH0WtpCwxIO2Dpb3WyQ
uWfxGTEPfj3BxMwmykDTOoiL2EJWZpWPOzsx73SjJ0OmGKlT5YjUu5SgZ0biZLKQHKExr29nufwL
22FEje9SRQsY9ywb4Zv8LLobEoqEJ+c1+fD6yrUxSpF6tWWJo+/LrCIzvtGCSGE4UjUwF1xHoupE
UbPF5OVu6Lk8h1rhBG2LNzrtveQ2yzprNbdcvgz3qezr5K7RMEjKNNM2Yan2Zw+o0xO5fhNDy0dd
icYnvUXbbLY53AgKpjW5wIusPdI3OPe3CPrCk8QEaQOG2GQGdrZ0/NIXk32mBqoEgFxGsjNDYAAx
ih1hGfjWq6ClZzOEVQoK7uwsG5203kXL8BPGpYae19EowVglbxB/4DXArrb2YrPirLytDaIG9emb
nWvrien3OcWMSgwBCt3GrIHEEg95UqGKshjUCIWf+wcz13cxjK5TPxpmAB2jRuC40DVdMmts9dRr
4zm0hy7Qi1i9U0a51pY3XkIC2mq9C9RQyPHJBfYThGJ+TDX9RP2o7OK8aC7A6up1GiXhc9zNT8qs
gitSPI1xeb3MCPq91BNrmw+z8VQh52QGG/fH3mCVy9UQmy/hzzEUUAzPJ9toiHFPUvO50IHIGQb2
wkmPDJ/MSPW1DsEJitS+bb2Z7GjiWlYtyYU0OxgNAz8NNA00gDa638phkR5G4BgUgZyDps99E8Gv
sfERrJpJIB+1xFuVQVKgUusoJW8mJwkoNFj61/OL2XDqQca5zjKN1kT4Pe/pGrBq/MDNjjrDMiTu
f6W/JHPDR5h7d33a2ux9SKdYZrPCKaKdhBm4Liaz5rDcWU78kKMuvahlyZwyMQrW40aFpfjshBe+
ymyvDc1X2JwWDUqt2meS81Cv9MYNbZIXUshWudW1hyFOYmBu2TEjoXHO6jsr5hgkAEtZG/CHONe3
vd8I0MnZMEo/kVsCnt+L0nzqBrU4wxTT130DSbEya+jKcHnojN9cX3VsHeGriUv4FOAhksCMeGNq
b+bYcK4aLIg+2ZLs1DBJKlTUEKAIDIMRUbf4KHSUj5XuHTKTHVrtERW4GsmzVXychWju6smF8EME
9KyFGjDT/kuT21AZInJ3co8Us0kTI3ZY+76aGu0S0w53oET4TCmywzAvcCEDcZjmleouivCkKOoQ
KENG+W17BC/ZGG0RvEqLpmtYkqwGm2siyrJ5zBx4Z6nRv2TyvVvy0VmxGKvGTZG5FeSnN3zBCRy7
AdMLKZFZQ5CoA9wrEwlVpbiUjUUysi1OQ4zOMkkGRB944gh1jLmqcRGs89L4Ev+gjNSOCiHAnlo3
e0Jdg6HIMS71uwLD1M6sSzLE52yfxfrL7DnaKQYMBEfyoDpg+LWcEtDwuEZXHnGyoSG7HeChY+U+
eDGrB2/CNqGALjER9axV1Wa6JqBosAQlVBHXrG/ksjmS9wh7p1GY8BEaWUyVsdNIrFoNKdQVb3Yf
yVv8QG9fnD0TXXxOk0sKsDKyRIyahtMRARCAsl4EahpLVuGWzTpG+iUq30tmFhiShtbP+x9tp4rb
dFbuM7OJgzZnhjKhfsNHPfnoZNND0y7g2ZGYKkfMezPzMMMvEEimKfHGzdH5aOpQ7T3RPLnJ8DYo
z2NuI5ZFva3ge0XwZJEHTYOD8zh4MhLb0YMT+tCEjxVoa22t4JndtQbP1SNTO+l54LrJl0TSZuSQ
a7noEiM7Rfky1plBzFWkLnXvalIeRq7E45RfwIhj17FV2k4NobRZvVnI64ukDz2H/RQNuLPrBeys
zSFmCO+Q5la8sjtFAVKCCGgaCZzsqhvDkYxpqJ026KAxPVlfKKnXemIPpMyBCE7ISsQ8yFBWZl+n
ICzk1wpBgt/TjJla45WQRtbsYbZzzfQB9AYMXEW+yMEkbobLwH7IUMr1iPEpiRc09gQtnlA7ba0v
mEsQBPiTtmkyI1wnXJrTW+GtxpQMOaYCCCF0FcM7Gqpxjle9iuz1eegrhKh0N9ZVxqU5ifSHYX7R
JdjoNJLJ2jTKHmu0CYjUybtgqKePCiUC7Vv7QzOrJzGgGbPGloE/QFcFXDD4kG4zpWWApOk1iTGz
ISQNMCtvyY7j/B5mFcKz0scTeVK9EejLoLyYKE8Se3pnba+x8nG3cctyOxv3boFdIE7hIMmC/InQ
aB9jFnCUFWhWKdv7XkENFVdfNdsASJwDSOIiRwMmPvcFLTthA81DrtPWcR40wjsUnn2ExuonczQz
lVYuKbqiuSIGCRE2YmFkIQ55J6pMLX/Mw9shRMnXd0SsddmA9Q0xtqDzDykgvhjRdsSsPTUpcRDm
VsbOCepcRoNbfweheK4n8vG6tDwROfxNL6ajFyGhY7BfTJi/NJUgFSq3G2QNhBmbjerH4dfUze5t
gkJhRUFkqB47+g0I6Why1B6LdLMgvR3VaJGrOy/ixEfANzn2GYfLUItvaaev86GgNyEf465MVvQS
NaJIU5Ymire300hbv7VlXtyBYtjFnArWdlpy6lu6gSrWjG1TxV+qZopXU4i6mBEgh0Q9Kgu7+I3i
iEs2aZ1rO/Ye7UTl0qkVW7l4mNrlpl/cWG4BTBOqLKXKcvf6wPUp17s/bxbDVoIHgsva9UcoLAHM
1/fr8+yr0en6RO/qh7o+53p/qjHzcBY6Xu/9fCKOE2/jjerp593f/tXy0kPqRljp4zDcaUrPOWdA
DV0DPf70ynpX6QTBLFv8Py87tfqaRjy+l+WXv7bh51/+fNJvrxJ5Otg4kW3Kq0PtuhmqlagU8iLy
f/35p+27vvhvL3O9f33Opw/u+ruf//XXc64vG2Gw81qaUYiAIovlutmhiLTatr8wFd71AnXA4Izv
XiZ31KpyOyqR6WMOmQ8K0EAYM3T2Z7XEcckZbSNamNOR1g+3xPJsdQFqKI/lJk6Td+jW56yhDdpW
xAfk3aYxwbM0Xfw0dETBdql00T7h50hqBIfa2D9HceGdnTxbI+dZEkhiEuiZEK8SpLyrIq3alWb0
tyR0NJRWSr5v8GgBripOJbN326lOtpvnt4a3H203DZCR9hsWIHHgxiHsLl39gecqusd32QzYF/U0
cZE/4sAIUfxt3P1cUJ8r4/zeJNldOpIsOvQAQaqRhLjSr+n2rQ1yxBb6wTmzxLAHIwb0clCPojHu
mmmZQ4Rl67vjqcPXVi18oLLHA1pPGUspt5Nb22m2sWk/hOwrZxVjhmOJMmjNPt66yq3UZQ2xu1gX
BlKjoXIYkBvk2yrKfRQ0rNj8qDRDv1bIu6nxCAdtCDNslBOVanabqV8SWt2kYznfXLIe/M7wcBHH
3coe9hh6Ob71j4yaTTf4NDoQeppV1YFwsoiRW3dGOGH4jq4k27GQzZnGBHVPH5JSqdzkYNYviose
ZzjT13hXNYCDqlzD24cJ37IOIgR0WjndI5Y99xR7+SZp+PQMb3qtNO/WYpq0bYRGJzdXNv3QyTWl
YhNgQ0ro0aZ3SHbLlRN5zm4Mp1uIghZvKTrGOKNAxdwMKOv2RQgkpTGe9R47od1TiNROCou5oJ1u
iPbUsKK+uOWwiTBEq2FyQpBurTQO7NVYujWKJnM8RG2KoWYS/K0HD5jua1LhaTIm9THVoae4QIB2
c15u4mIBei6WV9xbK43eAwQddwtBiPTdqdmDTDkDE0MZ4RVrpxAL65Fr4KQQ4+bi40eVRb1oKwTk
Knh18XeU4dqao2RXackHCesFZgPjA/ckpt1p0HYahO+b2CD0gOBr/mE242JLwITK6pa31p5zpgkF
c+UbRUDPS5zvLfJyArIH9uUEf52wLLnD0RxkQ1BUnk6EpuSTqeu9lozHwmPHcutIfHHGD1Nt1T1/
BKRxhMaTyzKYSvsNvOgAnfcrVvRmnskgmOEaJkZ7BnJV9QkpORH2P3yz75ZJJVkkwwXJ8UMamR9M
kczGIRLKmTB6gfWNOzYyz8Jd77hkupnJEs/gMtAlnAJgmkeudFq+QBVk1zcSYjgKLMlRV18Mocul
cwQ0OE3BFpVB3DARUC2HC3Hjceaqm6Nullog5q8uwfJEEpOLjoih0dNioxLArrdt7hNMzrevmg9t
m94t44FJkvRK0GGC37l9SNvoZFlfVQOfC12e22ZG10LgRew7RlGtYLKbK1XFgI8e99JkLXxwPSe3
W620XV1bb4V0OGmYEZZyROErJ0Ezog+5DDCiv2hpfOwcbdxKY/5QBfivfPqiV8M2+SHDCPvHaB96
uXAmHe0HO+CASTmjhhDmk+YMm5A6fxt2Zh5IxZk2nqHLVTdPu9DQ2QGRokB0AtNPg59lcryqJ6xs
hZ5hlfpKjTGSrnpEw3rALaX4Seetx2X4HOnNvVeIEorT9JRZRr5JkycS/FaVXlSHVg3FNhHauXTG
bT/rB9306KKa/d6akgclweHMTHHxXIUK8xwck80HEr7ARhi9yJTmdSF0dNK54QQy7x8EbQujFj9y
xb1zO5UdDdwwea1mkNy3eV1vMlJNKbSzu5xQU0ySasCwwHC0jw6aEdiE7pRH9TM2HDLlI9QAcsgf
qnlRMubCXSsDPXAv7OxgnCs0uQrW+HKmnsHC1pg0E7QusDX+Db6K8hbFWnRW1JtEFU9V1TKdMIb3
ENnESs800HoSE5Q7RyTgmN/1eiISe2k9zbN9EAVlB6lNzr2BSpa0LhViIGgxxzi1HAFxo3zFv4o7
wnnBJ8uCpdHLc9919cqynhwNa3z9hpO79g097Dn5TfuoVW7VmigKV1MPcxrSmpsdqKgOszOyQeVW
KdynGGDlEczCq02hV3cqQe6SJMI2XJI/R/thnocdtEvwkhyhIBZQvRAtWial6cceRAmZMyctxbhT
BUa+rMtY0IfvsRmrq9To+p3MyjOi+DdJA5cciJTRh7OlKfrSa11yTD0dCyzPleAq5pJFYhJ6fluJ
mvqbvrCbsGdiY8CvpRc16lej2uX6xi5Yb7jJpG4G2Rab3jl0YV2AbI7LNWV+7RJ/Dml+Og0LPFQb
yigI6+5et+lp1Gb20MqNYivGylgoKCrkdFrszT4TunZs4mWJ17b6oSu7BxS/88qVKdktWNICAxjZ
NjGp+LlUHdSWmBKRTKwHG5KPBIRpRe2zndVFP0Jn3iNUcbaUIpyWBybbc9uwiOhM6at0E1dLh2ow
YbN6JRdONZ6Oo8h3ZdTvq6IHF0nyhEp+Gxj5IkWIZ6XJY0gj0y/00fX1ZLzVzemhKHqawrjLN6VK
N4/T97DYJ+oezGJkHED9As7EB9vYSISt3LRWKXyIfjlIVfDCAf9xCvF/MG9N6LflqyXvPBVxzgcr
gAxoCjUNNLlAheQb5BYdEJoVDWOYVcGY7lRH34skM9dz47gB2L4koCd0L2ThbiWItTXpAzPhHR/0
xbM6Vn1kFgQMMaB9jtLoWZpoh4WANlho9VEZGaMX2Nsw5fk17CYr9OZLRq5IDeH7yEH0YZWYr+FR
G4epIMi0NvQbZQBiT5IGpwZMoJGWbNxDhEdkx2qHRl1bveUtlGG9rG4SzxI3tWPvG4Fngmp+wDqt
FnsbDzVpKV3Vi8OahRus/Fx1jp4uII/l4ADU6X4Mt6jnlKBtmq1NMDTLmZiLxJueEL+XB7gB+Xg0
rDalwkio8/p1Y8iKTDfzqfaG+6lsn+qYcXYd28+yGvWNMl+kGWIq1UG0xJQkZt6dkfAd1ci4VcAp
1s3grIi3v9gc/oAN7Bth9TgFLVIpSKgJzLZ9DqU9cmZz1uZoaj5nEnVdsx5jH9FGH4h5YLWI1hyt
6A9adCrH7oE5gVhsxHBTTHE/a7fwghfJJoqnuvOgP+DNB8SAnaYiDlVpIKVLM+jHnpLLm5dSvL7B
xEq2QD7cS62n91nSj2TyrimXsfMQstvdoUiEPNC6pSldJHYUiIpuys9fIlHnrSEO0p2SwdKSIZ8r
SsUltjIeI50ZlVzC49tW6ExkMM1g5yrW0iwxInos5oHQOUE5Y+e/3jiRAjQ1pnQSHRj25cYGXL+O
HWNGw6XKg7PctHp5cGbV2LXAZVellC8o/UKI345+GDIIuV234NWHNjkO9mOXxMwJlGx+RZ0bpIZ0
dlrqjYdqbFCgGeXpkzXvepfLFbZ+GkJQzXEfgoCwCMw4QBxrfrNCht3AEFUbIoDemrU3F//i1VU5
XN/hr/uGzHFLReTwRLljyKMlMT/1VWfQ+QFSZs9MAQuCptB4DB1cg86NnvU0C4kXDCZRhfurZ5JQ
XvA6v+yTCd23NifiEG7LcKBlLSAgF3OzkbPyBYU/ptFXBs3NIV4evz5pHFG8jbqCsoDkMGr9llgX
5BukWReWb1esPyKHpPFMaxijF3HBVZFuRNNPMHFi8nYNEGtFLUjGTNgZC7XHnE3sFKWkQ3SMutyk
bZ4d5ht3eVO5GfJ2Zo/OSxUmey90pi3toN3PB5f1O18kg8Lx6+waFTMwKy0PdWcQytXlvBOG3Xfj
ssS+3gguFeuRttVKB1HC4ErWh1yINWrfG2FjFu+qDrxFS98ScF5zIECG705pkcwwLscaJuZ13sG+
TCaq7UFx9dcUn8vehfOJlts6OGn0XsPpDwwiV6Kuy396s64GLfrZa006lMpD7fhTBgVclF0HGAb3
1vWnbLnbuBWTlM4jREgy9IyBAvnG0ltz+vGpzSpGOfUK3hMHAKRWisvH0jYmWmndK9e4V86A34ph
hQAKEU1PRAXTfuQCqQNuV/0Rlfx67oe7zD2mofpkZkS00degywtPkXXtCsnqLSCwZ03XnsichAcf
9r6X2/dh0m+meYxpncs9NfH3MqJufoss+VLDNETVx0tbRXFxlOEOBeYTJj3gJMrjaFOBOP272nv8
b63u1kr91THNd8SXd2MDBNqrVMhVcCFzt4CUBr7RHWiZ67qRgw5FwE5pRhZxy6gvp2TkrFQeMDaf
UiJWN9df/bpp6UcxdJC4rKdudf195tT1VhGs2ZfHPj2VKC12vutLXh9WZecEzWg+f3pe7/Xo66+/
vD5vbi1wxrV5LtOcqVCRF7uICAp8MuqP2hrOZobapfaSl5AhHkkrk59XUPAdKoAViAkIRI1KsOAx
F6F7bKSC7DRTz2OY2z5zwTuldS9hY68QWehAjcmSGSK+kHxIVgSj34P5YoxjKZso9VjDktRsGTwE
0hrkflIzNu4q5wuHnKb+N3vnseO6tq3nd3GfB8yh4Q6DclblDrFUVYs5Zz79/aizgQNf2DDcNzag
rVWoUmCYc4x//OFv1xftmVCpKB8HTyvqo8TicdCNHQGHqWsSrIiFa3xDbYjlKskKTl4QUEU44X5s
svGkhdxW9YLdBWnOHKNsHxU0z3UB5bOSsw1AgoylSfVC229Q01VrTVNZ7lpxJcNRdlG4YWnQSXcp
xvsEgR9Ft89ebFJjTGzXa0U/4W6/IfuguYxzuq4asd2FPo40Go4kmmnV69gcNyEtC6UijOsQkvka
JJJev5X+GsbIPapOGHIwSYqV+KMcCyAaTGkM9vxpeBeJVNoZRfJHitJ2Jev6d5OaR0Nvrm2VXvQ2
+EGsL+IOLbhBcMC3uH8dEnktJg1qXVNxBpHid2rWrWb2qL3C16w2cagjusqRsumnaMy3SlYCDNEA
95vCOHF3vEZWCN9ACnAMUcyV2YaPuBk+WO35iiSoKTK9RBi+qNZ4MTC86pj3zylBIzgt9Kt2KFcY
SgzMXOZuDeXrV/ihzxoICtNfJD0YPEiohot24gXFSbvT1Gl2hDYlHzww/pbF4BO4efTzBtoaqTrM
MTNMCIwGlzctme8qzUqmoeKTsndFV7+NPMf1A1yQdI9o8hYudMs0djT4PIofLVwqXD07hkhd7xO6
U2cXoF6qXJpzJfQGQd50TUf+HQkkaF1ZItTeUcXoIijSl6GElyHoLzFkAOwfOixDQsv1/aCGNFYB
XScuhiMehih0ml6V6PupJE5WYXiVwCSRNbx2DXl8CSSGwHkd/mBJJIMuCPu8aiAmdccxGz/VhHI1
VIZLUhjXWgeraLWbOPTvYdp/5GF4NLRxE4PZazEmSfGUfZkG/LMZqxVF4LZQB2Jg8vwPZ39RSwdX
PQ2/qbWw3c7DrTwlBxZ6dPb6j94Uh04ffkdJ/e0YybNA/xlTCG2Nhl181F3mHNs4qUVNjzwAffH0
yBrzbwnRvIRIYNW1yN0pXZTmBw7Mo5f0L/ml7ZoYeIeFcq6K70nEWHkMf0czATwjocoJ0DWGmfKZ
zAsUIDOzaPq3yZJHeiK8/hoTvXnaglAohg3B/ZPrMvLixeqEgvs0BeJba+qhG8MTBocXV9XyOvBF
CEeRMIeZxmSvmPVdMlE9NEwTgU4yR/OJN4Srs9AADWo9kXSpXGZ2i14gldHFGwpDej540oilK6rD
S1y15Tqfc0b91T7s2s82FXNG/+8REbXYoGGvJGWAfb1v7WusjhI841pBO4ejUq2lXAYGrcAo4JBL
+WC5gzSelB6HcggG8dQl676uDvrIYIPm+hwGMrv6uVxkQ2r1WgPy6oF2aCewK2NZs2RMkvBf24qh
imM1BlVhrn4PIq5CODa4k0ketxwsnoFi92I28W3AjbkCeR1JZI87bJ9yAejX4NYGnhxfYokCli+G
TNXccJcuPOFtPDTXThHwLzdvHGGio0b29v4yBSw9WUl2gu4STLkTMA/sEpSXgbYpZJCvAaeGbHgD
YFIMEZs8dnuLCYGR3Ipiuvft/F4OJeWYlO565OR1ygBE4PT0GvxHCQBLir4hhiSpclUSJCpGaz1Q
EzRO1HehEw4YQeEfHgha75R5RGgLGaM4OEMl+YOlEHBY73/Ng9h7Ep8DU4chFC6aj98NDk99xbyy
Ux5AE/sZ4yFH9cvvth3fVXCduCQ1sZh+yw4aWq37zK7wEhba5i2M9FemFoBoHQhylA6/bVEtUQ3m
VYyCdVd9IggdHbqsE7r5YyzN32ZkvY0Bo1AmhRDiPL/VSD/y8zehZrfFnuE7CGOgwNJn46mrVW/6
EmmkJQ6DhDGqavPBMIlQohijaaQKyLz6Hl6bLFI9kLgjy/2P39K/JMiia11ssUrKRBfaDGB5/lcE
FmVz7a9BTS7ICJtgiqsVbfLL3Hyj/qc2SzAtktt2L/U+FxGE/lWa3ZfAHopYSG1FmHZIGSiBs/7P
FBjRMbLq9yAnkE5vRAv1NRGAzJIfpJGRUSTNkRdlRbYNWUtUgUEExIQMA3SiQ2aB4xn72EBOEhDo
LCuHYgZnFY2pcvtQPC1hbpFY+rvA1E7mqKv3arqT5QlTr4BeIcHG0/w2Zk6he3xLeD8LvNQZ+rdP
UbOv5oZDPKAV6fwBEXJQoTlfjOQSlPopUak45UFfLxZhvEg2AOPn5m8iDZvUgvYUJbjVhrJcugZc
RnuuoVblHbZWOGuqq9EsK/IJrBffTMt7GydAKGrTk1hrRp7VdQDQbRLtCS+4Vszz0Nu3Bn5yFU7l
JlWjVGkFIRQWpgySfMSFEYNKYz746Ci2IzOxwTKqQ7c8mEXUeqPE6UW7p+8QtBu7aUz3xQhETqx4
vo/wRSKfYEGWYEvu6rSzSIaYXqY0kzbgZ2c9hj33fDAX/y85czMSP9eJZuC/2ihwgoD1A9IaKK3Z
RCW1w+UqacDH2EpOzwfSgeW1YME0V+eLyeCeVNRhUSVC+rSl1joguoYroo8oC+Ms3PSwfuWKjKiR
zdDBtx7TlGKc8LFvRPIYIZcY2zIU8WHVcCJLRU0mzqGQMbVj+tVnQ/3SSmO2QhVBlRjH8tqMueSC
VhOuSvEadIVxef5DD6RpJS0z/ELASkzVBpXbAEqBKsPoTsguPYVzyL6qU82g9Wenazk8hCioh7DP
fxsVv3JFrvVDOqOskupoozOhc/SqmR0xhPxj+MrJMpag4s4XiOxBFpGCBDtE3KjePMjtWpZp99p4
Jn6sxyFxsgSG61nLq/UMhueCKf8kgrm01mnEk1Uppzuv4spxu5nY1M9JTMqi2ksFNDwit4gv5jXX
/hLFEUxscY2cQGaUBUyukhGzVbWjZSAgbJ46ceP3ylawkBiFlBNpLMX7jmiBgigm8olu7YxzXhKh
HV90lojoGGLMwvHpoGCG1O56B/MOekzrcpupLKn+RhjjmYu0miCMeksElhsRm4BJ+BLc0+frUgeI
F0pwxaZpTXfoYV9AHkBEqWKmDqGyURpqRWMXpOoFNf1WAvijghIa1Etvpkjv8RT0diVeDyI+dcNM
5zcoHfo8NlBPNWOsYIJpi/zgGIyVcQzjMV3PbX0uZ/UwN1m+Go36M+mFH0sdVLikmd0FC72lSGkI
Mg4EfB1aVz/ZpzniY4pAEsxHVpi5e6jTdCL95F7kfcLMc/TtoglM4jVpBAu2zRxRS2QInlYH0WKS
FeCeof5N/KHetKB5UJxGPIB9AqN8dgp239jA2rKyqvcQkhhjzbAe0r3pyy/ko09ncxDoPln/lRLj
yin8FNLiVjRY5BHuBJGFGMFkwgA4okxRmZ25JPqyUBaq7EKAcoQpxwOx7VD5m8EjjQlVtRQsNqOp
mPHi+U5zzdrS7AOg6pgQzfVUrsmHxunaR1Is6NoxyTHkMmok2YEFCFYnO4DXBq5W3C5Ys8QKKjIj
099RycSXNhg+Kp/yI+y6TR7QsM1DfLDiJvP6TN1PY7dIpq0RwfFgk9xTbAgCCahmCAJXRjprolmR
Q2bBSq4Gf6foKXelmLY3RZI3sfrjJ1ZIDQ7jemS0uvfj8NJpvbD1mUm3gVSRyJSjUwol8thGzCgI
/3KStM+8DIxwucZFr1OAhmcrqfZTK62qnA1jGon86cqaUEdhG2sqw55+vqZSegmrTN/kVkMqtCFF
h1wrBUxAjTP74as4lp/cQuI2FOB6mnNtbQ2cOCB3CmdZLt5kplBrvWsfeRwPu06LbrCKF7XJeJhi
9ah3kUkXTH3R5AN2htg36RgTTsw8Rh1wFrfJxdy7d/SYCck8f1V93QEraodGRD6glnRUMpZTuEwZ
PlLKeMf1RWZGWF60enbGqkP8Y5Cvg6fWtpuh0gTXvOxV9OPa3iSVSYO0zFRCe09hRChab6Iw6RF0
5+oD3zNhlScmGDoTCS8acSK32sdTGv88Ylne9l4SnXF/bXzS2KL5tSTHSwS1K01j33Bo3bwmgqxQ
KRFTaUlsorKCYY76E4YIODAghanGh8bSrn03UTEtGuCn2E8cWtJ5uMAdgoU729A0jMFh9J9K9fb8
rbqtYWhaaFqxKYDsnVOD9GEDAyqsLE463rmkr2S2bK6NQbfWyDCoCmLzJClN4VqVSqJZHh8NHOS6
arHRS0zJsSDHHQurIRGL1Sxsq9VTmikGwoMY5Rd6fWZmc7hh9rJPpIRiEzVNkTzCIcDtTgcMbvCx
SrTokauQWKG0hP/W2ku9uhoGBrh5BoXJ5w4oI9hV+tySGu+xOhCWu1gJIABHpAlNT1A1NAtfSjkg
84Y26hU4fVAHtpwbxHOB8UloOEkpZfQSq7xkqpS9E1T+NlU44vCisF9OJLtBAdvpcGaj9EWtRt46
QWq82D2qZX/pFCqutOHPyZhVbL/G3sjyO+yL+U0joaF9LqmJVmVOoPqfce+/BO3ESscMCfoa3W5H
VNhgCX/xnCfHr8ozZ/GEDRIE1DXSEHhWeIgKYFfyD+vpImFLLhI+3bY85ArmVrxHUuGiH0KFGHC/
iuL+EGnKH0NiPUrE+lSEVNRiiUxXZp3H49iBzsi9oJ2FQeUkydqN0CZ/4lOZjfAypmjKy3j6JJY1
A1ll6iNEnGy1FL2QoNsFWgvFhtgpjgzDSLJaTIq7ZhQiZ4ThAcC5NiAXYu5jup0UPp77yVwZGMPl
2wk7GVn7Dktah9LiT57wXa3MNIThY6SWHPP+I5w5d1IhkI9W5MihIaFEnL6THJ9VScnXOtGk+9iK
pU2NgKDp2nGVhTS5pkw5b6aD8KqH7bgbJHVTieJpbvTmWFddeyyYuWfMTLdGQszmUgPr6VBdUoVF
M5rUzy4YSAKijBRHuUbwl3qCIveXpF0mPLPLrI2AyGGMN3mnfzZBTSja8iD03ReW/cFuEjDxTIvo
IASd6Dsgc70r0YTs89l4DwcB+qw2ycdpxHaURGWFbme8MWzv15j930qt1VesJdpe6fw9ZBTqobFx
S1r8TWVWX1YqyU7VSFcskrHhmARv0Nkkl4tKXGwdwk79EAyGiXG7HD/gtZ02oUxT/d2sAoLyLQ+j
tWXYY62Xnn8aW8OG4CRuW3ODab+1BuTXbbgIDO4q0jIHsd5OeFGDN0G7lbqe3CIZd4SOs0dhQHoS
ZcKwdGpyLQdewwCmLRj9cSMG20KMPuIeJmhioGagfiSFrDwZY4CkbHZr1D1NZsA2rSOupYGUKCoZ
KA4UTRjC3dVWy6Hh/KKwM7Ekg4At0a3bBtwhPls5OcUSWDnob21JrDczcpyCYffkTfVWUxk71cga
9FyIgFcKzBUUi/RatmMf5x1u9secL91oZ9D7RxGxx9z9BnMJZvcUt1gxj/gcwYzYZgZTf5C13jOy
cyZiWUI6VbURcYmgUoQvIqswOqKJes9iNe6a/l0SEFz7lGUqvjCU+oyM29Ihk2aH6gW2bc+m+jxO
uv4hDHDTVHLwRhnF0PMDl/M42wHVljgEr8Sazy6lK3s9HigSjlkRQ/RVyCUAMUX6naZwdLknXaFQ
UWN1kCXMwadoHQEyUdWBKHCvRqKGPDGPwQxYsGSJpSaB7tO2PXbcpHdCEmVmamyLhDFeVIa72ggf
i/i/bdJHlnM1QaSF7C0JrjwtsnOzvwdS+zZxWaFRwknln0tQrBl6x2i+MZJ8kdw+YcVKJtbHfFXn
1QnnMPZH0h6l8AMVfePmA0I0XCEoS/glrE7XU6bR+vpENoGt/YoI2EHLTFesWfL9UzZPrMn6cAS6
JskTOxjMzFu80CGZwA9o7AX2dkykLlJ2o48/CQECQUOCMLesV32z6iFFwNlnfW4mGr6EX1drSj4E
IkCVcvywmon0C8pyZCSKndHFQ5MogODiyRXwrzIWnJKlfV755eJykWSX0uiOEYuMLWSPVuqWxHG+
TSlm3pyrzPrnTeY3+F0Bn+OXyHn895pISKMgJcPKGuIHcT+hUymIZcjTi+Re2acxBAptsJx05G43
pzM9SXiqmEJhZE6yad+HFWoR0qdSI5jeMzSH4mAucEb3GwHobKpREy948v2O4z2wCvkLoALGcz7P
h0jV442m4KwZIFZ3BQCqAgvlXVGRGa3J3VEZ+23W0/xZkiofe2qcLJ3hWReTvybGkvvExyElh74J
t5/LucTywK6wz8SXJHVJva6Y7+YPLSeiuycEkRm0/1JL3XdrTa+EcRzxFDgNBXYgft3HUCL9LVEt
W7BvmpxOYqwHzjwsV48mVixSVInishKMVsI2y6KiEEDOLcUdpwbm19xNOyNF56yryfuyHnKfwDow
vDKMHqHhvxTJYluvfrRT+EPm7yYccla1mJhvUA0H0kzPKTUIBFf3ygBCqEQLsr94AqvLTVSNvFFD
wCAudYsUMivPQRk6SH25vEvKDnS32IBOgG8iK7KV1pGbGpvnhu3T24qEmzIgtYNAS1006HYX7/u9
XJuPUsTxS7VQB8rbUIqQZ7Xlt9+YXLNcXGKnvYwmc3I1c9Az51Y22XnFEj0hZplzNl+z59JWGaSw
+cUPHTG1HczWZrl35RiLtIyPMwrmy9iy3NVinNiC0J46kVqxW8qJkexUtUKtbBZnv+RmEHPU0g1Q
txaopwIeHmFx/B4Zh/jU6NO5MoV716sC43jkb1QR5Wyd5EUbPM1sBIqBfLO1WOSIJFFH41QlXP5P
I6rn7RLElo1A4ijAnQZb5PwGiBC6LiY7rWRZ8iHHI9h405cfcz+Mdl8rLsISVgf0tW6G8UchEYQ6
qSehIol5JqyUBUz0/0YqmanLz8UJqhWlKwGtPVQhKEO1X3EmCcU0J0yhcdh/vtfyuw0LHPZIdhGU
eOYs7U5p4MRHVi7+k9ERRdSC0rPphHmT2GS6wKECDskFpiU6i23ZcVGYaJpSvebkZexhmI7iqq/s
6sREPrb4ZMVRvkkJbnP9YCHY6Xzt2cLrb8r2mok/Vbj09pkwH5NC+9ZKOhUfl14Mb+E7hKVFiqio
e1Q+b73le0JNc8fVb6cpkoGnNNcksp0LaEEKx5zYbJziG1rxLKVEMEzLNTA/YriDIEMYlHsla5EN
vU1nF68XuCKE4EYrsGybXBzYDNbzGomG4M0V6rME1UZefRWcOS9OrNcGYY0UCdeowUApIveBDqSj
ZcR5y69VsiOriC/aNHd16N7apctKa2Pf9sqEgoJt2sS5NQ6HS4y2mwTd6DHI3PQ1kUadNdOxkfgL
CwQiVZHVmwCKPxzLGUrJjDHx83ocnv5IRa/yaf8+1260dAANEgz2sdj0bT5RN3LKRkW5m1UZn4xJ
/U2zBzZm4wdjUHEyDqjoIOKncHpRMm+VhBSkSqoT1M8YSWtGXDrQGpJzDPbgpDE+j5xtrIsyixl4
Yd4Z5zj5EMouL7FCKAw9CPWdxB20VePUG6yRVMkpdK06gYQzNYz4yXR3AA8HF0qPJw6SfxTmJWLb
mF5MBU4UNz9qDRIRzMqaN33TXCQ+4z42ILJNWr1Vo6Fa1dO5AfGa4S2Zsf9m5VK9LZHlwMPR132A
anDGM3bAM0KKogSpqVWvWqVjjw0ogBA3FI4Z5vNqrNoLtkeIWqYkvUkKzJuC5RshTQ+pT+7iY0MH
j+l95uaCmF9GusUb0aZeB5/k35Y+/9+d8P/mTkhcG24D/+dMuu3Pn7D4XxLp/v0X/zgToizGf1Dh
P0lVRF1XMRkbfpv2f/4PQZKMf+GCL+H5hkbb+I8voWr9CxDdErnrDfw6ZAmHtn8C6VTpX4TRWRi4
KJpmaYao/L8E0hmS/N+sQSAoiwoKOxLzFInF6b87J2BJD3pi+PpJmuJ+k1CFM+YNULnODLRQCzAN
RuTX7p4PZdT2Kz0Ib7Ds0GRKUSMT3svT50PcMGBs4OixaWn17vmAprzZjcvD85/FGEMMz9NwlQ5y
tFEWos3zoVvINJEi//PPf/9MyOFQ+fWeiCwoXbi5IvJcHp7PUC/zQxVGDDRVv2Iyt8RoIhyAM7U8
9eEfMH0xDCDC97nS4VELBN5XSytoaOZGL8ILywhpIm11GnEogT/AwoGdFflYBrFWbNhRudOtYFi1
ZnYMYW/nI6i9hLBxpbSdiKBLF2mQjW0zJQ8r1+HT51W/e/LzJ5gCO6GXwN3k5oJJdberW+J6VcFA
5hFU5W0KlH4lGHymIDZfuwlMTUZWUomsdDLoAgyDyNU0IivH2aJUej5tavhPEITFcqdIo5tAgd48
P6dQYn/4fAYsahDps6rSYN49H6S5CulTovPYN8UmqqfNM88THK7CGGJXBX5EpnXvIY7vV5KOVcuf
GA/lEDqq2DbGFo44gwkEjkEw2ByfcasG6j3LIpTSbbZrF+HUM+tJGoiTEhi3LISffPefh2BhXv3n
n9NCuqKtiK+jKXUrbMrJ0lwexBwKz/OZsRC8ns9kU6bbVNk8lxzT5yd/PhjLP58/Y4lmlJEhyol7
ppXPz9PGMYnlyVoWNukdnRykrYXoSoOFTcFVwUcdJw67epW1u5E44w/4rTrak0V7s8rFVUtEr7Ci
N2rtdOWvEY1B0XHM6U/bbiqB3ZnCo7vxzIKCoTjZG6AITO8G7a94biE3Dc3K1/eNAYB2ZM6ZfyR/
JXe26/fiGDJ91zwi5ZpkC8W2oJJt5rMy3tXypyCNPtnUIB110rnw4kpirWG8QChzqj2UfKbuzJxk
R9pM/XZ+iK/QvDqA78SObiLbJu0+RpminRl7XdwmlIr6CtWFULsENRvqgegIcjcwoNJ/44tFNhIY
FY00BIsQ5oGd3/O7Eq/0N71zZSjLkl1BH0ocTD670Y0wFB7guvNdW7jWNC92mmDEQdIQfQVk31Np
PcofEHAO35k0rqv+JuAFysZ8aO89fRhcOTegQO/WKMlly0vAWUwMlmzEAdcycZobPy8/kUR4f5It
8NN+0fk4CN3LT/QgCl0syfaIWUZ6XDtWHRHvXwdCnwqBCx+D9RRdyF1nRDH9doyZ6u+Yopx6gJlr
si3gin+LppO0t0XyCmMU/hQaGXrlP+USvW1XqdegpYaL7YwyuT87SsnupqBUucivyvtC3tBYQ8iq
QQDgNlcssRnml3fAmy1m1PAfEfcmzH+4N2+luSmJhqJzIsIG4E/00rtOCJjdvucP4zV/I6D+HDMd
IJa621v1pwWjYzMBvi6R13DU12h6O8MlhLPpvw0Z4PbVXEfHdHLEC4PfrKXZcM0X5SB86KHDl+Gy
Vf+ov+MLOFuw13fllmp6dvrIE1DKy24KIWm1yEZRLHwjuxTx94zd7CgrrBQb9S3ZDxXJa3Z3TYp7
f6jexov8ZWab+gOfOrpcLrb+YNKwW3b3V093xE5hqUTFwQWlpSsZhBBbEwrJEncLJ/iq9x6OY7pX
vOC1GHEmHGp30BUpg1rQXtXQnf8is0dnactEhHmGk+z0v9Z3+KLsm1/1R9lpf6If68q6MzGquAce
yMWixZ5fkRgzvpMHVyz25aVRiHh0pHffTSvHAlHzBnBRy1bPWJls+/OUeyXbgU7/Yzd/5D9ZQczZ
xuR6yFZQ0cMfjBCG2i7dn/4I4tcfy9HT35l8AlJlK3w0XN1jGtx4SuJSgfkf8EjQNB2RNUDQJ5bO
rV+qYzvvI4s1w9GsjfmXCm56E2cvbz2l/WiUT9YOfwL6tEf9R83oPW9a6PGkPojxVv4DTavYRdxS
bLm83Eg83OzVn5JoK5v4B3cH3UFSk2yKG+QUjnnzZ36JV9Kj+LVYQiGAbCZ9NYy8/6YCbfuYXrUD
A0iWRSK5PXU7MG0BSXS01+iTtG+EADi/28MXMZzztrwwZKU4r32mYl7YQMI6MfApX/wdyZh5u0kv
wndVLed3YLib7rj38pcxRPmBOtzhfcZD9+bP2xFF/wR5z7WElcn3KDDUZLaChhFiMjFEzJi23JC+
tEtf4sW+wQ0EL/hjkmJt2VLthYWttGsx3iS+p1+5va/ZMX6EsWN9B7fW32lngzZ2Vn5NOYEAZgMc
2ONH0b/G1TGBBHjHzhg/Gl7GL50Yp3jhYAhfzeIsM64KBHnf0r398HFGQWF1QaDV4/r7NmBfX7xp
hFyUGN0yBVdXBVEo0tuEEF28NuMZIk6It0CKVpv+l4vZ89W9ntK//WbxBik6Akb5On6U+P+FDl/b
uM93v/+Sm9+GRZa7Fx6HbKwYKQAOpcSrxCi69OzCa6iBhamXl3QrFgvoMTzCDRwCmz68sTgz+KN/
hf27ipiAOBiI/H/xXtimvT2u/BGZ6or1X1xTm+3C72ByJPtF8NRrkH4k6lE+kUMftc58HLaO/1Hv
cH6L2Pr2InwV2AD5Zgy+e/1A2mCS4aHqRh0DMfiZmxmWZuFJ4aWoYd56UnvshzUfr4YZPrlRtpWK
I9xhcgRaW+q2rYvvTmC/VvmWeJBlhuSqzdVIRlsq98mntVN28Q0G30Y9Kef57L+aO65orID2wgdz
soolJoHhgqvbBx+BcLW6OQsRU5hVrpzKJnVTxt1I9yLc9e4yeRbajnRL/0Yn9wK30FXQx9g4j+So
J708eovaUzIinDkS34Tvl5es3uibOYPajxR+qyHOYBtYAgoQdIFO0DGh1C4ajWCxVt7rN2tA3bP3
0To9WnhwApl7zCmFzQgWVWzieF1JeEKzfa6H+AV2Y6cRDrXBZ9RMj1jp8fty6QXpNU+8AARXcFDZ
lzcWotflpRAznKFbmFS3trUtf4vKrV+FiwrXTQdNBMZxOEuM4+PfKLkixeBpiEXjtMa3ppT3MnQA
RF+dm+hrQcV92yMZMFb2VvJmDBu8heGowduJvtX38mh9ZqadX/npVK/9fbgfhRPE08Qx3ytGN155
k/c95KLDuDYf6nvhiof0hp/GtCyn7V/BcOtTgPp+Va9RyfZrdOVrxcu/2quw7q+zF1wEaddtm/Ow
Vz6rzVUnDue3/hpPJJaZZ/g//B8Hsw1TIQQXnRuj2HWTD5G4qpe6cEScnfYcIyIaJ+KUiae894wD
yH6kXLXoFba56fXJm3KpGAIHDg5DeeLiElCvxYf1Kb53zXs/ePVrn7j9NVulidvcpz21Ep9iTc2O
X3qnrxH8pbv0iC1GfFX36XV6H97rV44/bxZ1+/IqwKk+sXHQ3zvFtnkZXvTcXjinLnq+FqUg4XI7
4016nX/D0VOiTZYf51dSq/C/K92We1D2gu/uUv5RgefYWm1MCZiciNimwTtMNuGt2wZ34cX44cKp
19Kr2L4D52lvkrKWRqpthyZCF9/N+Q5SI/JJ/kBvlN5SXoxwaZga/W0I11qx1hyl2hvKCpQtweOu
tw+gulgDMjAinTL/iq8ts19Eg52XbjpxVXS4oNwi8mb7tb64u6+GDHBspfxJA9BoW/rjNdW5+GGf
tlJ78Up8q20ZP7Kf2RPWgJHtFuBP9l/pqqpz+yo+4EZaH7hSiSsErhKlJ+y95sj4mzzIbKC6vfS3
+lbLRwlI5UZYqZVsk08GFMyHyXq4TLIDv6i6J998+UrxhjNvMOncMQ4JE9UFMLcdPUA7EK/eOMED
EqJdZ9rNeca0h0Jd91C95jcAwxTGXeqBVHHBx1+EVvmn5Oy/84m6aeBmdvLg3BdktDJ0W9E2WX81
ynNhx3cp1WsyrOvobpSPMdt0P1W+KoYPMHIoox2EkRXVBHlYW475In864PzEROQpIiHUrbYZi6qM
WRtzh+7G3CkDMp2y28aFZCLc4MHAQGBHXg6tZf3lK2m/60Or281d98+z58+eD7jg9TvCOqkwzBo6
TUvsb9kt3rc+lOoGP2poMBXVPu3yLoxKOr7lGYjZP8/QR1ELk3Rc4F3UxGsIIfvREiPRe/7iqClt
vtDs//d/rZYloKs+UEdqGyM2GZvgU1gHPU5aVIo4wZZMsOgzu+UNZZP2OFI41BYU0kyadnmftng8
gsn7eb2zoGAD8C9PFTIGdpDscPm96Cy35A4V78Fv8Uv0acLtf6RFI242wSrbaeu1Vq8zbHJ7fN1I
ILahZAjcyfnSpQy/2Cfu642ibnsDK047f+hYuR7oeOLWFk4inQQS6U+NncKRjUMhr5rYJQaTZvLY
46s4Ori8WPqaF1X1U3dEfeLId/2uHCdpVcR7ASNF1MoikJ+X/ebv00XwWmpRGKW8B/XnO5xE/4AF
6bH7lD9pkOY93/6Eay+EQafdQPe7gil2KwbVx+qLrhNGvkkc8OxG2F6ZHvVYiSXHO3wA/TPYiRfp
S7+3D2Fyg19iyjjQ6if+QgRAJC7nfqpIQvNkVEm//Q+G0qNdpjftYbradaTRArYPb9qJ6M7xka9y
zFghRDvlocVogCrJaf4KCLE+ks30G66kL9Syw6dxhSbMoTPt6RT/UBTT6Q264382v8UXNAOhcaA8
hcZ64Ra51S/FJbSzzwDsg/mrZctv9R0PBshFYeki19MOygNPhO7arDkjjKurY+ahx0vdcMXpLqGI
XKbYxjfs2u4CMmtsaOdMCGMvN2ymbflkiz/DMm/BYpaSvY03I/mDNhm9CIIsVGo5tBKbl5pvldt8
4K/mI0JwW9mwmdlie0oYFQ4LB65K3IfyR4yz0eDB7+dwYr/8LnjfozOyjkUHLGcdJoNbfTsjOz76
gLVes4p2ygbKEcSEbt0+ZE7BD69aKQ46xnxDVCRiiQfibuHehl7G32/4wU24VQmvoSITQKQr3Oif
CWqDNb2XWFju8TlQITg7Gkk6A/MSzivjbuMmkiY0o/PhTci5eK99OnxqKqIlbFI+Ujby10K1ITru
gr3qQWXC7qKihq9u4WLgseIyMjHErfiOjrJWkEoojnXEOoFB0aZ7jc9a4Rrv1U7am+M6PRdf4T2p
oOy504/hKFeMaiAzB68t1IcBUrNNpO0D30ZCqML3aaC11CNP/lFpvumoBIcOn+9RZzaid//OwHrz
X0Sdx27jWhKGn4gAc9iKQTlZVrA2hCNzznz6+dR3McBg4Ha7fSXxhKr603jnaVRLyyuPPgOhDzCN
5IouM9vTvQCsdsEqeqqlZ9EIvPTQhScQO/xGcX4uMxeDJR57CbKEtadm+9DlmW2hQlth9MMXbePh
rqirbx3jJy5OtAZ0D9K5g6J+KUIXF0x4jnZm/o2qrQh7pu4Cvfs3xR/tqb4sMRVfaLD1OqLAXI0O
pfo3MWBGENk0ZH9mtux39JFiYA9PmMT954swp9oR90TDi1jqGHJTlnKVNl73qX1lKwN+D0MPppOx
Z8iIiC95+q7dPfE2rstjxJhppIhBprQIRQcuE+gIFk89c7A76RnIHudllzhobufKHb+k0pG2k/pv
3tLYzfO1ip7mL1MESJUXFgbWvmxDBkA88O7MVEB40HxrXyyS8DG3MALt6qnMjvbVTOcsPYQQihlI
PLpfjrjwo6zwRHIIm2ixGTqRbStTUzn9ndyjuOaQ5HUxnFjr50FHxOzFp+FpkYQtguciUYMbfU9K
JpMASq74m9Zu85xKr+NDG/YxnwLXd4Axm23+Ncy/8DggoetpbiCBYcAgMPYJos2wh8nhGE7z5aOE
Y6nvlW6R3WaykOMjogzyxOZ79rTeJixLE3fAo1Gy0/ScJu8+J9MdMmNI+nZNisO+GV9jFo5QPT7g
WAljCucshLWefBE13GEXqCIWr8aBoQNzAoydq91870/YxK78y+S0PE4y6c6MtWyQPZ5u/ZOc2SSB
cjE0rtD9rKzQYWXTMgs3VuRxQitOc8Xw4WwwSVtVwKbX7AwEV+3L4cbUi5vI106hRangcuXUX4Zr
HJigRVvlzt5txcW0L4/6aTrh/fcSMXIq7RqKBXJIN4qH8T/tKL/uHJUwJ5xqWE/X10kR2+GFJ8+W
E+4dsd7nKIbEw35nM35xazRYQcccNxL2EJy82+Ka7IeT8VQdsEkI+tAI1FXHlku2whesyETxcMac
wk1WeiaT0Ag+MKSgxWidfKoYA8IY9eK6EH7/fd48GAw1zz2HgPmB24EdtstsUWhb+mx/WR6b0tMk
OxptDh9IMwZlRLECraplV6L5VAGDp404LRlhmb9cteSmRdNSSB96vOWG4hRlYUXD3pBoNRft+/Am
/yKf7i9sN50kisFlJM7sLobBgjMh9uHgumTPqI5EYDz3KxtFRu2zCA/Feqb3x2sCHh8+I58hBqEg
AQ8chbLH9Bz27DQObMSPMe4n5B5K+zS+ioS8KXa6rteKU0JYfsH1xZoOlc9KUK5UC4Phzit2LbZ4
8VIV3jCDt94U+lteO5+3emmGFftCL3bwUcut8sSm0sgdbE7KeY1FaGIuq9EzsyMCf/MncmmPkdV5
UuAmGeYf72RRGzX569x7Ll6E4uBwglxe75mTpXKZdbIcoTIsQv6w0r5S6hT19cD9fh+Wq8A4JdFm
wvCmoavk2kYsT7ynb2MGpQ64wQBco+lZNCrjFK9Nzy0HDNqObthzbcDGiuiTfVvPPevA8bvAK+UG
LopnnSlvU8tj3w2/UnOxTK/p6S4P4pVLkaFgR5f0U5wbKGPL2Iu0Ew9FuavX4Bxc1R+028YBH9SW
0ea4aCBYLYIVFrCv2a8jfcenYNuMdl+sM7LrhoX6IvUuiiVzERgpIiJlXGYYxfGv0c5h0VMtcLSt
bUzrrDds4+uj9DWRCRIs5q+Rj4Jy7ty+w5YybxNOvoitHP/ccJC8xtEJ3WKxxqnYG96aq77JPpM3
0dWfVYHpm0dzX/8b6HfDWrpr3vBnAWDPNsR/G1gnXwvjd1msmmWwMj85ftE1ZlcuyVn1xAsfLLQE
9m7zSy3eIy2niytBBvbCJ1d6smlsdWPuy4cEOfRPR+xVe/hUtu2wiBXbJGmxZ35H+Ly/SRiE8S31
NVjFicUC2v3LDvT8T8MAcaPakzunLvFtdYYrSaO3jB1AgYdXNidVvpI0O9siuNP/kJJSk8HnxymB
GSmVWs1PLtC/7eQ/Tl1owxEC0CP8RsQXl/xHdUlkhR8wshIW5W46I2r2f0N+AVRdTHmZA8WbGfBj
+FWcaROfqrdgxWr95kWicWraHcPSsjzykKuNv1Yp3ZZaspdp25+oXQ+qixP2MvUwJG1mNOMsT4Y6
3R/XspXa6bt8pfTStglNySbdSUdtPk0ooJmR24pDcf7GGVUrK1nyUgCywhm1V5nhS9sAE6+Svsdr
JVskuZdH8GV9sTmFjCKPxSL/yK3D57do9nh6b/Iju7e5jvcpdthQDh/fzzN9n3f1pblyKMbMT5jf
vEeUCa68Vj/mL+s+N8vpmgR29uRe0tRj2h3C6ZuLhvLf3ylPv3JCfWt+U50IyPBzHMTW4VtG+fCu
nUsGOpdE5iUvUpbbTn43WJN3vG1+YebQlB2T/XgWHxq2MGvUX9ku36rkxfpgJwvMDl/xGyhhKfbX
pWvtgxPB1eFqdNVjkVOBa258kz3FZe/sIldZWV5+srbjanwbHtLS3L3ILTRLByIjWbotLhuEZy1C
j6eB86RMIQU/chGaCwnS16K/cEY2r3NjkX5JNcrEFeV7INA+MXM2q0VDN8bJRzVZunW1ZIWruR3t
tCXMVOCAdzFyaKYhujDUVyAmQxthwovB6ridPHxbEZQQlViknnnpugXZPFiPYReHruAl83RSy5GP
s22uOmMzKTihrhjq5K9pw6ajRJZXqeRSIJbu8C1t6k37HF7UQG1w5AfaH4eHTsXcIROjOTzS9VGY
vhXwO56aq6+LKx3fFkBgTWNhXOHUWfv0UIZr8laZ883sETyUPkQmrRz6AZ54LmsHreZqeIx/OMsP
pMnvq4fQevDhbr6MimuVnqvW7vJFgpnBzdyKXwyu8PpR78Kmlpbh23jDalhDRg4P6gfLXTyJXtN8
nYZMXLUKVhxeDJkkAgBguMkDd0udcYiL/qEBxssXKPHl3cvjGS3A+NQIs94x95kuE4Ja11ial+oR
MFECgqIYNyY3YxjDmORNTZ4974gQlUc0XDTVsyYb7QusU3nHJP171aDNPLdvPDY4VmQDMHhboJ02
Md1mRM4xspqZcP60tvGnoNW0/cDNgqUGxCatopOC1C11GpYF2i7sbK8o3kqSVVj5tMEpHL0Vjp5k
OxCWIyzV1ZDAUFukOd4ZNhPF73Ih2cEDHpio2jOTaURPuA/XToLv15s0OaFPpYG0k7aTFm86pocW
GSkb5mR+oybih+kLMLQyUjfZc2qndDv0ez+Th1WIB7Z4qg7B1iAwypW9cpOxeSiVuUiCveaWXvHZ
3bSvdhdj5ZM5wafIKLl+Hb/JX0Ekwl/7YSIWIgcHN9Nls2m24R6MNfhT3uOl9Y5Ntd3T8E9P9W+E
WIbTZPTCRkO7C1f4PLDT+nXy5gunmba/emGcM9pC8TTPB34jhjPjw8+3o7wAkISGy2EdIxj0N2aC
MQ1JSDuyDwDplAj9FPa8RB0soteddZW+YGHl5kqyloCWeLX60C1RhJrLuXmoybrCtSe1gYnqxdgt
84DcVOoIMFET9aANf6xCRGK/WEtgdA+l34CaojcqRgcDfK6FZnTMT4pj/wCHDaK4toaV5CJrB8EC
+mYDfOcfGbM1zFNDfGfPmraM0pu2Qgxu4S9MAbOIv7FxeV1ZTrLKPqG4BbDVRAc3/zo9AnAM8NGw
LspWNC4VfuvUCbGHslvcB0+Zc4zq3pWJ/SKT+NUrJ2cIUbP0egWzucjOMgnwCwmpGFKhnex2+/AY
a3ty3fHh4ELEd5hJzJIjmwSmBZVx/KBazkrsBsCIihU1mvVpXJGV57fkJ9Bdlnq2S2zLJaH4nZeN
e2HyZMyUncddcAA+bd9j9CmGY1nL/p0eHkDR+qgHVga//F4lB7b0UPAOXOF3+DY/uORkcrO4kPoV
eRjZkyhgrm9uuEwnpIDadjiov9m5osRZG98FBFw3Cb1JXvv+DgqmvtQeisOayLlh2UmJB9Y/Th5h
4W3t5ERf8lw4q3n4lL3vTlV7oMngZQZmTYv2mwtUseOf6VqYriBR+PORYp4o3hBCoh2pXRlkCtP9
uBrQw7mxAF+ePGG8zxYz61pYhNfIay6JuRCR9DRbM1+Fz5Tg0VN5LYqVIawAF0AcpFdGkWf1a4nk
n+FmkQ5FuhxZ2QHFBi/F674S5jxL0n0padkIBCe4zX7a52ttIawYHbEWqOxKp78yl52wa6Zguhgn
aMLaUd5wPao3xau95q4UXims8Cztr7KE/Ttz293LFTJhLIXJLrXYJbjNF0lZdMozMr2WFwgMAZS1
gj4LMGcQA6zZETJXkCpMvILQm2sczDdK+NQPutsg7LO72K4fEWSD+ApXFwdAjBps3/b5n7Ka1GU/
IYLhPS/IONUNh5El5YYK6IuwEtj4xuTCBcZ6YE2tX6UT/jTH6j1941K3iCLdEg2xVH4AjGL60Xqh
rAEcSBFcJRdRPcab4aijN8fr/de/i/eJ3pfCe1195Mt4Izuzy1RH+WTY3T6Z/5fYLyG9seVt/YQ5
6grr9hpdeDuq45OhDj68DtcRBAOOa80O98Fx3OdLOXvhKfELoYtCWJSsYIqv+p2tOb6zyDjw5MrT
LsrD5OA+Ij+T1qRWK/KuLz5ERhg3vARbwupGd8y9dASTtUlaAu4uf3NlWydoPhfZKxLcRioIhKZn
K9ImQ/orjCISb/JdjeNlcMjgKZJNbK6Nco+GIjTWXbnEmqtTl/MIluHBIst8j+BrUAQEbeAPIzJm
ZOIYWyf3FMeF1tj2wkHac7HU0wboi0/P+IfHxZojorgzwKMXykf9G12yrxEXqV8A4TO/nhXzegib
JlygPi1olO7Ntv6tkdPjt4GZxS6+luoCgwbx9e4UWMMgS4y2qgUQIIztnqnfO0+H94g2cqYMu8vb
zjH2+hGakC1uzTeww5FkxR8tdh2fOURtGwCF6kKLt/oW6f93goM1jegfOMe6PdTjAivGMV4Owy3o
UOq5CkUa3sDn4EFudcFk19gbS4w4LiK1rQrQiSTfUTqHciMDs8OdGOPQr+hOU0GGfB06MCGg505u
t9HYp1B6vswtNsrhubym2SLyhDWng+gp8bIudhZhVsOqQlrvsg0qCNzUwOop+JXeJvDmbxPLbxta
xDX9hcBcFowlHPnOf6/3eO9whPbNXVwpVyBFtF8X4UN/Gz+CeCURLLRsbfkbUXP00zncFAzirkKw
bm1rCbZ4xZ/rJfO5YBo2LtR7cOFQ0MUNRDRNdXHup0k5mPthBc5Q6rYVI4KxKy86ScvhOzm1gG/4
EYsLVnx5VT5UQJ7ogqVgeTW/8HPSGP5su3fAkxlxR+LWKH4W0zu/oz3XZ/FL3SZHi/daIxJwqPDg
o4y3+Vkv8fAAam0YNDAXvQAya0h9Xdhv8gPzzkv4ZNkFF5Fhs20egXxwK8x2n5+01WgPxdW4TKjB
fg2s4a4VQyE75D/Ea4wuKgfeJb7OF7gB+cvMC5nrIu+IAMD/Y1F9vaTB1u4v5QO1dukyII7e6eAu
gI0Sr+UAKwPcwpty09/ponvhudm+KuSRixciwAIKyZWB5bY9ZEdMbXAMBP3CVr7bRl79Vp6ttXbC
G/+E7d2XAmCINsiOt/JKO5mW2z6iO1s33EROfk4PgwO6OI1bkeCQu8pYnrLz7EjrfBkhHCO9HjPO
FTw8xiwM5t+ISpbL15vo7u2zP+i8W+Dbn9fINuBRg1LOTrhFBjvxOdOuIwm9qiuM4QN3p/1V4Zb9
pa+wuY4qYhMWP8xiwsAVmmVHzhKQD4RDWjCvZ+oAiEjG2FmR1/qREjOp3q2NuM04Prl6qh3rstyk
1yJyjE/9i+910kL55YhgoUgfuNymVPb3ei87EhVbREXkVPJpQMUGUoNQA4ZVZnNk8w7VYKnQ2VY2
Y+chfC0R8b0+w/sUgNzoqDOm5Z9U76XyTqJSP7uSvCTyw9IW4ne14zdBlsUSSiRK+zZcdJgvbAQ0
VWgPturWR1v02b1n7/GW9Ql4/TJtYbKdbZJLuxc2yXu3hkWl/0P56Rrf5F04OcOaSr3k6OMlcmPS
IIYr8w6EXeHvuZc+mOv+jlRVu+CW714UscAxx6c/ra1j9Rmu2Voz89QHnBBwm9JGSpbuBK576HNu
aR19GLHw4W71o6EFHxw1dTi3x0cFust0ahPcYHQIO/3MVKBlAP/kpntPko15hlh27jYMDz6quwh7
Hu2RV35yYpMWGdu9wvJRji832p6RJ6whtYKGxiDcptCUqn1Q2dOZKts4SXhdhDaOFl19nt6bi3bC
7nmZJutItQ0q2xs2mm/jsVM9YWu9p8FaP+ARcORmZvwxY8WyDBxIMdsYH0vIaxgIY9G6oOqdQlsx
l9PScjgJHrXhjDew7voW36wrTWlrMvFfWNeANojyyw2cbvNI/X0e4p2F+x7qjwXhE9QnQKrTX4Qr
xCN+p2FoeZDBMqVpcqtTfYipOWhrKgx03EKmUnazn/aTTjXql/HBevoX5D4cicg028wJxVVFcxkt
/GGbl4dYXOnf+nciY9i8CPkQdwa2ZskKGD160FN1D3UCDnF1gCvxaFDsZnZyGn7EdlVcULgeEGzQ
wRmfwombLlOOWfCBnQBoD3NR+qlhJU67diB+5Q3/+EFZ+aFXAbVSmP5W4H93aggsWygzCsZYTsVs
5Rp8j4kr+4w5bLYPJ3VqulmxGkq3wiQ6WXb1HScSrkmupopxmgRbdsUqIySR/BYJn0AUzmxohmDy
vti2SxTe/K6Jsorvc7RgVKJvjI9Mcsvl8BXla2xEIGRvNd0Ox1dDjfeuiiBfoll8VTR4AGVc1uHr
Ag4u06r9HZfyNmIH9S9sQXtv7uS6zQGGUzuTbFmmH6pTKKsi3UcwMwJ8L2HveAUkPoOmzZa+p024
K5llYBD9oilxebQBCRtuyF2Fkdg5Zmg+3Mb2aKxNYNN+pSjQUHfc08DSaFgJf1sN01swO8q4IcQj
wm6mw5Tk9YKz9CH5UEbLl4iLinXdFY7EpQIYQW0tvz7+SnaTYzmsM2Hbj+e2eEPEImf7rFwR1yKN
pDji+HMThvXQn/JpY4J2gUEWABObsd8rBK/oG9WELHabTMY1+YqyhLqMWogiAUVIzTCEkp2yW8YD
zOOs5HHgyjaMO0tY+pDqCJrBuRsbZt2Bdpc+1DfrBD2pa+HG2i2AdbEShAWFUV56UvEZqOtm3Gkj
HI4bB3Okr/ur/tWf/gH73Qvi/z/O/++PksKpThCU8B8X4N/PhWbwmo7U8OH4B6OOfN7OavyGNDlc
//ve5OuqZ7TGqfcza430yM06BmNxw04oBYZyeJniKhQM3cvVtN0YJYz6YcIdtap3JnFYDCFe3/r3
lzJeaw55DfD8Xt+TUHm+gk348t+frVr1TCxwly3BPBh9yg2pMtGPNLy49v++V7/+okqg2v/7v6lB
evDvq///xb+f+++foK/CdlOI+tbpCRhb/Psh5PWo5v99+e9HW1K47SiW0VtqaX3EwXks6cbVCaJK
568UXqykR+ayHprCI0xhOcEBkuO2tcdBnxw9d6OXZGlfB9N59JvWCUyeWpEp2lHPo2Oahp+Wkr0p
qvAp457qYeGp2hbwBtYp60iI3Zr92vnHMR+VJfYdJDSlD1+wUN8SIIGqNbcT1E1YyDSBl5EC4RdM
ELB9JcwaWuykxKJjCBItjWnQJnfwRFMlPmDL+cj6YljjRgbLXoSmjckKBNwuArhqunGV6SDb0fBZ
iIW8RYYK7zpYTSYqKSw7Ypxbak3svYZ8T9Ygo9HhlLVYbBOuCbphaD+mCBZvKl6Ja92UoLStpyeq
EHwdZgqOrscTz4eShqLfyVIyAZoIfqcG26Lpq8CdOmiNzcBFmDQMmwdxXKdF+OhjeVPATn0JSXzg
gc4qy5WotQzm4s7jA8ltbKRzKN8EM2dWRdR7BMkLO2TIdH2/D3T5txGhM+t4Z+eN5M2YidhlOBBH
ORs/caZ95hbzjDTSfLsgdAbJGjwNE+4LTp/rGDaFagDt9YokOS97BglD4NIkn4Gwsbk+ZiFkOwiB
U/6DIxkifgzcxuiN7I+2gS1W97QB8YQqXZ0HR8NzwBZCK91G4S3CberNLxIIT6F8lkQuDk3Rpp0R
FgiCs5lJXJNmm0b7GqeVlgubWeAMnIo4cvjI8YmA4o4h5owhWffwcXdal9mfGMN88GsI68aYDos5
0TYWWECP6CGSmDkQqxIfYnKXuvZ11qT5JyEqhLQf4rKCpFCYkBZwAsFyw3iGhoF1k69/WeG8n2Qy
Z1CCwDwWNQ+LPmA+3lGgMtuUQ308ZBrq/LQgMSs0KXrZamtD6Vw0+uOqnWbY3LhGCnj2LxS9uFWs
RFd6+UoMpEzIMuTIhMMsNtO/egjrbYlMe56ZiWAIwAGdsz/8IRThaaiAPCm1q/HkCCz/1Cz4iXXc
73MyR71EYkQls2QJXvPkSuh3s4mgeVbYJTHVgBo3H4LJXVAyQataAKJa1QVX7nQOAzn91KqMUVcd
P4xIppDz4Tob5YVoMnx/hJy5MqaeFAniKUCJCl5kXTpU07ZSJppTc5TFZaYdJbp/eTj5LCTHJ9lM
lXFkqkoMmKQU9nf+R0hwt5MSTm5VVhyrq6jIoyxaklevbTpKmhh56xLf68SuIN0WMvFyopjDnicP
b8aGhgu16NPCmzR9q/MB9BXTw6xjmfUzU/BgCNWVKUPxn+t410UUKllD1ZeXyXkIPqNm3JBgCJYD
yYAjlsxfzbQnFRgiSoafLO2BSKPgERZAyoWRSgsMD5eT0pDuVyfzUu7U3GvMiW0CUzXoc4b/9axG
NMDJnfiPm5qcRvy3hxYMcUwmyM8dKziszUUqMMQqAD4jS3BI3hDPhpq1x0KmhUnGb9EQP8aRZ12Q
P4f1YkJQTfXVFPT25ILIPNpJOZoqI0dBveW6xF39jwI0AbjEWCcOWQ4HV6vfRmyzcHZmEqyAVRrM
goOw91JV2AwUEfKoc+E0ZrtJ+uiZdnhvIKLbEnljwIrEikzrAUjHAFmCD0skmqqzJbUEB8QY1SnA
xBjhwqGSFNHpq6L2cmE6yu3kyroROIlJGLVfK5e0S3PI78wMDQLgKBkwOujmGvmNER5zArsPotw9
ahn/55p90uH03Y4ibbzBfCIMmvCQlTSgGqD9rIkLVUSwX9DNGUNZ8ns532TBfxP8AJyiEpINXMQK
p6KQqEgntgDJsbHjiCzMh5gwpvSzGAAfhYIUT+2qwUpY0NMriZEwuvXu2ZJ1tBYNyuFB/0r17Hdq
sSrSxgFJvsgMntwGQuudxIdaIstZ6CB/k44410EZkIrEMVX6pQ4rA5kczeUcdOeoJEHJCq2bWogk
sr2E1mwzmHK4fpmqSdIvqxymn90E6HtAnIc81tcpaWsBfMNcbHKb2+gmdm/T0Nya4u31Eje+EbKo
Ql1YKpNP2I2isU7SW2SRHYkjv7QhnAbOcT4NwDhwPCRSAhyzZSumxdR6VkcxnQN89LrQQYEW7Uaa
SIcLA9/re41Ib6pRQ1ML16rnNVY6pas3RI1k2bTKgXkGs1ka5NhgyTS/QjQGjHgzTPYjAmtc3Zg0
L0saBCL8kpEOp4txGqmPecCSN+Kmd6bXmLqhEFcjnqklthmyBLgrWOYvdLyi7RKPDnzSmH3JvggI
0WKIJTI0INlxboXZVSvYE8XQYI1tzqvyFXJQjCgptQBjJkJ3F1aGtC8OmPKXmk+ioo9vqk8XluDO
AoJGCwPxZICyEJhMDRVi5TyjPitSKbihJgISjjT2scrUo9Hp/XpuWOLAGX4Z1oQCMQXDFOBiwxyp
pr4nzKEpl0EOhc/QtcM0MjMuNtaEjV7ege9Hhkrsc8GzqRHKEH+Oe5JBsncE0C6NZCj5EOTrUL5L
JtNlgfX90ncviniKaBKFq5U2puObGSDnQNwCyTYXOY9vQhWsJPKbgLqagTk8zQjOtk4XIHrJmxjd
EpdJVhv3JtHkW6YeJqUmGMooV0LHAHMSExRbbfHDJ07Lblp33dSGx9SZ3z72oDjIzIes65vtEKyV
ETxA1qNhq8kBTHOLph7zOCbTlrmz8uxT88mr60VQ/CI+jaFpbJS5u06sQBYrZQ3VXTk0S5StjF5B
GmMfM96M2gseF/Y9BfhTpquPLAPIEiCxoVOn8SV1c6HgLggbTfpREo1oXHwVR7yjSEnfRT6kz57+
xdH6NnVKSV3mCdSFsHmbDWMd6RXOApAaZKlamqSkEd6N5kcJ9KfSDDh9thgfRCNDLCE/lNjE6PWM
YAzwoCSOxRKwjOt4/U6rBdheTfXBF8IPbOnClU5SyOxMcaaeyX/DMZ1pUiZb87Iyerev4f+IuK05
qpgux7GJ1340b/BcO1V4OWFhGy7DiOmVFMLiL+IKGVLUIVZ8tUAkobohtUDTc01H1iEYpGmN4RGx
PHHhJEJveWIJSJ/i/pDjVycQXaoHwKuajpBRlP60of02xZYfC07QoKct9R0fWHklfp0Asp01tupl
lnV0txL+EkjSSKihjL6FcaR6KMDnlSVtyggwR/VZtdKsEcGqAaZUmILixIU+qMbUhSn92MgVfc6p
DDIEtxNS0kbDEL2d4NZmOAfMBryrYT9a3BID2E9T6Ti6TbAhcXJQFCVepylmN1S1co3gEkJ9JfGo
o3ZUyEqu3Ry1Lw4ClbGejGpLGkjwVsYJvmOh3dRQFbE50DEbaZ+GVQ67zLK22Jhseksrl/34zLU9
TtW7BqmwKxgmENBEZkOEb5akXdoUH7SO18rHFMMmzPyEAjJ5nwLzK9J6baVMikWMUfsmtX2wI/kM
5H5KPrRE+E1aPlCNOaml9etQKz/qCoqxkDWPTI7ANcTiEPkVweo03AM718n0ejGRxbFoI02gKUmR
NCkXEQffMuoxfmG2Jy2rwBQ9k7BMq6VyqvJ5N2jhjzFgUi0EX3hwUPgnEyHwEjdtW07En0qHLMQX
U8CXTfFUqYRyXDJU6+h6Ofyt6ixaICptVOCS+mL2xlW3toxKsAMF/heCTW3GmlQLqD0bFCKVNt3U
MUOsaEYt4mOs+yytesUouXjDfxQy9zCxIstEYnZU5AlMoYbh2/QK/0Ja8C4Cmg1R85GNMb5wygBv
kvzbpQYxP9nqvUwLLfdbXeH+aEMZkUme8RXRl8AiSo0hL/w0TaldPFJHXNlVDphvccbNXWix7gpx
uUcDPSApC6UpcHUNcSh5ndAUpyD2fJ9Wb1aSix8SUp92YLU8jcLutMTtU7Fx8eVlJl5VzPNNbDlo
O9aKoJ8ko2Le1XiJOG0EeBNjBjyEmxPlOYmhZZTNLpcWPgPDmp1svTUlHtb/nFeZuMEVZPPAccL4
zQqHtVLISzKogJWnsD0zU7gKqYRuIxOIsecBClLNDGTsnkmXJ7aumi7VvGAT6rvzJ9BaUctgQTJu
nCBLa/pZpxvaSNp5EAHE4ukWB93KSggSMUIp9TJSYlyNzS6TUjTcNUkgvcqXoNXidMx7uiHuHrdy
Cd/qqOa5tdWKeVWlmKvokfbKKxjPfS/RedcUM76CY05fmQfM3kuIL8F+9l/FssTipC6FkNNgedeT
8xVY4LvWl1l3JN208VYSMMUP5D1vnFSphoZNGBo07P0rRTB+JkpCIKrGJ9RlHH4v/z0Vd3B5hD3e
Ky3UkonPV3w9dx8+qSL5W5l4x7uo+4wZhXYbty+dIkmKdjql+SKrhCVR8mB9IrjLiDNQx6NUW4AN
LanT/fia8zWlcKjDr27UNvXUJlvLbFgdpgqsUweofKC0mrQV2HIBWs+obQfFWIfxW5FCYwjC9jsU
4VTUDAeqlqbHAlcfX96GWN8t8oFPt2Q44xEYhS9QBOAtFDQXOuaSKLXHesUtgAC6VuDpwkfUK/zF
wsLwSksbXqMMNN4ypLhI9jtXHxUIq7Ocr7safl2H5xDdNlbgCmxy0S9Nkm4jBtFAz4WqI6qq/yaO
Xs0Kp13WpVjfTDV5Bg3so8HSfEf1/eHQJJg19/N+Fokqzk14fxgrbq2uxfyvxtKZMARXi/1zUkO+
FmZ5S+QFURcqB5OaNTcdoytBFB19uM9BIG4wBLn1qgKZq28MPC9hAvE8w5UqzLBiRiD3XCPhJO8Q
SrVwpyfClgdyKhUNXcN0U0gJdwJxHu24hFnVcB0ErHpinkVvzEPfoQu+Q80oxVr+nqtLKEeS+zr1
DR4oAlO8gA5yhDn1oETnAmJHKcMwLDHNa4gqxmbNv4g1CpEZXJg3hkPsPdUVD+MZpUFbISjRlrLw
zMRkhmwxLHNR/uOg/AnnqsLyje4u7wZsw5UMmyGi62viiNRYxgspNwtXj7DLik3rPZ80NqHOQjUA
Cwd6+KPMYYM4y/ieowhOCMR3nLDpdvThAwVVy0Os6x3+3eQ3wqiuynz0hCoG5xDa8DzpX2bwhsSh
ZCa1CKzOco1BfootYMrwQo+mhzHQuaR685RF2rrSa3z14RdoS5FgbcQWnkfahZ94IlFO4RmAERhW
bwNlFXa5blNVD7YcAyYfNx5FVD9qpSM3ToF4Sl65DM1d/FL04TLXYBqtfkjqAioAgbDseghkQ/IT
GlF+mqHqywVQWfHqYzVaOIkarhyCnYBwAnNAAplTaefPkXnRagCRAfBqYvgVKJF0MArJKTRkVE0P
VTMpx/wyK+IX4UDhF73Nj+azpSX9Pbc0ppqESXC/fWQ6sxcC56iyjkXV1SvGmdoYjF5QRR+qiJMU
5rkDF2qkIuZtOsZqHA27DIbLlKPbJ5g5UjISXAKKGAOvhloZPK4uoAmVyCyCvcm87L9InittGaZ4
4VOdTD6xIgW58aGaSljBc7zlk/SZ+taVSBH0K+m/wwrwyR8P0Zh+mFKDAT0x2LtqVE3wLoGA54hY
c8uqPvtB/R9759Ubt5L+6a+ymOt/DZjDAnOxUuegbkVLviFkyWbOmZ9+H5bOOW1rPHOw9wvYBVYg
u9XNZlW97y+s520GupLmtBwtY9q7LhppEeuWfKqw90OwiQddtHc017jyC/TjFEd9KNySvWE6CKCe
kOLM9pnJK8ROt8GmzHHvHUxel97kgfov60cnyxbWWBqLIS+hpeY6Opc8/zLVqBaJX6xtoYjZNlsr
oD8hao9npUKMZ+DZlw1KhepIZ63SythVeWZtkPUiL2i3a0+wCHVgcuoe+rEsVOAjsErCxB2ePFu9
LuCJ4jTGVhgtGl9+cR1nkYv7ZCl2WOy+halwT2FUnCcFUieGucPKTdntTQ6MlzRjIW9YKMCbK69U
Vt3YkLN0s+ZG/9YDPEl58F+zIyzB9mIwYddkHbwvepYtnUkHpN+Rzwii16pALt4hHM2uYbyyOvvJ
BXyXQvWD82KMS7MQPzKjXfeWY7FzEye7rd59Am/LfFYI7At9WrsgMaaCYH3pseyeo/a5gnWtbyMp
3we+vUGaE4uCAYlAmxypifs4pA0WB7YAUewJMAijxhNDJX7lT5jPB8Egru22ffF98RTltrlILHbJ
QZE9a+OUbjQz3nvYkWDnA/1Qb2eQZdMs0hEev+h5kOYqwWa9Pld4ZCxRyyLO4Qfmqv7ainZf1SPZ
pKmH1GFV6BXUbc1kJepFp8LlUbIJQ8UQ06xmIhwxMMNdR6qbbCJNQQ5e41MVg/JmteadXqfmC4r2
ML2i4mtkDa9KI25mwXzm2nPPN/tUeOZuUGbVyqwGsVLzG0wTYxVlzwO74o1XoSMjQDNkh7iHyB8B
fU97Hv4NtCwmkuGK/Qjzs1W+IdPLglR1gBfnCIHvfn8YjNVt38yEKtNMd4OL++ZJDvdL2xlJVM+b
iK4fF2z8cUGTg+biUk1LC00EWf84lKf/tv9y+tRVvK9L3XbIMPZrVfQ/eEkUGR2ddzwX8kgWIu+y
XYWx2kebrMoO2Xap/q7td0M81GaK7k2tvOUYQxV20yHdeXHBXzPOf+LHoWyV9Ukf6BIpah+am9+z
P8l3suDugnF7qYvJ+7NuzDxbeDThs51O5iaexLUrlFpDqzSedkncTPyVotli3Yn46uhsvAE5TMch
e5p2pbkLlMDcTYHnLPAbALIyV5ty+qMjnofYlkHmQeibywlymKwKgkJrqw/2sik0DWM3aA5MtlaJ
DfjL6PbIcbJHFqj18eJsOu+iUIe4bWUQuqL5dWV3o5nmNtfesLAwAQy7HexWC6xAiIrYnoUDKluz
WpFdksz3EubisiD7a0QNth4kaLpqRLEwt5qdLLShARAR5NUEvnECIYLqjJ0374MAa5E5JtHPSMXY
lQncqMiYBXVNuhD9wxixsU04q0pFs1BUJm/wuSrbUuw4yVTaFYbrfrPI1Q56g+zp8FaZll6RfU96
ovKX85I6YEIdW2vnFdDiYnkFee3CF7PyiOj2/Dnh+vJ6H68iL/sxRnahxUz6uEeV8HLx+K93JkfL
jp+u/R+7L1conKheu229vYz96TVzHOHDuMLEhQUwmlk8/pwUIQXTRVDcd+97A+CipsKzs8fmEBN6
Rk4K9YzOyUiGCRxvstfYUEvEoz2yAnmArvaIlWkQVQfR9mSVYvL4jb/pgm4ZNclW+OBWyhwpLyRW
UMMXr12l/LCMIN11JYn4KmGpX7FyYcdpsstGqUBYFjExcpaax87TzfQBBRg0iDq3XnvkPoRFKKBu
KgJv7gMLsPwm7nmkuehXN6qiLP0m9haF3+FqUJOs77IK4KfDXsQYEDWo0fDI0u+dH4plVYCBYi2w
aOPx3BKiW0CXB11k5Q+NRQKhDFAGUUFSdETJEA63yXc38BXDxPC35aDea3Z2YnlbY8WNwZEVRpuE
KXjTWWp11WRo8GA1xR4hBE7lwOfK23Oi5kxmodfeDCqJJcxX9gjDQz2Y0eCJ7+46/FoWSM4PENfA
EptTMfHTQhTHBquM7scIUBIbguqck1v0ohPCw8l1OrlAaNTm3cSvfjlFpb3QXHWfB30L/NQDjF7P
bj4QQBTb/RIDq2zIg2BCh52k34LoyWqC9+K1bWO0YLP6m2Kv4iRpSDSaZPTj+FyXbLYjswBDHcDX
xfaYHEfo7Q3zq432vBa3kGdrgmnGqG5MC+x4gLT0dX7qYuCGdlJ+gWWAy5SDzknV+P5V6RAnVePQ
ZAqsJwQ5eD4IzGq2pc3ewScHGzdhtbfRCSdPUHXNQ6mwLlbZmTYZGiZjHV6TDL7pY/XQ60j6jmkb
LRsnP4pGL1e96Z2EZnzDPIm4LW9HcAsTHNHElYhaJAMziDGxl/2wk3CfeD3Ecb8UxyAjhsZ0hqZQ
iEKqlWg3PiojutJV11VNOKAEAjMWvnadxeqz0ujfrVjg2AG5glOPhAP4wQTTORXWfWdVw5nYo+az
WItNEGCWabsbGz2akmDIDleNEdZUHG/R9MfQ3hV727uPjc68Reb4h6nB4g+TR58FCoz6DNyu8dLV
CnIpeHYFG+Fj7K1MWrQx4hnXazVvJAPnjV8vUBRlr9fkkPj0NlkWEU81PVUnkiusWfWMlDYQ2Dqz
lQVpLAzCYvvN76rgKSe85Xn4IwV9uCp7hNs84rorxGl3ShxuCWY+aqXhbUs+IeHqglBnbj6qeXNI
UhcMnMND1Eh7aHWGucGyz9k0hXesg7DaGRikII6S7ggJHBVIWEPdvZRJ9VUpeAdpAQg29W6LXD3X
wcDWj8+7Q3PYZCmot+O7GlviWOH9UWk1ITwRqKBpwGHFITDwyPSegxBQ9ZQpaOoEKYtOOMBN4B3z
WXJV4feBeoR4Y7sGokLBXBGCr9/uDRB2PcSeukJSicf5Su9R4ytE6oOpTctvqUXYoEYhcaFbiO8Z
4NtQdgdJN8T1yp6M/j5tKlCGEUAZPlsAzE0gbljTI+CnArods31jh/7ZxoqVPbXHpxD6q0FXvzqR
q4CGycBfavHjaITtuo7ZhquBbd50gffWEEJrVRNJDA1419Dyvso2OodNgXzgpMOe9TCLGYeuAxYz
YrNGZMr0AU11PeaL06AtMazrH9q8J23ZP5R1rYAtDb5requjUK7rq8YE8zvgv8oanouSJQbj0s5M
xN5FnxfOdFKnDXonkbYU3Ym3qC202mtAjBL6MIa6XGdoVJLGBwk7jPk+8/sG6TzQpAA51pMQ5rKP
IFWgBpTGII2t2ky3mo6wkCmCU56wEg2GWQmB7N3Ki5xm2/jKqZzAhZGsemynBFJTd9vjJ3WtOcQ+
xkKFXqj4xq532rcIpVQCbdn7ECFJ2FdBxipNeRJKWfOpo3UsTJQyy2bcK6YDsa21V13UEsLPUcb1
dXuWAcWTXimH+6HRwIMbIdFisZi0Yto3gGsS00+PM8iMO9fOu/AQF1O6rNL0QJz0JDAnB4AeGss8
skq2HXa1bhvw//0wxbux4ot2p/rG8EPEaQosYgoxvODbS7pwGE4xcftdX5BYSR1oXEOEKLue49Uw
xC89gFd7GF4Si2S6YkVHbJLBR2M+tLA0KExKpV/7JlD4sRsPWDMku3KFw+ltUqg8UzP3tchqgvkN
FF+reoodvCe4ke8tklrZhC1VaTEzp8J+t+afKq5caJTh/NfzAyJmx2pvGr55SnnTKyP2JhZ/fQTj
XVWgZDspFOQyeFDd2lSB6rrlFlxOWgJE8NIdl0t3vYW4HWlmaFBzm+yYHLTxStt4yOvG37uB+Rwm
KBtGFSbZ7axg08+F2seQKfzsMcCxFC/oyt2NxvAcCIQq6kwfdyqrPeAlFJUw/aWZAieIwEHt4zJT
t6goL7Q5eujV2nqY9wCKzb6gZB/p1Lm6VmaRT1lofx3J6sdbnE+ow5DE3FI2dI3Gcm6Y37nTqw8i
ThD5sfFWduCWg4v8kg7NvshQtGf5OBFwmu2VHc3hkEQ6AuNWpi9UF+/woXLXGZqIafWi+2D/VZyd
mFVZ0svCcLgVtLmQ1UA4RNDZsC2MpsJh3PvqY5GNyez8aep13U/LZqxvg/kOjw3mA2zw0MHn18Lm
kk1EqSFdks+FPPrU1jku86YFwajSIoKT884JI3SWtL7egr7EoNpvWzZ0aGenu0tRzwvnNjT9a4WM
87VRkuzcqLMyq5RI9WOfPUum4OqJTXg3F5FtAmWS9XDWY51KojFuom8sMTscT7MDt1RmTau7rnHU
rWWjWOTMxZQA5BWY5mKJ289KVYjF7toC1lmVm8cAi901IDBtN7a5vpNHlSK0XdFbOcEMQrG+dOfW
9XktZrLlQDFWvgd5ZLHVXVgGEK4gPBRmqc6e8eoOHHsXWN7WLFEz0WJAvyj+Q4JPVGPcBvodaRG8
z1WnXAeRgyhb/TL1rPPY66XXpA1KvsIcy0dfQNmxa31XaKq+q/WoWrTMoVeNBfrA1nhUztLJaF26
doZaAIo3iYeaQgGgtCBbN9YGZgQdexnymOfCw0xATW1uJ5ct77IJxY9+3sfIop2P1N4DTD/pBIb+
lMm1sxAF/ISASFU52T7rVOhLGMxhSRTh9RMNUQjCmYL46jZvJnU9kB/dTXMhP39Z1QkpJinBHD5u
HwG9+Ttg5fZH4Q5oqDhgBa4nV4DATdgQaYEOqLRf5y2Il5IFrzsLCV9uQFkdIzjl+Th5i7Z27nW9
fykKOHXdNGMloymqV4EyfNOhx/Pct7f9UOz/JzW6OjAaMdxoiBFO7pbgDuKbPjMvMWvEJ2NcopdY
TMIOU75O7wEbiIgw4RJ4NXqOS/eh/CYe8j2pKQWQKkjteS2I5nLEgvgaRpN9CB6nF+TF3ocTGQvv
MXhIwXqs7RGF0+v0ByKK849yWBP2JINYwEsiFTBe6caSJAjq1hHCkWTDn7NZcAwJkhUP9ekePemq
R+h11SprVB2DbqPcTafmLac6Ahu8MgBDIHFEDvBF4+erLgDmNM+8FB64cPPD6kq5g4xGkjCFDQ7w
xjqE31R2MdBTXU6agDPAN8bdW8ELccnKuRrWMEI0YxWYb4BhkLctEBp9UF9uEbBahmdcZKwraMYA
LR4wVEH5BNp5NAtNOYfxzT9rB9BpCBcs4ceiSJCQen0vmM4wLby33s0b7V581XfePfF41no1dCwd
7V3sTg+sGXisaC/Rl/HkvQ9ww7/0aGA3ax9p+q0BgR8HUx7aFhvJlVEuBFks4OQHxGcnxPehfT1z
H8CAx53ZI2t0SPZ4s7za6O57S9VY+RWMAhix4C0g9iLw0IqrMiSFdQ08DqGo/sxKjOcGkHj39gDa
Yj1888sr8+6726yaEaj8YYTn7ZRMhhuj3Lj2vUjWP8m1n1mR+Hn2v7AbPedh1tT/+ofmoOfOunBu
377/6x8ATxRTYTlh2g7QVNU0LfrfXu9CoDP/+of6P0U59FGiqxA1lV0hgKws4x9in2/ib+3Ov0Pl
NAG3sFK8c2gvxnRNWNE+OMfpjTuEdS0YvWTWdsHMV11VeLDwVSSzTmrkrwNn62VnNDt7rI9hlwmc
QTVy7Kwb1hqQv2cUTUAGPk0/UPdbpav0BRWOIxzQTfHU3UZ36UPx1BBxuMbj8Hu0Q7H2OXk1ILis
u5tkx9wPDlPhhoVYv9HXIxmJtX3LwwyswQbYDHRq4NPw9nWITeNa668x3VyhV9wuQJZOBuyo5sk+
IsM8EM0+WB1+rKvvVfduPaQH5HiDHxATIDTYP2BAmdO1tWeXtkAw7SX6BhhSwaUFaPFVf09i4aHk
S4dqg1YxPfyq0WsQwPqBkm0hzHoH85ZbtiH9eAfYrMQK59q5yVc3ECXg6hIbxiabt720XuyQRfYm
+QZWfyVu9SdUMFfu0v8+fbMgduvr8CGZdRq1Z0dfhod2q2yCtXEDL9T4WhfX0KeWUO+bW2QAATyn
X3KURWC9gGxaAneGHMnv1IYN8C1aXmOgiCFZcMUvbDzNEgAPunL9HWGy0F6yOlhg/LjYIGaJ2CcZ
7AAC4b6diRd7eArIqS/VO5KVasBK50CIHHXxWb2B2xYY3824YJWBJdwGRYYtf6K/0s/qe5puy83w
yhact8oEvjZ35cu4d1/YV65Zua1Ym28wsyHohtDCzYv5FSQhCNHlLlo7y7+585Xf3fiWpqiGZVuu
qxm/3vgI2dcgurT+RnO6GzhLAWZYM6dNf7TdZ21GmOIGssi+QpsB2QTR6BFGUj0rfs9Y5b95Mxgh
/NuvUDUMEM+KgffB51+hGTWDVbldfxNqxAr53+A3mS1HPiIk2mDYMH8s4NnhjsO+yj8VzckngQvN
8hH+SHiSb+f/+138nd+FYnCX/Ge7i/+TvNbx6y9+F/KMP+0uNPefrq05+EnYZD8tx/nHH3YXqq39
0zAUVXE1U3NxvMDUIsurJvjXP2z1n7rhMNw2iPqa6vzV/+F3YdJlKi69um6zMNaN/xe/C93+9Y6f
3w97Y9NQWS/yth3906Me1sKYpq1ifJ/q5kc1jP5htjG86VogUm6lTq8hD6lYbSJ0QFsYXlhA3lYR
YDPVBr+aw5sagn64BfE7LdsWQLdrmvl9VXX1bRtiyuxgcS0LH3Qlk0BqrgN/LO4xfDCOremcbVsl
P9p0c3AD+8jdx2ABkrxld341TcifOkVSrHQgEEfSe16d5MdLYRddfnSCJiDCGgr2BT1ooUu3PJJj
5FHX2eLgkVWbLyKbM817quwUeUpf9Is6KNXnBMyTWVbtdzVGuEUl0TZWAzYBg2ndJH6c7GJFx4jD
bGZCK3GB0kbj0J4yC0XMvDqmmlcejcYrNl7uPV6aZLssLm2lg75+abrYdnIS3tj1oW9v2USjl5yU
BTL7c1HH/rCXVe60hF0PSkef2olMgwnOiwSVmnm0LD7q+RDTJ08InX5bJQRUbTne/Dgrw1UyA8l8
ZROugrVW1+jLo+JvjAj6kI9L91hFIi6F/0W6j0eCif926IVpujcKkWxxQrOhGmdOf2TTPRzl0dQT
SAW2U0f7uVd2NCVr88xskMMjEgY/qypfQhD1PGQ7H+cO33kmp+5jdP7ieoXPZlhlv0G0NBjSkY2q
XbyoauheZ5WBSkPUGk+qll8D2C5fBs3KNrZe+Ss5rA+VW6yV9Ds7svqfTi/9DncO3Q/Whd2aNp5B
arhzHJQeZNULY+PG8kSJnZ6FSDBhOdCSzsmyNI8fSNFxR5RExQ3XOdlq7p7MuXAtdR+0qrG/tLdB
5u1szb+VTbJop8k9GQk2S2Ha/3GNwAVrlvvY19VZ1B9Y2PeHTjGhVaQdeeOB++tThxxyaavBkV3p
QZ0TNYtw4sU5c63W5RdZayd24lfy8HM9EAld+Anbe6CSyBy2GKBfRmZVytRndnAcLo0hEHyQVEyC
Tdiw9aVQkDmobGHfgJBo7tpCbfZVFt6WmG29d2p9MypB+qoXcHTYKPqPuB1jHpzb2gncwLS2BjXF
1Lkv9sQaZxUEt937SiGwVm9ar1p6WipuAoAvV6IkPD90GFt8FBh1H7JEhQn4V9N8JBzQSmYMkOHS
EeKzeH7XhiH449x5IJO+t4wyfDQijfA+Ll4g3VRsF/mD7mRhwG5BwIO92KUt9CbMrYV+TNuhuauM
pD0ojvg4yQsjf2uH2IKM8EkObjuRwE7BtlAJoylESPNyGLBbPoxu4Sz9Cl0+2dPP3ZEmApAlAYL2
o66yK6qV4MYZfbZJpXGMWp57bVIGN83cbvoq7Z5j+DOC1Fh/jGsn74/+tFbeiZ7vxg4JQ9EYyl1d
JeMd67H5+KPoNdDl9Whfl2WsfrRNNk/H2KsO+dw0+Gl2aOwYEag/T2oCsN6fLup9XCD3u1Ppqzpf
Y5CdnQT3XkgYR0gN2fmjKW7rVdSTxZPVRK1R7xq19DL20m7O6R3UnPHq4ze9SydSOZPRecc+0hAY
GMz0DfCtEMn0DcgSG7M2jY/OCH25N/+YFf5+AOyFvEAB7af1wG/2U+TnflnJGZaruLqmWg7/ccvU
Pk+yeW2RXcAi9zuko3bT8OEdBr1SD5rpgoyxE9Nal2nzKAi3A2wzipgYyZSvi/kzbx3ouINmnvyW
z1ztzHyrjBl81rlTtgU+fBkbjNtuIsV4VDEbTEm4owsdRd+SCdEsoVTrYvJfY407FHfB4bZAQVjW
ZNF32wT+wcNHBTgzhIvw3GD9+2A2wNAU120PsrNIkcjNsqrayqpCCq22che+hZPBtjQFeHzs+4pE
ib5MSXn2gzR6x0v4OY5bFVnDUF9lYWyvRtU5pAHYjaKPlHMI2GNdJXoIeKAjQwGKZ2l5SvaoZgUB
rppY+piEMG1aiKJaj+Bp0HXGnWgpbAddWp5a3nYEM0K1S/Bb9Q+yJoc58FQXScFLj7Vt3H0Mg24C
Hi7QdLbJTm2sBysSa7cJ7UdS+ycLjW+kE1j5c3dN5wlvwX3r+h5h0yH/5t30ttqC9a3txZQULH+a
2Pqwl3sb/jcy3r+5aTSN5d9Py39uGtt2VdOGDmZauuOqn1ZmdqSBEq4r/723FRVPyCq+63wV3QeU
MyMNGe2yg7w1NeXZcpCnH2G/opsypA9KkTYHO0OnoPejYa+XCXfAZIB4FYGAWOES6UhBkZV55+0v
HfJItslxsvqp7XLup47fDb60scLUrroBL+1Qw1ohNMxjYcRiq5qORzrH6Eg1kpQKDGE8j3Z77+q9
ATOR8FCt4x4QpCriZb4+MwRifWfOccm+Usghy3rAEoHUxtz6cShbrcas1xqx0Y/h84my3dUANsW4
ph36CDfZUlPqbeHhjOpGegJLTkfCP29Oo5p730ORrdWuBE3mzuFRt1duEq2d5nwQMopdSrVJ8RyV
hyCNTxFomp0cJ5tgb+fE98mKcMunTA2wS8vYPTQ6v7UpT4NlnXc6ZEklvoX7Hd8qRaPQNpsvGnl8
q3civnWAGazj0Eakd26T4wxRik3qoC4qq7LoHWBxbTQ+X5qMoUuP8DG3Oh/5Qqt6bcOrQFctYv0x
Bq+bDpa1l4Whl/3SSwgFZ/PS4dIhj2RbHYId/m13WxEVGbQAluFfF5RHjeYTB7Jq/RVD7Opguf53
QFvqDbBH88lOXCgCfvigTn5/H4z5EkCpuCvwlz8ULhI0KlT1b5ZtbDzf0b7YU2oiBeYn294PlHsm
lzc5QIuT74VpotBqIp1ijIaCWJYuvlStszaKXv3menBudc1FYSp2igOzz7SQHejLZPHan5AxyQzd
Qgtp8o8gQYLjaGmkmcyAQE2t+TcsjVEh9ppzmAfKsTSs4B6bd3cT2eQFZacsOgANY6UqR1m7jCj1
kNPns/66hhyhZZn3cY0mQlC811JtCSgBNVUn9pzdx6F0TBDE2oElzeYJH4fDeepHsbZbPUARshVP
XoecPts4KCWBI54UHZq44TAbyF6S+AvIKeI+iDNx16ftGt6weIISVf5d7PBX+0SDeOG8nXRdQoiq
a7Gv/TWC4gXxEJJlyr7HmovitNZB44u8+lsRB/suruCxxjdqmFZoBPrdIWps7dFpc2PXROIQJOSp
rkN9IANRwLiVs5sTJ2QgxiDZhR3G2auo6cfVZJN8seKs/5sA0Lwb//mhy9vXdWBhrmWqDg9dZ57J
f4p8YslAAs4avHfRR8fSzfKnAaxvi2oBflUFejQ99GJL143nSGHHCv2ADQUb5ocyT7eTVxjPugPJ
Jcx1ICxz1Wvz90Svq7PuCHFrm/79x9lFZq+MJgjW8tqli5KwciQ7TbbqazhM9Q62U70Hqz6S458P
P+qN/cdRbJZFujKLkTRx3oolptQd/rF51J3IQl7XZoD5X2vyJuCGx47ZwX/qYmcfJrb9UURDTRJD
1vvImePXGnyKlHi6nP0MFC/DpnGeDTUgIqmBanHzokIpp3iXAyp+3Ve2Ipy7aUowWMwhN9aDW78k
EJwhlcWvdR3Eq3jgEWdODSK3rqKssrrQl0pn/Vw1xjmiqIv71Db8IxC44CiPZBGQfsEpxEF/4NeO
cPLT3X9fqVlzfO8S+J7vXp09r64w8+gEAGX/T1+/qvuj4g6R9d7VmB8hoYjTNhCY45AqJ9Kq453u
NhSYlJKA0YKVOVdlRyIQUNJwmpY1v+49pEBxE7MgrbqqsoWWQyr2NhLxTIgI3L3Sgm3NHe8WrQLv
dlSLGCA5qvNQzXEjUDI8DGIrAoE3nyEHwpL4wvPV3MszZDspj/mqsiHzDRRYuaqsyTPkVVM10K4v
VwECiz6iWYZrOS4kq1j69UrXAVeqcQNO8uNwrssjWfQOkMjeYv1/JQ/bCFZupZubNsbs5r9/C6oM
s/76NRD4MlRXN4hnwAr59BDRwiyJCxzd35Oirq5h7MSntEruXIfEtl348UkW3ajGJ2Cb0XVeOMVK
tsmx8qhqbCx0VNDwnzqGsse6J4D3MF/pcgKUmvim6PG9+aU5nl9d86NDk4/B/jJcDqtFhH5aAoZI
Vn8q9A58X9uA0/7r/f5xRjZtNBQTEGH58w+RR1ntx0ef/c2l/fJiQi3WTqYCrvrrzYUGTqOBUyXr
dPZYnXrsVacmRivwo/75UA7wLKDaEOYY+9PhT6cFeo6m0b9dbD6hEYVYWIVwF201AHRSEucoj6DR
aiT3j2bU3oeDf6/7lXMoc7hQTo/VhRk0ODBpeeAcZI9FGPIgqyPxqVXTh+VVHIFScEXQP9aa+gXH
Zv+OCNQAr8Oe7a8m5QVoVn2tdgDlJt/JHopE28t2NtPRqm+cYpMGofqiWXej1lXPsPWsbUFGGyIk
Z//mqmpWTov/fuNq1r9PH66qa4pjmchEsO37NH1Eea7Gfael7wQ9+IYtb0BNrdWcY9zjaO1V8V7W
8kgDSh9oabIk4kraax7yU08P3MJLyo+mZsSuiDwEmAfVNXpc5/8cPEy++zGmLsC+jORvQYu1a5xt
EWGN2zUUx+ZGnXrnFr9l1j94/5Kwd29lU9Zk9c4wY9JEmePcanNRTFaFzI1IF7JNjosblCcVy8Kh
dB7SJ/4+ZT7eOlVm7jO1N/fy6FLINisIsJ3jkYVxE+NsDZTcx+Hvzvup24z7cSNcNrOYmn++/n98
ucurlzVTIqnH3w11m8beJXxG+0kZxCG3M3GQR2FYP3WxKdaf2od52KUNohWi0rkxL02II1/O/zSu
NyCrVD2ojU8deV6SQpIXrH3QyA7vFi+OvxrlFS1CZBvY6TdBa6KSF/fGnhAVJFB379dxVa9EQ7vs
dIaY9Hqqh+bHuMsZRN9uPQ/riUvT5TR5zcBYhx5qkalycHgvcKGb/gnA+4s+h77jwVo0xBlerQ79
X4IIJeYEhnsekD6oLKf86oyoSiRjxQ6jLYEe1NBQBEJGLy6BGrntt5IAya9ASeD49zFo66jZZGhD
9EnpQWpDUMGxiydR16SukuYl9fIS7mlcHNBoQfhtrrYh4qhpDLDxY2zaauuqnaJlPPf21VbYhzTE
xTaAXHfWh6jajoo1QUQW4X2fE9LO7MR+V9yXyBlqIuoqKQkRTndOCU29ixyUaGJ9ntHb6a4w0D+2
okpsZJsZzdJI6GDKE2QTwX6sIAMsCHw/mlC45kqer0P6y4OjHNENOX8gIa6l75X9teVGRIlhg1Y4
9/EAHAdzgNfjEQUa1ZKtPE9KWcjey5Px0hEzt5gacelLUy8vcnmgXl7p0iZHq39d3tuoWzlv+xNs
ir5xIT3Ief2jPk/uiIaR04Audmm6TP/qb1YDctxlcfDpcpdz+Qgg1Mq6ofbB3ywW9F+zpCzZTB29
CNWEiA4SzpyTdT+v2IXqCztPbP3N18XeqnIQlkUYd5s4ddBSlXU3DALA37OMZtTkm49Gp3SK44AM
st2M6OQEgR5AJJusmWmuLuQpDWbwKANO6BNUfXQqjbRbZKzIgS1Y0Um2ycJK8E+rQ9C4ssOce+1K
89eohnhj/zfhRP3ftlgmmytr/qc5JpnFeRL6aZGqV0lduVFcvxmVv0Usozgkhaet2jL6DkgPj1KU
r4rDx6HvfmkKgZ0AQhhvvvAecuatJzXQlaU3mO6+du36yJIeUk0F376KUSK1WxURjtrqjtOguw8W
KhVhoDjPmZplm86GVDfYgfvcGO1r4dXWOcnhvfqu/0JY//a/z6hzDvTXBbnpqKZLCpzloKJanyOn
qhs72qAp2ZsVYW5VRYOFUbWH1FZgnWVNURxtnRG5uE7EWGbw9PJbX+Wrlb1pb1W7RAN35Lm2sYrL
CLIVvMb9MJbeXh4Ven/qFKylZY2MJzIK8lAWJp6f1jQqu943PZISlrdD6KraN3GjrLu8aU5BOLDI
IArx4AQwy2GQGQh3ZsF1UCOzgStS6B98i4JIqtjLI9k2GVq0bW1vfWm6DJNj27jDpVs2imq+Vhh2
N/4Ylo8sO82V7SClCk1CPDVjqlxjCF/vZNXQ1S9CuOZJ1sBWlsPUPLnw7M5tOd3WIos2//1rUj+n
kfkVutyQLIgUVvOa+jlY6QlVGYrKFN9CgS5Gm4GvSrrsVhaeOSQkaKIzb9MlrBOmCjKU2aYdrew2
NKPstmr99BSbyM6K0sNjA5mlc+ggj9qFSDi3r2YvvJO8ljpfFbkzUglGdXN5DRMaB5IpzkFeT7aL
sHr01Qytdm26bQu/5ev33H3rmZBKomZaJaju3SURGiJh3/WvfaNu0iQ3fjhYumeJ5bxqPYbZvuki
sQmBEi5t5u0Rs2nQXqkc3BLzm0s6yJhK3qquogPxV9oorKw7F/k4KPSkiEY3w8FKLX97Utg26DbN
J9jzCfIaQGjb4/wqTQDb/LoY459fwRTlOTQhDRVl3tyladnCLKhuwlhp7mQTP4pxWQY65rjzCLVD
L5Mwij/kmFLZ1sHwqu9ZXORnCO/u7aA79z2/qufKqpHOGpjvM6+1nsugPXadG90PaZCcqh4CSjG3
d+kQLo3RSbb/l7DzWnJbWbbtFyEC3rw22fS2fesFIQtvCh74+jNQ1BbX0tnn3hcEygAtdZNAVebM
MXN/pJYhSaMlkbtib47pym565Xg/hCplD7JZNcOrn3TE2Km/74w9cezfB903jX3aUgEFxrg2t6mV
LmWfnDI2mbEP61BbU1kMsjYu2nf9e+V0xrvaiPGYCXxeZRMZ8LCqDNBvdhUZ7xVLAvgdeXD6fU0R
CPNJC0J7HfahOLmGMCE+uOn32gZkUKpfIoxEetS9h65qi2d7JLyhxvkXMVoj0mTFpLC7GV8RP2wy
ci5fDLIvFP9jFF20UfQRI0OQ87NQc/h2liDd58tBIs8XfwJPyjcEctv/j1hI0xAp/fWs5FvnWPId
6Lkorf/efEBYKSvwoMU3t2YPR0GWfdbmg5gQZzVzebXs69uyIpmo6pvK5T1xnxe6Zb/3U/8geqPZ
Q2dpKCoctDXcIe+9w7Qz7vTpa+xl9bJX3eBgFv64M6icCxS9uuSWzQspt7dOGNUX2dWYMaYRFpiO
e58csCabL3DaHX2fK0WFoV+VFdrKUnU2g5mB7IJ0Qb/XQkzurA4diWwGQRkDuqjGfn87lb22Xes+
DsXM/0dviedfGsfDVg408+ht9ny1h9YdtWti7ztTIVCq+OWzOYQRqAeXlcOYq09BBVE/nyiFsmIE
tHFdhAd58JlI9VSOUUJkgpOcB2SfPHPn0f+zz0h6KrPtl/ssOZUc2YgZVudRwl2rpCBbyBiKwF7A
TB2cxmxf30KJcK/+vHmzywZEg4ZEZe4anbQ4Kxnc3bklu+ouRwqZIeGH/RFfkPvz2mcjahT1+Ckq
SL1mQHVZW9rjZxiFe50F5IufJiZpP0Ms5DT+MAAr3CQ69blvPHWV+ST7UcNgKz06oLrmu+ns6eIp
+5wBeQiYsPXDgy+2avyIxzB8aeZDp5GA95rnW0+YGeCjgaiFdgUBDjgPEL1mrw9txZ+AgwIoBsOQ
HsctzcaXKgQNUlFeh0qa0XDqUDdQ0rFVWDjAxgqiEzIVcLtDWiBsTtonfVK9B7bo/jdU94uoMf2f
tk3pnkiq976mYE+dLxJUtIO0sjGKDGaOkV4lbA3lqZOzS7wdFPLwaCNpG6qP4V+MVQExbGEsdct0
yUJ5mwAojLougxyJopJhakRuB99fQfoAhalM/KhZ3m8RwOxcVDnvLCJSSCleevRDbK0J4Z7yOXQR
+Ln1mDTKsDQnN4ZEMTkX9OLeQbOUrWxR3IU9yNzvqsXCUwv75KYRWQl3mMlCkAzlQxaKZ7dp9OhT
Pnet3AcUJgdkO5uG5TSW+v6v53NkGU89KBtE51HJOyrzH0Ov6K9OAREsqPToNfVI9DZJFn6ahf3D
SdTy+1CMu87NZvB8f1WSCfREQsNuOix05oMr7OwQ+/aj6nTUN8s+Sqr8U5FrHxGo0O1tQGk9/VSK
bu1R1QamaOLgZhrMN5pukyJYle2qtuuNcMrLbd485TYq23w91Nslch4fsYu81VCn56jCgEwLcQOa
YhWnr/kAZdZD9vVkF2Sg/Fiky95OqrUcC4qwOJZa9ypbMJy7Z1HF36wUMKpmEPQsXcoz5cETMQBe
ZCiP976Wmspz72MgmNX24d4P63XetXY/+UnKWVcFe06e5ZD0B0tbyU45Wc27eFvF+SmhQnyLECT9
gBW2aayM3BdB5Uvbxt9kN0C1hAruBm3wPKvjg/4Q8zADgOy7L16jLGV/4+JOSRY9Werg/z6SIcQz
M4n6lasFbHTtQvtSKBRWFCUPgnwYvUuZgyAiglp9hQ2A+4EaBle0T8gWjN7n39v1K3PsouXgw0+S
h0S3jRLbqv+0BwUON+AvUKlzXyaHKd9o94mtN3utdNJtSznro4iV/OJ4SgZyTYl+gOpwhgZEKen2
helH7bmIa5vMass7LEmdtyEbrnImsti3uPfcV0sbx5WS+unOC9W/7hW4UL4Su7w4/aSBY4TGtZKn
5pAYAsYnvQNI1bJsg61KJRMcse+tw1+m9myclQJbvIpMw+ol7aNNx6bxlXro5hEojb1i2Vq9FqPL
LzKEZSZHvQwuywQ6dilHHZjUW0rQKEqbJ9cZjzRTGyiJmJthp+YHKhbZdszNnD+Yk5o2LHVIlGZO
taPnoc6ivBcZuc+3wXWdL7F/w13AuanxrrJ8zT8g3it2ihtCLkEf3y60NHFOYizDx94rMDTJQfE1
Tjl+hQS2bytD+ZLo5pacSPBi16F7mYzxkf021TCFknz6dp1hYRiHL4Uazc6XsDeK3My3pGDHfQGY
IRuzgzxo5PtuZ7LZak526OfDfYri24jDLSo5piYYVxrwZhV5514eiHw3e4i4pLoa1yahlbnUBVRm
u6EGITzLQ+Fl0bbLm6/3Lnk2KTNwISq0jZJlzTIyjfELjESMFszkhbJVsZf9wdwfq8pZScbnoauM
fY9kZ1kFCU5rY1icCCgX+BpypjpVcUq78ffoODdlnxz1UqQwPRCyD7OGT6OPqgXMbKiPFSmvhVLW
4ltXwTgt7exzDFrsm/Ss21ql0J9LI/iqT6yAkYtuQq+ZaY9xdZJnOvE+rBBcTLF0NiIPgFl+j7h2
TDovsCoex/TdB+TFY20JzLap35MDsu92B0uPnh2WaGtTrw8o3RcodKMz+jpy1sI1bs2xBl8smz6h
ejjb5aGvBh8btmrcN2UviAg5yWUqO5wwdJV/OttlyvSG9lI3TrxMNJgGUByNV/AVgpjkTEP4d1Op
7H7lj4T1sq++W/AhFpnxoupF9NkZVD5lOYpis0nt1QBxdA8brYYhNuLQ6KrlFbkGnHNhEwCPwmLN
Nzc9dx484ihXt8bckl1UrqRnmEJQKtsYcqFFKpxfC8NZmIhHl+J0HInE0S3t8Enru2nd2A6lzTna
3jBLkZPZ7YsWdc6hVLE20jPRfTZOqmAjFw1HKtKn50Y3j17m4nGfF3ivRdSsy8vR71CXn8dXoVCQ
MCfuCVC4O5mslweKe71bUw4UMsN/n2Om+KDklnjUlNZ81s141aVd857y/dzDJA6oQg8bjI36cgXF
D2DvPMqfErt40TssPRlV83qRG5n7YjbCv+QCXV88qsdC9WOkWIV/IS0bHwub/PXckl3ykOeQRm3j
bCIUvEyKV26T1LuoSR4tBSTZrU/F9ZueUVPQAHjdy2aqD1/h71gn2cp9faOqIn6SLVd5DJyhfVYz
aA+xEEujtO1DPfb2Yc7RQbCdT2VbHqJ+8B9EVaeP94ly4K9m61Aj6ddUsP+53/0mf/X9t3s2UDAo
ksdZUkVtd271INoYFfzJiMBK8piybl5EZpw9qsn7aLf2j6bja2Ua8NYIpp1FlCqftWdVi8kwgqd+
/rR2vTrux7Qk8l702koDcwvOhjj3oOXZ3ipJx1c8Rb4EVnyuAqV8kf1RGP3uz7X0bLFEetK7r00W
hRdYHDbEv6H61lji5MRD8Gb5cJrMnD1YPbrjW0X8QU4AJj3DjszhHI2xdrCnFtxhFNTfcijcA9q0
L7AbzMcqdoudFqb9kz1gmy0vdeP4R6Bn5fMQ1AYFbU66qvmMf0KYXMgJRoV58tBMFAYppnMqDUTV
+fyv6lMTAjjeRaQ2KUuP0YJLQbg8SP23lIrLs/vAX/P+asrJIqJK37UHCtFngfn9Bn/d7/4zdBb0
KPMmkMfwsldWMQ6bWozYVlaromuTL7VtIIFN+TPFmpt8Iciz6HxnJBZqTGg4hACVz7QM5oNHEOXF
t9NolxsKdTbNWO2H3qn2kYr7373ZzX2Jq4CmlcOyfZv455J7X1kMmDwllb/8b5NDwC+bysJvS6Mo
NkoMPgWwTl7aGvfI0sqP5tyqRoggSW9Nm0bx4TVHvLLAujUYUMqAEr8ea2nZkf+PkJM7RHsR2eEt
yOR6RN7iOnq/RZDuF9zasRLs63myOpXqkq90uFM6dUGGD3NBmPy/z+Y+xYzFL9OgxDEavYNhwzsn
GuEdZPN+KAKE7432897z16zJHKzF1KQ9Mrf2oayK+imZtXEjWiLkfA2l4nNTaxSTxWXiLb0+z19s
KoDRXSmfMVA9qLaTh713qh0VLVGXSuHln6nAQi3x7R/j4LwZdtC/5YFtPZpVre/jzFGPbQRap6YG
EiZbNtfAZyi0fXjsuWErZ9vsfh8GE8hez65lbWtpcJEDDdC0s4rr4TxrjE3feYDwSXFmCylidrJv
AkqoAzX5qTW7MvTSX10U/oxUl+yWkrArCKcJcCns12rqs/Xk9uUT0kTYxbygv6UDcJP5ItZIl6b0
7A+1NmOYQdZ4bm2E5MZgPmpRtQp9r16GytR8E91KKp4jgevlkFFAas+qPo2yHPgKxdVUKIPUzVz/
1oCkC2EJvWpNZK4t1WT9mmjVq+n6T3Vul18Gx3qdwNE9OQkOGarjslAQRrqWTTmgVPUmoybjJLuA
ZpO9JxHYGO/sltE9aCVck/q9ynyKXZy6WRleMOzUKZnObA0pbY6G/LtZ7N0pET/Ab5Gk9rTkSsG4
2PJPB/REwvwlbGL4q/OUerTXRqP1n5Ry2EvAbP5h8nT30PO6W7bd1HxaXbaRP5eAOB9U1qhPpVVh
Y5n7/Wmwp9+HAnnXPgtwUfnT77lDTDApRuEv2DYt7pPvc8aedEExavgBJ9Y18tV4HQ8ifGOpB0oZ
Lsvm1nRr6lxD/hOyOWlxvoj9dNrJppUY6gOgG29PMC18sxr0DUJLqqMcjRr/g4C0c+JRGr2xDT6V
g9Nebjci0R5kQfIkL9QMGy+OJru244A1zfzyzkhh9YmiPciXtuxr+5isaWUf712yH5FcL4gmN3ZA
lX4Y44tcteEaueZXgNPIR8WYUjyfTt8RDk+bVq2zcyH4ogC7Ivk6UqSdJLX3YyTJrI8FohVh1KeW
SPKXKLfAwE+iffL9eSOoILW1/T7fewQv1qWWN1ei6ipWGkm8TCfXX9pwDReRQGsNoTZ+kgevTbcq
miV8Gujyopo4ra1s7SlNbhNcxZrWRoxJhoO/WdDqO8VKhqM8+HqDBbI8Hb2PbopXUx34bwWuBfu+
pqjMTCbvLdJHb6XnTrjS56YHaWDBx8vbytHKSH+Uueme5KXW7CKgEi4j8FE+Gal1m2S7pX4oDQAV
8poC8P0mz/LgUW2CR1ifBuobszr0xehpq7F0xCMGOhSNQjnV2BVG9UGNi5lhPQ8VXgFEbp5vyD9B
Bg9mGaSZDri8qs9a63a72MiuslVYQXP+d7+q9yO+9vNcPU17OdcI9fo2Dc3qP+4h+2XXEI39gVDV
K+jJR7kZIoulP3YtOXRHz6L3YUpv/ZkKdccuimrrzf3/ni/7u6ooXqqALYdt+Pu2a1GRz2cYVSh7
PaVWR0kIlg+jMm0KQXX/7XM7f3gtk+TG1Iu97HId17vIj2zl7xoyfFtRCojsXdW//5/LOzmgN9bP
stZC1kX/Wk/el4Jt0mvEnqk6r+0Pgib9JxFwHMesGADu3Ayj/kx8lIVQGutHXDEoYpj7jQT7XrWa
eLfBr33pWOdX7DcC3XhVwiyiyG0u+89U5TPRlS+V31lXwzOwQfawXJH9tstCTnMxsyuFRwl10dm7
XvX8HR89At1/6jZqzUkXaYJBiBS6st5QLr4OYmku9JC1H2UMPXXq9WEp+zLH0gGjtWDGBZ5wVaVf
qqGynuPUwZvAw5GeX6/1TNBc3QubCnI4LeaznPLnggE5J1vlGImmp2YvAy5fk+5EV31uJbgwLYos
fomVfnqAXLHrsEMxsOoc/FPmZD5lRtllsAChoHPY5dDV9h2WKKwfmuM4y/HkQZ83XonlfPh9V29l
Vzxv0ML5YBPUWqD4TEjQkMKDHglnSglGD+e5VtsZ/nC8NWWs0EzKY1Ta+k62qknngeq6uBoKf80i
yH+WBySd7yBMBGUFnv88JUAPWbzjiD03WzjiB7NUvpgg9atFMBu6eNp4kXOLCOJDPLXK7W5GNMed
odRRSyqUZ0Pv9Ofp+9CrdoVPSAFHwoy63dD01sqrPHtrxm8Q6s1fqk+timc1H0FYBksnt3/YUW0u
9Thjex0lDUkM0z6pWlxfq9ysrlrY3rpybLNuM5qhcU5yUE6bL3IBrFHbUW7Y4yGhoxzYPTh2EVbL
SIugUatAAcZgQlw3Cz3k8G2m0KZpORhGvfjHlXKSFQQ/kr5VFgNhtaeqNq6ZaY4fE4SaNeEjKPNz
k3qBL3iBQDGLptssrSGm5jbIziM2ivOBNQ0fxqlDOPynLw/ycEuGVFDG2ECsVTF/7lS0vTOnRfR1
BLzEDm/Ylhu7BTcx0kpARERRshSWnVoKOWklTxM0OLPpIpfLK5sV+c1y09S22KRhVz8FIqT+1nS6
H0ijONG7b2qKKzDb5/rc+G2/CzReT35vIy3slC+kJrofOjZnfqJds1RVd1mQzWTnziKFHpHtd/Mq
pHLVZEHVtdPFAN7zqFe58dpRwZCllnqxctV4HWglc0uO9VTcyDEQ4bexskq029j/vk6OabMG+s91
poczexcmeE4kZb0whpyM2ujDcvAAxfIaKJ8BfoGxn+VMthI8mMQEY7t5bLPI/Naji4LmmekXZaqK
fZ+I4lFDD/NFsDYrJ+MbXEj+5CqxjK6LkhMyU30hBzQjXNgaW6Gq50tT1aEB+LThAwpcHh9Y7p3G
/XkIlOgt1Aib6D0kCq1JlAMipoRFr2ntYhiYuzrtfp8NdrHxlT7cGEU2C3/mKfdReXa/LDRLnLVz
PwZRaD0MwrA/Akcf12WSDOvBS/2PIdMewtzMvvKaah51fNV2No/nF35NF2iWM+XdTx9EPHUvfhUi
TktadeWNSveixMlA5BxrIznaqTX1iIQjjNzxIbW6WFi1RvJkUV77Qp08gWAVfvb9TrWDXr2Yb8x8
IJ9Gta98zMSwAAFd1sU428lm7fDHnw+daxsN1E9ObxPns0SJ3zQ+SWvZfz+IKbiitqPUvqzeeOzX
v6o55kBlww+WvLisRF76UmJyhYC2LQ/1EKl7M8I+AQIbEHUHWwUnG69DWrEkQiggu+TBGgQucXV7
li0i2MP1NiovCGEPInjB1/LPPSqPx3cqBnynua08RKYLgyMEvDZ3ZTxKTlrZIxKaS4ERqDv7bi4X
bubDvZkpwXukgo2FFklFsRxA16/i/jBXD8u2PNSJn1CsJBbyBn/f9R/tOAqehG66FKRboLrQ0C01
cONvpo4Mw260bo0ppPbWaUD2W2+AHTJp6Xacg+uBjlIpzKGJp3mYvYYgd9cAnjRsXPP0Nc4F/slh
VS9wP0xfOysJD7DOoNbIZkiVEtjjV9kSCupdT4D3nbxE7KvYEHt5dj8okUuKRLZjclnubWYdtAJn
CUgsUdlqj7hgvfielT1kQdO/RnVc7ypsQhayGdtWus918CtCzYbXIgTF4JsQh+SoMyjuoRvAy6S2
1b/2kYvvjGd/z+dWTrjjFOPcIccgjhlnLyov8sIk8I3LGIR7OZbihHUVjoKrB/+Coiwd9IuQBua7
eGBDn5v8pxwazDB5xR+6xntvXMTJJncy80XOy6HqxBURUfmznd5ckmZ3l2EL4t5o7fzV78dtYpGq
pFqgeJ1C4pOFV0NAZcyNkQHr8ZAc5CBf82yReVW8k6OKExV4S5jFRjax3QMpOgzqyoxnx67S3ed+
GR3Lfx/GcdmpvXaQ3VNblUSozen3tFijaAqEA341kY4xxXypGivMmZpp2qR6df3dlBfKcXl13Mbq
yg+x3SUi4+1Ku1d3LAeIOfHKRtJjpcbBaF1M1UimLxvf8PhTzZ29qHx0p3KSG6GkVieCi70+He+H
aQjUox6b6Q6F31abW3JQ9icj8W/qwL1q3U9miOMEw7lGFTvO4dzmdnERRY911c4LGuVXV6JuI+WL
UrfXkmUx2OlBHsIAYXh30z7Ko9s22W0oE1ggj87M4/gzR54qSozrMr/swhlhPDojKK4Ii19hxvVb
JHi7A04PiMfQrHTxNCVqfJEts8VCy+jGZ1YvbDWKQxIIUA0VVqK+ToI8mhRjfmKZ11Ak42qMMpyq
vTiEfOSj1DK6Am6XyWdukTlk2gOVvNmtrVXeOQQyiUeSbl7lfdySF3huXKb5fkUcNSdr9JGc8yNk
FwVX0w6c4S/ZdeufUpglIZxT+Y+QfZ1bUNbbBe1j2GnFSvN6k1UTz8hkCupzMFEtavrGsZk3XNV8
kP0KCIpQU42jnGqKvrcAnP3uu0+TV/2ZK/szdxQHTedz35bR+AXTQ8hQhfoxRE6zGVowXzG1fbI/
8O3pw62mZmOpol15JlQwFirhwRQ4RWBUZK7brOueRifrn0JtE7qNiYU4PaxQ9A1xTjjAk+eneHqq
Kjklq4Zl7XRPJiK+i8b+/zaKIIjioyjEWGS+OMySn3hxhEu7HZO3dhDbIc/0KxDehMJCbA7YpD1r
GZZn4VfZWUdu+1x1DskXLsgHwhWF3ezlmM16/+wp47scCwjXHnW9zjG1jfQnt7PecDT4oftF9xKL
wH4u7VWtNHgocbtXxfOVozmP2WntLNykaDZyaoeJ8BpYSc3DgtFs8r3Dn/tAVZb3iaG1XvqI0uFa
08/GvDMS826pzI1nLe6No2wFKuwm0cwOjbCJn6F9Vqd5vhws5vlqbf09n/ht/ygHfWOqTs5onp0s
RLSU+jH2E4O7s0vQzGVfmk+8pMwncAUWzrResW2q0HrKNT04j2W0kYNyWqgN5rIOCMffr7L654Ji
tau8Ri+Ndj3hzbW4XzRo1ZPr6/FRXuMrhbtz5x9szj/zrx8sm0EcH5IqerXtTjtXVgUsPAn9N3Ap
vzzMtX6GxkuhGNCtMJe+aq4+fTZR0KJWMRAf8ZpZCXxG9knhE1hT2AQVKCSvkTNiQuO41ptfZpsg
x2RNDNlzPR+qAKMYT0EhkxeY/XkuCwk9sg6yJWc4ArcfzzObrbwKBHB8qHB+ckzHKrhtwZY5ES1K
LaeHrmmWD3oSJqfOHfRt5nRnFBEDXkzyGPke5FT1U864dVF6mZxkW5BlQhmn7rW5S/bbE5uTPBbD
Ui3a7lwYNVuQNBGfU41VmFC1cQd+3X/vqxc300tIhaq/6bumfbSiBH58mVIUk0z4DQaKuhBeWT4V
88H0McMMp7AE50rT0DQCvmyDWqx4KOcr8ONJNNQdBQZg85icVQJ6oDBDHK2+M87GfLByq1v0VhOv
ZF+tJQZ2FeTrnNC5snHRd/cuYbTmKdKues264EFeXiIV5wufLfhGU1LzY7IT6yAPiusR6pKnRSc4
LcxgXGbsjhb3SfXQ/p5OvtdiBfqfZhi0W4jbPT4O8XeeGz8HYD3EPafpgNk9mFvcKZ4p+IUI6ar+
19x21niXKL8sbAVh6Qvc2m3jIWsy63kME+9xUhz7EBu1tovgKc2y6uAKcmEXWwE6LTzch9r5DFNY
klqM5bo2NxWSd1CSrHfX8J1t3GEUWyQk2YsQJEWKc83GwgT13QPES4mhddGHPH6ZyK7Kbqyr4r0S
5vjSzbMCw/eWWZeZ/8+LMB4G6zfhGzoQnJ6thezQ0pdl0xh8G8bgjAXJA43yg30lBkKoajrTsp6E
8A+yu9KoSxirqn5so1R85Ik9PJRDb5NgHqI3MjG3qwddJ4zoZO0FX4PdQDLmk1AMBA90QitsM4JP
Ywwvfo8mT+ExeiaMj5nP3A/tRsNWTp+Dm0H4KaYV7gjlR5hrNgsNPKjDYvDZupjw67PioPoEUDp2
jMdO03HYmbPbVU8IaOyM+IhyNnnhfbCXae4qwtN3crFEk8lx6tsWPVmeN3xixX4sq2AppxlU/1D3
VuVnE5LHdRytD3lbUWCJAwIJKdP8U9pHt/XFZ53Co3JsoJ8ys46f8ieZ7Z7YZ13zRJ3Eg7zphHfV
EqKtua3Hb1anxngsGONzjAfApiQ3WaxDXD42OTVPh8kij5C0jbdWm9CkrKHpmlPTUcIwxP2e4Kqm
8cmTfUV0bLDLK+aWZXbdivUwqEp7VPbY/sDR6jPvJRKjcrY8gJZzKzHM6WVmnswNt+vbfVFkzRy2
oJqIEr1DUZGnj1rqF33NxEF7dlXPXO972VnKDzx5IDCS+HloWOi4fTV+hzMCwTvqrTfYMdEsMBJI
c4fusY+G6nlShhGUlgA5MTc7KpMvnhouRw2A+8I0UGti8MEux/D9U6m73TM4eBzhpqdo6Gn0mVgm
BpADOaaE5XAMTUGRJoNhnTAj0X4k3pjgkqHEK34uSa3EaECQs7+YRGaey1bVbiIwfRC/cnXM4AeQ
VHNY4C6lOEzrhlXOpv9dq+pyY5gWmrfBsD+rgpBrXX/lWzw8piHl5Dxaf2FmNlIXI/BB6eAdLWsD
65MYGqqiDc5OHijfQJApT5nIaTHazg7jzv89/o+p9+uNpu1+Xy875eW34Qo3r0Dk+tVtiRsNZdJ9
dVRkIY5azGACV8CWQKgdnrHMDr9iQYvvR2d6L5Wg4hsljHomPK6tPSpmIbBV9V6JZzcr1U53VWb5
V5BT3Tr0QlbMQ+NfZV9PNQSwe4FXXK4SGE47Pocp/J28nMS6RfL8MVb2VxfC0qWihOE5zwycW1PB
brWd4JjbKJF57tmP7UCQCBVDe/D1unePeDhEGxwhl9ZIAjJH+/HUIJLYqKFebNDdKE9hz3eoZN30
aiSay7emzsit+dX7VA4QTm0rOVpzU/HA0LpF9AryB4lp5zzJ7iYfvG1SYkCNz3f9zjveR5RvdBs5
6nrWL8pyvZMclF2yiWUDlhpT84q5MTavPW4eZt9qn0TEjm3nW5gKa8HRCeuXZHCdh0LtsH/IB364
rsWrthi8R31uorHD0cbPE4pRaVKYoOwUn0w4gKvoFZJ1cNJC4vqK9ZkX4btqjdZLXef6Cq1Y8Vjz
C3gx/FlJ62A919WK9eKSnDiZZfya9rX3oDc9TnmVcWgtoDPdrPDMAdQg8I2T/TjrQ6FJBdspVfEI
nUflvLjBKJEF4FW2+lGHB5EhuXSFd0UkXO7Q2dmXECkAn9t6+K61gu1Fnn3xzRgQ69SzvNFd9dSW
lr6QM0qockoRf2+IWi1ql3y8P6HqcCoswCcPbFPdAgZWppMN/dev6vzDibUQtVjS7izDzz560130
vIZeW8fuTn0ZkkPgF/HRpRY+2fyctYERETh24iNAv4KHSUPiUnThYyr4mEd45Swc01BOMcrOHW7y
2KW5lvWiB1rwYIiyvJoYAW8yQ1GOXq/9PqipeLJgcmzv/Q3Ky9Qcmu2Y9wDA+Yx9Yt54btE4//Kz
ZFnZavo9j4jo2RViJ6ouk1XXsk9UB7Xf2xM/WNUz+6kpMW7VAbd8c0p9FevW+MsI/N1INOZLrRfV
Qh0D72BZMSzfpGofVMqr3yIjByscd9h4zc0qtO01mhWydHNTTyByhJlvrdCnVW8kbouloznuZpxH
bZ2AkW0KgjvzKIsh6pYb/hIKwYk3bDDgn5XJVd6pbKlBKOr+BZnO+DLi3imv0Q0dC/uysM/tMHxF
0NX+8t2tqTb1T5LB2cOQaOWrTTnNYz2a+THTCO5bIb5F2PL4VxW55GIMreJr4lYbavSaX5mwtj2B
li9xGFSLPKqma4Lf+jpSsmaXl+F4xKW+APDR6q/GnKp1KVb9abcL1n/NLx4BPzI7Ud+aNHUQE3gF
nzhq4lOKb9cD5IYL5p7IRGNnZdX8HpHxdzslf0E0CuhaOE21h1ZTE9ManZgUiZlUe3mQQ/emrUeI
qly4Zf+4Jk+pqtCEp2x4fRSnaj7UaE6WWtV3S0iVxYn4EhI2OazVWOXeRyL2dKzYmSNHqWp59dhJ
NMO2cHkX3w5WEbA66puV6FP0qvNAjyEN7MJa/wSY5W9b2azi2IVCiGB1nqJaIJ6JPXYkX4DTkxGv
8NuTnPpAm0+nvF4Xfne6jWC4HO27zhfhSp7+Y37onkcCLFfPrFcR0ZH3STXyIzlFJGVzM2qCemMY
PBw0vwve1RbvPoIm00aO8qbGKLZoe2weGCWpDrlLUZ+tUYjn+ZZDoylv8pZROzUPsilv2ZP9Wspm
wPLmdkvZhA6xtkzhbPgOqru6IVoVUI4FpAzPnnufPOsdf9pZfQXeXLbvB3ndvSnP7n0sWDa11xzJ
8JjABF6bMqMg3OhcfKcc9+JSywWvfzrc+81h0B+yFM2EnMH+1r2ksyqxIRJLhuo/l+J4ARXDxttb
zht2pkFSludzsu7D1j1W85nmYlkgz2QfW6Xfo3/N+2+jiBLc2/2KNDj60FyTRHd2zUA9ISQiKmRd
DxTzQp6a5sSqQ57eJsi5JPP0h9Dt6tulsq+S18vTf1xEusTZYWPSLMfQySgUwMk06hDqZmkVXKYs
CKjZ0FhWVsh0BJ5J6/vAmDjBifL5hZx27/cSGLM8L5DbE6rGhna+S2PqR1TF/f4+T4n1aFdH4wdu
g8628THocWp12OmJN+w6a/Yvku3JTccdNqK++XgfN8uccTlVdt7m39q6GejoAhGBQn3CIu+cu/n0
NSjs6lFN8//h7DyW5NaVdf1EjKA30/K2q6qtWhOGTIveE3RPfz6itNRr6+57BmfCIBIgy5IEMn/T
HsIo6p90DfeAOe7XJbrfI97tUPOZ5qV6ENyyRlOuuYuCGn/2dlU3tsK0IzSaHaVHXL2DAdHZqWrt
IyjL+2h5CJNL75KUz7JB7Y+jekvZeJS4zjImN0YKthgIL3cVNfQXHSbRJE9nliwmDLlJkifxuLJy
5dD1CdTUYHzBjLe9lape4TqTvJplOX5BMwF1wk0VlupL+1L7TvfS+J3Bvp503YvEOv/etw2EJ7Ng
ukDTdvHsLfRNb5Q66yuEooAsfdSGcE56lA7PUQ1CM1RZPeH5Nzwz1Q12ghn4SvYqTZGem8n7LjvT
ytCYIh3BJaRiGU31RjOCizF2IBrNyjvLTSYocs9Woe22U7x4cW9/9ss9pxI71Uz1A5Zoqti2SoSn
HE5ISy8uu6PVkatY+D6Wn7LtzEG591fMTXWo9GQmmYgZSIjoJngf14hObecEF+H2vzeWg1zwEE/V
5q8OCAPoXFUuCuZ/jiC/F1wyM4/P/F+Wf8XlOf2weBrR6tjL1mDrPVU1EskzN0iyfSatL/bWbLX7
h/Yj4xaLNKhon0QixuwNxn2G7nsu7KHP08mYPOefsTL019n1MDhqdtXsTBySFNjMiHXgYoVjehaX
MBHESJmuL4p95ybzLm25l6OUir1JdNLxaV0ljm88IOFlPpj6FKAhNK40nE4fbIzqnRXW4doqVuIc
0P3cazJ/6Dtv0Uz8UcAq8+nqMXobdf5Gudlla9nMfatYId5S7cENx2+GFn/oM7RJdibWI1eJ88IY
/0qB8YrlX/QGltE72B1yhnJQMFQ1t6tKB93A+bms0yV4yOYoBw84kdWUo2+ubVNP4z8hw01m1cjS
2jhWzAfpJms55esd+lDm71ViJ1cJaWCO0tyIwOBJr59IBzDof0UK7T1OuuQKWLi54yX+/+e5v05j
ffk8Rz87dENXPoh8BFNAojk81qo/2ksA9EDD5g3MxhYfqZT7RF4K6IqKiE8ZhNWT3GtlcJpsFud6
G7JymwfJ/qjRcWj+1yi5m2RU1JE6A5r710lk9/2g2AmTkzgUrIiwbBTNthPeMwle5Riag1Wf5W7U
5wEMK4IjFyQ3DUgNoP2cDowdREf+B5FPNiT2lWNEdmRR5A+D97N1/Xg1pxFLbFUoOspK5H8vSsou
AAHVUY5UjHDT9nV+ML0BgRQIqpU+o0lr1ud3GbZ7+093o/YKziD/jB4idKoXUptNQ/+oWaXJsOwr
LIgHLW6D7aeSW2uM9xeILaosD3+a9zOgYDQgl5P1kDqn/qa925Zl3OSmtnVxjs0QuD2WUssubJR9
5NQ48eXCuOVNat6SKoAxovjq8jPmcQ/GnMGh8DqfSnYUDoYko06F8TOmqvYXL5naozyTjHNfXTXg
x6ERcaShFfFVcer768lQ7Zo55VnxKI+JHQi3XavvI9ZYkPfLAXAf96vO9zpmqFW8yBHswDZcx7sP
Il1tUeyaB4x+gIVMPByC+cBSDpK7mEtnCy3GcuRzNlbPM7vP5l+Ts8+Ozwnb/z6kSZp2AaBLbIaO
hc8EviEQQX3xgTOjNjxv7P4ajNZwEDzmsZKaY1XhvJKBNfey5SR1fckNrbo4XvVzsCpQ1X9CcsSo
43krUPTdjRZSxElXKmdUViPcdrrxLZ2gUw7Cbx+HPrPXaan4Z6/ttJ2pNelBR8D51LhTsDWKtr4q
ptWv4izKXqapYtHcWe5rKobuqAgVfBQFEheYJpsgG7JTWR21PPJOuh/QiVTw7045QtfH+GTiPKOy
MFZTK74Wc2ExjmLnwcX2RbbkRuEucEiN9mc3Bkm8dNqo32Kf3sBY8O1VY6fmoQkgmwdRqGzNcXKf
O6Vm0ZrrxxbfUYeS9tXD4ceyEuQf2SQ8jW8t0r2Z67QX2brHMU5lLaicKEBMM9eu+erbkXWQI9Q0
TW8u4ssLStfWznQCNVhC0ACS0NTh9vPsaoYQaJ9TOP+MFU2K4ZSRZit5GnlCUYlxS1mdTzS/KWve
DHnS7sswLPB1m9+CpxrMDWzt2WymMVjaKFOcw7bbfr5nYRv5tSB9+p+frh9GBGQyQPPz25bD0WG/
f7rP0J9P+PkOYtOlJBIHeBvJl8xZbgBUYfrw+Zqx46DAk1OB+3zVLlL8NVS4359QnrCO8t+f8P5t
RaGL1O/86e7n1q2A+Q6fTo6W55efsEE47fNN9vMnzNr773f/WvoSEngy/P508mjcWw5K4IKKmr8I
eXSR5V9jvbYOn6d3KDsuhlqJV8DwqidwRzPfVS3PpS3cR0plT43ueO+Qb9DYy30AlppfvRUalpCY
lj4UumeuvQkrgdYpLtyYrKdcJyMXTj53mSih6pma+knRjG+yU24qwBiG5Y338XUHab4lAbqR9dA+
DsXJLZOfn+M9jfwhz3wmnK66EobCXK+aZdqzYVg1sas9hkGhP6J8dXKHVjnHcwvbyP4Qxny1slMO
s30k65lth+hgMsRvQ+QoXCSP53PIjd6WwzrrHEx+/sR8LEk9nOcu91cZ44acv69jHcU55LDWjHAF
scvsIJuDNjYPgJvvLXnU0CJnVNkVcqR/3m+IvVY0ae5VhmIEH3aISRTLz/eLZvivQk2boxyRtnF4
dvTm/poyhLY7edAhCan2/fNmjPck6MT9KwHsX27VOAPGb3zFHtbw8/yhUTQIrGMQXeSeleIrCpqo
3MmmY6UouVc6CITIbGO8vv9jtJeow76G7fh5AjlCbngFH9/G+yt8hu0Emzfvzyt8dqSV+P0qBSQU
9OOZD6kdGslqmK2BMpPaZtKx0S3FgFIfJHum84hZT95wpOqMi1xdVw+eh1XCoIbtzQBdsKKeYz8r
IW7SnZEPX6ymDxfaYIzf46I9127n//ImajV5iDG00lFVZmqGHZurMz9Rwx+OqX20TqB8CTPPRSFM
5C86vB6cXD3zBnWJpalhqA+8XW1rh51zdDBA3nu5W+8HhX+uUTjShoWZl+b/4OIaT0C1Skza5FZj
yt8aXbaXPYPhzYyjnFryQu+y8XSPOtioDjwI1iAqcn6Cll8Ze7ymJd+vaOlGaExPllU+l7O1W540
5mOF/tA2asp9VGsROVMvuKgeeBDwxQoClF26TPSsPU+NrT7GavMi426QGKt4qjGvAqIGp9JY5aWj
vINn1Tae7tsUkjl86M+FLhDd7c1wz6WhrWWYFeKxrwb1Ob5ZU+hCA7PTFvFXD57lhmkiSUgqvumx
H8z02DRlC0d53p2wH9+6lnbotaAgvxiuIrcr19OYZy+eTflMDJgjuI6dvpQKtgp2Ab5DNjsB5Sou
1F+yNSmte/Fi7yyPRPPFekQlfYk2Ms/ieePmO5Al7bNs9Em5Rbm9vcljs3h6MYNIfZAtPglKxH4Y
n+TQtAcEKEjV70kfKM8Z6889l0KpLsyyicjVszEGLVqqTm6spyj6HZsy+FwoXDcAhS3SfnJgPOj/
dM8DcRMtDz6Wvv+Kl9acaOjUhBvp9JrgtgKsukrfOmXUkf/nyS+bRknO04jN4BAA0npjDvCqWlV8
ha4+vQprJQdhUptejLLjf8wZXD2Gz2RrzATmQ1IXE15f8UEJzL2jxs2xdyb3LHsn6t/gkIKXEXTV
zTLah7pNszdTc/GzxDKcdDwHFd1UbGwwFht5kFViyTyKiMUDDitH1Pv9TTAzJuUmlr48XoQPTzpb
9sigAZaQ7ChSMFNQ108xaa0xEfpNJEaN2nKUrAu+4Y3s7EfXv1BnvLdkqBZ9sMzTkUtoPtyjpH3U
WouK11BSgEQI9UURQcwygTORCPb2MeQCEMy/NKv5jrIDsJ9opombTnlNzMra2v40c+YGZA8VHtme
sJunVje9BdLe5bfGgT6lzWV0TWAWBXTph+1X5SLJCvWlDG1KLaauk8g2vV2PQtTeUzAn1qMyWqMl
W7w0KUsz/pT9D/Jrq/uZqjzZl31nfktMmAo2xPAn0ZL1atMoOxtqQeUuGYJdpDr+JXSMYuVqSfYW
2crPzHGsj3TANHh+R5he3RSsVt6F1beArzrl5qH6gLf4hEvTkL5M2Fo9R/hBPHcNTlCJkz/KUNyY
2GjGAmT13FmJrNoUpNPXspd7Y3LqTFzzZG+JnvJze/w8F/W4OauVtCfZ73hZthYOfzLlPfdE9zx2
2apCwPkNLy0N+EWEleDcNErL2dihqJDubps3VmJYOSUD9AnZm/kbCh8ooPhZ/Qi16h4e7Cw85sWM
jp5HpQXXHPSRYTuqwjr2SpsuTEvpz7M+xUptsP8z7Wk4y5jcAEUYzum8meLWXmHpxJD5iB7p3hHs
Kj2yratItH52y5jsRQ4O9FRuH9UmjZein/yHxg6cc1s4w3I0JvcbKbhDMPjTazlh4FD4OHjDyYy+
BOaEt0TqflMgNK9yfcJrp9Pia075Blqv7nzL4/FNw3wioLKxCP28B9fYR9fPjdPi885E5wiZsXIX
iesl+0mxw4UckkbO78FBhOqyqeZnzM4Lf2GTqltUVttw/cs2q4tNlfH1RFY+XhsEzQ5TD5RHsgO6
Mf1RTygrSeZASwtIT4iaE6yC0Yt+qLaIHiQ7YO5r55H/h+PkWUxr2LtaHV3UCaqA0lCI963Eewyt
3nt0G+Ajrn2TkVEl6YNMTruSfTJmu+1m8NrpIluplSS7pke5LMQELl/iHXxFpnc4x/PJCl93NxOY
70i37McQjxUkNDMWJkZrP+rF5N5SB5gLfTLS2Jay9uGzr9KiQbUxTuK1AQHkrIHKdus6XsZxUr9i
Lf97T8agWYmncSiXYCiir17/y7CL+otT2vnegeC2lmE/iI6eI0yKvdytsI5ByiDro6/xpP6Ast/d
wkQUD6OBJboc3+QGUhGF0z94hprdfN38kHHLK33mAZWNbA3XmedWJxnn3tqinZmJfWxlwZfYpDg/
vx2lx4g1RYJtK5u8O+vPu+t7d1gX87tAYeZYCTzE5bvrmEote93fNEipxFVffFSOdiEjW3yZ4sJa
2cmgnv3Wq44VXq6bvo+Sl6kDokCepviADb5M2sG8CAOzcmEaPlKXASYg897nJhPKuLW75OTZ4t9x
OdZUzdfAdMOXrjOPWmrrX/yhQocsT8JzpQno8apfrPXMd94GPb34kav9jI3iEVRc9mYEfKy+xrk3
Nqb+jDoFzFEzbN7Byu8D5t4/Nb/8ijWX+aLWSr5xS5LvRtSqD30wRbNopv81UYK1HIocEo5OXtk8
F7C/N50pgoMKlf2CetSw1LWRi3g0O8THRx9U22Q6eyP2diwwEikW9DbldbvopzH9apXR9zJr/O9k
Eh4KBDo+Kn1aq9z2w4XXnRE9KeKFsJG/gTGygPqxMYus/vBC9YqZmvhudNHH1IXWTrG9fqPiPPLk
A94ryifkIoqnrq5YgI6+tpGxbjLrC8SxXV70xX0EcoWsnlOTNAYOc2MRPYZ57F3KyALFPO/BxG9W
Ii2idesiJ7IOURjjF/COtU5Rmscr60arSh7vva0PLyl222idOIgXUe4WnOefQ+4xvtX7IfL8oVZo
63iI2k3qYr0cK6ly8d1eP6YjQLkkKOpvXfwK/tj5ntbCXyI2rp35weyzidDysp47xPgjg4f8Lbb7
eB3UrAPsEYhKqWKIDKnX+T6ZJYwMEX4p+6TbRG6s7pXSUh/dGMt0OWLo7GcDDuZLlJvBDn1QF/Ce
Xb+ITHuSA5AkyhaI+gE5a5p6qyuRzldAvQgoJvC65osDJnunpFm5qTGCcUQSvqL4r+9T0+vX7qBa
X+1RrCInH9/8ejB3ro5viIzX6vd2iNJ3gZ3bVgA/2mpeZH9Ns8z6arhkFIZUdbaV6NP3Mf0u+xI4
zhuW1cYOy5bpbTSalYxrFgtVnGF1cl5D+EpCeSdfgvyOs4qUaGvYqbKsrRCrM9YSR7lXzs3PmOww
w/r/GdKbngmfQpirv44dQNof0LHH0RKJP7mpY3DKVYRz92csz/riwpuIt1QK8CL6MzidO/AncNHZ
tn7+FddbKLdh0J7/ivt4RJ8FiP8uscdlA2t52ff9W2419a2amYsuGj7HPyFY780Nc5p7iCpbTRIJ
VqzCsjY0R21V4qh3CwrLWLfmgOBJ53mb0jDLs8dKbwcrdjiqLb8nZXF/H9heecwKHMYbVD7Plo+i
TpuUVDAUXPwStJCvYdygCeDXwVOmdSjExkxGY119AAZQXGrbUDe21vmLPLd8Ftb370Idd2gksDK1
7fwiY3LPTz3rADPoQbYML8aJHahTdW4oSEVpn1/usbjOsBDM1HQVjqP6BBk8OLQTDtOZb44Vaz2c
10eqIrLXSttq5UTYg8qmkbj9qRyL70WdqU+NWYsHxBZPaeArr60eR1R0rWQnm6ap9Yu8jP17b9RP
W9NL/Eeqp8Fzq4uVHOVOzF9qk3m8ClsR4BdaM6M1USfs/fgU1mb7Gpn1MhkN5JgdMoWT2Ym1bIo2
+Qk3fry6WZfcctaeVpsCEvVMY13aVYvuJQdluFUVVEx2aoG/q2NbzWPtkgU20+gsZmXbpLWic8fD
X/bJTdC39VroYb22bW3C3twTV9Oy1W0AgmSfR352kRvNrJKVWtkY2hlFfo9F7ZTBVgpCXEBt4Izz
YBmTezA4650qKHB+xnwl9FeovWgLkIfltO7SgdrIrMGTeSI7xJCatintK8chZ9cJwQ3Ke/F0w/8V
pQceGO5HXPm/dDGor1mtTMCSmvDSFo27QxE+QmvRNh96Df5uaZTVqxaXEfWNqvsAy2sZhvfLqOPn
+DmvVZMn1GjfN23moFDXZbcqKbA0/c94N3f+FSO3geMKRtxW+KuygkZ/8MAzQ8lQp7UJsOBcTIYG
NjL+QOB8RNVlHI9y73PjWFq21RIBixp7N2/ehMxDYD3Ou7FRP3c6FeJPozcZ1xV4+jJ2H/xnnOz9
HDzUWrVOVRP7bdhoW8xWR9BGNiU+TVHQDlStfdwE0VuYZN8i22suPLijN3OugqfNa+A7A6nh7Eke
MlWNfqBkiGH4PChlBQvyC7YHWVieKSOPjamHWWQNjvFix6a2ypKxuaSanu40tcrALxj2qYrTdBPW
g/boQBJb9tBJ3vvJeSTJPgP5mX5RtFr4MNkjn2lIaBr1Erpj+2g2PEGySlNPGlq1h9xVgt1UqdOl
DPNxNWJk+tr3rJLLL9xzspNplZQA4qZfkOBSkxXw1vQUzDQpT0CFXMi23ADJi0E4iAmPxuSfHnkO
OVyOuR8j27qCYmvfvY+Nmd3CWfpaG/riNOTVRYbiOQQCwTrHfbuVIbnpTV1cyBUs5DGfcbmnz5rY
9xgj7kP/nB9psO39hGpGni5Lmosb5sVJjlenSNn4FkbipTC8rUVi6zhVcXVoi94jBS/Cs9sYxgZM
XHJFF99dsXAZn4rRaikYG9X8zC0xZzKClSvgnZmJicl9hZvHIpvVQrS6TTYyGGu5W9133QCFZp9s
2nhURx0ImsZ6ughE89T1KUhw0ydZnanZVhU9wohDae7HrK72+ZyZjFFk3ExenV5LRaay9eDZVIts
aatN9QUf4RCdUFKLHcKksDlzpsrj1p8XUQuAheuur5Aa8wtn67jjwpoBH12lRAcW4Pi9zU0nFP4C
voRyitOse/0zTDigC90BxkwRGr+H+Y3tY1rGMI+zybg8mz0PA9fy72HMQmxwAlN6Stq23iqpS3E/
GfWnyLbrW8gd3G5Dq1r6OqSADkWCQ+2l+pNj5/quCCyY/PNgF3ObpxxqzzzULLNiqYF128mhmtqm
B6EA15ZN02kxvPQqfdc7lISQDVKfshBlTcuzktcyYNUjJt3+0sZMhvn5tW/JhJRE2Go/lbxjzpUi
tE2uYuGS5ooXQb1lmYHpKniadZNk1U1R8KBvBFTzOu7QaBIZqUOKAN8gkZ+LUJC3iN1dUBfuL+pz
L/4QV+9lZpVLR6nMRwOU3KZFR/Vsx4mxF2Nm7LBg6B7kGZH6yRHl8lHN7obwW10wO+XZNeeO72es
MtA78xnNziuX4yxSaAKL2ss1zn9bBf0VoyJWHcKM1PZk7UJIinFhDjkOO2O2ztAfQqVbMcrsFrVl
8VKJ6qXoDf1h9Lv8hXdZAG60yMjMnZNSIHXnGvVB9jqiidHvtLqd7KXqUaHu5Nv4c3IsaVhr05Dr
HhrxAIamAv9upO9upJ6s2XXFdlieBL73JTftWW40Eg9e3ADM7DSf5XkLISypukVjOO3HtPEDpfyo
03QAIIIkllr271A7vJOv1L83rWjGdVqkxuKvjr+adt2w2oIcKeNTVKAd4mEhmE2mdwpb0tCIr7No
jS1W+FU0/GRGhiDz0P9C+fAVQ/Hwi5ehEwyvqL/E6WDtGng5cF3c8pJREF4hs21vbXP0ljze+Nrn
jYBgcLQ1Fx25wcBeXAYLXFExlh4TKtOWz/NrihaRGZinvmn8Zz/o5wtFbzFmpJl1Xr2uhYXlxTwY
lwB7OxkmchtzMxQeOs6YId9P5ZSeeAgV8SIPnVgVPyJ4tHTmoXYr+iVTn2iTsp6AFxlMyapMWXgW
hjIYbyLj9tOsWDcM4QJI8oDzQ4TogLUqk7H/UEvtKafK+M3v7GahO7b3ioPZuMRzN3tShRqtEZ4+
epmDTmA4otkaT8V+AImD8ommFMu27g5MNVzw7PRqjpluFctNV0Xi50/ZvBmpLFBpuMmI6gcnz5n2
Kl3nMLS9s64V1oRvN/Rp1fazFRChXl3J/nokI1x06BU3wj/H5OWXlTm4izxUnxMH9pWNJMN2pPy0
sf28XkplISkcFM8E2LYoZ+t4YK3q1OCvkuqvjsnHcxP9IlsqKXSQ1894qjZXDc3hQ13k9SrIHet9
7IqfTmZlt9JrlAfkoSl6Wz3XET4PczbyRjW5+Z6F4qfFd/bOw0XgfQksIDZEtESx+YrbfP9QQGJa
R64LkthzsMzU+mZfB9CtffQmR9yCMBhSpxNXy1dt4gaJDwiOd20XbGwPhCV6b9FPjx/GqBVtl2ix
siMB+H2sETbPTATIK/TQf3NZUIjM9dJ5w0fU32J1km/tqhS30C7PqT/q2JAZLP3r7IfaouxC0jm8
OnF165Uw3g9DZB8R8UYRct5Y6SUovxVV2AaLoIcvWkTdr17fqIa6HaLK+xIWfr9uDbU+uiwgLgFv
cRkLJlkGCg4bXLfNSz2JYNmTi4QtVMUoRXthsmhF4kD7VC+GJqZv2myxinhKvvCdsuQfNW4K1X0L
0dr97roRyio9hDMeKPHWrlFG8VWrf/Ns4Fq1GXY/Amvc1kFF4U4Yz11uerD0lFtg57vWRGxhdBAd
GRN92baYTPdZ6G4TNMmPxdAMO9tVDv5U5Gtt9I5T2nQLlaQHiRgxbLrIsDeFL76ETt7i8O5GiyYf
o+/oMl1dq3I+Si4epJzxgEUGfeMpbXtA+vXgwW9+YMBsZg5D4SEfwaUnwECGIIxvcoNAmXZUElTp
51CiKMiKZa61prajnXtn1M5qX34Z3PJa2TnZ+KJ+hj6eXhB2Vl8KRXtFpdB50OOyOY9Wfe1joDxl
FsfHyPuIVZGfVEQnvHgY94GDAgrw/sI8KQ++gKkY2tl7DypjCzYdaaa5qYz2Zc5sPdp61z8Iu4W4
rgBqM5U4WtWqCI+6J85aK1w062fE4QxMDD32mCL8TMoQjNSIfIGMyw1kLPD0cohse2HzlUl/jor2
+DLgpnSp0vil1YrmgUQrV9LUU+Hrm+5VdfN4Acki29ZR99OlEnLDJtg4D4MDtdEMoyWzjeLE3k12
Ihrf3/BFAK48Jd9J6zOi16xx70VJubi3I90ZFmOjp4Dq8m5dDm71WhmxWGODWW5l0zZsHj+ehr5s
MMF/88px2bfQQMmyGfnxvuuwaj36Jky/5QyqOCaB+UgpWFmGPbaLoXfIm/FajbF1cTNQrX27Nj3j
J+u6aqHG7ffetLrr1GaUnQpkPuvofaq5DmNFX44ibn715lPvOqj8JKF3qigzLVCh6lZDAnlGxFiR
R4rwd1jjkXDicr5mKHle83mPMvQ109MKEich2dkVEKX6nnulbKq6mT0oWv09AdVT4HT2XCdqxzMI
WSjZdKJgOo8uyTKec89gPvvHTBRLaBD2c1mo2SICJkDhfPi3m9w0N9PE4Kkb2t/+m5mcHCE7PB4P
e2Pk1f941jkoZY9R+qvyS/cwVGg/ugJ/G1g32S4yYVjBz4SZXKNNxpJ73BilUV0mt3YgW6qCHE5w
9dqq2BVM1Y+5S10u5PLf8QyhOFcgpYDg4XRBlLlY+1GkPoopcXAZ6tXnMr3VNRPQ2a731nVxvOtM
HOHjwGsvYzQXX7y0ftf9/KxWXOlJOuC2DpyJLJextB0s1w1hmTvhT+oOrDRO5oWerjXLqfaazdkA
d8+PjL6iMs28FNbyWldr+8MtsydtxCaoKVQV2xpl3Vtx+YtV3kPIvfA96HiHfZgUSDRFYleP7YPL
pbRNdLffDpY7XlXHDVZoQOtvKgVK3c7iX7l9ppIFdJyL+WoPrfPuhOicVp3WPFJgEpsqbQuwLjXY
aNJYzLmaa9GYYpk3TvK9KoZlWNTphxrWmCDkUfpiAw3cdEifHKfJQKXFAssber1GTX88663pPrue
p3HL3pDlqr5FoQW901Wrg2/2DnjC/kMLEm6UrgMU32psgPAiPiJFHK/J3IwPmWeXi86yvsdaGTxD
RRx3GsKpW0RPvRfW6EhF5sEPZCwAEObZ+DhmZg/tp1Y3dd6JN3RRD3JEZLcTrDXyc3rfFFsxNDvV
CdI9mhD2XqP+cOK3TCj9tfYF6QlvFSHkvxYDSfdRj8ZTTtp3MUSe/2yZJumgejjM2JPeQCG4GkAL
Dm16jgDqwaip23VtYVMd8F2ubBw/9zxclFcRT+HC7VzK33NvI1wcZyzzWVVnLVK/YFLU8iCtgVQY
ZtfvhSB7Pbla/u6lzkcP0vRaebF5LYzwJ2btOQRob1GCo17C40NhwVPtPSZS43bokvwx0OfMdSGa
HzbiWVkktA9WOR+VGjkvFdJPa01L3t2xLlfUPb1rNm/ALKOkSu1o59uKrqD50WirqQazFPq1d5UD
Pc8Gmh9TxP6Mlcpgk/3lxjKfRQ5LyStd3fu57ydLbcx1xGXoepLNShCu3aLMz0rQYEAwpQg/dUZ6
AnXx1QEweY4Ma12EzRMS1NFSn/TT1HhHMyOP63iudi4xdV9OY6itrLYddl7a6Ht8SMZLOW+iXT6S
cgFlEO3KwItWpi30N3tET78ehl+Q4aawZ8WOrNVLTb590bRese4RSOJ2mQbTgQrCMjQVC6Oo0tip
IyC2tLI1cjWBs/MTJV/yl+d61dIvoacjA+NiAmOo5XiaIKsuM4NydGwbw6q3EjL06uhAqROiWySt
eEIsKNvJ2OcGVtg/QxpX79e90xsLZiNnk1LBm9v0pGEcM3qd1ShXXWYZ18QLvU0IOdvPrC0VqekE
wSjfBRaON71eofgTtee+NrInFBWYV+OyB/bKHPYypmVAX1CXBQ6quFeWAs6HppOGmmY7MvcxMJgl
4zbxTVWU8RCaxXQAj82341PBiCD1nwTYIyaCyReloezQQ8Jddwgw77JqcG8qhqaqo3csenCah/dK
rjRijRNGYpkGWXQCM5zvo4mEhQvMY1U5k74yQs9H3KV/DMiGe5ZNCX+KFfvcglD04avdlCIobsyl
Z7YzthGTzawpAL37YmMEgLlhyCQPIa4XXL5IoifmM/8fG4zOEoX3/OqK2YBYvDiQka9kPrP7pqIu
vapQCFuP8yjZEVeN/9CWP2QDa1d1TcE0WTlOPV1RmPIWhtYOVFmM6XqPqZa91VPXBP/KENnBasG8
WEAk50jZx8lStTBwbxVRnwbPqU5CpL/3UqQWUOhGhhHRa0DKcsx9lzsR/6tU7TYpT8JzbeFnrKhW
uc00z4dVyYa/gbcXrUP+Pp/OVm3zAMjiW1spCZc/t0VmsA4euCh0Y2wChaS2nJuMtW5BorFBtjR2
dZZJjU+RjqwuqL/tpOb5qqjGB4Ec0FVF2WBp+GFwC3nXW1JzKdXCHtX8YLq6gIlOXHRNr63QFTR5
TPvm0Sv1bNvG5nsXdsk57H6SBK8fUjGWG8/1UYuJcCBqfEQ35R6aysjkyN3PTes8DNUwkjrFfmSw
VRujCQe9aiV991FF+Wphb7GwTKV95X6vLdvYD54qt8apLf4f1s6rOW5kidK/CBHw5rW9I5tWZl4Q
0lwNvPf49ftVtURwuKNrYlcPFVWZWYUW2QRQlSfPqf2rrfKliBJIe6LkbHeoEeudxaNFDGUzQOpB
FaRXjMVKuvSRc+t82ChDqj8YzVMkyZlUO0Wehx/wjbtJ5TjuSFUY6YuZohJ2vbo46kPATRIsyaYK
NV4LQrvbaYFq3Aic6rZDfnXU4RcSFE4ybkDXCr5o+5IU8AiUcZBuOkczT21Evb4HmOtFC+3mie30
Sh2z4gXmxy0wSeVRvKj7XaN9NlKvutRZ5N+GVpll63ga4h0ELmis5P2obJFrVfYpMN2nxiz+pHQC
jFg+DCf+1qLVQKbq0SoS8HJeOu8tzwdwVSufQrStnoYpW5td3bwE01S/FJn7UEImfF8GSv3iGYO1
7qep4w7L0HU1f0+KIt74rX9vFeVw15eTf58jLw8/Z/w5yOL6GKlhSeFGkHy2E84mOYeMDtKbUEcN
Rp5UmfT6CsJVeaI8q66pPvH8OEjz6PT5JQ0LkE1sNAFIziHkDWQwLaNJN9RD2K9WmkDgrcMdTkWV
/Zo1nH0DNFM3rhhak6rty4LHu5I41mtGlRKQUC3dyrm61wd7GL677W1uB3KYp70Bwy/BvOE1u2L2
A3jSWCrpxwjSduq/5FBHpHILM7+6k8H5ACbdhHb05lWDJOfoJiz3t7nj6G8g/FH3MtigmGJTh65/
86Z2020cyuwPMliNBkBPvUjDyuvOobI22zbZgxs9WI7XX/tgcnZZNJcXNzkXnNC9oPbVa+rwIipp
XrJ6/ER+zrsrYBY4wPAAu74xDteuTY+UtHtnx1BgY5G2VvtWzVRm3Uy9MST3JkgFXy31COrS3DyT
HTm5A/raMj6vo3TD/jlCsB11EycfeMWLyBOrcYpAHbmLTBv/zEur/1aWoY4wumFdqUuPDxG8US3p
sIfOSl47Fakw28v1E2fq/Tr2xuBzzdHxzoDnYCe9WoPsR1ulqIsIb2EC6WuK/iGIXONT962psuCg
hwWk5QPHdnFm15tGqeo9aGaeW24wTycPmQprG1vOr24quqaWVfr6XcC7rplp5S4R1V6B9YS4bfDJ
5r9H0fK0UaAB+mTwbXv0U4SIxEixBvMaB9OTHMVzXtxXoPPkCIyVdTFQ6FlFgl59riF5cscRvnOx
KgKdxk6wa21iWzGuk6/+bEzl6CiUHC5mXvjLU+oDphRBiz014VwMp8hef3AUQayuKj+b9kuwDOE8
gr2ODdf82+X8ng2jVWvaK8IEO+q7p6/ubPubufWGy6Tl6p2qc9zV6QAHY/bI4QTZRCR0hGRTCVkh
2UsNS/BgIAw7OygKSZv21ksLkWTukaf94JDB0gtrL6IfYmU5Dc3fAB4FiCy2MyDq26oNZ8vAnkhK
dSuQzJtkmvNT0UQ/G2oD8xMn3/lJ9hbHErc4PsT9FyHL8sDNILyX6y/z5HCJWa70X4R8WGqZ+9tP
+durLZ9gCfmwfBMovz7+b6+0LLOEfFhmCfnffh6/XebfX0lOkz8PrZ/QdwyjJ2laPsYy/O0lfhuy
OD78yP/3pZb/xoel/umTfgj5p6t9sP1//KS/Xerff1I3CGveDo0C0d6JV7tI/BnK5t+M37mSJmRW
To7wNus27sykeD++TXg37R+vII1yqdsq/yl+ueryqdUBFZrt4nm/0n9a7z9dn80MW+/BjHk7X654
W/Xjz+G99f/1urcrvv+fyKu30/xgVUO/W/63y6f6YFuGHz/ob6dIx7uPviwhPan4lX+wScd/Yfsv
Qv73pVyvhjq3Nr5NihWdO6UXDImAzc7pWyM9yTRVJ914kGZpkb1GTlhibb+Oz9Jdk0A6eimybMYQ
PBVGZ66DxqK2qrWUxyJKIVBrxxd2wRDZilFaUknYg28Rfjlnjkz7RPb9L+mXdh+eqN1cw4glbbJp
RtgybBMQWAvZ/gW66CukHum1cpX0OLgegs8Ddb6undwaGCrTuzKHgVREGUmCkpz0Ro4CnC1QLzeb
dOuJ+QM5Og5EnA5qGblUGY7UOZe6ur0F+rBKbhorcuFJtqgvKWYkdtjZg8NETHUXJmi5uvDdWNTP
D9XV5NCAvH1MdY8YTpFTXSstra6a1hn7wKyArsvZvdFMB78C2fButjN6AJPz7ivkgqwoJzZ2iSyR
1T4ua8mlw8FoONQMzrf1oqzqLnGeQsv765IyLB+H8U7nxeIWZs5s0Rz94Kn1SBEzekGBULe/idVD
j0yJ+jvh+k6l/mqehr3F7+0MKDe4hI3QsvctJkmjnL64K3AinuKZp2zoQFW4ZUXRaQ7TR+Ecy8oJ
bwNPizzQMMJeAseF4IrDq9sMaVymKc6crEl6tNt3c26RzVRvhzTLzx8nztoUHrtYefywlhxahX3H
Sbd11BoLrfoUobVZHYL7qMuCe9kD7BWg21oHex/ILHltvItDxg3enNzNVJaK0GXmbSGjf3LdJOXc
NDJPspk5OjuhjGyeZA/BtOmYKdlKOrO3MDn0TTPIKThhRkFxNGKzyqr3VOBlqI2FEI91lX7fK4p2
L609YnJbMLXGWjpuXhEue8OscuStBxcZu0SQcbJ3SgmlB3iNn7GLN9HCZ0SGdA5s/+Y05sI8mLr7
bbHb4Al1+LTygiyPr+6lZ7mYh4YhqLoBChPxqd8+122YU6pHqaG7lR/CcgKdn0idwbDl+ifZWEWB
Yv2tXaxDYmMtqAnhtFDEZiBbEL6eUL6b00F5t4BZlRwYpEOq3Ba8TXq3YD3C9arA0LDRYUY/m6KJ
47I7y6HsLc0HG3V60MayEVsvjv9pgWXa7Rr66O0KqO1yNj71eMnYIqKArGcPoRrmD7GVs7uKEZSQ
Ds7bEjSoEakt4EiHl9Y9UQow5ys5Bnv60+hY4QtCC+pO2kGPeadlxhJbS2FLuYycu8R8GJbBSDWG
1x5nNfmqdDmZjNKCyc2Mk+cIgNrRdTg0UPmGfa564yAjKODy2HN74YMjYOx5QXVdaac1kCoHCn8B
J+kFnKSbAPWUc2mTehRdaWyFR/aWGDmlGXfOiHzTEirN/zSMJERlWSlV53u/b6fH2bMezDYbXio2
3KfS1OvtVKf5t8C0SCkBsOLobILkTaSg1MT/UlkAV5MK+rW4bf2V0k5HCTaWKGTZtI3rry3Ly7aL
TcKWc6rqthn4rbV03ODJvufHe8Plq/8O9By0fXKEefH7LbCjiruJYMxF4Mo/eZXnndi5mvlKdmUD
F7sFhKBB0/5mrSnTHivd2hlLJGSnPjKcIoa8ETKxopHT3aqNAFhyLFDazQhjaA6hujoHLbI5UXNf
l/A+y55syimj2jY3QXX4zU9H8tZLA0AOMDmbexmsGgZy0EkIJ2rrNNcxTz/FvudAPpwCOVXSCd2Q
X7aYVNZVOkLR+509G/NP6dsaSf/CsWV5ab0yuYP7P7nramfTeBx9Qur10ySdczXM4EkarTxCQntR
Z3caVjKmGUBQk/dEGT73EuoDxVpZ3zbRXnbTzvrhRnqxf2eTl4r/KuEFv8i+wpHpOBoZRHemd8pE
M9oajJTLWPbQCUaXxG4OH+1K753+yTZaoX9SEH1C013E3FaVVjmWc2TTT5SerKWnqib1QFa5t2zt
wTTD8lPLeXOoAmS309B85dSjtbvyUxDkKgrqA7h+tfikISF/tQb7Wc6ISze9q0teGkuT01q740Zj
UnJ9DvPQP8teNpR/TIFr7+RomCr/HDRAknm4/wqJ33qLbQBmisCIj/qE8C6O22S5jlzxw+VaqnU2
eZsJTvy/zVuCf86NVFQonGinhlGxr2YzeFTUGhb6yku/cHr31RpN7S/EtT3LJPXrBvFz6iTtV69P
SOnEffgUxi73TCtWznZrp+cP63SQfp3DoYbvhi/xRVMb5zgoJedP0A6sWsRzLhHyEtNdByvgro+B
XoJFsOvPcaJ42xS2rpXDQTkJ0yzZDkbZXTrRkKx73yw2GaKp2japXeW42OWEZSjDpC0vDfswJx5a
bX9b0irn91dY5hsx6Yg2yx58y6IQKkXcwYGVfC+HqVpm916W3gOwTcp1l6NmEYSobYVGC8/XiAKX
ZkTjClKtgcT535oCvV70Xi24vVfSFQ8aPNayWwYZKrAVx2rvjH5V2FtjiEG5eU23i7REEyUH4bNs
OhMCCbTuH+UoqCDAWSIGETYQETnzrwjemsA/ash7a1XebEg7Bne1JEmq2pTXdr8Yt9IIdWZ4N0lC
pFQESePvY5Y5S0wjaJekI46N4KCC1YNBqDRe4QpJfK187RuU6H4NfnkqpVJ2OdVRFMOI+54RFNsY
Koe1vA0ud8Vighk3FI7FdruPCoc5+Ryki9uqbJalFscybVlqCS4QbOK8Nsu5r7fzM7X+48ol436a
E/Ri9MwJyLVSUpQ6fletG7hKwk5/GoUTYgx33Wkgs2XsqNjWOWqE3m1h9BVplejs1np0ld6o5DeS
Z9CYy6FDZv7eDMYzwkHqcz1te+pjGpB0QBaE3LlbGBu/s8NjjtDFJXNg4WJPVCYb2YVYfGpWbgGy
kzLUetdO+disKkP9GXrzL1Nlb4gEB8PEXkUOOWWnmmkEhJcoxZNLtfG93xray0TSc20kjnkENaW9
hLXjwnYf+ChOl1CFqeawtkX21ULy9WgZ1Z/VrLpsV4UNTGMACKyrj7PIw8rGDDTzGLXtn3LUiZyt
jI0o3fnHWLHmMl325LpaodRHWLrS85gMFfXrvE9p/ByuZg1gRtp6jWrN1vO9/VwVyn1Jne52anvU
5sagXI9Npp1m2aQNAKdCyAmupOGdS/gLuD5OQdb/7MmQd9FGEn3JC7U+gN6pT7oKseSb2qCUHJTD
IirOpEXCszS1UpWwyUid2WouKPh/6RPK4Nqmck4ZdaDHSBa+mzFq5dmyneB8W0B6llXmHLrrzdvH
mPqGRPkcpGsrKn+QSi2fyUBVz4qS/kGuv7+YYqSp1ngAMomUlYgoK716LqJuA/X5/CDjtWpGiHik
REo6FctuHvWWo3sxXU7y/VQDcITW9+0CbprdZblFbb9RluuBo5KVnXjFWQaDIpiP+kSlkLw+ChHq
cXJJS0Jc7fTG566pjTtHAR4rh04AqfLcUpUjh5XnNCvVTJy7PFDUzz/n9L1m3CkZPON+5Rmflzm8
xMYPuo7aXwinZeSk3zMwONdCNKQwtWuoZ9Z2FOqli006MrNAJyFB5UcOZSNDQjN6HkEnnhaT7FEz
OtoczizrkDt0T34O5e/b5W6ROrXm/uiBdRUfQTajY8Kgnof7wVfas8Xes4RtQG/P+lgf7CGYDq7W
ttDTYkp126BqRY5lV1pvc+R0uyGJCBS3arbhDP65a4t/mFCo1HwmkXLQOrYQskn7wAd1JcaNqug3
I+UuP91L4AfbLGZ0duf9nCzdppHqew1c/selrdRzM7Q9/7ZsSenLwZjgb4QXJN0kKM580Tpv4Elr
ItJpB8UXzX2FFNn5BNFZfdfESAY6Y5p/yf2p3LoB5eVssSF6rtWVU6jaxhPIfKSg87MlkJuyJ20z
QHRgxcIjm+KtJ4fQpOH2rBRankE8eIvhqPLOfIGXunvQwqx/0DXL3wwDijeLzVar4K4p/b00DRRd
wjIrKF2NyR2P0iibGGKIvQ2gQ/Bcdw9LYz/HrV88gM502CpaFHEWTe0BuOeCVWyrd5kFmo0S000M
veahJFv9qWv4CTWxheSwUGKm/pfqar9rz6YYDi0IViqE/Yv02m74bZi86V5OBQF7zWq9epA+1yz3
nWmnT9IXKe0KBE76onma9zogPwzDi2crLxFMeQ8ANptz4YNIFaMMaoNbr/NSRAi0vjlKx2gF9YNX
u90BJi3eR0Tw4uhC5ahqZofgBWEyFhxbsOsCgClLrFwdEbkqCcPb7JsvrIFjKIa2VYLA33lDCA9B
GhRX2agW0lBzi4CuHKJa/NPRlA3UNKoa7JbgXHiRnBg2YVJCPfe2SjJqxTUIdW87dCUCQW8OOcMa
OLWLFQcyJlPZ2TBtH7mOfcw1VGMEOaUqpPaQ5UIrWNJaLuPFjXAhhJdyPLVtdWhMipfDZN4X5P9h
eQr6B9/Q+b6JnpHcxWgAXskp/7TEfjGIUx9+QTJAOPqyralgAEzKafHWV1Lq9GMPnkAIaI+D1zoP
k2ioykUFuOZ0LNUi5yHMLOfB0nxn346Js1pspqZoFyqcztIkp8pYaGxWba6HYBRZTTq1IIhul1ls
y2W8norjHm6asxc6/ZHCbIrT03L+bPPKvcnMjvNIMXRho6Js33wce6V5TkxnH6j6DNakD84pCNN1
JIemk2zTLmgO0htV47fYF6l60DmvFd9eGQW3CsT3bAgRrWDpqtHyHbQc0V4O57gCRamF3p0cajWI
TyX/nBthd8+TKr1NQp8F5mGYGrYyqjQsZVXX4PnlMHcg7NQR3DYrvrZ2WaC0AB3QsSmdfM9N13gm
2cCdHCKBf0U29NsQ4n+HI3BcO0h9Xz/EmvAEoMVCbJ6i8s7r44biXW/TqrNx7kUje7KJkKI6O1Xo
V3Cg41GAW616I2kh3GSY1M2T4bXx5yFpvfilzLv2c6l2P7Qu2rlOVT2Wg6q/UJYOPLJueFOMQuNl
BO2xCazB30tvZLLfR7XEAIBB8ITy9znxgUklIrjmDPGBEvCTdMr5cfVn6rIbkpawjL8GtQLDtYhW
Soj9Z4jlVctSNyl/ak+yofhKtcKnwerLJ4o5Z86SVMguZz9J127KdjU3TYhR3+LbvtgboWXd647+
w88QJBsHLb0OBXdKXidhxweNeO1EIx1jntvHYMxeW7v6ZRIT8twt72o7Xt/iOzs4xeF810mKUkE+
L3tL0/6Dbcqs/xS3TItjvv+F0o4bMw0SsNI+jDuTScWwqDnVm1CHMYhG9vqSPMlKjj+4wYJGhzDy
L9J+W0FO+RC32N7FlHB17Ph7+KGplc5LBhd+d6Vliux9/DS5ydnQyGvd6reBcsVlbRlnhIq1rbir
wNSNRsB6cGGV5lublDtLcEvLMdQmEeBhAI2LbRgNNIzejcXEThrlnKWpXSc+leWgPAIctJ77Jv9T
KazhIkccueo79mbWpud784xwyCFKivGSd66GSg6VGpMd6+ib5vpV2mTT5xYkl65ebOWwVGawu1U/
Hzmz5fvf1eEn0NARFWpah1Zgke9Mb+rukqTxqFOJgpMimF9ZlINrAELhXAdg0IPwKnuWztOm0DrY
kf/uQGWM02Pf+izt9pzF0FCIEC39qxlIJMk1ssINIYcYdW5zio2CLLWht4VlbD2RMPD/TBEmOWdt
WpydMX6MTCvbx28maa/sOixXH7sjFe1Y+UHfZkv/u6C31aTt90uWvvdr9bYM9oCc3K02ePldk0Y9
RAtUGpTUmKwiuw9/5MA8KSL6i9/MFwNurM+zVrQbX3PTa1HAJAi5n36Y7Eq72ryjbey+K9eU7nsk
H9r5EprAs3d1SCmR0zjj5p1RdmVjBADU+9bwgWuB2Qbbrc+XxT1Bcd+tOp8fE7rJ3xZHBD0sGmto
XqpZ8cTTltsxdKRyRKWEeW6K+ascyWYoTfGlGeqt3kzFk7SpEUQw9ezyx43JRzSbVG20lT5TmKA/
0fezYnTrxZZlrbuaesDqy0Jj8t3X0C6/rUo52IkyuXgl15C23INb1k/HeCdtvBxF60qP2gM8I9ei
nJD4QGbpqffs8Q7ezLtYjCiTr54mWPh3kKbNGzmUDWf4PwDKx5xOEpY2lnf1yXjLSdLUUm29h9mg
X9cQQ1MnPE4gyXykGcdSv6ag481yju5bMZJ2PbTNM+8OJzly1dkEpahP1d5BcmsljbemUfWrryMV
ZnQwzUlbOKjGvTnFqyar463tKdV9VFpkZ6HmPaSOZtzz/3YBPDvaa2+TQFF7M/zXVGrrDDIUirl7
85SbUfEtrChcdWGlguxIUbbJXDkXE4aSk9eo5t7hUOShpx5yAwWL+tkqou9kuOq/nHiPokaw4z5T
7x2q5x46T7fXRRVgs7vOWxW8m1+61jtJr60kMN6nE19xtEbtgwoW8pgicbMx9Nq+UDb/A0qFkAIK
DUlvYVqaxWbD5H4o1I56cyKkXRmnsofL+tc0ajf/X5b7p6tKm/iE7Lv0bQBSvhbpy1Y0nci8yoZi
o00M4PeymGREoE/artNVfqEiVtrkfDmkEPQJvLt1lKNlXapkcrhA9gXlUqcOWLmQWc5eqj6lWNT5
Ayp779qQYZuavDoUuhrd50NL9a9l2I+cBqE85fmQK6FDukIWw/pjtLrnIeEbrIzN2hrIcbLLP9/4
Vd9Rrcru5GX6tq5MSmUEs6puWDSyJxoZMgt21k6cWkdz9tesl9OVOxo012PYf6dY5VRRVvk5gNxo
T315f6giP0bGRv1u8R075K4D/U7hFJ9GCpD2njtPWzlsxrbfItSU7+XQn4d4o1pGfJRDTxfkVwhd
nCdulZ8CmKwoN4J6q1JV5Q79Z3DNOfRrlerqr6OW/xzW4rxVDr3E86Ei63965TB7KM3tFKg/+nn2
YH61VVSHUhOsb5snoKMHdjC2hmIJ/5lNpvTqnRzJJgszQWSh/4gHI8+2o3PUbQ76OTYwKIdRjVtP
vKxTGFMNJIEoNJMOEymHm5c/NZMSJRGd1pa+LfUB7tk3t1dZRrmRK96WpbJ2NeW+sm2Riln3aV+c
rCRDJxC52M0M/vy7akHCoHt/KPNgbWctjE5d7ebPRmJ8R8Qz25dBAE6nC4o72bj+2F4G9yoHU1NV
3WZxGkqgra0aiaWxq4YDhIaf/LyimNCr9ZWnO8p9KwRDyAYE1zyFbcnSjHf2ssoDczW4kE9Gbce5
AWFyFgy0/XHuUbokfRF/7XQ4Km3L/dYOAQ+6pIQnvqcuoxvaHs6IwvsGTdA3rezrZ9OYkhOvStoW
iufhW8LrcWp430xO6sjUlipYWF17Mmf3h5zHPoDHN2UnjyMVj+QjOpPnbmTdKMnU8dnUbO0PKkrR
7gQicpRbR9lkbIVCp+QxJXaTsokqyj7VtkIgPHdcmIbL2bkrPXsjN6FuLOTa8mCt+a16bZJYvRaN
/7WOAu0oR7KRzjjxVwO1cXeL3dB189KVxlwhVak23id7NuY724+mVa8iKjhDMrf19NHdy2GmWK+o
Oq9RY0UTQ9DWmFoc8lPTw4vsJXOYNSvZDQI3aVaLS3VbNi21BjKcKe8Cf3aR/VuZre3B5jiPl1g0
Aacw+aY2hi9OYXd76UB9y0f6JCo+22ZOxWFZhw2/6wH0kOyGgnYnFqIW4oFzuTWCyec2vgV1pNw0
tL4gxBKYaYmKbuBz09h+hg4ao/BSKxwVo+c664dWaPc0wOV5qsfGoc10/VXt/Z9eqO/i0zSgDMd7
gruili74PjvJvo5N8y8Y9o9N3HHIB0kD20f/aDdO8SAP8lO9mldqkIdnOQy0MNxWKtRkbuK8NuOM
PlIy/2H7brlL25HDR8+pvwh7UenTH5TMQsvKV5j0zroCIXUq1DH6YroJZMZe89JNsEBmUf9Dmt1s
CPelMa6s7GCzRzvB3A1Ts+iZfx9OyjgI+ULct+4tPARuZVY8OJc5H9a5RWvIC+SrZc3Acx4d6iD2
de4MFyUoBgTvkbKyBu3aoWVuIuaLTXoTdRwusinq/EUZA2efNLHt30kb1CBgaPSyXskZgEwijqfF
qlU+JweN/E+J+Cta39QklemwS96KufgFOvNKeq0o/lo0aneYW02nqkHMiMKWTFBpR1TpvQXKKjAo
fWwAZt/YxiYJ1JY9LzQlLyF1SxJjr9SJvSvhM4PtWtfUTRC0f5UlR/lKWqETSN0LlRW/xN75vyL7
3g0/HVIA/mYTDBkfHG7uUPy6LCOjpUr8TTj+7+v/0zKL7SYf/zYjt2BW4W+XTxOJTxMJeWgZvXxW
K9SfAjM3VprSVBvOGIoHFMbyB0f0wBdQwGRfpUU2c4iKXD3YzrtQL20n9kOH25S3FcZqyriN+d1W
zpRLm67a30+cZUmTmfUhiheWyTFyFMa7ObYCb6XxXL0r3WGryaGcl5VpQTpTNXdqQNk4ZX59d4lA
hC6fTF6del+HG/7c7xeH13b9ueHQ8fYxTFWIgCkbhJydx4xjp87joFS3KvcxbTzzDtzLSfpUYSoG
B6IOY+LtSAyloy27YVtrnrfRY97D1+zg/FWDX6hBO7cYfqlXG/Kei1yFu0L3iJrN4gf71x5hdblz
3OTgRp1131pFyvM1IwWqNSoQHZgN7uPZtO5lzw1q4xi07fMtTk4JhvRfuZ/Ph4x/BgffzHD4kzi0
jRGtbLGqjFuWErjQySmL0+2SGlwZEVVZm0FkG4e+CyjBK8uDHKJ1jhCwRSmSHLoZVB9194xggHtG
X8K5NR+G0iFtvRdHu3IKY5gHwf4Z8ZCu0LepH9GYqx+jmJyXWepUfA1TzY+ZhjqT9zYZzFOw3aQD
bB1yKOPk3Dbm3cPkgPk298N6TRO2+7KhFltD9fxsFv3Pxuuc88BLAyXwMC1RTPXLISTLK4QQoOO0
4qaod3CXwzkBzWClVcFGrvCuK5eV0dLjwyDCHxrSSLOKeBTim0hilhma8G3sXSiZ5pBtsFBLL4dM
3dzGVKG6l1vU5AUwWNjh93ceS04qxHxYz9l+UyfIa3jK+4pZ+8p5pqqQ9ysaKykVZJjJ+kHoo2un
ZCyjS0SdK+zzxinO0l3AGechdiirmsvKOpGztQ+BOTwpxkCVNazIK2Pu2x0bqOmPhFME6k+nL3oA
JwLfkHZXp/3Nntv1fLMPmf7OLuNn4CS3eDPtlDtUFaFkGaFPGqrqvhbqumnC9rgtp+g0C+3dwUFa
QENAb9cIsV2DjcuBv6hwI70B1KwX3054QIm5VT7ZD6oSHToRi/SBe3ID/xMUpvNjY/fGqqlh7YEL
bgVjt/HN0DrkMYI+gs7cpMRVb/RVGnvJfR+V6TOKS9cKNvGvwKzynR00CgRrXvnVo5KZ86OSYj80
2kn4o5qY3VGiWd9BXY2AUIUI0ODWN1NghxAUkcmv77Ra4SwtA54tg2WMdMihbEqHOnY/QJEnCAXn
yxIoe4qgdC6GP5flpVkustiGMPqjc76mYzHvaqMJtF012xQtKmzXNgiRVmvuow2vUcJlxUl1GTuD
u3jmxemOA6Rs9X/NAksVnwzP2NwWkevdgsyk/6wpRn2IjTi6Xxq7AEU9TOvFAj1SdA+PJVoJc2S9
cCQZHKVtCZG9pnTnta9pymZxaJPLNE5Ng73VZ9QdiovdjLJb1CA7YG/aGKn5/lMYDkdxXdl9c+tk
OAX+1J881fnZSJscSscyfBcSV0q6ejd+W0aZfXPtI6uFoBELLpN/u5Yj4pS2DA9oNh+h9pj30eiE
q1pQaLUw+0MF4JabUvGMcx56UG9Jqq0E0qi7hPzOerIiDnv9elJRuWSOWvBLmWb9LEOgH4hgVkKA
KQhK6zCmjsPbY618HQbtSOUcbNxqOJL8Etzlwl7N1Q8jgakjikP9vmzNUxN2u0HpT3FjFd/DzG14
ShrKaxSb1WZslOHBVq1o78CtcXaRnlh36VQibadDft+237LGiV+NUnEeCgqJc+jeXn3yMS9FcJIu
2UD9AKRZbdANJJr3isemMVdo7v5ZoRX8kiBui3KFspYjCzGjF2fkj8xNus3Eu/bGMVa2EiXPQdj1
z8mYxRs389t9mtn9s1oU8R13wE/SKZsx8P9weVu8yBF0HM6+MandjFWOhdYs5orFPCf8udjcpN2e
g+C7qWtJ+M0F7zCCxKeHIRvMiRjCfLJ1Wn1fpbABRZEy8BD+pcQjhXG0tIHY2QJfujiqpvyGzIsD
xTKnAEoWkmUakweJtAJleK3aLHmQICzha8RI+oI4vjZqqq6mlrcOx2pL0oWJugKrXz45hVk88S5N
sUQ+53s5lA6joE44jp17aWqsvr7orfNyixeTAkXIpQZsetKpj9P1YLbfYy/ozjKETIZ7bWd7vUzQ
1HatcpO8NJq5ShxegpMy6i2oglP/6GXKNa4Dhc0SwM97JMv6+2xoyP+rKUUrPlSee8OhZgGNonrv
+5rBD9Fv1pUVkiITD9NUT+A2jpH9ESPZSGchIpawf2+belT4xobi3kTZFrYLOyF7ahe6ke0UZ+55
HMPqikZJtUalNfvzP0dkrDH+fY1Oq9AkMYrgUCVp+9xMyhefz3gpxKjOu/AwD6O2VhSzeTaKsX1O
0i+6mSZP0mKhMYKSoTXspC+aPOfeHOFJCpr2MY11YM2Vec/eFGXurO+/DzyyQ0uJv7SOZ+waz4iO
RaLa9x03A3tw/XPNY66mXJfuOHvK1i0BQKL67kKHOSO2NLf66wT10m2o97b+2vW+8264eGXwP83N
Ofs7wHmbzXp7kY2nwnzAQ7eAyvGXTfbUDsYLjoJ9siC5AHhOGbK6KsySm5uxE2jSuHMOmW3Mp7mE
HVuSsncoIPFMcl56bVYOU98B1c/16KtaGWtIP8PvACeBg0Xuq+7ESCSWYHCSHmJXI7q3BkW/T2CQ
obiJP5NLFpTbm9OOW+doB+rnkJIGUj3+p6LhFuHZc7fvEbDZFN5svFSh2ZxJf/QrOdQhB3+ImgSR
nlrp1obxWdPL7ln6aggWEqUK7+VIK6dy7d7PEbfyBzhw3POUKMkaAADyIpM93fXVbKyRWwq/O4az
403J+ty3JawiOgxZ9qSEn0ohCCYC5MxECJPUI4xOciav1tH3ubJ2+eRYn4dhKPd9sg0DqL9nEMP1
v6IKncOp1ZRPdj98r606ucqRqn9qulZ9BVLXPZJcu0vTAuXvzieTqafBWg71fMj2QIHtLTi9Lxn1
8ceqtvMZlL0yH0pQ13rK0ZAqGisc4Zx6640ZTBlsBoaddMhGK1P7FudA+HGGNGy9zE8bkijIH3UN
DBB+uHP+D2Hn1SQ3jrXpv/LFXC9j6Qlu7OxF+sxKV1ZVdcOQa3rv+ev3IbJbJWk6em4o4gBgltKQ
wDmvyXDRGkTLzrga47Pbqjp3zER7QKm5X8ZFLXjTJ39RO5WJHJcxLAvh53d2W5bidpp6RX6nCYsU
tFOgyKh8bQ3UuUm45VgNDcDAR55SudFji9M2/aPuzZ7hqRl9TTxvSeqx/SONuquJGNXbNPKDMY2y
uDZuXOy63iZHqKX62YhKdRVoFOzR7P4sJ41iX6BC9N2x+nQRqFn1nHUYrVeO1y0qHwdw6oMdiqL8
5urRrHZNbLdP5CRmrzGw7bK3ygOfIo/5VXY6ue8+8sbILnnA7vwF/273JFuGXYulIXoQZ/OlkS7+
22vJzlKZxK/XCjE8MQ3NPZnzZHmtSH/yk9RcybRbZ7UJ7kZh82e+7qd2NyhimbYoDtXz2rrR0f6Y
0IPZoRVhPSVa5GzKLovXzbzW7qIK6VuFO3A3N9XBmM5kran70lK0Qn8c4ns5UV7MsYo9Dh49zzz6
MQgqYWul7p28lmoMf/9K/nPhhzx6DN+7HXy9sYCOBnG4abu6Xcgetyv/7JbN2xg1rbU9OI/9x+So
YGfhox+00EaD22gFxu1Ot/E2A8ZKLTDh/jqHvFn2XA20McSWidPb6DQEXKto0WFCIk8V2pulBsCM
m9bb9H4+vhsT2lN/hdsSpV0ZVp2/Df8yWl4km3N6v4yW4SCKvrk52saDKrodOydrG6NG/2SO/tfO
rsaviIQ8KAgQvZh6ZEGuslSYmxXbn3aaFnIEMoubvnNhc3pBAaC9/WRE2rA0qMCfWE2ivKoqTX6S
7RbceD/rQrn9V5bW2Hbl5h+ZX5zxlRFvvV7hdlSS1XbIp24rdHYOTt0qx65z9fWU9/UTwuY9unL1
8DWvjPnGY/5BYmiL6vCizdzpqQPYgj6JCsZrftesCrjH38TxUDs1ZqE++QIt2N6y/hwfYhT1Mf4j
Po/v5vGew3h5ffmG/jr+43V9rvPbePn3/Dr+b64v//5q/vudMV8PFFCeDNf6Hhht/7VFBXqKE/xh
xAImXYjgv5XtSBnoX/FP/zZEpnNA5LZjwWlZO9SDoo0nvPEdvTak2Crlk6OjeVzOccyLx3cUeZbm
j3gG0e4Wn8dPwux2ZE+aRYrhyl1txlW1SFLFvit7w8HAo9NXskceZMdHU55VtcGU37rzqD20wTDs
PuKj1ltkygL1EVtndJnSWH8ruvpZUFX9A73dVHHQG2unfjfgUbMckGHZJIVbIe3HAT+t6iib8kwe
lJ5yuW82NUooPJIUKFrF1JzkIS7c5hTOB9n0rMFaIvHSrD5ildmSx5ZtX5mijWH600LOk1Nkx1ig
Kguns0Le31HfusnA6q3yn3Nhhceud7RbfIyQOBkSGztNFUcS9gbmueuRf4mT9FA6LS7qCWiurZth
3I12u3Ik0QtvzoGKPBmz/l02PQ4h2xs3Z7vljI+4g0yPAu8CKKUd5otzDNrNiLErC47QhuZn61fI
beNjM7hI4ALLQPnYrcqlPwgYBYl+lr12OPOsQImtNSOYHluEuObdMIvJZmmohvsaBeMnDV3CP5L4
6qBk6C9sG3zENPMEkdVftwnrFj0HdtCp7bsOw63f4jwXnJGAmreYRo+VL0pcw051ApABGsJualkc
ZGsgNXKRZ+Wl7srhdq7wjF1ZesJ7NgAEgsMPayj1oZ6XMBNPVVYM+bbqRpbMCOotKU4OJwvaVoYW
FEo/RvfFq/PlUIwmereFsvbVNDzEWj891FaE5CzCcrtBtdy1aIJ6IwYcYzXFH16aeBZ8bLJgr0ft
8DKKSFuwAczwYaB3KmOeKBjgmWk44FJS8sT4ccAE8s8m+6PooLglevRoAZ2hQXXPtdMuWYtQNYk0
bhuxjyfO3IRnj+hdl62iweC/ZDizumYOlpgU/Nouav21UGYP8Tp2LxTcqjsTdAneUEoHXzIINly8
WZQN7IhMCP1eHljcXwxVQ8rQR7vsFkd2wFSKaw1y+z5PIKaE+oTs9l9TzLDsyRsGrx+hCZHOnWqQ
0P64DHVSjG14Mt6m1ghTLpOpzVaahxFyBRjnFE+68Qkp/tJXm0+5pftngZjnQobVWMdBw7RfNVQt
qfeLDRbs4KZiEoorRZ/hymq2r+LKVVZtVLFHyjNzM3VaehGxn90OKVYnGEMjgW0DRTnnICu3qoEP
m1W34yX1Oxv2jea8I9G8KUw//573zWteacOL6aj9WtGj+ojDW3/Mm7xc9XrbPHVl6q0okYe7Wgun
F/ILwGj8CvJFr40vgWjfFbAm0ARpqb7F+ibtH82sMZ9UsFN8vNNLhjPPNZjcBzmonL8ycB60hROi
tKxn7VZRh3hTmuj3wX0Zno3OPSo8dz/bAh1MYwCcE4a4TkLJRJdu6JvP5QiFLncScT+gLHbXa+AA
RpDan0uSb4brFJ9Q3k92vuOH27qxmre5ZCQH4NKLBu6YdYeq0/VHPSxfWvKuW59cwK6ahV8bV9Oe
ZsTRJq6c8ICNLyRIxKyWmH3pXwblj1JXxm8ASrn7wRd/CFwn3BlFaOxE7an3jY+2N8Jj0zfwQwho
KV8rXyTgbmr96jvYVtedg+UsUIcsr6M7d1aQlgdvnNQj2J90M87Qio/Y7UwgMi0avlC3HmseGGi8
xY5hEnR+XIf3xsYIFXu1ssiGgz85pBZ/P5VtedBNczio0Ej+c5DaKCplZ78fDlZUchUAjAEYIaQS
VEBmRqh1Z78KrfuiGrpr5H6OTANb9SQNsqM/eg+yz3Eb6z4oOnVXZWBSeygF0TK2AnPd5bZGDWtu
+6jMLrk158i+Mdw10XgsxDYtUfkbC13bTRUlacjsDutgjYpPPYH/xsCya691HQL7V/uzbCF4214L
W5BhzmJ9LWPyMOsp4FWgnTEy4VIy1nj6a6opzeE2wnrVU/9AhmJCS7SDu5WDtcA7ZsY/lrpzT/U+
uiSqi8lMIO5To3Tus9RqDnhqhwvZ9J1Bv+CmSAqvE9PnWusPgw7SRXHjadcoprlh0aG+AUBE/lTZ
14NyT+apux+cMj4IS3cXvuf/YRbxvOSbPaytR7tkbdJQN1sMKCg/63GUrGqvrHn9BCMAUIInp2bB
4jhQ1tW0EndtoNZUbPPu4s12BUjEjo9tC0pwNJX01fexbXYchOpsG3UBeN73hVfHX3Dx8xddamLs
0SOpFotaxwwiAprhdOkTcrF4YbWRc9+S+FuPA/BDaOPapilr2BgAD3Z2pht3HYvevd/xNgp1vkeo
drMzpz4+Qf/mVmQP8QWrRR6L7ALux9nMpPSL6RF7M5X0CIZsgyMstFcG7RX/hBjGIT9qByHbJnDK
b6Y67otsFuH3LBjD7YTFQRqMC7vTnOfJxh43bCs21X4FQ1qPV27tV68gkHCGMHLEhw2nei2SBXsh
/3VU7fyIlEiylKMSB863kQhsR+ZJSL6sRJIhi6rX3dmqvYrftF1hhVoqLyJwIUW6ZCdyvXu0fGWp
jsfAOndJEeJZM2QHHQulr0aRfbNUK3pTNeCLYSTwldVs6q5JMgGUtZG6SP3qLO16dET7HVuUhbFQ
+7q7iJlGJpm0knELFrNDDr97EDMdV4b62EedJen0gyuS4nGCu3jAZLpblFXc7QYwcRvskdRL3IQh
+hXaWbZAygJMmQ8oFzbbGH1inpC+Ga1Lo9cXSpHaD8ix6ItxsL33ri0vuEAIf8Gj1p4FbXnVU5jF
MEfKLNxkRs6TsjdiBXBUgqerHjkQMxrnRJrKmFY+hCvWie3x1iw7T980FoJMgrI0H0MUbUSsqepB
jWt8tpAZXSS6V57kIZ2LNxXv/HALxtkO9RrzKDvV1ER9hBzZurQw80gEqJDG9KNzYqQbW0H6fgQH
xs84N69R5xrXIO/KMwRDVF3/CtXzWYPCpDeMzt1HfIgVc2nXXbHRwthHJxrDzt3tctwRwe6M1u1S
8sJYjrbHuur/0OoJbf0hyL+n57oXzXclttqFKcrxUVSTy//U7A/sbN1V3+RfWAHYuGhQQu7ULKAS
BsVONj86bk2KV7FbZ6ff4oPZqqsIXe2VHPZxyHNSGGZ2lRFTpIVYDaPWLnXTzdaDd1B1v3uQh0Dw
1np6p+5lE6VyDcVflHiGuntQ+BY+IHOZbX0hcJefZ8kYapqw17XIPchxfQPxJZ68zW3CPCzXg2xT
T964krP6yuweqkp9wZI0P8rQIPCa7eroLCeB3ctxGwl2BRWKs9aTiBs1nCuNqicZiyw/d0/9TfFT
f2Pahn8graw9aBPyrnLE4NRfyG6pj7Uqqn1l1f3Ga/AKVvNoX+eFZWDyonvnsoHv37rWEVUSJFzx
ElhZ5ixShTXhChnYak/eUrzaPFzCwjFfglCLjj0YtGXh2eLVCGpuhWoVscvOrRfLw/4kFcGyyUHM
a5qI93VqaEfwaeE2iqL+kjdNsUZtVH0gW28vzbqOXsoy1NCXSdGlt8d3BUOIr3UX7YvYMHi2iXEb
epMHr4RDG3BzdrNRZ3dDNt72ENZPxjfPSsSymdzprow75zlM7HVQTMTRX9lqE7qpVmYMb5lOVrpD
1tUjE4ELuUEJZJ4+5sDCgmIoLm0xVfde0H+W0wuh26vUQpZdp3odh+mJZLOxd12g5m0xdGfDcbJ1
gNvuk1VqFhTWLPxc27hHyy1P1e/Drrf/QOTg2bLj/C3M83Kp1pr+kA2jv5FX7Nl63K7ooNt6VtIe
86nBzp/KYbCA9mvhZyvoTnqss4niihmoim8aFa/x6+w9Y+iBeLNDg8+jt42jkQbmY9ADw+gT5603
gLIoqA/sTVSkH1U/YReJQMFUqBmGXtkNRednZnvHnaNdShQdqNZ2OWZfPFGGGFB5Yllplb7zXZp9
lyCW1Pe4JpOvAUPdmNtQwSJc9g4xO7QASPZS9holpHYHaiHeftad4upihWax/yUJ1jz8tS9lqzWY
dqXq0Qrr5DIqZjZT1YanGWFW5Pq+qu3xmb1+cfD1KFhLYNmv8XCOSyDar/GC9cLfxeV4ZSgqKpKp
tVOTyN+krhZgQW9Ez0FnKNs2Rv/A8aL4udeV4mDrmF/K3lxLFPYdI0+kudd1ddzUh+Q0aXMRp6m/
SLiHqXTJoe+RKfhAf8gY9U7K8T/QH8pgJgcZkwAR2VFb1AVqwKGOgdCxi0PbSUwGZWQl0t9KwZ29
1m0sT4q3Bsfrl2oW0CcJiMLZPDT5bsWbNgfVKDMF5tiaZ3mmz2cI+l8GZUoOMvQRzzO72fY/ZskO
CuJ/TvUa66dZejB9q6ba3OmaFl3aNHZWOXSflVWgsi5j8uBDbdjphYurFSSeS111LQtcuH/wvMxl
N8Ud/8MfU3AH27plK+5u4+S1PA/SZDMTV34KKqpnr5wJvENr1aGy6sy82lUI3S4Stw4w3JxfIeYV
5LXldW6z51cwi85ZpZ5G3slo3Xt70mDaaUP1zTW+F3k0fLGKzFjyNqQXSsvWIcAgbKNjt3sJtNjC
I6121krqsrPUuuzFVjvYOaXe7oa5mVkV0suxqA6yFzGHDihT0B9HNcxerDZ9d6PePsPpzl7MiK08
v6pDE/C1URNetZ7U4g0MH/JGgRmdI8VNH2EOXWTcEnkOQgPS8ISj0pvTF6vRtbMXbN/Nu6IP/5zu
pUiMhaionw07+dvpPqCWN3vKb9MRYTfvfMfVl05qgMYwQm8Zu2R7YmNkLyDa6FPdvrqIGj03Va1c
/YRCeiqiT60RiAMpngZPmyL+NLBr3ahODVqKz2ThKna91UcPhzmjCs5Dgzv7gD70rh6xSFL8sVs1
QWG9TKH9R5HgTlEm91CTWWLPJAz4GovIzs/CMIejdNqVfrxziO87dhzWXxa9P0JViWdhn0YeENaq
3VdJ+RChTq1u4QQ0PzXxjmn3WEU9lK2an4O4gmHouenKME0UEOdDmrbvCXIp+7ErMQ4cmyi9aCiO
LyPHaTeyKcepc0c66hQRKyO7XaAaqpVrJKDwOmN8GjyyCJFRv+JAWFIhH60VaKQ5oYDgNprcyWng
ofZiNckituLm1TRs9eANQlnKWb6vt8vUwiZa9qqvI/J+ryRawmOa4KQGx7th9R6lq7H2ikMdqvaK
tGaw6RKe4GgMdDY8RnZgjnk7zRHqrgHkHsEPkSXpqP7HQZ3ujVkmZ8XaWyyavuL5jkbZkuxj9Cya
GGQWXqnf0xqknmd/i4AhkDZ2pkcjw4Z2GEz/zrTgsyEVEa4VB869VeX4FU2km6mmo49ofem5C1Ma
9JG2xDZhO3iFs4e7bZ/r0C1X7pjor5VuXeQLmWGwi+FCYg3Hg7RQJ6AGuRdd5Jldl98UJXAoBP4S
L6vGxcAed/GU1OduUNhwdqrVHTu77o/yrM2iP8+c3lLu1BCoOAM+wr8NxR29v/W23ayrYhckJmPK
ZnEbpDsXK6tb2aznAzqVevQqO4sZLpKHizERyZMsfjmK+ZmlUnaSXfgHZCsdf4ut7GQJktyuVYau
ckgHyslBrPtXTOysFUZNQJtC2Owy5s1n5N3XiqpTLsal8BYvPb3edVRvF3LEx4QkRFrKdYYSlOZf
FwlT/hQRIvIzv4yMy1lxJ8yVG2NHLjt+ujovaF7CSC3u2Uq0z3UmTuHYgQSZW0JLnxU1dM+y5dT5
Ny+dNTnGtHt2cHTHa7KYjtbcLMAzL0pT9EAnmKkiWrPUfbc7tPXUPcddMC5TfPL2ci4Zb6wlI3Pa
ybmDyg177ANze/sbNBRGvA7XBDlXUOTatIaabGRvH3sW0MfZX6/EgrNKbSwUu7548exoN6m6826b
ir1KAD9AHgqKJ/iD11scVY5VzH7+qA5Z8yBM/bOMy+uEY406p9tMVzuDe901k3gfWlPjbttUlyCM
3bOtWzZpCA0NwSYdVvWArWQpgv4KC7O/KjM9v+IxOakukLMfcUu3ghWFS4sVGiNkh29pmFVkKLDM
Ib9QFRdh1/GSYVZyJ2OpGUcL7pjWqtw3EeBvjVX8unT1cR9T2Hzq8+m+qXp8ghpygaNTd0+2AxkR
h4BjP7duoQA1kwrNWdmK4KvhZZ70d7I5elG29pNg3HgxGETRtvYmk8wdNfDaRTGfYh6/MasumJcw
xNqZ3aOB6y1WTRQAwplxuNoUb1N3OmSFo7w13FKtlBU5W+sdIqN8u0BEvjWpu8NELX/mIVHfoRA7
O+wSRyPo64jrjao9Wn2WB6vxGpSldheyzL4z4MmIlgy5zk17YfVD9ZApmbsLxmjYDlEyPqX68JXU
v/01srmPoJfwKS/MZCNAXhxIpodXJHCRk7Fj+6vIHmx1aL80Oha/jmcnZ1cDFFDXoF4VJzXv0Eao
Fx7rHm5zNOXBi3vzbk7MAPefgz+dujJqtGW6oT6M5uPc31havHTnrSbL+yWGBN6R/LUpVr2jhqtQ
UZxVmzbOGQfvlj1PxK8lKMpdZxgO+Bo6fKsGMNpZAyRFbtY7GaSiJW7dVhBANnHtbjGg1LVqNfRO
VMOeHvDOtbazsRQWXmOTcjcevmPuUmHTEE0PvsuGE5GVs2zJCVQP1dUwb1VVpWhTFrbtskzq6iqH
eDzD9lOu2QsDNeAHaz74OuIbfha7e9k0Oj85B+oOxvMVyj1p/erFQn3BX0Ccf1D5k98CP46xSwrz
RxXuylpNsRgoUGXZO94U7Nkt+efEDfFDIvfyGPilsuCH37x3ZfLnFXVqIH9dsUY3a+tOmbrGKlTf
mVqMpkVVea8IMX+vbKO6BjAJsHt0X2R4NFTSK+nkbsU8qnCMraWH2hO77QnTd93isybeoY+7GsBy
H3Cmql+zdCX/DZNjP9gGW17odE5ewMVOhp+buFsqC4pQ9jIdJ4yWerM6RgqE0804n3azFZA81Frp
4B3CmAIBlGYhgx9jDJR7t1aRqsswI+0onYE1fdxlDYWqiN/kwgKj+Tw6iU4daIIH7Of+uq8a8dLY
8zco/4SxmHv2+/CPWwvQ5q5mtbcKzDb/NJZpw63Vy/a+p4Qr4XndRinBXesuTl1px5PK67stX9n8
NUP0pJ0TtyYUmFVcxNh/IkR7b/lOvMDabPrcgiTlCZYm93ocJ5RPfdiKP6Qa5ZkUXLypMt562Giz
yvU2H+O6qE+XoZ0aywxvvr7N+us4H5JSkEf3i+9tigaIbMm44YewSMuRtSj6y7dhblKVl8J6laM+
ws3IAsfS83T30VEWJLAiBwCjvJp8vVrtNPCuRhZ/Lnp/bXJrOCf1gM9VO4YPGViepW6DQh0rAAx9
kJfvmta8YHoZfs8MqqF6y13X1bZZqxVsAU3/oIsaUynF+m6MgfHqlmNABicdnvQ+HlZZUZrXDgmY
jV5H9anVYZTovTkTOvtu9YGX74KhXYrChaJHwYwKSx/UJ9ldwwfFGab/XrNB3Jakg5HiyWNs4vL7
qbXx0dGAcWVKQe491jF/w2iSTztsDi14vFeYeXJ4RJ5lH3d1sKzqPt9xl0J2sY7MVTDfcOWhaaIi
uLVjq8qqhVHDJP/X//zv//d/vw7/x/+eX0ml+Hn2P1mbXvMwa+p//8sW//qf4hbef/v3v0xHY7VJ
fdg1VFd3LM1U6f/6+SEEdPjvf2n/S7Ay7j0cbb8kGqubIeP+JA+WQFpRV+q9n1fDSbEMs19puTac
tDw6127W7D/Gyrha6M98UcndC4/PxSpViGeD84QnSrKjgJysZLPVLP2uwnyHt5xekAnexfCio2z1
tec8QXsHb3TrNVhZInl5kR25PkCtKnN0zQRCXWaXrNvGKF59EYq9mJJmJZtoDWbLSqTRcTCL4rVd
gahOX2ODYlAyaclSDlLjrlu5pEL3ZhY+ZyI7T81QXTXTK3aun3cLzcihj8tgVgroaoF3lC1SqtW1
0pRxndVuvBJlWl1zp/v8z5+LfN9//1wEMp9CmJouHEf/9XMZC9RQSM02XxqUc8DU5ffFWHX3vZI/
S1N4IwNTlE2WvZEW81GnvshR7CYSNtPsCHwt+17MnBl5sDqtxdMn/g40r7rnIycexe3hxyhrzpT8
CKm+baLKq7bLwo+GlwTdismjXCBbYIMho4QvQZO0D9kkIPMyxle8+hxZJlmR6z+/GbbzH19SRxO6
7hpC0zVhqPOX+KcvqQ7ocerYKn6ZqrrZaGabbkzWhnvSmMlz1OcXYUbq50ykFFhaKySfHUSXwE2U
hewohPmMtq73CN04OnSpO67jocRmr2oeMR/FsnJKgoeuiZL9rRnMpQNZP1BJyG5bJcJ4JkhaOJg/
emSNYUTPPe6xKvuoOMgzXTGc08dcOevjoj8NZr58XTniI+4NwFmRDuT7DpTjrshG/86BaZ7f2oGB
jSXv1lb22vOQj3EI5AW3Ga6c8dGdRGlmLzGd9//LXUTX59vEr19X13A0w9KdefMsDPvXT6hWtRo9
c8jdnRKWmz5VXdyD0P8RLoRK0gzsS7FGO0de1R2LxoWk3+XNq1Pr4Z2RdNl9aEXZvZbg/pn0rrmX
sduhg/nhBwWGpPM4GUPcNiV30bVb2WxHO7vvC12QRE2azShf3PMKirp52a2hhHjIYEBTjk0jaxZD
paDLbMScliDqSZGKehk7WnF0kwIezE+nDYLDu2jyrp5ag3aPMt7xPrF2/Dbt4zSU8XbojfCSR4m+
Bjba30f8IlYYMcZPfkeKil2696IUPRSzYVLekiD4oqiAzxVdHNGbnp7gYj1UptbsJoBRpDnb+KqT
67zKM7gy37gAyow/QnmDyGHUpC+mOw3iNqEofZiZKbjQj/lNB63QIw0XKvwa81nwbbLzMv5MWgVi
soPIkq+WztK0enx+dQva73wWOxNS7fK0nkL3FpRNgObmofnDiqn9+kuw2vGcDkzWbhMAYZYHP96Z
YlT2FDdjFKyV2lhqIsACABL9EQl875goTXdHvhkCPC0Zt/2KNfRPp4Ca16ixT4ePMbnLom0l27Zu
f4lMv956ebMP1SJ4DtS2WFnk3o/5ZIqzS314aczJ7jadDSUT65VHTL6hemjuMeSmPuq11Csre7zB
9CUyf/B8LPoEVM4ZyD92LnnWGriR7AR8G136Cr6/5U3F0qzScTGqEfZX82CjcSmzZuE7GO/mOLm9
egYt+echyzCgYa/rbNmnTvqi7lL1HGnA8pBt38hxtvZdHZvg4jSxOI0Z1uyDZwfvbg/rIx4tthtd
bV2dAR03NzfC96rLIR55IgEfYyqPlJnOZud5z+RkuoUbHagRjWfFq1R/3eEdSVkTGJlbFhdDgTeA
JC3W2elU3slYBpYTrUutuJCpeO4LtCMqdqD+mi0eiR2wnbsRkWJ/XVgs2pQMXIScJ6fIMzeIINIk
/G8+rjUJBOETfizrJEh4YyOwZWtz8oKVw3J5rTU6T25U48+wHPI7y6vsS+3o9mWMQNP985PDNH6/
LxmGrmqmq6mGqcHgNn+9Lw2VlzZ+71ifB89bG7OPgjYfyLy1bPs5sxC388Cm/RUsxRCsKsrjP8Xk
6BZ02F2cKyZqI/Ns2ZZnwYCsvDqlFJ8mA2nBpt2Q/U7YQtrxuQq47clDN2QRfhnyHFkFVUWIh1Gy
7VcurCK/u5NzZPw2BAjRM3pWPoo6taYuciuDz2ZgdP3P75NcTvxy/zZsx3CFZQtX000hl4k/PWGt
MsLdWLGLz4oZZUuHrNA2Lwu8RQEyvXUWCnbo2r3kQrR35JPRL5jjIkIpUS2s6ZJMinf1LfNbX9gj
PrXsX1hO1AdLH9RPUVksZDzwjHBHNrTYyKaWYREKguOJrJ1xNIOhul221AoW5I2anicrSDeJrvUY
LyThRhe+4N4bO5965I3iGRT7Wzz1l2bR5u/+GIt1jzHQPkF38VOo5jeAcYRW6S2Om3n7KSGfLIG+
v43PiEvAsBsqEToOd2El8se5LrkqstDcyKYyNvkFVuouJt9VILysw/AOunwftXnxiEE2FZam/j6O
irb+509L/Md6iGetQyHM4vOydMoYv36rq7I2BFXM4HMXtDhBa/mnya69+ygtnXOfV/2isdr+bWgD
8AO+a8NWFtozGjkbLLH7N6sbkq1o9XBrmWmzrgOQLgb4kjttPggqa3eyKc9kLLB0ajWOc4j0OLuy
3kHSReVnU+KFfEUsELvYgZtLX6rF0dPG/lhglvHcjNYlqKLpgihR/uzq1nfqHc1JtoI5SdkUQX0n
m2kb9svKdfp9Nc8sfbZq/mQ4W9kbghtfG2lVb3xXTw/BDDkDA9keu5lPZM/a8e2yqfv6CGoPqKWM
yL6PUWWvIyMu2C1kNUpTbdR/46Zvz/W9VLepj5HbfOA5VuziqCaZkqikMGKVoUbczUPrxt85HuTM
2h2dk4OU27SwzNw55ZV5rnJr3Jdzh+yVca2xnf/ywcsP9uefqU6O0tJUx1BNNmva7wvhHinqrnd9
433U/WqV2wWIWkvpb4eYLzxqJO5LXkX2hi1FdLJLYd+nE8K7DgKLskUdPLlYnQkclC3wbCrVrXPP
DBdZDa5m7JEykwe0orKzcLj3+42psBjFc1ygOkWqZTh3LIn3//yl/o9btW4ZKl9nQ4UJaxiG9tsS
MjatUhhapL07mvephtR8arjL/HQYetT54DtqLOQmZ5EiLn0CNdKvzMxzr2Wq55uY7T1GSmiQWlnu
HUoR2gcVCM2uS6bp5HVDtSmwZr5CP+sXvTE2d0WokYs3i3oH6BqUUDKthZd6exP83kGeFWoEwXeO
ZT/O/q73I/YxjsJa/F8eaf/x49ct19aFZgrDcufN+2+PNBZwE3v2sXqP0vR7ll1Iz3unIYrsczhj
eSQ+x9LTeIXikbX6iMmzuBX6UcNg6zahRKNmIU+jaQYRG+W4kReQg2UHSjZz9sO7Gylaj39CvTsU
BspgDNBaEf3pBv+Wp+pQz1JNY7LuyYGCO4AwqgPogRum1xdH6pjMMSdstdNtCKivW9OYh/horizQ
mh2Rga2za1WnT7qwzIM0G8KJOLv6qtXsLER0IWDRlAc5Nk/j29gUvL9YWGXQ7nxl2PSRXkP3Fa22
aIfyBFJevAdqgj29AIxHhsRhE2u9mo3vvtu90yxhLqAuovXiWiWIsepzB2JDpIPzILuArPEvxeQh
ujl3ZCNrvMYbMQO3gvzUDuqcHqIjmopPJoDIf/6ZOPJ38Ms9wGZN4wJsdRwBCNH4PTOAZGWioWX7
bg8gx8s6JPmFu8A6UnrnpTS9fmXVtb0L5qbSg+FWjSY7yV4e3bj3khUeC8t6ylhiyvBog53i4fYF
NVDnpdXAf4jcVJey09WxYfH4qXCYe0V+H/T9E+5E5dkqLedk+aG+bFFW/gLMHUaVMb5OdfH/OTuv
HTm1bQ0/ERI53ELl2Dn4Bjm0yTnz9Odjtvfu5faWl3R8gZgBql0FM4zxB1B/uKbs8ygoH2qpfhYd
eilvXLOb2lvkHpNjGMzpOvVH6WsbuaJDoebOqnTC6eiXuYNPvM/Uv9waP70H9gHmA6sYbTdqEm5k
gnhpZyZhv2Dg90XmaCsrcXM7LQfoP7/q6lyvb8UBqZR/1onOH9dKcd+89/uoU2OUklhT/Havz/ev
LFBBbCdVsuf3liVfQjghr6mGvVBSjfm+aCTrZYjRjW+s176FQ5f2co1ak2++WhV24FAWWcD34Eow
GEHkjHrolVATmty86fMRzesUaqjjVPu+JPGHUEjKa6IF2EVD94+hz9XTcGThMYRPTtHe2yrYF7Vo
nhwIAudZb+174GzaenAQd4twI76fgrrH5g7foxjpCo+FCwjzsbuKvuOMg1daSz6sVfoGCsmwuphT
V7S+H4rW0514vk3ZOJ6MUdG26n+FUoTeySf5kw+RFYy05y1WzDcfVeKCT9d/Kn66XQejb1UZqumK
a4XMysf9MizHDnKJpVFhtet+KLQbo1RaEhx8rLacjUudaJVLR30/+3u/As3wjSOTY/MXjLsp4O7i
NCj8R60z9fcGYtPKyREIedFqL73FWTkGgFPol5AjmjVIEDNrMVDUcnwrDoXfImbgR5m3oGne61pD
n/dWvsCFl37dcpDbDn5Lol4/Lo2tTrqoc+cN8aSuUTd61G1nurXkufGUoW+2oigOY6507tDb2b5v
y/lW1CkZ8GAJ0pMoifpycvaFXU7nj6rOiNHP7+KbXDPaGyN/8xVSxU2KoxGh1ukFW6838o3BjSMp
+t2ohJd2ssYXozI10DSoN+GQ8s9eQ8JIA7XyMmUluHwYg148aVnlpcHFR9rszpGl8b4JYqINpAy3
QT+P92o1aaeFf2g7fV4Rn8QDCpwLSEH69oVkQ0ZhclKSe5U5Al3+6Zbtcnkvj1m3NpVBXYvi5CTR
bT5Vnii995gqxdMDVdrCWCbEGBBLQNjLqjear2vHSO1Z/Q35DptIa2fo5tDsRYM4pAOwz41jaIuW
1VC7ordoaS35HKZldac4iGdXrTGcE8tWLn4HIAkQafUtRYAsQ9bxuciyfJujp7gz5KJ8xPrrVnT4
EqmBdQitRopQo4PX4bT6ebTtkdjTNF6hwGYXyADuew+FlcxRSvTTRw/RLShzXNTMFmSyLtsslmub
KEKINflojMt3ltZHJUBEPswopmbLkicftDVqDRXKmgR0rNHPvmkI6FSJOf7AqAhgMZaad/0cII+T
tebOj+WJsde23rukvHOOaX03SSoLdsVNnmfTnvk4Q7HiuYPphUnfiABgU/w6OEvxo67MdH7GhWi5
AeHmuCG53Bes+jyhHJDVFrp7MkDMuCqsaygzLQvFgHlK76ysUk/lwLc8lwOKz6g2fpnthbKkSOMl
kwnp6ZiJqDqbVJDfXtkq1Rd4Q6CPQqeAS9N1r1BzzTSvvsyA/Ld+M5dbUUzVQzn6wMPGqdrNk95s
xMVIQnoFPLfnQZKQd/KTaS3qwybatbFiPJaz3B/SQTdW4jZKbV3klHChnw9IB3ToTqaGqcMW9MdX
HRtjt7KEQdE83WLk/kXUKwHYbfDdwthgfEnGY7h0V1tJ3jkY9q1Fr1I2rnpjkvIFAX3WzFJCsXMY
XyejRQKgchP81rwhsY1HU+4sd2yb+aUNmgS3p2j6asQBvPVa/aHF+Y40SQAIU/pZwI2MCehcK3bs
oUuaezMUWf2WBNmtNPba7RxEOYxpY7zJgc17ECb8TZKoi7av1Pm7SW0L1npj2Kz9OHVr9BOvjiHl
vqspMARrvtJNkgeo5Mevaig77LCqWjr7gyKdRwsdsEStjqLqo16cyYM/8J9iwfmpQQ81aT3zYdt6
NHHompOrnUbI9uiS/zjlWgqi2ZFunKIMbtnh2K4GhYNMLHVmMOQXQw1vSVGeYlkbjtqo6Fe5DYwr
fiHJIsu2FlXikAG0waZl7A6kIolgdywZHFkJH4cEwC3QlwQUSRc9otRhXZO+Yryi0fST8T7Q3ooq
ih5LWa1X9pTheeSM7XlcDqUaI++Q1zvZz9uzbFscljPRKLpVulZ6BiS+taj71K9KR2wvzQdIO8qp
VuX5ODhZhYFOEz/MI2nwAPDFW4RvRqv7b70RRq6P9BT51mBeByDG3i+CwFdt4lRxDaDSR0tFOFaB
kdYjWKn1O0lvb96LqMrrp6lBHca11jp8u8c2x8CgLnlNYiOrHyuIgmuMwcKtHZjVY64hZ8mobuEW
Q1GtdIxE7QLRy6UYWZa1C9GS9kTR7vrqwAIzfi+iqOgc4SWCP1o6Z7Mpn9Uy+JGqD34yy1+Bgn+P
gWi+jk3lu0FtWA9prTarwjbDW9h/xSYeRvk8StVIkH+SD+nEj5SaJRIr+Pl4pqx2NzBsk53Mv72p
TO0FUp6xCupJYZPd/1CUcPjJqyHVafozZmXnJlgjPFXRFK7rEojwTztXs1ViprwBcmw6p6FSd9gs
8gKUuvmUV7l2KP1pullKVVvyTQVh/ggKOHUlRZsRMZWzRyvQgUQHUn0QrY6So7mIrj2QeFrVfhxQ
uXPmjSiSNY63AwG99Tzl2SN6VLqbdVJycoomvKqq8pPBsH+OwqzYlfBs1ibClM9B4SiE/UoZVRZa
nT48qWFb3LU5I4gRIGyzVFuVXh9hM4sBtX9u0btdl2Mjb0UrDwsq92mdgs/ilsOwqoEpPenI6F2t
Qf/H50IKzNbiGq0bNyr2jKbcN3c4jhVAkyssuxIzugRILa7sOmuekUt/hpnE8xkPHhlv55s9+wC1
losMuCfbMTSwCl8uCm2QWhq2xs9zmL5fZNqDZ9el/S0YMgQqrLi5C5ZPytTwn58ECK55zuvg2ZQC
6S2r+n98Eqze3SyZLmOpAUp0ScaLFL041Fm7+ZdN3hLrKESy/j0rTxpN1WWTwBkApD/jPF3ul6Ek
w6ew4lBD+LNLjmqdq0+ZGr/OQdxcEf5Tn0ItAcHa1A9jxdJnmPyV6AQXG1tjoNbvl4TtdIh1UEWi
uAAmt6jQafxw3MIepWGFNom2E3dEIhKURZmQpFtapyi+JljQ3Cjsyg9Ef6JLUfj5LkzxWWC1hvCH
MUenwEkLN4zZUhbRCLs0G3HGSs0H0SMYn9F86+9Fe4jtCJ/dXkQpUpiKsklOD5MTPtmNYyKYorEb
l82tX2vSAiS0T3BLoQctxUbK412SxDF4I4pOWo3IazrWThT11oQZWrbqMbSnewbiJ9U28zsr6fO7
hC0HSEwyGX3Ju+AFMS9vlGdH0QpipDv//RdUtM+ZhyUT6jiyQazGhCVkfApnxRajSdXYAzu8cdoS
IJw1srczA6OfIY7VYqYdnztD1o9mnfNQ8X+FaOeTaDYn48bPv6myHd+VdZHcVZhY7+3EaEkjxhDL
HbREZYSJt40cSeupKPsXuWdi7jKtvQaNjdpKOe9TSe1f5n6Yd7MBjDNEHO6l0lDemAmBXUwdhxzw
4e+XQw9p93bDqzMsdys7GLKObVbnAXuSpwl4tri8KefiUJJFx4CLbtUCp8j1rD5loE+f7V+f6ThN
crSdXPdEr8BA0E9hdDyKe6CJRFJzWkl2PHojkcAbFYW5mxLzhYDh7fJR5RhgYrQR0TZRJw4+Vjwb
HXXd90uRc1ZOemU+y5jongL8FXeFlqH3tpx91P2vs7/3s2Ln1/2c/559uksSOcYW6DS5Vvm26SV/
G4dR5LFBm5dd2nyrZGG6Mbq+WH3UBUo3r/pO0dbiMtHQ62rl6ZnVbz/qLMNGMG1Sq40xzD/AgSOP
2SgGb14g7w2NMNZsDChVN5F9h/574Zl52L2qvfEAfiwEhCOtqYDAJNvVRav65svfn+8/Ev6axh6B
tJoJC52wrWj/R8IoN9nkRGobviJUEyUH09o1Wv4Awat9M+1ua0yN8kUObMMLVUu7Vmjq7+twNreQ
/YtTgfq9WwAcdEFY8ZAvBwlZ/5WZgAQVRbVpL3//k7XPWRPNcgxLI7hparZu68anwJmpyEEUkpX6
Mk/jKnbmBogIBz0t8Xy2rHbHNjlxB9n/VSePFhbf+Nm5aqb3r1beHKH2ATdXoFiRRoA8lWXDawBe
382MTD4PaIbdS1N2NTN5eC1rfiAVS5ldFq6gTZdBrp6ntia0Oer4axcpk7zp2Aq2ibSIM3EQHUEq
DPhWRcW/QDU0+9PAxH/ctkxElE1LJytKnvH35BEsepAY+WI/YDJgGmlVnMjPBIuRN6fWcsjUoDj5
JZxzAtj7T/WiKHp89BV1qVGg1ZrqeP0tN/nU76P4cW3hQNyB1RSjCasPdxri5sfQcF4hDhADafQJ
gwYrMDa23tC6dIEJ6o0w529EFWitcc9IOqNNS6O4ySBj49TYkb5Djm68k8tqQEzjxogLbin1PJtB
3aHaslwgbiL5VegCnwiO4iYwzKZLgnWcaDSaLln75aCLRMkxJUbIkhMYQ7IcxFnb6IWLzHK3/tSQ
Z2i1u6KjyaviqQpCsnVXWsjpJbMXalH/YKXmdOELueuyHnWv5VCNrzCmkvv3dpPQKIvk5iTaALGo
ed6eihTPG7Nq0XINQgXPBk0+pUr160zUiUOytH7qLOpEa9Pq1t4IUKcZ5qA8yk5H8GFKbw2lLImL
/+cgGmcbwftNoU/lUZQ/muUYSWOSBiNJWge/XWmWNtoy8yrLQQa/EitddrGXeRgYTXKe2/w6vE/D
gOQ3mLV24BSW1sXNBwnOnEwiqApxk77K5Fuj24g20SvK5nqP6urEQmWZy//Xpyr9tI98/denxtko
e/ZoANnI5hkFXQwaUyT3XhsQP7DSSucKcdO+iuKgTtKrOhDF1xBgOPWjml+zvP2Kv7B2QVVev4gz
09fZAeKSYValzjZxBoQjGmL2+dhINNVaFD8O4ooaXdePKpnkg9spCTIp7SCdAQIhxqbm9iaUTeks
6j4OoRmEXlBG6YHocXJEwwsHwOVMHBrJnwpXnJKrSjdoo17jLkxPcZCjgGWX+drmZ1jVcVmvM2Q2
UJVAD5og1wjxrfsZVAX6GUOf3zctcethUuX1e7HpulsH2yBV0/3CM/Ka0EtV9vjR0Tl0hu6Sx/OJ
4E96DsjhIXtq2K7f6trzOKrmujOaeSuKBeaArj5PybUKm+CpZsWiOKn+nM5TD2H5t6vM/iaDJMNy
s42JC6jNN97mwwS479k3i3pbDGx/iiIsUbSM7kQHlN4m1wp982aMnP5olAUSwqNTfgMNutzALiV7
lQOcOiIspN50kz67ogGo2C2Rkvax94MSdRkEZZMc9HpkqwfRwajQpJYIuvQ2fqqll2S+3j8MDptW
H402ds71ZiHhfB1XCCcCskogsLFk1nZ+pOpPegM0a2mO7QQ0t8l+JRtqc22HxnhYwMXwvpCek0Lp
WAnFuVFe5RbiWYKYEZTJPmzKDF6u0x7HIvhF2FDH/gf5hPIWD7TpUlcV6SkgmK+NPq+VqJWu6C1M
d5NDXKkEQ7pLcnW8U1FZvO30k2gTNbVilaCTQtMTRWIXt7qumwc8FcN9E2naJpGV4mXKm434Lsyx
672wnZtLllak8CbDeP96EWJe5XmRvyoaLzWuPPJ+DMfq3sDwSVyZKwkSaKUBJ6EBqCTpgbN2xin8
Alfj/YdQfUT2BhuNTg2vjqucVrln1ggjSD2Sl7mOtmlTwZOD3Fo57yeTOMFJ6P3kv02T/P/p8+dH
cJ+86eplWfDxEVKgGv8yLat/zso4U2kyIFfd0kzn86xsGEHrZGY3Pur6bF+TtLti31G9Kh3+mD0a
LVtRzJHtMGuVgFlNZtAbOkKQ07Dyi0DqE74eq/RyBPEgCUoxkPj/nEm65bDKmOKtOHtvrcx/SU0i
U/L7tnVZWZGWNC0McoEQaZ/3POwdmqoEQ/2g1wPCm6juyrWm7CwdMU5x9lHn/I860c8prriGupOU
kZVCMybdRwSnD/1cEXlMHf/Qq+V+yudY2yqjb22mjpnnvYw7zQY9YzRRxvS179p0pTW1dagcBEWN
5j62pJRVmZnvozDKGJ4pxlP/A/dF5QYqkwbpL/ohehEByNaajZOZKNb+gwWk5bkEVrnpG7s2L+mY
V2jNReWz2rH+aMIW/8elGJXFKtD8+iHIZv2W94813wLQmSyclwoHx82QnZ6d+Ok2RMnpOpDlPVn+
uBGlKemcqzirO1tGZQw/vcRCftoVlZKZvaKg5e8/OovriVJt5OXS977i2rRjNhaV/YjreBRosGQ1
xd8GkVyxVhnKZ0LAFkiAMj2I/0nsOHdkLnWCt1H/2Lc5EV7+RyZ+BR6c8hHFrdwyXsss+hrGc/Y9
muNXvS50lv2jzwNqgwDFHPJh6RAxTzxGRsVQNzhA5pbl0vupWEOpU8Ivq0xd4+kaf8THwqpWutL3
PpZSKJTiuQA7bjt3eraxo7nasx63H0gT32papH0tDT9BMTHQLpoWlpegapiEloYunC8lL9ajI+fB
3orqflMNDDhN/F20k3oO13OKJb3eyos3gz+sNZb/lzRlXTEoTvlVdeJnWF49sn6qcSCRK61EPd+6
F2MP/LJoqW6Hzmq2VulILyHiNaJDin/UWh20+oC+evyQRwRolhvKgV579jTbZ9jD2rUpe1IyS0Pn
k/BFyUq6Vf3GP85ZVq3MzHBu4gGGC7qkT01dNMiXlcGjwd6gDJTpubes8jTVOvpJUz49Q/OINm2k
5SDyaY1KhFUlrJ8uorWG82Tp+TMqS+OlxjaBLQm9kmiet1MgIYbURfNzG3eJJ2N/cxQXWU6w7pBu
e5CaQbqxcpxkxQfDe9lbTtivxEWYLqar1rfNPZJmzbmO0WaZpxlgR7PsmqJYe/wo4hP1q1iVfn0k
tPTPomiNakIO4tp2cVeKqoCQbkbu0dFJ/Buhf4iC3vh1ytTXL/7UlX9QoHFL6z/axBWSb6y1xJTB
hOyT3PeNl2psaiQ7EJwDqErIPiFB06vmPi0WaTq/lPGVsuJjOfnGfTLbd+/1qWMSdQNJbLejf8tq
+k3UNyxJvKxBEADSUnqTtWXrhgvURJqwa8lCW7+aczVcwMniBxEjq9t3AGsQ511beWsd3k/xq7EO
ouyTjNliu4lGDpMsYjj6OZ+QsWwqrHre66rKPEfyLB3+Aa5Z6gLldgLS7jNYsHwF5dbH0bd6CO6s
2I/e+qHa4lRchG6ZfcswCI/dsruyMzZCt0hiFC2C+a2Z/KtZ28M33Hd+zHWhvKqzPqIKhsDdSNjb
RSUemV3fspAUTNlBQGBzmIdkHz3N3ibItZyKTuKs0Vq8omw780SdVEOZcaWQe2TiHmQQoi36nT9F
88d19oD1WBjOxbr3s9F1kDmHa5oEa8ms9At7XBk2q6LscyfuzmC0kIkzwuZeClkr23Pdf0Ep7uoH
oBVdaRXkff/ObooWUpNgNgkWUxBkyjGcQf4s/Kd2wprC1LLC7evRAoDGgWAfNJESzzoniFmIQGZV
uf0NCmr9IQibF2XxZxMHZ2ESd0F2xiBeOooq0dUMEYX00TldffS1QpwHFSPcpXFtrFR1Cq5q1s64
V5kTznSpfm5juV+rTpE/4Iulwr3Vgm/aCASmYQ3t9km5SpD1+V6MyaLAp+iPToT4obhTHSi/7lQs
Bq2aKalbU6qNM6GtwojCs70UUpah52yYU4TdhiraNJa0+CLQYqV6DA8Rf04PJCRRk7jdcZKdxuUs
VqrsFJR1uytwIHw/C/9b96m1CJphLUPlBx0gHxxio7BvltPQlOWDZHAQRXEwNDs31++dUDY0VIw2
6GonpuIVShnd9EhvpraWPgP5UQ+23jUr1YTqjF4GymAh0QHoatmNnWr4sC4N6KGVq8Hp7EMVhM5T
nXZeauojHilQJPKhnzaiCO5rj5Oc8YC3T0y6GAJYivp2h58rXzWr7yJq/C+YtkdeViwCZZJWb/I0
yk/I8oJlRnZ3W81Bf6s48+SFIex1OSX5oC0RpmCJNbVDpO/tvH7+qBJndjXoq2hxM5Qx/FGSzD7h
SG6z6Yc3h9Kc4alLUdSJw1yycnHhHGIRaSPOh2LQbU0AzFPIhyGkWyKlIMrzUh6bABSTKDOL/6cc
ZPWzLudofuXyiwx+OKvl/CcbREQ7c4P9EkCDMNHNO7DC5ia0y+hoWllw7uwl4SS19WNX5KhfoOz7
1n1L06T4matgSOtatR8lhj2AA2l7DoZaPRRWlmzTqqvu2HUi8ZFV6bcew01xldKX12BitAK453sM
rdu/R/5U43d6EllC3bFUmbCwYxiazOP0e8yLGGXY23LpfzeKRf5g1oJjRqwPDsxPtQmab1kyr1+M
DpnrGIN1L4nOk4o1ntJAK5YMJbp26rjHCQnLv8rXWJEVlyium33nrDSrjLZZWYR3YX6XJu210AL9
IEuGdiBagKFLUaZe1HcgYHRIGeya9FUhT6h+janM0MHtYNCi8bnpnhVd0lfthH4bcbt2C/2EcLJW
Q6lpQ2wtlIO5gG8sGfYUgtIvqoK4Vq69xG8gZ7WbuXjEjM4B6YOCsUp+E+coOz/Jiq9ss7p7lJwZ
o6KABCZce2NHNjXzIFZKRyu+J+iBqrc6NFdjwonL76EjRahIHyXZIuWOQqqb49O6yUCmrgYffyo7
TD3fUIoNVDd5M/iptpmN752u5vueUMvaIj7uGQiZboiAj55Vl6y9jW7vz1G6g4sLVmYGN5QYhYtE
L4ROPNSkiD+5KcjxJAYazlnljnI03w+IRscS7o1TyJwPvRdNETWx1uCYpDXAu3IzabbqJuFA6j5p
q5WMIBvOD2jJSIP6NSmQ7OvNvFrngZ+7klRlqyxQy7sYNCCQAvWMiLV6buGCJUrU4cgQeijcjAcA
x84RB0OEzxuIZOQMw/sE0qSXjiohR3zdACFW9R4dvhV6mCTz43Y/o2OPWEPpmiMRg3juvmdypZ2A
z3wLQm1rhayZzKqIc9fvp+pANDxog+yUafrTGJvaIWhla5UYyPeyagm8WHFavCPNhhzLA7u67ASZ
PztVDNJTiOhrByOjjv3yPtTLB8Nos4MRkar29SPh6yuyWOYLY+8+tDF3x3fcDvNzoZnxcy2lW8Ua
BkytosYrSEfe6oDp+lp309AC/VCGGMDhoAdTNnb7vm/PnXmYgUGsFzXPDaa+5y6153NYAFCRLLLi
UNhOpY/LrAxzbWONunEoq/ipyPzh7E8EZRM0M2yl9nfdpN7a7EddhmR7j2wpotDqeK/EdXcRB9VC
OXGsciz4whrQVSVrR21qgMpp1qkkG3sdQKKsJjNEvt/ChhawrTf4s9vK56CyjSdomq4dhseKKPZB
yqRxPzn9awZ//KyrI9hojZ9RA+DqqRrGwuzoATeCn1z1NQIJ/myr25GV7CpTLS+StO/yUK3VSGV6
mcbxLOfZTQt3EXd68LWQ5JHHmLR2leQdRuhZuCZg4WzTwCpWiCivzDH4aqpa/y/DmvJ7zIBRDSqA
ZigGYHAoCn+QLomsOUUCH+1HhrzWAQVA8wh+ZIWreYxFUIo6E9YhvpvDUnUJHvr4cKcYbKs2fEHD
9v4+yDrKb5t/8dfgEo5gq+MopD4/M8lHIOdqz+P9w2FNjApHV2MnXbz1drhQaKZ2NetO4poxuiH2
aP/UpOR717bjqRuceV/o9raSLVbQBLF2rFTGgy+FwJ/ayNooYYXK+Yy2YdeHLyCS5Eszh5eksRSg
Bn10zjo13Xb4QhhrsRnHOPFZKiLfVcv4Ieqqe8ZUZx2UQ4a/Vmpsa1l7jlJsB2MdDTHdTNAwW8Ld
ced0fF1I4nSVKa+VoN9nWaN6oSH33hQoNc5RFqSWpVibZrpuBusYQETChSBzsxFvQmQjfzptFG6N
qH1V8xmhv7K4K2zdOaiBchgi6R6lqvgp4RlyFdv5lhVI12lTJx9Biei7PGA4K6Q03hq+Wh/jYF0v
KNuu+2lM+pWnE05Wna6nATXT2k+6kyq3LQhPBwsBuTy2Vdee0wxzYDMoOg/13MRNZDsiaqHcIOUv
kU2I8M1spvnn339/5Y85lidxeR5Bp+uqZdmf5tgC3U6rMoL8R27J401fOyVmT74+eGQZ7ptQZZFe
EuNVl6ezrIrw1rDjf+HHKL8HoMQzaFgGRHHiaJgifcbGo82XW07t5D8A4qnPxQTCEDclq5egqLWW
RBgCGj+qauvS55vVe6P8iZOMtQ1Z4+EclJwUOUkOCbiTLuonePTMdn//mtQ/XpMlWQqog3dFIwf5
OXGqSFYzwpOdfyhF+h0btPYE3CFFji0LgHUirSKyuWpSn0FGbNmyBPtwUsY1MWDwwkNhbyJD/YaS
f3cecZdFS2WSjikk/HjK5dUw9OppHvDR/PufrXyK7fHVItUtw6S0VcVZkoef8AxKwv4LIJD1I6p5
P+TE+Op0g7rCqQ9VDT+o9rllgimZ2ycjXBPt3qM2rn0p7HHPXAcLFuM+Zu1yuEh96RKudA6NNaVu
bCPmj/q/p/BYsXa0lYeoUuT1FBY7BJXkVdsER8VGrMHH889sshWGI+Z+DOZmRajR3g42wbGhTREm
yTDYxM1o0cVOn31pzDfWgHxxSHL3WIG3XFe+j3RJEPUny5xIgJB3heOLh2dXxI1bxdO3XCcZGEIh
9BJp6tZTMFqbwrBDNm5Fv2rivoI+ODmboNM2YWHUt9rQZpDyU2s9YnS18XU9Zgp3WN4ZwUA4bG4h
iGnVqtaD1vNLVnpO/BUmXdhU3yRdN85VyoJMkvC7VWycNiv4764VRxPBI/8BbpmzH/ToZ8dCCZqP
WGyO0x7N2nJXNi3wW8IUW6ZYBQ/CfYTK7ndZwwcXRQ2t7jGiKtpwby7JKZ39KXaREZaMob5vhmBc
D2h+eY5p5PcOMuY7p+/eDLQHM1YBqrJTYJDdlA1LuyuIHTZEMkDTgz+dHLVMdmE1KO7U69FMeCH3
jCr1JrzCbzRLwoe1QvxxkJ0wdwn1S7dR/pLrZPyxblCyIwaVLKZyZRUMP1Hnzu6bQjd3et/MXkvM
VjaUGxThF18g6HfF3Db/MlN9YtC8P8o6ehIW8WoHnbpPDKpO9h3eS8v/YdZRyPKjz93EkpxNAmRn
o8hRR5a27y+mafQXPVAwxIyDY5HCmWds2Yx6f98vDn1Q/R4yfpS/v2nq79gv8dcRQIfho6gk7y39
E7lTkdW0zqoyfhsxU8QFA5veQS5ueU4KbN6nYadaGI+VpE68knDrJlUaVxsAJwvl/XJGyCqe8OHQ
0o2mmM0GjAKRvqjNbgs5d9byHKqbedme5MkQ8fOn2lrPDGzzivC5Zcj5l//OH+OdRXLBcAAcKKZq
/SEwo6nDPCfjkLwNUXcFNqzcKw5w9xqEseczU66mrk5vWtTQwEn0nqJOMNIUW/FagwFb0nD1bhql
+DLaHQjaxNIAQcb9vTU8OIX9bQqm8iEg5/9vYBHn82qGL15TycRomu3oDCS/7xhNJWqyBsuCNylA
+GZGUnEorMc2jVkqIF+6MUd1dEPJL/ZwdkgPAYu9R234xkqdQ66Yxl5spnpZO0vNCF4v36sDbllF
x35HwZ/CDUBXWu3QnDWl3McEDreKHSyCJRBrUExzDvUwy67mN1usgb5PIMVetcQGuNLW5zjz6y2x
4eQh62vCZgymbTc+//2X+4RgEw+irbN5s2VDBevqfMLLzFmHcsKYxG92pjZrJzEDZnAf2ndj32pR
mRzNUTHXcKXeJgmjqG48SFNjHLOxXsNeQoB4CM/aKNcnIwtL9K2VFwvj+hvNlvY4FvZSqz9B9sUN
ErLGCvRi5FZN2nsEVdA+iYPqMuf+l07uGKN9NlXwXB99eD3HukOL/O//V56fP35v8D8sWlSbh9RU
zE9jQj1kRmMHef6WGoa8Akk7XGADOxht94G1j1hmXrMoWYGTyc/OHNzrbfjTr2bVS2TV2KS6E5zF
oXAI7aLcg9iDAbISulXcdcktI6+/L+3mFQvm8SQR7rXbbB1J9QVD5RGhCsKjsBsvOn/bjY7gUMSz
tXP0AE/7VNJvRtJ9lyR/jaw983SKmyU+Dqga5I7mGqUN3VXWHiuzW/vk6LVEV46YkoPlb3sZpV1c
wjpwMzn0+NJiaiTutfODOPQ6TEPcJsiX5AdbrPnOyHJ30k0JU5MMqRQIOldkH/JTu6geBZlTYWGP
IDhYGv4wo5OepCmtVqQoruAXi4s6PrTtHO3YcgbE6U1I3Vle4jLcpx5AcNWbtUeWhEA8m+GtM7uj
U9V4+TD5IAbuklRMrinLaHcG0LqOcTxxs0WH3zRqrIqr/2PvzHrb1rYt/Vcuzjt3sW+Aey5QbNTL
dpzYSfxCOInNvicXF/nr66OSu7P3qVvdewEBIbmJZIlanGvOMb5R31Gze2fXbrIzQ6zGHwvTOmhp
LE+Lu7zLbNKZOtTaKd4SXWO9fkunDtQFfUyf0AB5aUnpiDtyKUfYfpKVfWdRdWGRo+GhAvfZWqGm
tXXghHB8omfOUvRAxfLy2TZ7Mi23BF7dpeeGZghvjHYe0mW4muKdAf14X1IM+WBEjrDe5r0Z98Uz
Qv9T3NMjbpZvbqkkF1bwbicTqN490jo/X2BH0BtXz9Z2wCHtk9DaXpK4/Qaj6K3HB37QGusOsLP5
aE6TPDjQVGe4tPd6hqRSWtX3euqvpg2VfnSTh5mcrQdgqcGgVY8kRzTvTsKl3b6jt+98rrXV9hdG
D+da1e+kpekfFy3dL25bPMzsMWGeLeOBZYn+9pzORAilOGnR6x3sjNY/eFJqi7byopzK5Izifbkm
E62q1fWGh4T8s/9DRe/8T7sKx9Ysw+Ji6HgaesN/WYcFyZScdeb0ZhMfExTpQhVX4ctyvYk1lAro
3nU7Tshhp5Pl3vp5AvDE1pIwJZhxb2fr90pm1r4sAM7nFuDxF7oejg8myzsW+dahYufE5fxCQiRm
EFB4LHHJFW+GX9j1TPpLbPu6gU06mRc31JIFfH81Lxd1eCnK+mAg+nwEEdAQIFhPVxgk1i5vtPcb
NQfXyJ7sEuNoSWZA4MuKr9UgyhDrGFeRKWUbwmPNVWbt8MToe8wDeEOTrDnPQLWKLe+zHvrp45Tr
WrCKTxWTL7hrMo/UGoRSutZv0kVpZEsx7pOYgVKxncJxn92JXCzXzLYexrXtf+5h/tvfqHHDjSL3
vQErhhhs/Je7//Gpqfj379vv/Pkzf/+N/7hm35lINu/j//an9m/N3Wv1NvzrD/3tf+bRfz278HV8
/dudqB6zcfkwvfXL49swleN/0u+2n/y//ea/vd3+l09L+/bPf7z+qLI6zIaxz76P//j1rU2Xv+1+
2HH+ydfbHuHXt7c/4Z//ODbz63/xC2+vw/jPfyie+oeGaZtagquq9Y9/AxF4+7L9h03/5lYd0aW2
N9VE3fRjCp7P+MNSN/W4SRHCp8/kqjQQWLp9S/0DZItnsRUDEedsv/Wff/gv7N/Pd+y/xgBqjrdd
4H5bDiyVQseC3cWm1APNa9yqgb8IepdqHEXtZIxIDCjjIwtZn1rRUCvB1HlNoMb5s4vUlxz54TJk
60CZaYnAWfRXJTcgUndLuWcvfQVzinsAh31HpKwRQorKNvSIP7Xl+7JMJJgs3g/pECWkaGezdNDv
CeVAt1j/ZKhrJFuXwG+KBvbf6t3EJb9Xi2NF1MtuwgOuq3jeF4beVFWnpZ1rBsGIru1amfcwnrxT
MbsfsR+uQT86RkiuNKAM95L0DhYCIY9WWyQ7Y1Ja32IUt8NMFKGaqYJWc7IjZBkiXEr7c+rRYWz0
SvcZbUZtnpBm6mhhDqHTj1sT131tvzl26W2+6bfMGsto7a1LRhbX0XSHp06uyc7BREr9VhFC0BjK
2TSXwzSPXyHIK3fZ1IdiJugAWyOFuyafCiUPWsO86sDtvhkwWxosg0mD70/GtXrUJvT5m/GGOcrK
nFXP9/HinjSu77tEOKw+lnN0u7YEtxyrPkSneY1A1eRB58kspAlHj8nKzn3rrCF8LTZj7bKe+8I4
mNDrxiSUnca82Tp4qTOQq5xS8LVgStPlm63gAlsmT40ckM++IWuQU5O2lzY1RV+/mP3wtOjZFE3x
ZgZOq70WWz+6mlSLAdDjKW63jHF9cXxPONV+mQv72BQ0UJkLTTYNZW1F/qp1p6GJcnthI0xnaF9m
ztkAIAHhI/Dk7MJHEonfmua7YdRnI57Hc60wF5CKd4lnd2c/F2Od7LHEXUupOAFIv2/m3Imw19WT
KQr9NCYW2VwN7Bgrk4eseVN4esGUoGslSh6FVU4oKi3xMFuXKhIjdX8dW0csU+e5I/NucJIyyo2+
DmQKbHK12O+zwgbUCj/qxsojTD0zhrj4h2Zn88EoBjMogFOiIkDXNiLKC9jRfbBo6QQM4RFcJ5a2
c23xUqupPJTmeC2StTkjTfBJMx6PldKA+E2884qOkjwYF/MNTa37Fov1Bxjb5NOFWto3p4ITbN9p
JsEQ7hdLMdbz0ruhUPT4WOnth56e9lU0MzZGLky9LK8pbszIqlM1wOTfEFE2+GTN9Gek7fg3e5Vt
Rq+eK1hKR8qJOhzH7PPESABJIu7U1Knsi9p8V9BP7D1RfU2WcfYdt1wxIBnpaSD82XOsO4hIF2B7
eZhkXcxZt3w13MpFbajNTNWU+7lCf4y2lv6Jv+SpeqxcSm9hfqxLs75WTF5817bnQ+3ZOMfNwbeW
ughMd6QlDH3IK+jhj2w5DtZITeWU32pbmPtyIuM6m8tk7+XFl7E0/dghH05ahKy8ZGXm7Uhk873U
feyB90XasmAM7VRfd7MzAVuK38WcNXn9oq1WdphzEnFTIL7oUMpIbYYPpb6+m0zA3KKiChXR5Ek3
zCz1zWWDZDcKs1qGDmGM45HMgO88bzekNXoEfrswRBv6yK0p2p0GpKa1Bg0ThW1KkO5HnIo2MOp4
UEjkIltTrC5dpfSpYtH27QWatFU2s1+OLXGUQ7sEj4ivOn8FGxhatizulMekG4nXrrOj3pbYf2ex
myz7u0BBEUA+T6IY3waelNbyUZrpx2FEWDmWzDXsHNaKLSKvRLdkzsm+Hu0urBgTzLbiHnLUK17P
zrTQUtCNicpgssgjQsx3XrfGwVh9Icin2HGh6oIK0z3dIuGb3XoZ9HoOoaesEWmFVmIXoSxi2sAJ
QTAmFdVi95BMOH9MyV9JOlJLPofzuXqT3lwixCXHrR/xUCLQSrOG7lNmzHRnayQP3kWNneKumJTF
H7VRCVWBBz6e0PfxlBvBHgR5mnesmeL4nW61u0l5W9Fh7rAgd37D3jQ05rcCcCrWK6DjQ2Ykz1xz
d6PMHsBXZqFK8EsIIeOSo+Lal3X1jc3Rk6KSAz0j5EiQc9uJLoIR834nyf5RIbxpRI6UCGuj2sOM
Vg7JR68Sjx1RA7tVGn1EX7iIxNQZVH3sM1zpfFwgTO7cRgHGP6j6fRGUAtuVG58mQuyDQXckO2S7
9QGrLNjQUbarzogBRW8tvJ+DGiTYU6LGXB/iAsaeN5H9Gg+cPpZqMNhylgc6bw0ne89nA7n2SJWB
AgNNomtmlV/0Bbu91jJCHZ4zoWoKIASv0/epPpKb1x5oNx+VJalC1XPJyhvYFuEv6smsy8cTiP7Q
xglIFErbhcKudKbeQPbimWuCK6FmKOWTu5A+qYjuSVUXDXvvkEaOkJ0/LBIRmapzhuuEmo0rr1u/
avR6RFPemc3C4ku+B/lb12xqL5WdmGeiivsg0YcLaCciaGUDoLEc9zYSwLX15hPc4nAgKeBcZ1XC
3O4gYgevjTJqkfSQLHBl75ju1qTUyJ4reqPsXG0OJaExXJHRAZE9+yFTMS4PZs3gnU2kQywngUyz
zy4zj9ze8fbalDE9Veih1RCNurwdj1bKBTirSLWFPQ+EeEYDprvXqTX1A9agrFUOqWG0PiGEZFOn
Lcl0a4fdvBXBnMrmQN+RSy4mZMvWLlbc1dgqc/akLQk+Q7vrWkVeKgtuTyms40S8d2TPPX1paLj3
Q0YZ4BU0k7t9kpTKR0InkqM6gmJQFKjw9rSWQDfJAyYgJLTKRQ06CQO0mTWYanlcnWhj59PHkTRD
J2kJoFodbQ1ESS50QopIGLf2EMZov8nSa7vT1Ls/kNyTb6IfkyLtTrev3m6ZA5Nth1QVJkF1VA7I
J+GYntwJ9ieYhpmzTLFPrW7r7L9yhn6cZie7NV7yYun9vBYIINhx9SxiB3VUD5Y6LafbYSXDJrJM
77Wo5iFKLPFdWWnDBNQGzUmttne7VDMf2Wpzqqx1OsSWwvxVa0MzTcrAyTxJKVrU51x3WwKQXea+
nTkaJMM4XAcKS6D0L8ZATQA8ayP4ZWpwP4H7+PNJStAefBztMdhyPE9yssjeEsAxjeGJAIzdTamE
U/spBnC0y9GunlzLbU+aN1zyhsTm272kdS/6KpRdbnAiLkwoT7dbeq/8unW7eztU2JmMNvMOkzb3
p9th+PPWohvKMWNGKOIM26tsTo33aMRqzuA7Lo6C9aSe6KVaNeGmdW4nETlsFc2e2gaj3D7cnu7s
QBJOi+Rgr3FzKhP914HRBpCG3/cZITtREtuf5QJdxyzd+iTahD1wvH3sJfJav2cvw7W1F8ccj/R+
UDp+UMDoIGSRm4PJy1uoJDTezjdVI7Ja69AEVPxXAqZ2cLtZWkwtu7Vzw9vbWrhGzas4JaX/83j7
gmY2Dzj+MaDq8mvS2Q11Jofbrd8Hw8vaU6/zwpgq0nl9bfx1nZdAd0R7MoTZnqztcLvbL8WbioI9
+v2lokX6b3rIfLS6bn++NtbtZbm9VoNuXSwdpL7+qe7H9ZRaUHIZQtoYfXNisxAMnG+HYbs1uO8d
MTh+OmPeKlRAokXCHqUha+QkhQzIN7QPGErE6ffBg6V7UksHtJ23PlVKq5zaNFVAiGznXMbns1MG
f1Wm4XQ7uNBqIoh3b6W6zirzQvBS6eAcFOoOJurqr4P7+xZZdCW+dt2MpDJ+3eJNScri4Gg1yyUe
4B2FI2vfNHSs6iA58o6/1M6mO2Ibkr001wkt39A/Qm9cdrdviu3DbnSSVMJO6hB11qEkIhSatQql
llEYq4e9LRH99kC3WxodKIAg230xJlhv5mR3e1Nu78XtjRLFFqlZM0s28qr045wlp7O9nZNpNloL
ztp/OX+HeWZPNWAz/v0NFHItZfNRn7p6BfTGiSxZNUrfXLrh0FMQuLcXhOv4X18vT4Jq9SsMVUe2
Ez9fgttfeft7TXK6T7//cpbteuf26bEifasVfR6mqvGjKVHFprI2D86ofdDYETOBqEJL76m9DQ/V
zGp+HRLym3RhR1AcdsvSPCk16T25C7dHX5GFecR5qrwrLsm+spyXL31RsMC6iQegscy4jntG2IOx
uP4+SK8H7aBl58FCcGPiU7RXhBh9c1AdhFl6Zj2K1E3Dybt2SnenJ/FDb7N3U7ZQXBNCfK5lvoIs
2hzMR/K4P3bmjismuTQmSGOnoHjXqmK3evVVimte1981RyOCWwMhpBTs/Obsc6U+5yn0wNJtvySi
/qKT+8Igko8A4CkQuHV5aEz5Qe0Dq+ny3SyrS5aA7AGqijdOGICC2HmSM8bSPgy4i3BFqivxe0k5
HRjIUvo44lPe6u056cfraMzuAcvAU6ctTrgVqhjeNMwQtM81letroo7HyXXqPVPnQFvkg1e5n3KD
8A8aEWf3m0KfAEpJdVgmd360JnJjFlecBtO8lv13iXppfWxLkLRxComuo32Il+sbGxLiNBTlTpmS
wtcJjyaYg906HUo6EajZbFI86DkovGP9xxyOTF0+LG7xA98T4mI0ijT7k9dholhRFlUGeN4uriXd
QDoQofL2kRmvt2319LgGrm1jxyNSqXBo2qcScoNZlYRFVtep6SaqPnFV5TPy6tEfE/u6UGSMfc9H
Qlsyf+jDlJo5xNfy5JZc6wzQA2pOXeUWJM6MTRVKlBvF62CJT4PtvghehDXtOn+aVU5E2/rYl2RF
V+pjV44d3QWIEv36vdDZU4vcI5FqHj6YsePnNoQ+QIq6n5TZ8yRpoQv9aWFQ4ScEymKdfut7ow+h
YR0nPXVoT08PVSuitNmhOT+PXr7nA/8+ZBhSvNFLw3bwC11alw6vz2A1AZ1UM9C6zIlyy+GFVIfH
qoXWsRx0sJYBrb9vq1485t5iBLKwr+VCgI5b1Jvt5gD6+TRWy7kwmbGLAqGvKemoa3cptJq1dz4W
mvcVGCg5JHyOIAhZR9UoGiQs7kMJxapWy7u5APFOTbrv7elL01SPPEsGR94CXSd393XKxsssMWUa
9RouTLXplEx+1bBzd7I1VHgbkvlBliaFYxGpB02s9GuE7aDkJfbDFEtARixJtJX3kMnhy7rEJ8eK
lyAehi9AE8gCHorjqNsDamAXi1EPzHOUhTiTK5/t61X52pMXhFij4VJwnNj0OM3g7DBssLntxCuk
GxY/ZYrQ1khqcJYDe2KuzMDuYRpcNyCbNi360k8TamUkg2e71j4Nbi0IOJpxaROOl+u9S9KK6Hl4
B+UmbTkGHzOg7GEJXei5yCRTfzBHGfSz2u1doQVTXr+XHcMKYbdfiAFjri28qNG0t3HxhjBtBLHU
+BJWXDl+WXqkd7SeQ0J7F84mSt4ie1yYCZynSmR+IvZGQexRW6XeQaV7T7y4csrnTtnSfi8p+cY0
8dX8oZ2KJfB6Yz9YzqOX9mUAuVCEyOd9s0TwkS/2O5VFEhkAh0hAf3A26ZasnpcBZNxorxfNzC6N
V1FZ29M7bu0u8DoaEr3xKq0eHE6vfq2zvInW1TxPDs174roJLEsHzvIfZtk7EaZ1CfMIP2jRBhJX
S2a4V+KHyJOq+CCvtr4z4TpCnwBxp9YKrP/6CUfnw1DTjYWhIvbqaKL60MtnrhqoEIE1iqW+IPVm
q+Yg8Z/UR6Rj32xAvlewwlWwOop9B7TtHpl0xuLcERgKtrkf4eMW6Iwq5m10GQwfvvx7npcyYhti
BUDnpjB3MkwelhalVvtloGN9YVkLkefLwEr6d9oey66XbWiYRQurKv7YsQadaq97T0skYEbM5RNS
WEoXxe/QfeRLEyr1xVUhxCVm+SFLRREWAiUUJIXL2E/3Zlf+4BJzGVjIdhXlvZ2NX0hFeuOSLgID
52hAfgqWH/WY5z8Ky16ieZ3mC1g+kLbUZJNpBPrgDnSvdvlgUspySeODNNiRUkgaXjkzngahsyeU
5FTFgKE8LBxTFloKqwxVLcnO6qyzDLrMplflG5pGK2wX1whUe+Pp4DwurOqOORH5oxXZyNM0E6rA
BbF0HsidqAKM122omLMRCjPqpyugtkAzzRc8JTV15jSj3bEO6vrWu3zkK83beU01+4Y2Wpt/xW9G
sfg6/XOU2tMJ1dzXRsUVu46h18HWEAxejXWAcGgxpkqqbI0MmajRmknXN417c1rh+HdEqRZ6he1I
wyCp248MytBMuUV+6KyDYXTzRbHdb0zCriDgueCaOBdq81NdrDj+8sKhWcqClkziAa9WMPXtAUx0
HuiVvFsSYV4NzupsnfdrzmDMNGZrQ5dMu/REQBXJDUNJjNzM7t9uVl4amA9rk3zOrKgaCUWl4Y2t
HSWTpT0mnPoouYzS2VnO/L0wik+geIlCtHzBJCEsGVgHYtLZM+GklNVKB84mxtUdiaxWsodF7KW2
QvJq5i1rGa+2aqEHy3r7Q5bpD2mF7h7HeUF/2x+2LePt4EDi7LCEHbS6/WSysM3h7OCmd0aoDTnN
oRbkTUQvmEjtPo7gnXDxT94r8jXPeFXVvUN6ub95BVgM5UExSsQQuASAs98BibF9zKIfc/GNeW2s
d1Y0UhL5ThtbAREdTz1JfU675MHoFK9ezCSRWUR/WErxddXkN+omhKjli0qoxlyU7oc4b0JDULf0
GXEoPJ/BmX9INF10KrHhu2ZUOaBaY/PVspb2NGLlY6N8XFW2V9lYvk2m89h0tfDHYQwtI//W6uY3
0kG4ruITZy1iqzlx1rmuctUzkUdjE3eBxBYW8J6wDBd1RYOA6l2ZbN5OJNhK0gQzWek+LdNHUqix
7HdVZFVQbjTviGF/3ullvlHntlbSXD33mt5EkzO0NDONzWtV0fKYzousbSxB5r2D5JeIUXTLTeXZ
4ZA17f1YFnhce0ypwhx9R5RUKH3RXVLbQ+JatSENlQFx5CsurzpU1e9dO8ahx/tYtUieJhsRZat6
rzMohBxDT1cFdJ3WgI84Cr6tYT5py8Xp7uaVpoXXN5+q0unZXy1TkGrGcBqXUi3xgLXj6XZf7ZKR
VhNbr+cSfAD9j62PUGX5dLrd/33AiMlyYbHSK7VzkouGHEabDb+h8R8u2/+gqDwAXj72bC7nW5rl
yJx4oFrWH5iJyB0FD4+wfen3QczzCkzJzYNme9BcWuVwEGY/ndT8ikH3q0srI2pLD5I5wHoeeBKn
eqwbLajd1QryTHBdaaA3UiAm82li6nCatwNP4LJqZMrdvq7aX3PdhKhR2fPJmORMJ4dCcF0sdDu4
6E6yGyYGbkxGbncdm5RYpWnJ6NxaG9nW5EjVrkKySDmT4PA8Mu4a/Kxe5xDSEZvw7UDn5q+HciSp
cdVXkuq3jb257eRlbDxqY0mllpWfrFnvd5aM59PtgGZQnlYBRjOzFZBgbJxzohtpbXG43fr9tUad
H8YZbkvvaDTltx14Ei/i5NkQKX7e//3Fuk/DBnDCQc1n3tp1jPrCbg+KxeZolW3K1T1mWNRb+eQz
1x1P5dbOAoeu+3GHS8Eqc2RAmBwiJef3bBTAp7Zbh9Ptlrndvd3afqLT3fFgeI4ZDiOKkzElONPJ
T9a4iRSNKXdPqk6yZW73ZkDBpp8qYiJOxJbqJ5FjW3SYfGJQRwJTzCZ0n9lTduTx3N++liesnLdb
mkSOqU42Dc56egNuJqPa6qgmlFQ7mbHQjjC3b3duXzZH8t7IRcBeUaun2wGr2K9b/3KXgneIitYg
hnJ7VkojN8VeqA38werUGD8Pty8vI4RZ2XwgXNaqfLYJZJiW+Z1mptwttyd7e8YFRULg2IYWtNtz
NJcVI9R2uN29HexuzMOufyxarsRVydvk1D8f/y9PYns6BBA4FfGDPI/bdxZOhCymZE7nwgIM/Mns
+nuP+G+kUW3CnstH0/K5StisrE5XYqtAnJZLNl6LAw5QGvHBTbACwYDB+KNR09PSVgTd7CEeL4hB
8kC6+Wshy2/UQEFpLLO/6JUdak32Zln1U4NSDExsjUpZA6tYqBOTnkn1yXs50Tzd8nEW9hIKw0OB
JDHSaFTsjIWEU3Y0o6yRdgn+u15Jw3dyRNlv7lfSHChOkvMWBcpXjn2mPTWaeFNK/gJbuIOf5Kh8
FwfsK5Vi2AsHzTJ+cEeoHxVFy3Fk9dlP1e0vWcbfNAd/CkL+v2gE0YhnoTX8X2tG/ntfvNbD6/A3
3cjtd37JRlwPfYhlorZmZqDTQP2LdMT8A92IZ9s6MjDLRWX7p3TEsJGObCkR2ibsIJyN3/olHTGM
P1RN46ddvuy5Likj/w/SEZ0Ivr9LRwDA8Q9bpaNpFvtQe5OW/EU60mWdbraU25DC2CoalemFSYVA
JLOeSxNdxaTTop5t87ux7pwh4JNsH5kmfiUxW43It0LoYC8fXQygEJjYecJo9hs8y5z2yZOnGVdK
4uxorJOMdINEjzQrGSBdJ3VBJKjTUSRLjej1yfkM4kTuPTJ7UsRqINRdhv4Y5egKXMMU4OAOK5jr
l9pi7bBnFJBC0HsV2jckfYCrh4taZ9BtKhoco5MjPtQMsNiN814Iw/44kFEz62YI8CO9L634UA4U
GFi+NjU2lNVcqhZQUQKcNZOeo4qDyFnSB5Mp4HHT+xXVC/E26VPbrvbZ7dwFlxH1lAApBfJ2fciz
XAuLYVXD4UNqz+MFROLqq1hueTUK79DAycyK/Jg1OdNJCNgZZI0AKYi8t5p7T3ObHfCGPPLUSgt0
k7LIrNhuJFPzVlvOW+wY5R655RePBcgncJQkMIQCK4VASiFCPp+I/TtN4BZsplPrxcwu++E6CPpW
OrQVJ1+e50r/WCm2EdZV+tkDyRKhaTOJ3FMg9Rhjv1vnd9Sl92MfP5R5EYedWqh7U6RYbwT+lZ6W
WjFlMC/nje2sevcIlYaAvAh/nnTCvk3tc9wUWTTW9ALjImagku2wWnW72GIX2IEWMj2B42G2rpbm
7gi73+eeexKN0e3atGT/XOYMTFj39lrhVmQgd8CEF3oFieV9aq3a8rutU5PNYFrslqDyuX5p1OKx
GYhDHtqX3p3Y7BGjfRcrLJDDqK7h6pHCTEOC5mh3QlVArJLNpG9V65dOYSwIkmPI9w7NHT2pv9MJ
5uohH8eRjcmSH/CGocS15EvqNirGcw13KXk7lardzyR7MdbVDqPtflER1O7KHtEflOEf7M6fPIAB
HvkZpduckD9umGzn1ZRQV1yMHPSkZNBZzSu1MJ3GuahpNTJC3dKtDxhcr1WzFFvvOz6rOSnCcRHp
YNsDh/QAX3bmV7XN3la9r0LcRKRJtOZuRhg1mkFVli3WVUJe8gVd0lwlr0JnD1HEDwq7jMirli8M
pw5cyPYwvcOZFg7bicR7dCpxMJQ3a8WbOkjru8hK4g7q5JDXw484RVGKySLlBdU/DCi1SlSa0XND
LtOu5ln7E2hmPPMz2w37AXFSMDeBNjCHVxx2vV2RnwV5nRg3SSqP0+8FBm3fNOn12u0YdLrxYubo
cASbsqBBNKK1jDK1oqE229TlwMfn+rGxZ7G3V2Hv2eo/p5iZahuBsOQDndJMaVXza4MsDYwAm8vE
91rajhuJZ77yNwH5uGowN3M+cSh9L1amMwdx8FtbuGBqj1a5FFNolBgydLhuCmJ3UTofTMWLzGQO
lm7KD9KkPSuHraffZ36qVt91gZeYfvNDhxA8IuvsU6LgE070mTQjUj+rWtPDCikXXUVEL3M9v6Py
gRxWdl+tCTzPqkWG0ucUcOYLEiyE5H1/jL92tpxTX6b2yczxu47ZdMjkUvi0F95RjSDDKGV8Th7d
lv5MEXfKR1NncOv8KOvc3VV5bkZZVfLRQXvSQKGO1KQjV13FFxmXxB4iNZBe8uU2kOMawGluuviq
RA+PZXW+zvXyKKWhbh/K+QjXkqZwbFxzV6n5a/ohNDhBDQGKQ6ffsbQedcvaxAeHYsiv1o17IzT6
DGYGQSWTLzNZO/iD6EMqzjczu/ZWT+NnTuBTFNRn4LOboSTlLNW1Pe+a9NZyV035vVEQtL0UeK7t
hMZ3FecKUPvE1wbVO+Z1fwKGDU6wIGSx30zoI/gGyOzxoQBB5pcQonCmJnODY8wFV2tTDJaktnsF
maNd6QgaBAIiieeeJygrQO6VcCgUsctjnQZEKFrluqjLGhoZTbRMwtNoNfvkVCBiFnsokd1xZjSM
9uPhmrqJTroa2gC37DNaxrmyHxca9J5pckKnOOVS2HDlnCa7saueY6T/XMxo1qdDFqGLo8ctbBuo
XK6HTcYj0ODc6ZWuvEqt1Il4ZqdvY/ogu7O+F7L9mmWOe/Hm8U7Ss4vkIL8oUwm9bfqijPUQlC7p
eQ06UBqoK1vT1A0srbDxUt73CWIMFgMW5dowgkyfca0yQhhsVjxE2b0ssCWSbQhIhWQDw3p2m+S5
Y7cTdaIHz4f8PoSKafh53LS7bHEZwU93JSrVPWmySYj2CLVGQjZ4Nj/lTb8+r+5hQKZLHzUjSRsZ
jYE+LMmng456djfWBFDb4uAuk0RQ1N3XgoghyzslBuNLzKFXBFpcEe3sFLswr2sOyBxpZ80ZXBvv
WdjpE3CcHel6fmZ7e9U0oKG04gLSiKc6JbyzKxYeXOMgwFl2oUKWeyIpeFTd4tUpYSd2z53L5YUU
gThsV36wXREkiqLS/FjHdrV8hLV3b2PZ8RUWEkTbmXLIiGTDE9OT2TbSY4mXD0tlvyQdpvZezsc1
07wzlsJQNtvwTqX3z7yalh42/nZKr3FuXzJEvBfmNcGownavY2B6Wfe6QDvI9XMdO9qmn3z3jJYz
f9k1aTo8pcDWSVBhzaVxLomZZmjtIcKDmoNAobzicABnxIxGGtd4NQ7wEWzcO0bgguILs4lG+xq/
eePnKrfYkUKADdQZd+AI5VmW1VEjlC5SkB9Z99PCiVeQsGGrBXskJGbajHDLYTFDbdji3QfwU0xF
tte3uEZiWllbzG89H8SQgJQvAvpfsJQEcEylHa5fHHV8WRqzQgTmPjRUb+eyWrArSjM5W4X3ouUd
ihmUU3xyi0+5onhsIrlqw6RHcqCq3innBXRAOUZOMsShUTFYUQx1D0nh6kDa5ic/dYVId2r1pncF
/oHF2pPSdIzn8tUsKnSTTBL8ukjIRnVYrIZsyA8k7oCO9T7gUKY1XlIJZubyeQFPhbQLVF29sglT
u4FIPVVKCp2BKdGoI5hQOD0mLQ5iYA2hnmoJQwV5XPFyRPmY0s9t4qPr0JJFTEfN5LF2UQVOvnCP
0uBdLxaFUxQwhy/QK3oimy4tMb7haGlwP9NCDwkOOUye5wWV0W4R5+lrCTQjKJp+h4P4juuSjJzG
WMKEFg5nJCdoWcefN23WOn0SUnhMnGb1its1TnNnJ2p6kQTmfLGcro1qm3xZd5A/a65Cwdo3/w/2
zmS5bWbb0q9SUXOcQA/koCYEe4rqJUuaICzZQpfokeie/n6AzzmuujduVNS8Bj9+UpJtigQSO/de
61s+b3XactaG51aDLFPR3XSY2ea+e1PR2Tih60qI0yV4ZybXcccoeGMYDMdSx0J9pzIb2dFOC+M7
MSCbtbqJl1Trj7Osjl3YPMYo9gJnpvWYtoyr+RCaltGuYf1oVTedjJSw0bQIUW5aTEuNwdsiQcOb
qkR/lB3uaQKx6Hczt81HV4D4iOTJtfVdNr9JapdDT+Noa45kZXmz92Hk9afC67xtiugzmdXO7JlL
0fEoDmNWcHeT42VSEWpCthxBbvbfRsskDlZ0uYP6yERywCSNxXgp22zKTUrNEA5RXw7W7fA9WNXP
KXb3dWldcxOISyLxysfKeqv94qiyzt7ayO0qiB0sbv6eEhG5fikCeggt3J59O1TeyUQdxGZIYQaP
50evHsetzJt0Tyry2WnH56yvyKiu4Gc6nV3smtFHJ9/WyNV0NA6ulz22Jcu7o6VPs9c7GA7hqgrU
oMBf0p+Jrt8VFCvL3RBVqwgSKWgjuLUeFCfv1xIYiVDL2BD1xnWCq9QfiM6Q/aXMf82x0JD1MXvA
03Bh56o/4xFwEmIXy6LZJ2X7Ra30QaVXjD76zNJWO0iTW8KH0QROqt11aAVdhnGbEpnCpiPSOog1
GuymW+/6JdGD0zrMMZjrbFu2XjLdRBPjIUO5VxWWZJ8P4dfsDuWe6JeN8gprV6S5GyApkJ2vEYlJ
kAHEU1SZCAKtPJjimOJLdnc2Oltn7n2WOKQHyMEuGRfgqbHMO9gBDoEC3Q94Iygp+/Qjb1FDp1p1
teaw2eREjWxo9SDTU2S0cWN8UFN61WKhTqMHpyTyh3dd4cW1mvnYVNY3poOnvmYpdY0rmB22iPi3
yAQSO5npd1G71xOvw1/W3hTuQptsLMJuEWj0U3MTJuFJy/Tk4NfWa8R0f1OroSS0CNEg99CZXRht
notr3vURtUSkm2erGN0gavRkNyHkjBzti3AMhK+gIlqmVm2WV4xkW/xlYUijqT1kifaZDrSJ6AVE
kN64wzkWNQmbHYOufhzvTT0627uOzXw3wZEBbLFpa+Y+FLXcz43YYJDcNqjjsy3+pXxTFxkOdRr+
TETkt+97t4iW9hgAxaHMqjEgi+w9sc0fhh52T8LTHvUCOz4eeDyXpCVFL17BJ5ehON1HbNmLib1J
/WgTQxOIuZ9Z+EN3G1WM0vTqp5FhvHCTTOzdliornYttaisI32X2LLwehbFojqWyn5kC1puqmYiD
2thKf05Ta9OO2BNr1ZT72Igvukoy5prErgm/fp0m+v/T1FW7KHE+tdZ5gRPIx26+CSdHBZQ23Pco
oywDrI1R7NAnJVujKqc9cVrbXrrnLIsQQrRYoGPHhoyNUL4v3zvgzrT49X5vDh9DEpeXkqUgIdz2
kMbmkz+OgURO9mxDWNCJBExcZOSNfq8zp0VEjqcegfjodNmOZNQ4KNOvIop/pH7t3GARus4aLATu
l6PxLbTmI1Lh2e/0vd0gTcXqlmzMdtiZOROn0FA3zLOITne4hmMwrQavcaMIZt7APdvQgghPUXtf
ZB8D05Ibc2grNGjpracPv1TxbQ5CbEuiGug9K+hRWY/cdnBQnjFgcpHazuEA9wh9f4FmEw97ylit
vPXcIXwIMf3G3ticM9NqNrWBN1z5Vz0Zd+zetF2umVyhPpDGcAEMtSDamL3SH9DZnk6KIHPlbkvZ
3XQwGVhT6VG1MYAIX382hxrvjDX/yGE9aFmIfp3FpQyNa5Z35rGj4nFTI8Wwo3EfjXyESH51Gy51
SRSyb7JkcTUczT50/mSwnuqviBheGosrze1eCd2d9/iuvoYy4gvIbya7vhkWN7sCtX116Wo5ZnTN
q/y511miEiJH9V5xbebpEzr1AaU1bZkgldGTRK/GXmy6djWtoa6aBk4n3SS/NHnLTHQvRswoLS2G
n7NzGNq0OuH0enOtMbh2ontK5vh5BjrAJ8oCloC/WgWWreKz/vNwfZ7mvzJyPk80nZkQazPCHqYa
68Fw/YPLNXdYn62quxqh4MG3w3tINMGUe/opjAtoN2SC70FF3fUIqblI1KnNbeMULlpPZwLjytnE
w0H6h47eGwOxhJUsU8c/cs/GFnsZMUWN0XiTOFqDXx6+CwudS2y4zS4y4/vWM19Vy3ChAoOGE5PS
oWdw2bEifw0grGJHfQ6yOtUgOzd96xRYgYF3MvdoaHEMiIxp/fPKcCpoNfzDLmq+XG88udpMw8JB
eecbzo53utgZuc+u2czulst1EwuC3bQn3WP2qTNBsELvqg0uNSSuii2Rp8iuFU0gI2FLpx+ttpse
Q0YeFCe7HsXDo+bUXyxFxSayXPIVc2xr8sMdhltAzsO21PDlZNGt6V2axH4ZLD87zAlDgRKlT15x
ald+vouFOQe6/pEYLO0gqMhrlbT2J998lFBctjgp3rk9XAydYVTK8CZPAb36jkOyA6Brl4DAQ1MZ
YutJ/zbr3HdRmW+VyB/rCoEVBeKXGkW9GcpLUiKMs11DHRgxTQzOpclJz7IyE0a6cbewchP9Xonm
akx4tLwSr5zPJWQWRoVOqr31Jt06OrJ4mrUdJdlD72jZoew6jTZr/5ZbceBZRGwPeZ6dB+QrMlnm
s9a+KWJYe4jqNz4mk0MkM4zv1q1t4UebNLJRFu3uICy8CypWW6Sz/5Tymqu8d5HsrtLR9Sne2Ra4
wFggrEDnjMYQsKavfVU5YX4gUu5aTqXD+iys85c29z+ZfqsAKEG7hRKslqSXRYWCtNzWfZNFpg18
CRUNpKF17hjXNBWKl4GuzOBvyWh5s5aJ5jAL5KrUkNWZFOoJsb7LSrW8cm1EM5HM7P1Wpf36UtF7
SMmmKAYBEFkkXmYfuDoeiFHnH1umpOshz6JyUUP/67nBB6UTK3ZaX+J6mApcan9ecmoebdrpp5Kd
UWelYl9HuOLQRKciQ+HdjwjNmrC5Ri16uSBZ5NbsNutT5/9YL0bLo6Nl9s1xldWvf7sRkUL8529f
/m0yHGiQRn6uLjX/iNSK/LD+xo6n8Fus78P6vIgFrHxzenQs9Sl686Ji2idDy6frKBgmcY0bxV5G
zONsU06xH4PkzitiM8aE2hbdaYANfdDKnhe5vNJ1FVmfwtmZA+JEo6BZPqj1pTeWfKu5W3GLYcou
sCQoPGJweezuWITlzvdYfmNAF+zM1UPXhvZ+dFISnf+ogleBsCZEsa8L8cikAp36ZAMrKPsDNRhr
Qi5EdYSGTVvKyc9TPmoHy22bAZeNftHJoLgYjWJHNsYDmoJFzB0BDOoaz93myPgybvRZyWSehX2O
MOc4ckYWZ2Td2VsGw5j5glJrTabGtqsHNBen6rhUGOv6my2DZlG0xKyuH2FFy78WVKOLHWMVSK+P
1sN6xpEX9T0ThAp+J+Y0MyMazExXj9Z6qfz7YLp4IajTvWDCIXZWlZ9Aalok1oI/TNxe622rRXJQ
Jgw1ScJhJqow/pHhZGflibC/mB2G8ztfZri5dG59OgV7oJf9eT1YXlPunI5L3lt0CRZaSs55a/SC
FMIOt942ot/NaoPSPGkp1dlclYGS4SEb0+QycmPbYs4wN+vFuB6q5XxeH8VQNY4dSZoamkfkZItu
4K8hYF5OjS/QE9xljWUMHFUMqJX7ohfAG9fPwVycDX8+Ebo5vql9ab3DVtBNPutBTDds9VCl2R1+
RAJ/DpE+v4ym422dJL+bNN+6EqRrXeskxm5mTvu2jV91hy3dCCPwz/eMRjs4qeufvLF0buSiHpo1
fecjj9jmdCRuSB55nWXiHtYfILazveA52azfM/LhpnXD78HuEK/U2gHY/nQA00gA9YAaCxlYgxKS
C41UhSK/7W3r2EvRHlu6oUbf4CAEhR1fa4cehDMqUqSy5bcqqy3dqyd6C3Rwl5wSc3nResOMq9Lm
PsgpNK7xyLZU63mq2fOnAJFVp5a66Tz70rfFMYMwqrAQbln6C6CP36Uy4hvXbOkh0XDbzPGUnZIm
ZWju6vu0Y/c8DJM9AVQ2DWAxtXntG+VtiXxH6Z3Jmzir56OqwbGbvdx3bLHwmWrvdeSxm0rpcpb5
xQ8Lv9yoJsSgMDoPOp40gtLyDwTVcuvo8k3V87BD0Y0ub/C/kiYnW6Sk69D26UGBqgn0m8SvCIhz
kxvDQUOuiM3emISkb12jTdmexBFzTUAJKIas/PL34JFwsrH82QCBdgP9cMHkigcat8BJoHvKS24Q
CKvmjhok6gOVcKtbgGfOhGrDbxEkrI9smDGaYbpHXZc5MUS+/HPwfJqcwqE4U97vcfKSLcqIXUKS
4wYvkXk2bMuALMKjejmsj/5+I24rE8VMAaOGiWmwfkOPbaq/ysm3f39u/VvWH7aN5LWlv76vdfxZ
vW26ZxMyGlK65aHwDO042TEWc2dAPhGsX/17aIbS+/OHigYxQUnKYGD0FiXa6CE76nRcMcudhD45
ahvdP4+6me2HXD825MFJKsKp5eTEa40Iu+k+aa4g6+6Ru0BTEUMYQ2LnihGVteNWwOfC8hhZ2lnn
xnmqWFWHiWUz12xJUx4nnxdlw8WAMWenAynbOcWkEQ6nBV6IXzMr9w6rwAbA5pcT61ze7Y9FHkd3
JSjd7s0qsZVZfgcPvX1OyHykTSt+DJm/qDjwonJV0W4l/CaMf8kKkxYG5DiwhorRW7MzW0QZSw/z
bGXywxiuKTEdTkYnrQervtVM+TXqdb2zeMtk034Jj5m3j3FztJ5T8WZPNMYTB/t+Z08v3LIxWojO
DKaBTlfZPHk+gy8wv3ROOvbZOZqW0j4QX/Ec6xKrb+c7Aduj3VjmP2Sb7kMLWlVhKW6yrHgOOt+2
rXgXHNptRXrvt4DdZLxM2OLnPv9IcB+zrt1Zk1YGvp7DQtD0bZWHJJMuF3uJn0LuWAerk1GMdIdq
ioU5DowU50LjFdWtv2CuGtTl4RIcaUqSa6gLlqof++O3p1UMv7yjW6f3aFnglXvcSmfZfXJnGPa+
eSe18cwc/x5uymFI47d6YsYm5HPH4JQTi3GWu2mG4rnxFsdvkkUo8zkDWCkPQpD0y9aBEIgwvYPk
etfTXSzGhvcIyHxblXSMJZaEnY76FKkkzf6NYy5pAhVZXJnJYP+57RIIDZZ5P7MAcgWHeFK5gM26
W8xS+hV73XtHjHqa1Luyzk8jZK4l9qJiEuDl8R5T160smeZo95pZATdn5C3kAzb4TpGi24XFLVKz
jYEhJR7Fr94rbuswZaTQJz8RbuywEqvK6rmjEV7uZ0HWWjsg8PCbDOuiiSbAjEuoALJLtaUbsVV+
jx9V35aptrFFhUXSvKERiMDN169D2B/UQPlp6TumEDe0z21zvJXfmtkfQZq/hA6mlmq++qQ4ZEN0
ac3otXEhtbk3oef8Iocpg0q5of/3NMJYZHOTnepRpJdJc8et42LcnnvLAHbPYX20HiCympfJZy3N
4/Sjmg3YUh4lW2bP8R4Rwg/TQVeVLmTGUcQxk/V4ky9LADOHmmtc6Qe/TR9UfRQ+1ds44ckCm4pc
rsEbvlmfty1AC+TJrBtmhxB0VGOwqJvVYC+Jw6y8Q5RZ7zG1B1rTiZWSWs1a9pn0KvgwYRE052Y5
mDFEwxghLlcnJv0k8m4V/slVvYj+t8HDyT42cYvFDES5th6gqD20BJLtq47W8SZZijn04dUctOOn
O+tpIHM2Md6y4+j76uiH3nSIK+LlJkFcFzmAFD7LN8e7tM3lmY4rZtHlQBQBFVqu912ArFsFeZ0i
PUkK+OhcK0VsThhXoRR5BddwZjTQ11ydD54B3QaVQ9AXWMxYgtFLxygl6YORyUH2X8FEFxlntBxy
tjxn/WOVdHYzjuGC36TQllve+kNNzsAgdhGnmWlzbhd3Hps1zHzrQ4JjkO81OyOTiJD9iLTdxTCa
J/i0aJYuv9Sf6pFhkK1QZWjSs9RlBAy6MVVOK36x8FktRsDeLtnP/H1eGLhshqg7iG5YXCf//ufT
5RGDPSbdrC2LSS/PoFa5NfJ3sZoal6+tj9aDZpI2yaVPfSRGTLbKO44eNE85v1t227FzLV6dHnMc
9wKDFhxNphJO2bkoLcDJSsHFT2gJ98uwcHEYKl2daQXiivPwW02JwxAIaMZ5PUQzF2ykjRhuhH5e
Dw6WWT/U0mO3/obtXBZbSclDJyDFWBBptLGMNNknlfUiNZbF3SjHAQV42WyrRmedVj3W46XWZt/J
diPBw9uutuW/QuOhE0+rBO3/i/X+b4QnIEsQyP57td4FUJT6yqb/Q6335w/9S65n/AP0sGE6YoEy
mX/Feuj4HKQTOGYIxoLsaiGj+yfnyRL/MGwTupnOGMo1DR0a5b/Eeu4/GGcLC0Wgbbi68f/GebIW
ZuP/RnmCeqoDmkL7Z8EQMsz/TB+2XCvGaRJG5wHpXLHoQbO6MrbKHbVTWYXXUERn1HLNWXr2c15J
0oL9Ij7q40OiyXOqDeOp6JoeizcOGxCqjKpFOaICwxgMioA+OfK/bVfRMJJgUeIsfcq0ztnRbYHs
6iICCCmNB8GUYqiH3425T0jEBar174/kn0rT/1Go/L5Miq79X//TtPX/+nvyTiGA1GEI2CBT/xM2
bmydiWprySOCJRGUTrcfkyw/hqsNelki6B2wDRfsI9Z1IjL4WgSmG/ZFu+2zWR4LQ38tQus8O3pF
uxNJ8pyx+UzZoMYu9YCw1FkJ48Xt0DSylXwqNP2TnoV9vx5kHtPuFaOOhCvcg+eDHDicEi3fS68C
o1ikxS53+5xZ1EydqsnyNGHhpheU17uJRvdGD83hQpZyxGu3f2bskrdNNgkYI83zqs12F7W26GAG
5BMz/38Jsttu0M9TVnqnWXv4+2XhwfCd8wj3Q2dtW7qHR2sxLq+HOCGKO0RLGkCKrM/rgQEyy3MY
PoxJaaC/66C6GG6e7svQekdg4Jm/+zLOgsnG7boK36Opfiv1BDrg0pigDUtFJrwQoZ2unystgirj
YokhjwFxjvKds6VwMUX0PL4MO59wmjzIbMzOM+2vPcKjRwaH4bkCbwyk3eLmlnGXKJanc8f8/u9h
/ZpWsSm0J+9Yccs9JFZ7Py4/1XL6Laa4oznGSE4khpBSAtXNzKnZgX3HPFtmU3TKGi8IlbDPNXCN
8/oIcaRxbn8AAOn3VHuIOh1QJFEhAVvVxypio8ZIN8awLzAPtFwO20Gjm+wniUuu2SzIwax/mhnM
itUsstpGJst4oIIyEPmY+xyZ+41wvWZjxj2BYcuhckE0WBGQy14D2cX+A/tHpV7XL62HiNDOS5/T
YBeO9YBYCBOyVAoswHKo/G9j8dnLAqRNZH+w8e0h1924DidVTSwEgKvZOccAe7b24BhgCJyN2cyX
xBIKdrN1acrmBnErqdKJ+eG7TCfbbDei/yGW719mlSoxUOla2mup0cWqyGM4dZXNsDQxMcdChCai
79z0l7VMilbZQr+QKFrxKtw034dFqp9pSSD7mN0TGJn4UkyRu7cE4re0IRUFnUAw3kMGS85Nkl2l
ypNDLSA7jrV/NIVDnQi0wksxR2rcNJmaCP5pzB9im43ddNA6eSN1rQmUVluB1jBrXoCytjL2c+hP
FGt9dlgrO2vhbow6PhijNougxJOwek4qIXFWU+Pu3PIHf947ra6E2R3ThX5K57CW47FDFtIxr6Od
yiWa90w39bKezoR3+yq1EayiLnbbS1aXydasutcm6X66s9TOozqOIOZPIfrjQjGWVUNMLGBSPzGr
JMLUAh9gV3ttKF7qfPa3VQWldDWGuDhEmJfuUASJjSurd2uILVRexdmjr3MII7D3sWaVtAKjI2ex
OJgWA21+v+IVB2u+HzM5n/roq6RzSPeAgxSPLBzTKXPI0hBsXoK1vuKGWR9teuVhTZrfPOYPrUeH
JseKhfRSkWjDLky2gHxiNA9dOSFE8dFdduPoIBQDcmKBotJaazqXvmmdRPQSLy03do8Xt8u+Bbv0
YCrOKgu1HQkSv9OSOJk5StkGpjegTmL8xuIt9khhMQxjr0fyFYtSeYrZidBBrbeMixeNN6Fw6Kho
W6Xuz661GK8tG6i41swgrbPnIaqYIlgvhUmVTZDaoVP1banqxTId/p68JzsqPsKOxbeK/niyJlmc
ZdJAEfVzEG26u6OJM58jYePTBxSHaZtYqrZx3zSXDQ2bqV3q0VfuJgVCvZXkbcTUjMR0mTiz93TX
X8OlN8k68ehZr63B5IqKs8XyCfuCE+KxXxSZpucAfJvqgBezq3CI7ToTRIcGgU406ogfEOUhhJDt
XCvn1oDhZucGcMIC1RSB2SMfzuBkzjHBY0R2ldpJzXKRpsIqbpiL117TnWygi5fCepSjDb3f1a95
bL3bANOw2rZJ9dudUJD6Goj2NsVcMtYnYRQOHN6KCZ+qA7irhOX4SMMr/oQ1dd4tsa8x3EDAeGE2
z/hPGmaoOihB02AMOyKlDjOzPuiT+BzTcp8waH2g460A5unY9Jz+rvKI4Ab2WJuM5tkV7tY9BK3s
4ghE7MgcfmDieUxzktkMEYLbpdFYJvUPBAWoyQlmg0IgoERQvsR98+k1MVLhyKK7OGoVE+K02yWy
nzGfucc0om1vDROsZpLwYFkZxzKcr2OD3TOrs2ZLpk9r9Xjuq3bczYjHpDNDuCSRHWwBMzgp6iEQ
yt73c87LmLQXDzwZnGFNe3AZP0uRwtzNzbPJZtDX5FZzv8Iw4v8VzMAWH4Hj8vNGhxrP65PpuEio
VLbwkhyzDYixoOkHMmuooT7rVGbD48jFvADhEb344f3gmvWTW8mr7SmkFsAoG99udo2l7ZelbG91
5R3tyfylgMNoZj9cgbUtcxl1JKYDt7tpSIya6m2ZkXPRk3ObRdcZWN/gGTnXuXrQ9UYeNMUIUfUf
Tue8JpI9T2Rn3sZJOC0NOwO51hkyqMR8KKMGAZwadmXHx890wNolnasYnFAU6gLw09RmNzUV2w9Z
3jnxY9h1w90Q+e81jFtUlTlxCzTZ8Iqy0X6T6K4DG8IjxjnLPpgTxjaSUt9Sk0DKUC1b9RxU9tRK
8z6PoS2X4RuprmBzq+G5HrDd0RX8luzYyylpb/CQ7VNBRUZNo7ZT6cbw8ByGcV7hnlKyN7btN2ZJ
3PrEM9KXZpbvGCdSHnZFAbhjTuzyZ9kiPBg64pASNxXHEU3MxkE0zVyypUdJvBYmfGhDUdTdeKLm
FvJsmzmjmyq/Mcb66oNwYSyE0mpuT/5AwgKIu6DVo+Fj0q/24E/IY/OTPypaekrbNm7LeerMENUq
7+IxdsSc+Kv1qwAyffFmOwytKlIxXbu8kn9hb9i5F1i/MQv4mTWRoBe7P71NU5MMyEC7NO1zYQKO
wTQ7BgqUXuWF2YHyj+T2Zd/ucNCqJr96UEM7QBZN/ukLn441tXva/uJDfyqt/iFzaDEImd/bWgyU
IS/2zA3pBgt74ai+tGudF6VHKY3tOBUdl8L0iQqHAXoWHwrH2tfAEuC4PXizeTcXnnHMC90Isoy5
WzaKO1K6juVsgchDhClDOq5egfSKaR+ZCDujjtyHefRdognNq+YPV7Dhzb7swE90sdibofoYpU8t
lb0hF0Wamf50uxalhG1BxOr2HS+ZGG7SRnAp3RslmWAMTpyt9BXClEpXh1A7FUQrgzkn6k9rYtza
EgmN2ZQkJPyaCoX+rXBvp1o0h76Anpiq+gUN9us4em8w8p9KkxG56PrPDq3z3pvz5ijG16rwGOhg
V7CmcAG8461XDLhBMHrNib4gYjoLFLuJXNMiNICpaj1vBtvx0U0ZyHrgGDAuSHeDMWL1a7tb8FvH
iE95X/iy2GdEokS1WDCsVeA4LTME+VrX1a1n2bswMp2NbkTzDgbXjY0ACB68WVwMHNCx8H+X6ufQ
mi/cbw6WoHftOuq7MvtTPY+cr8ngbtp5bk7UnN+eksisciCsA6gCZO9XUUYXLXuYKbMfIQZTFjbu
tkjmR8NMHlO6SBuXsSfDi6+5eK8UOMckpAwCRcB5ONxETvUYo97QpP6Sh4CtGMCddFNGfBrpj5ou
SOn2A9p9fz4VKUHXE7K6uMtBAgOu2mBFnuKIz9aYL9z3q4cwu6V/VEdZegPO4HMwssfGRdib07g/
VE7CYMqf9k7m3pudPSDDqlmHa8tkSSnOeLCxikSnMS3q4+wKtR88jY1TnY2HukIRS2Kd2oRGmgaw
YhGbwNrMarGBg28EzLjqraUbJSKQfuf2jMbNCM7+qFNIRn76UsvywULzdGqM+yGjHm/4nZ3G8g6I
029FgxHFLZ2LVpm/5ron+BLhTeT06jyinA1dcqW8FuQ/SlmEEDQyZxR3FfGjXhndjSnnfhliXqKI
Qe/72Iy5vddL1kJMTBK0p/iwrcq8tnTL58HErCrmrZR3xVi/mnnE1MXRgLNEzDrY30jumL8VEx9L
ZGRQhuJAKMqmqDoDAwhZsIXQHuNQb/ZjPfkHetL5fvbwwjWN/ZzVy1vKWuj6gOhDhHcCAwCISjq0
2cKWKty7kmyPYJTUxGh4bn0Fd3JUiIHNxPxJ7NG4swzzDrU0ZVtmXBjiv0h3mUf6X2E0PHg0eQNX
skrYEjBrln2lBiF0feK8O7bGmRPDpBIlti+DwTAhlxmGssSZ0dFCrItQDdeVntKBdcs9ezMQBnZ/
y+JIVA54KMPf+kl3KwvSKTTMwNr4rabkHenBsIlM41WA1GV+eFbx8FV1SIy06SgIy2ZMxQAAv1NA
JB0Y93BYihLDtjcIfL6AvN6IXHyVzCwsxRaxlGW0LdVJLaQyodUtb5O4Mw3r4qn0ZJTfg2wnUv+o
ObB9gyw/WYQF7vLcBTUkyy8ndIZd5k73tH4tOgDOzmjBwcUOZjhA/wd3nJFks75PWDC3wOahFOG+
2zQhgJ8kxVNpJikKMniLoQC5SdMKDF1GCe8t/X7LwYmXzdmh6+Lu0I9Ym7FtPgCTfCmshABsUaIO
zR6rovptueo38j5EnI25QzzoTR/92OqbNvW46IcPqfynpFl0wdmtmTKlbuSCcihFCBbkw6OC1wfG
CMXogXsOtTfZzhg92DhIrwjspn7iL6ZsAsVNqzmjLTvsqgzQsDE241b3KfI6gtT2XTeCzu7eEzkU
pzyazsakYadxRcFWlxo6unEzDzBrCMafKcetYi8H4gP8CALSbRXP3P1TN0CvhE6y7gAes7prPZtL
V05MvqOhQD/GrF+gNDZdP92WIyLuea6e9ahI97BPd7GROhgAkY/JcL5d/stPElHpRo3YlOKiyvad
804HkdMVL1A3IdJVFCSTmk+xHr+R/sb9VSsv0q99Ugw3ssLX2I5lRsXA5UBZgBZJAuWpco/Lf3kj
s8r84d/01cyb4aEvQpMYOASJwzyrUjbdI0uAxbhcmB/2zCA8zECpDWV1FqCYFkTEt4yzpypZPJS/
NXoBNTKYDR6/cBvbzj34eCIa+87fuM6M3BrmDrX9a1p6CMrCF2EB3xmF/1xQRAZWEzIfLcMHjaBN
kuEzuCF2F3CF39Wz/wtOC2DCR4GZQKWACqaScmMo0OWlyEiLrF0cjDiNbLS9m+6om30JgmjAR2F9
JUYCpse0vI3t4aEjUZK9PPeJaBxHMJS8b+Ggc7GVEKvaMARKYk/03Wp25BVt9bF2QfBiHdrbqeUF
AwGbwHTFroL8BtKs+hQmv7BGokO4XJFRj+FeVOklDolvncKY9onJDSl9rSL7VTKZPqCQu6kG7WsY
Wu6x3UcCNC+pvCPcHtxp8L+nK2sIas4nB7n7Rk/yZzKeKxfaYt6lRIAKfoxIJxXeNmNIw27YhwiX
PrKM+nU/Z9PwTWkRa/UjdAlw2M6IbrKeF3eNvqmZSG9bYmkDcSEtaElBxa8o5MtoLKxNgEL+oj+X
XFepy2fXkAm17VhE55CVLmEnIOsMkWMJkHcIv6mr+ttCTI81ypwjFqTsjLppW2tgRxvkI6K8MW2q
eVn241EY8wuIx6ewTe4639a3sRv/rmz74JbAO0ksf3Rk/WrH9kPaBpajXkvHvmt1d6MQqI7UFN4o
L7aXPSFIY1hF1R/n5mOOYSBkvFwweCIr2rsI+JHIH/Ii5cYgw/eQ3Y2mElpV48XBk5bE3W+DINbt
gH5nY+UnVaqj0Lo7fbnWrPJ33RQ/So+9xDyy4+q7r7nEZ5MakH3Yld93qq12RDs/N4X5EhpPmmsD
jS61bySbVx94O+ci0nDOnsVFARorasavDIoNdhAo7gaSkgZjnaZDpGk1Mj5y65OCDUEkKC/VRm+1
y6hPJR6baAScXZ/ct4rAG/fb7LNb2Cv0yozoZ2yJ+5Ad58K5cQv7W9Pyp3L5nbWhe3HLdJuTduL7
kG1hK2L24JMKvBTQlCnLhTRyNQWSl3jYg8b5ZdjjSfIu3lb6dYwS82ShA8ZxFgdF44eIKoWxB8wb
EXHn7onGHvYjsy2qrzM7EDmCW5tmVOtTQgsx9efzRCUJvmnjGITSJV1PV7/TTpEmnhL2ClaNIWRO
X7WQtHFJybFJZoNNR9gHRG9jcWhmf1MBL46wgt9FRRX0Xu5ie0EF0wEW8pMpGM0o8CQlM6ZMrtK8
4fuqw5QxG+/lpGdo0bL6kFX/wd6ZLLmqZFn0i3hG7zAs9V0oFO1tJljcjh6cHvzra0Hky7j5Mist
c14TDIGEFCEB7ufsvXYx50hHh9jEGjhi+ApcVeAC4QtN1fA9h8yG8SXdeiXNfDkwN3dzr6ZEgFig
0ZnTXWkKv6a4KOOaibdhYqSwXz2HEY02S69HmV2r1AerralvmRy1LRBGWr49cll0JJQxcJbEMfxL
X6WfmmQWcjSPFdHHc+hr9jSS5zyO7jZrcC3O1adDVZZf0SW8QBPCMDCVP2zGumvtIXOjO0PS7p6K
GlFP248XL6p/tBHeITu2jX05jREK2FTcBQzyGWuptzH3xyP9YvtqK34I8ANuubLV2R/CjUZr/k7i
v21rGN3mxD2EKygK+PsoIm47JVJkJSxd7EvpxtvMwokcKGM61AfiltprrFpqaQaugw5dotfqB30g
iqJL5d7IflkRMEjMojgkJgqV5IKk/N0WRVsM4p0cE8bTlJt9ZZv4tYno6AKyXjPs1wCvV3mf3CbN
D5iBjM8DLeRNacQOfSK1Deh/bLnGefg/eJ0chk1YQLZUbi+BcfvjZs429808OqOFhRmcnDBjT2dG
yVy+po60CVF/i/Pxh6QsA/LFOQmZ3bICawoSNbmTAUQGQYTANkjEt9qpYGV5wSuuz6sIu28jtZ9z
RcbGmr5YsxsHbeU3tJsDs++43JMe79GmRcmXrF3Uqycq8W8QqoNVb47dmokjMkAv/4ktEOymRVXK
9JgR2MEsvpHZQ6MZ9p2bUp+jfL1LEyPb86cc2jGTjwN+UlxT1jHuq+Gqa9FrUGjxyZPjW5tU1QVn
KuPeEHicTcLTRrR4/zWsV9EwHadxLlba3Vo3VlZLNJuOdGEFOABBe9KD8Jus+7gSxb4wE5+zVoyH
TlQM9yM86AMSWGzd0+NU3ms9ApJElx0BjfpWr80jt4kKydwxKmznWNS/auToF768H0OVyH1SKpoZ
EIViQ7sIvY/Pwvts0RPZNylDfKFV6q5rnJfBtOBRyGthmRubifPOp/+u004gYRV7bEmrCRQiEoe+
5gy9R/zZIj8KuH477oXSbLOzvK7klK1+iG56BOrxiJbvrlXuZxDfK0idn1NtdPbVwDcqmIOSuwL9
Pf5Ztbn9AInkhelygMP3F+aXVTYmNhlpMepApvQjHLVTqHUlGDdAi5rqHu0yvFE6GvZcCrG9td5T
0WvBzlHec+Aj3jDLcoBWEP+MyRFvmSMBFeMWP6TlK2YcCl6ckvC93/Awefu5W7iJh9HZxrr/Gav4
swE86T4Y0dRnLbc/awo/40BlhpLaD2qA/MOsrqcJhjYsiONPROPGu3D6FKr0jCEhQJUkvmBofGyS
aBNBf2VsNwXboXOsO0YQncfYMCwEbLeiekiAmTEHyuf7RD9boqdjP1xESx0zQ9a8lh6eHXTwJ5Gm
0bY2YSiCWrsbh+ngOKGHArWp1nGp0m0mAtKucnUoUwdxy6wYz4brYCrOyerqnDR4XLi2K/Ck8OFW
aOou8i6lLfHY2AS9CErg7jybjNJxo0JpI14XHgz15qet8Tkj3IplnwQ40e272qAa2ntEdREEjvMk
OlhBeYYd+RlworcaAuorsNXx5gDvsJroYEOHcIaJmKwJvq5pJC6NPEMjnYJReUS6h2etVVg6K1FP
SGiCX0Fp5FtBz87o7Gn2EVwDlX9nchXt8XXvhOu/jRLUsClLUrhKcJchkDJR/8yGHj1QjMuLgMSW
c9AWVwdAMnHtF0CMjxi2klU6IRbh1LsnlOxrOCbrvgGujxT4U5X3b2U0RJeUbvfGT+h2mmWKFVNc
egAI9D0kxZ2WOGlqS/cp0+Zt1QR7L3L1jYU6qbcwsUqnRE2KsYIvb3wWztc0Utc4t7Md7bfuZDiA
vriVmGlR7QRwF4h2jnsIc9rSFs5GbQwH1HnAETJZPnVa/CqxQ/k2xBoKi9mml1wESMzeJN1ct1eo
i7ImsndpQLveHYt086WkVP0p6m1e3XTbWofRGnd5eM11OZxbvGjQ3ju45i53+qHaBml5yed8DIWl
8wgz2EC4NDzCV3CP6TMcP7VNQMG6A1pa+PzjrtWJ+nYMzXyYEn/rTv5LmtnNAaS8uan0CHv1VO5N
U6dzo8ffGTaoTevF5doU1kNaBeTSUW5exQYjEEk4ySoR+WM6O8wDB3zqoAiqoC2GNLFMf4QAHkEC
a48tidD8X0R4E2k2bMHRUmwE+lNnDyq33XsVS3NdKPHo5NwN/FhdbSaEXLQ7hK8k+NrC/F4MDNTH
0YNGYprhp7S9r7tfAWPzB2UW/rXBO1VYQcvHLglc0Yt1Z3b83B5KMT5ZCITxMFOWG6AT3He68S2f
pmwbp9o9qp9uzYj/ohncnvsMn1hF6C7hLRvdhi9Qu2oNFNLcD4UBRDrd16a4ZH1Eedv/mUZvgyAz
S+dsknaFWlZCIiJbPJwTpzpjsIG2FDVOIbIrvCQXe4IWISYBCCZD3tvYNsBO4lx33adEyV9F3TFE
brN1VltffKcsflhufkKH3E11eZdECDMHlKVCGdW+1ri8yDo7q9zYEFYR7ZQjmBQFDL0RPfGf8jgB
MDGhoFlrSsf1WOJZqmNthSrqEeE/yogxWIXOiNe/QSeBv/ubmMiIaHsQKDJRd6nWUIaf/BReRH/B
gRrtEnjhXZciiWXiQHtjrDdTqB0z2fVnI1X7rnPSSzd+roumOeqMjdD/xtvRjfQLNv5wneMBWxFZ
gpPM9trz0Gs4tAdY3WLSvlIytk9Drh7cIZ02/aC+MdrQVnX9hvcHge4wd4XgVoY6tBjm3aRbjDBv
0HRv7MnIH6x5fOO26DmaOt7KIRFXl3J5MHHDS3orux8DJagxtPvKngE9GA7l96RusYzXwE+SQKMk
xvTDICsQmyl8lsYmE5pOMG/f7GSRPcaNukE+7O9JwsGVK/g6k0p9o115J6AP/lSY8pjjcTMLCdbm
r2CA0zxOU3TRJZwsxxHfkgYRQOelR1cvw6tjd9z7AMwwZTS2SWrtdEpFd9w1VvTa2nsXB52mDE7p
tLqrY94TCpDb6N6GIsEc2tmVNzOidCJizdpmlTdHsMgDXXeaxiZV7QLMMXWeZqMZxRc/KSBYzTwF
k/SPNrlko5E+Cf0Exja7LAtNS/KLIwJmFr25iSS/hQYNB4PYhq5kSqSiT4UA5nJ3qnGrIV/EB9s1
HhlLAnI3jJadkO7XGEz8qo6UdfN1bMcJfUVUA3Qimko/t6PzmXjXMwwyvMVReF84Sf4pz/iuIWLT
JgWSFLYOOpK502nQrzJ713xBc25N9zUtwpPvMeCafC/lyjxzEFDsnjts/35cPVvdJLaN9LUNlbq8
809aQ9HLc8x9hYB2PfTk/saDhnSdSCBLpOMtxd9njS3s73K8dzFR79NGg7NvDduKYSCDuJ9joehb
UsccOgg0lk/3wCUdDGm4U26loYJtNDFAqakQ2caA/jpWex9vFpFFyTXUvEfAqVStVa8xTPYp3LU2
xS+3Rd0z9sMunjuHOCUaid+xc82jT3zqdVnoItnGIHx7OA1HW2LhKC1U9BgwmBKPtY0uLKk/RYyo
3Kkv9jpc23UVYbovvODa6Y0F7rwzLxFOr9Si5GqRUbUu4GiuQFzAtbD8i5UzFSgKcmd7SNUjPjuX
sdPY0gGZwoNXEN5uoCeYQnVGd/oaVlgbzSgO93Ta0Yzq2Zvn2GBkMwlAxAsnIrl8c2MOyaeSxuaE
lx4KjXkZRy5MpayO2mtio92QWt7vqDsPSKO5uZtWwEmm+mifGQS/NjK4hSMj73Do4d36vXrECumt
DWVdwi4VT36uvmOn7kz7VVoMa4m21wsJ9dHt8kvSeniN+H6s1N/Hbo6QPRa3kDlCbXrV1rfyao0V
VTs4o/yFqe6HqHQPN4bbbKWo7a0TT0ibc5tTQJVyr/g1labzLct9hDbEU6wK5Ge6Ji5NjRSlCPE1
py4o8pjqUuvfdTnJxQmNxwSEL8NirozZS2U0wxXxlwmv3HTCezohzOgK78jcn7sMF37asLP8vVhz
I6FYiF+9FACHmjw5SJMvvWG2QCIRDbW45iVd6O3M0d21Krzh6ZvLd1Oj7ZsKeWBBJgJ3sWs9uNho
u+YcKpMQBW4Jnd5HUEqooci2RulswAvyzL02CehF3cgnJWPJzKcjbUCa1QwPNDq7u7p8DONA7fw4
tg863P6NNhVfXO/ZMmgN6X16KSELr4KC6gZ1dT85OlaRf8XzyWybGpCPNZcpf3BsE7oxBkC9qYba
JMEYPWIOZ67UHKm2AFZJBv5npnMaSp9SPO0I5shwQ1N9uldR5gP/eCibgpnSGJ0i5Hx737aocA9N
TxeUSa+L3g/RsiLvc50l+rQxsvaLm3raAXfYJuhi7b4iW2YVOFx3VU7ZTPfcbWlLLBkuWHEcSg/2
ODOerAAVZtlrq85pGLop/5x3Ma4FSt6jTOJ93No//Im5feYXh34ojX1h1yfEatMpKYzX1EiyHRP4
6eTPi2XNnhOWWjfCJKH0HoA6nBdq680mnV1/y2JRYyBNAKeQ6SNN6AiNUW0ls7l1drMy46DhE5cM
WCPmU6jDiraawa1wn/+ual+e1IwV7CrNe+Gj0/JN+EZPPslKu8BobtH8aNkUUo6uen84JLOqLbYR
Ds1BOHamaFJxzaAQn7Y7Rp1bVfobLsrNSc0LNIUIQBJivOPBYsY32w4XCPKyeIU4PZ28WX1WaMmz
qDvo8L1LOtW8yfexg/2/lvo/Ssv1bcTPf9ft/lNY7v8gxCkLpL3v2btLwO7ykr8JqVFB/6HbukG5
VCDwtebw279F5kIA+gOIpjsjR03P113kv39KqcUfOrJf19NJxTVIyCWw908ptfGHZVIk9YWFbx8e
5n+DPTVci7/mdy01SXcOkRAzQBX+qW1b5Pb+jj3NK9E0I4KaC8Gs3TZezKrzYhxTdTJmaa2pIAUX
EuPQuzehwm6xiOredcjzw1hlnxDkhWibUvQ5H2rSZY1abN7k0QmNLwq52XWyrC2LRVi5bKME4lP6
m5+jVWm3983oqI9JsgvL6ZkMjVCt/Zm1oBdGWH/WTcVtsg12y0n2sTCa5s+T8f287O38k20qwTgK
3zMSyeIULZ5nPA5MEp2KhI2QSRtjLyy2ywJ/FA0KNXvdmSz9uWpm/vc4pVAVkryZrZbdfa+Aly+r
SV5MXFPSZNokfVfPtFFoQst/zKOrfkjtcJsQk5q9Ozzedw9VDprsNKIVJGEeGyV2k5a6ISP1Px9m
2eygKbQoOVFuSeEN4MlIHR3FxdxVHxSjhGV1WWi+0WIqqWyG5kVHh6rsaQHOf/nHwqCLsnSHkRWl
87eBVJLhTo7wuJvbzNEMKhd9wnzLa2D9YRB2jQK7OJuXJ3w8a6jNV2ewNK5dXICmqmI4jgSde1Nz
WtaMv6/FnYXZ8i+7AZ8EMB+5/DLBN55BWDentJX8k5YnLo8Z5PGP/G3Xx9F/O2Zhzf/aqUVGkU1M
2/7y7vJ99/zhlo+0HOP9nZbVj8+5vDBHYTHxW0PLY8I7gES+rGl2a54sJ8sR4s6ry8ZlUansK/2j
YPuxaVnL5wMsaw4I/kNRJu/P+Nj+8QKnIcKQ8VCuGZiOitmt3oSzC+l9fdn8sRDzb+V9/7LxXz7+
7VDLKgEWyS51rOePlyxr78f56yF+e99/Wk38H1aOfvWv7/DbkbLZf2/0pkCjM/8x/+ad/rN3/vjQ
v/3dvx37Y/+ytix+2/3b6rIL/VtJUIe1Eyjy1wTnyt9+3stv/P/c9n5e/HU3ysKCcuU/HEcrOWuW
U4chYMewcj7DPhayKWt9qynF/8euR3dvckn7eM3HE/9y2GWHqx6iWDrHhQSyUGyWtY+Qv+XhX7aV
i1tvyZL7p9Xlqcuuj1cux10OuWxbHjpazxVweUywI4K7ZZVhH6v//t0/jru8jWNHzxqJ6LtlOwok
t/+8rPZJ1OtbaHjGXh/EfkFvuDMoZFo4JEsk5bJxWXjZHIHxvmt51rK1jQeSiYVCkNJUybCxWy3p
z8suBWZEPS2ruhPm5f1vhzFdSIijNNLNO5/k/Vja3H4+1zUxiWlcOmiUjTs4U/FKuuO3uLa/BEri
EJ3Hi7SASRTvvlH9I0IEBfm2z35Mg77OgVUiR2ogskn87ANRzTIr5ZZgFRixVMHzkyVC+OI9Uzfu
O6uBuFsImSTf/PYp3/+MyUZSMcV1tMUXMPM8uI4vZI/l4f+5bQmw/O0p7ywQXvv+in/x0G8inBF/
OfR/cBjLc7q9jUxwObK/3GyXT/m+umxdDgOci/v+8gbL/n/1SXI9ZixM+fT3T4OWZCeBsEho81S2
Z3KJn4/5aVlr5z/lY9tfn/Ox++M5H9tk5WL9/3j8rw4LSebPd/04xH/3NsthP97l4zDLNgjdX/IU
iMfk64STzLcuc76bLmvLtuUhd/CbwURs97G9jxoa3ctT3leXXclyX11e85cjLg/z5Q657H5/5vIi
Nb/tsva+/+Px+zEjW0Nb5gBRMlowpKV2hTzhQGv6Go1afo5UfikHHaZajtN77DC2NyikVhYj0h3c
a8Kq8AGowOrWaNjkOonkt5RpzMajVL3m/txu3UiMVFKpNIBdvzS+Xx761tj7knZDmnpfLXxbYFxO
afPV1TxQrTI/Auw0ibalTkxKEJBE2KQ0J8FzVN8TNRNqGWFsY+tK1rm6AafFTj96J5LhjFVGkUsX
YNCisvmcxdp3AA3xfjIAjBCadyV5DcUYJa3Q+dT4hb9HEeVvHSa2Dqpgu5v5Lvqw6jOSidx22jYV
fO9ZzjgNLgQtkomcYJir1LtcjmC0iL/cFcI+oAy4ISn6lRb0iZhxkM7pkk7v6bMWCO4XArW3CSUV
cDgcJzEj8o03u11MYj2Ii7vmsbzoc4AkA3jCyMUTE2aKBNWOYDhrDRHZ3+a+Nm7tFlZ1P8SPrqGI
FKaHtHrr8Z1tog6u7aRRL7dRGlziQX0us/hNtGgTDciOzVMXyltlY3SrDtQmMXWI+TrnROTEWcRo
Tiha01gnw90Dp9UF9CAEU1yg4W52qFwYEqZZ09VpS/oHHoKCASmTh3eYy2KA8yWyHkzrR9b7FiFm
Uf+S4bXwSMV7RBBxKWII4U4wQgigxjI9hHl4SkCcJHL8JXNjnjHQY3RkRfbfINudAQNplUWTomSC
tLWlGsJQt74rJtBcLRfViji5HSGca2qYzdaj1EtvxUd9iY3CbEzvMlmoBVwaho5fxsdImF/66IFy
CuLwmIJiZSObkLLdGwHJACFoJgsdZ8HYHxDorov5s1w1HMfB+4LJPbnvO+oe3WfvSR+7fg/Skx5t
o/3UIsychdxlkf6KjLXcA7CC+gDDoqG6S0luXRaAHSABAAyBkOqMM0uE1g0av5VdEFXUekDlCtva
kT7aHMmSpHyVxNGm8mqxIRRxbvsRHhoQXeHkFaE87ZcwRRRdTOPGQh+/ytP7XsejM02Nc+8YZ5rp
feoHV2m15DuEwXryYYmM8geCyWA3+Nkuy2ceZ6l367bDudnQXKnsm9MFxk5Kfg7bqIbIZNN52vvp
rUp6+Ii1ma3dBmwoGLSccA3pwy+P401Tcot2M2Y2tpsbaAVQSPeU5KUiUwIrMccJYgAVw5dWjQ9u
CzOviRW3ShMH+/yKCVLAJtIRqJUQG4NQfvGc7ECk8LkVAtar/gnyZ70JbMKbEygMjPbR8WTe2TXA
+AcejXgdj66PraBCQXY2kwQWFPgvQPfG9xFKO1mksFiccJI3gr3QLfgoTjLw0pL+7Ej990FyVkHF
yXvu9mWEXSzOb1PMN2FbcD3zyXtRQ889vNYhX3R4L4UVGhTM7WdKgtWlStqn2oo8HG6nXMX0+ada
TigzHCZkDKGrNGzuAM1QqnL2o5XdxoHpX5/a07YsHWR1XbGr1USNDGoVScaohxoDVz6YPgn5RSX9
m10D2yEqPlxh8VewuCB/IgwBDFlvHS3Yd0447mi9wsjp5AvuSMwxLc3hoOqR9E5fLQYjiEvQsCJN
WWteydWNohmiotrZhiF8SxutrneGk1sdIf2sOqffTDgTV06Nyyjqsk8lsG9rQBAh+WQby27uwFAB
8OuJXaU5CnoT2BLa/vFz2/Y5bcPhIPlyqcpFP1Uf/AT4fhf36uAmyPWK6oYe29l7rQ+mrRI7aWjV
ptXQFYxl+wzohR9FUNKtQoW6by3rCaaHTSfXPxaxRy6aNk63AVYF8ERt34P3XkURyWxtjk1BljZk
VSF3tDW7XZkrWu3ttqrGa2C5n3M/MdbwwYi+AL5VlurLZirMx0rIV84+EhhoNGIN12lU86jFNV0O
NvPRFOhFqMJzgn1srBuquhO5o2MevsScpvvOejNKY6SAAvLFqATMk1g9jQGqddEDq5/a6NgnrSBN
xr2kofFsdAzLWr+/6M5XPwuKPUXsg99SzCXUgJp+nT9ZcwgnNMoQpXqK3QrKuuu3zhPy9r73oNbd
u1WlnQdOMM40a18lMYF5JJNWE1LiJvfP5tSbKyQP3ha3Sq9GSsaSc3KYlZcFnsTj6Ny8rr1WI16z
SvDbG1A+rEL4lmn7icQT0BRirQdc7tp2xqkm5XqiMEsAro8BG3qo49LXsFOr3reIibaMpI81OR+d
OTU3iPLbKbGTB6y9YO9n4/c02YAc6cRy4gHTQ2Y9QKlHbZaAKd6Xisg2ms4YgwTt4T54Ve5Uru3R
f51MHdMISlEsxhlq5eCt7pxzbxbFZqB7ui5S92deZ9pGjISScKYQCM9MYBVK86kYY7R5QVyjJ4Fg
RiffrgJUvSMSxDaq0i3Z0jBxXfNL5XX4CmqyboBeVZDLdO8wwQliCl9+oaKWH1XPiAhy/w7g88vY
TzvXwNuGrHPVQsfOQr5h0WRAYn2Fzcxuma03zwVoUzQ3eB99K7qmXjlse8gA8GPjYE1+rbdSAzmv
RXJfP+otUBzoXDuRkLVXcm6INBh2XEjaTdu/9V28DaF1b2I3uFkC1TEzOocftH6q0haQNvWKIcXI
F3d2um+S+DXIExQLiXYVnf3N7keQwSo86V40/zKQypuYJ9SES7DWsr1NBDQNrksw/6el0V/hkDBZ
klz5hnZtyHbYFl7tQRuLf0gDSdpkM1Bo4qwilQ0xZV1KCFKar0FKk/suKZ49CkQd12OYJP4uwkl7
h6IUz5hjdujAimsXYWkNMYQgdy+fGkYOVeXWm7Ztb76FsCck6zNrTXkP5uLVrPVzGexRP0Dds+gD
Y8AgzRbyaJU+dalBI97ka7MeRgdDIJiBS2z23xBhbm103btCJ3JXOAJHeFCRixY92iNwvSlpd+Cd
fqTjK93102SOvzJCAdaV0Ej1DI1jA9FpTaYsMdI2DdcctOJ6/IXNE7c3Xhp0R/aL50fYNPXoGvQe
eGVsq6tK9HOsH93YDlndGuFWcCSac6/X5YX4pWKL7Kg5lP06E6DjhGYduyjrVl16EbzjGsFIsoar
2myQT+jHSow7VQL84hq3JaM1uHOL5NGzIaSKmB8AzokYnWkbEQiedBreUR8OZuS6p6Byz5U8FNkU
E9ytY6fFXj0YZFqrgvF8RSOIfpeZams8wNae6QNhJ18HYJ33De0hDMdFiosDIWTXfy/0gYtJBAmI
YCUVes/M2CTTun3ZyP0U2uDlobeSJYwstZB3oaU/mkMOcE0vnpyu+xE2hCPibyP5NvqcYVZfeWNk
XjR6pHpsdocox+haIeAtowS0tXCuaX+aRqWtPNv4XMcRIfPUGZADyAv3QYZbrse/G39BV/r+Kmag
IO1IAj5oYJFhczQccp2aak5a0r/27fRVI8MptLoWbHT5mPtevM9acncJ7cCVAxpVN2vyI2Y5RBcn
aqv35n3i1rcs5GYcWQRXpwKZa9JfnfhH7Zl0EU33k1UgbovBSzDeHlNq3Sr5OSms721fMzjynWjr
OYrfKMmqmkA15dFJZIimwRUNIrKvDBBa+ElLl6hcLU4ZmTwYJsFDpLdcNckxsBZS6YYfv0rIviKJ
NtjieqXSMABg6/T0HLdduBe12g7hdBfUkb4rwuxT1CmAFzW+x475D0pt+dKWZ9u0ybyp+IH5Rofp
cKDcMcJdb5Dt4DF61sMS71ww/DJbAxtpbxyB6v7CckM5HlpeM/0aINm9OlHVIeCW88BytLaDQfB5
UjbdnbtB3O4fQjs4a014kW2vtn6nh3tPu8v9AWZjk95ROSIp1bJPtPjumjSuENmHx5Cq8IEa/ZtT
NsThtIrUXeD9UaD2wu9+Sk+C6UNSgAarN7H/V7ZL0cbHUOQD7Y2y9scMjNqROHD2JmdFLFy8MVxu
ClL4313g2SUdaq327xzRQK10uWMCmGmC8MGr09cS8Bp4uxe76f1VzyQZFcT0DNWRb7V7MUBeIIFB
gC309NrrzYWrdIxPFbNrnWwzs3wtbfMtwk6olWTIl322njxk4CnCLRw1RMa3RnToTdvc1z5fmWY8
1G2q3fQEPZ8klONWBWdimoQGSZdNw9gf6zFL7963GQJ+gCK79vjxqtAMok1eo3KS85GWHb2y3hCV
jZsKobwVqaememoye7gNxrBvRW3iDiOSaVBpv4KZkfBBwhdN9qGGmEWdkqoT274nJwTCh4MBhkZz
du2NMXxo58WUBQ/AZdE5lWcRDs5tWVCOVOtkUoxES/G3bYU7gWvo4LPof9/WKfIkSFNCc+Lh0sS6
c4/COrjv+DFKUd04KUwu+eS4jbkJ+25eUJoFWzYJrO3zQ5Dl1i2pRUx2GW65vz9t2d649qeY4e9p
2e5plXlDRo9kdCAA4+O5uIrMI3ojFI3zU37bgSDGYvjyscUxSwwFU1kgNueNlx0BamdGYxbZArXc
LJuWnTECOzhe09OyyQGUfSUAnoTaKHmgVliKdLq1hhE/DNX4a4wrEESGdadPSYYGxLFvy8KDqrAu
W3xCH9uyWcESNFa2TnUt0VaSsstlll6mcBZuMN+c99di6aOdQ8zaFLXNuii8iC81g/quHOnt3x/X
paoQLWT2Wi77I+mYjIzGW9J49+TMqW2P9IRzp7Nvvo8UEAJMOD+wmN68L5hafSGCEGOGnfEOMCma
zVigCvp43pj2/iFTevV+IKGX7pl08BuQ+e6KgGPz/otSEr7oCJ8PN3dzj987JKjMCx+QgjxJ9Prn
5WnLwq1Kgkq9Qh6Wh8tzDa8gQboa9O3yqmWbOZkgDsoUXAuxBL4e+ujxcbfAIAY1ZKGPDWof9RXb
TcLi7t0BF1Ti6fwd89OCbjoCForulmcwC7zpMbINANkIjKa4PWih794qWYqbLKJqa0QeLthRiduy
w2iRa+gSDdLycNmBusa+Vhk4yATfCgP/qN01OXFVQBcYufXO5eO5aFURL6eN2GdmBYFkSsKNIn3m
QRaOtxntKd1aIsDeKdoqAFVD9Y1cixhEIQuIwO2RmhLImBF31v+rCP4TFQEoCtP6dzKC28+CiKSs
fyvif9AS/O2FfxMTCPsP9GskEzBUsXT4Zx9iAk//A++dYbDbdOElGR9iAtv8g01oCZAfvOeofogJ
/D8ELGBXGMiGfNf27P9KTWDq6BJ+VxPYiBxsyxKGbqJbMFyO9w9qAjqjIDCkPh2whzwNyTDbY5In
e2IWxihFNq6/C7VZ7Kurnam7VABNu9nlSJSaInMIoRTZo8Tk0WCkV2Rb733V1lsX2Qyj5rBbiRHT
kJvhNCpF8zD4tONzrcVnE6GW9SJ7HV3yHgF3HWCxyJHv51YYMj0YH8eBdoFvfKJGlGwCePWwZqf5
WPhtPUtjZBO1p/kU465ZfkvqPj7WKXUOpwELOvj4taKQ1CM8T+u0sJNNU6XYWpjt7idhU69Lw0++
NReQNWcmqmFMRR2WnEnHeEmixzipGd36/T5qk/4QmuILbsx6T50SgXD4a2jcfWMZs9CR0fQk/Ytd
Yv8hLn2mQmXEdRP9SYBIvM/7TF9X1GJ2zchcSy9wg4Qx3aQssfU5eWvaqCjFhqqN6VGY9Tdrin9F
gYdhydJeXNFXW5VQkGeQxvgk846Qnkhhcc07gXll5Sce0awUZ1LrbhiZjCJbOBbwXNcWmQAAoLDm
drYgq2uOn2E8VR2VyYiewUh8nSJcRYnvI3Hs7+LQbs+G+62JAKZAMbmzNIvgOgJA0ezN+nuMXti/
B+7sbmVu+lHgKGjMre3iuRMT6aOTJBIC/AROBN32KHc6UOmTGDWHA7xunCiOhgn3BsgBm1LlTHhE
8+wqee6xkR586R2iHtwx82Rda78HRvlWjwC5R+Xed77I76HLSv6pEwhPvSNurmnvVJYhuIZCgFlB
HEQcmVfftKgp2V/gyWCACeVllL48az3lYVDSByLvs82gvL1VatNzQN72qsE7kaSDTyotATNDWsPb
8gRUtuAFVEq+dku82w14PSIyrRWdPpSAGglmOLEhknsh6D64Hj3pYiaep6wEXiwGfELRD9zyGzqQ
2NHyBlKuyHe4R39Wqd2s0xGhYM3oDgKC9dh6KMo0caTbQUYCCvyiQU8bDKPc6W5mXHhJtfZbfidB
xj9OaC12ThuhIyobKIdmd1SyrxGyiK8t3rsDSrkJA/dM7azwPalW/zwil1n3JtmRgEzvdFH9GIqA
l4zNk++WHpPE4GuO7ypn3qYig19cEd/ZXmgTkCGYgqUuji/iJ43e+uzX2VOj9IbgWfIlASkca4JG
8OrIBg+he1e+xRRyGE6TWjSZT1Os54ewGB58zdvpRnXoXBMlNbTpfRYHz+Gg/fRiHzv5SG3cciYC
1My9YIY/udxs81ZvILwUv/IaWnMj2nXESIjfS4CzeU7MCuuL4xG86dWGRSwA162paMCl69g0RvUt
ToZTWcTYL7ggMWQX36jW7cvcr+4t33+ujRrdqo2ZUjjJxvXz9tymL35aX4a5VSCZFuLwzB9Soor6
Hym0b6RE3dy0YRoaM4Kgf4HDr0TLn3TE4yilks9BZcyEQW9drqNC0WAo0GD2JhYE1z4HHnPCvB2N
FW7hYTNV9jcLpsTJqKJdMfbVfhA4pwI4wTvH9J8BZdGlF7Gz+1/2zmPLbS3bsj9UeAM48NWkN0GG
j5DUwZBC98J7j6+veQ5v3lCq8mWO138dDBoQBEG4s/dacxWp4e50Kx4hbFM1QDoT1waxiXHYrxdG
hnppPzZmOFyrKcoPwuZkZFjuflziA32tVTjvsQr7xWsmWv9Y5vW+8s9pX++jZgJSwPnB9vewPMWh
wXAVB0mOdLT+Ynt4asbMrPdl0ULyM9/LrAImjb941w9zdBhNBpu2YTcHUANvQzwEm7GNoa8UCXWv
9jjXjJWnzm7fFnTe+ti9dNwvwz/wwoOxcLpYsFpCy4bOY5JlICD0DGI3luO8rkJaKWUyv1aZye0p
OrCnLwsKXap7/bJdvOM80MbMXRvWCYXXCV/5DMwLevjJTDL9rsCJaJmncUyT6zJjZ+wh72EYix3y
CT9qebr2e1ILZ2Bafu5+aD5Ce9wcew3NLzh4XWzbDsp6ncqo6fGkkbazwKaGffaETLCWfTNt25A8
4zgLaOQy/rF06G/7uHjvtl0soAu7uGdCXD6mQbEmIH6BpNle/4GRsd52ZrTXFpkaThpzCAh05Qf9
UYvoKtkJ3Az8DaDE/kTz9gYgT9Bo8HFfkghA+zahgI8zobd12Bt+RlBm+iTKmV2hEyQmNuazNE/Y
Ft09hF79gXQUugSmQVqXY63iAttJayabpQdKM6912UCDPUF0DgD9spxNgJ3Xbgge6dTtrFxwJ+uz
E1XOHiXy1zrKCMrEybYLyTJeQaE7dvo4nyJhdFsb8wEJS896aYCRdsWyszsU1hMBvgu6RtB8Lpfi
jNJ3sPF4vI4LtnHolPs65cbDYWjeGEB3RLSlsvM4wQwsE3Y5EEjZOgribwOt90tIdkVCVCNExb5Y
N5mbrWQZKfTNa44CWWtTjAwG9uJFjq59Gm8UDMYP8HGoPLy9SILv4ey++jgnVlRGtqGdT3B48ALW
80fKgGQDXDvm7xn3pOBuujD9GH332Du5Q5DiO7GxEPxRrvXNWwvYb0y7B8Ma38OBklJSt/daQuF4
CtaG6587J7kPWEH4q9ra6i+aRYGYqs4FXJBzjMFZrd2h2xacC9Y9nBaubXBJA7Ab3G3sM4jX8UCf
BuAP1lgqGHP7Y1p5eUyPPHWik2i8O6OquR2xwl0vkvAu78z7chje0jmHvDZ5lxBcworGygUMDOHl
E75qPRHHsAQx2SOMaDi7rV3IGrHRvvo+/VdSpX4KoJe7STPvq2J4XZIGbrqRUjG3QY5OrjiHAC/Z
ubdeRCWBBCf+9577lTrbVFn2VMTRa1HXP7XB2aV5MQEQdPahj9gy814okcHWxwYW6DOiAQZkZsTe
ZwHViqlOcm9VmVT7cpsmF5Yj/NEJOS5e8Rp6KBIOXNnDbTlKBZ6cjJ1NEzvLS5g8HRfcUcP0GtTZ
EWrPdCKR5NeJes2ZAuIk5BvsANxyOjS/lEyJfkMN0pSJJwVMDarfoxbu5paiTyJJ67HKhlLPOTiz
40A2Y16j9Ag0hB9EfGfbXvLQA6lKT6rnPIXlMMQN2auCEn8bVn9N0tb565F6w65G0hvkD9E6geIz
kOpZX0YORUlAyk9HOcIywGzK1z05UY/URM3R9vWHnXCL/fmSeqSWcVvm5+KMKuAqWc1pdUzqH0vi
mKdyeA7xDx8dV6T7CmROFMJNoz8VWzQUmMFdZn0fe8HRpUiUEoPCunlLwcPbV8jnQZ8AUOWaBZAT
Tb0KRWqIkGEX+zsfSb3z+fbnU7XE3+YL4naTt2Zz+O31z6deoAD1S8t5ixN5FMHjrKyqPjVyonKI
KrwMy1o9t1z7LSPacTvKf/Tzb1VJQxlcRkKH5N+cTQ0MEPW+M41vueTNk+fAa7oblmCC/M3nh9Wj
3xbYEIBCsmmEd6KQmWB/T3RpTBByol6LW7z2jZvNK7UKalG3/DG1wNvDMHDeRVo6WxURpDRX6lGq
4pwoaMuLSf9TybKwkhmbZSSHIXGkR3uWUiunzI4huTLIPBI8bLe/LURMg29Z/YVq2ycOZ3PA1cFG
/0zyUilHKoBLRR2pydhdUO7oR7EQmLPSJ7TXt4cq9Ajj0x4BbcrPIqFUHkZq4roJ/0Ilj6jC7mZo
VwxqjIrsKND1v8qQ1VOl7IXcCXpfSYrVc39IUkai3TYoXBQ6VflVI6bhXMY4lSdemdO2eeBl4D1V
82Ibp6LhVCJoA7TohhBfTU9Ge2fNTfrkxfbeboIvaDgycq/GGIPbJHZpVxOs4AY4zbrTWFjVS1Ga
9i718sfCrMjKgriE2oiA67I3U3m+ZDDnxDT3F3nnIZCzWzYS8IjyzArKQEIEkvMhDCM5DKRB0sUC
iLu45slO9Gvdgyv0Y9Nbtw0uIWPiLiJMtaPXAnJqnTY9j0RcocoN8qsACbCvnYV7FzgSKyTS6Ylg
h9Vkh9W9bk/Q83SaxNPwlTYpsCE46ptIqgqSDJM5GXrpyRmLPznCX5DJV8fGZ1wG5is69CQA7fK+
p9A+biLo5w9dK5VMjhMeIZFZFx8aIgnO8O/CIb4K7EUbA23laoycMj+kAk3AkjDUrKSKL1cnZLnP
zUpzN8qHny/+No96FzI75/C/5ytb52vTeFDdTP+i3suUwk89JA+XLv8kHmiNlPiLkO8acqKe3iYM
S2AJp1zneyxCCcMZlP5L7QC62jvVhJje70EMSeG+NvgPk75APZLLaEf2Y/WoSfUKhdlCLuP08Ple
UBT1BprYuFKv1XKIr8/OWX2wl5/+XMTn06K1CYEF/bBpY8GlLA2i7DAjukll6BecrZDX5MPPCRnM
7X50xmOSwUSzbHhOSsGnMklgBNO/TjnK1Wufb3w+vYWVkBhNV7Zwb5JA9W6Yzt9Fm+icSP4hFYST
g0xJKrIqub3UdgF0F+8TguQqFaRpOdZdphnezpX/lPofgOxx36D+VxS5/kxeEhdiIa9Lumm/GyZU
t0YnbEpNZpl6JqIIfFGzeOtBAtp7iXtr7JAOdlKJg8eNE2os0EIyVU098qWH4bfXLIGVTYzCzzZ0
IDahZOgX8vLrjzKfpUmbc+06cbINlscyJyFQgx1WxdxEjvMF/QAnKmkcU4+GPJ/3xG+A5hM1AqVq
3tuDODBwDbcNhwYIO2WokGu1qBNiKddNrWAzWoLYDj3aqG+fnNne0U69Kqx3kmnt0Ru+zcnYn8Z+
BhCri30gL5DCiZud5XmPplxqKy+KTZKG3Vk9n7IJMmcb+Mk2AaOUtWtaCis3XOaTBecIZ+Ufn2ac
pIN+elBuHD3XGnyNSnMLsUDZdNSEuBGw4S6b25B72C8mHpU4SAOUK0Cipn3azBtolPT2pUb50+rz
+Y3qu9Qb/+1rxDpJpcvfS1CP1Oc+X/t8+rmYz9X7fC1BqLIKAJesWjd5Cz6XrGa+OZBu6/75mSgD
5bEYYvv50m0WTZAD5thdpyhJp0U59Abg71WT3ouM470k7Gzbc3t3cwspGjvFq6g8KJ+R8g2Vy/Q6
dl0EzC1xDug4bjE7JeT8jdWYxop0ZswBas9V+8nnZHK9axPEAvVXgllnBJxCroznEkYYY5OkPeeW
m6XIya4sSuifnbwOV6RbKXPzX2YnvRmeaUAXO8+bSXw2c0IaXdAqBXYgz4P/5Ul0PT9BZSNg7UUN
aTWJu9bGIDnm8g40no0H+vwodrlkk0WEl1wtg6v4krEWdrdvjIzzUkTeZJf/2SCa+d/Gws1Q+B+i
XmzbJ2Xlv7cnrr9n8Z9l81tX4fapfzgUsSEaeAldmwaAadsWNf1/OBSF9V+WDhbRJWaFsqpLAMlf
DkWaCrrhCZykunA9k+LXZ1NB/JdtmhgXcS96puv5xv+kqSD4Pb+2FHRWyxC0EhzQXia6Amlg/Pj+
REGB0BTj/yBAxtbe99O1GE1/a8DVr7rJuhv0atqHFXqf0pqKY2/F3qaO6W9pDeRXo0N9Ggf98xCU
+UuuZx9cU+4GArpIkSuusYNCNkKsK4r7XPe1U2DN32LNq6hdETMx+RagwOp19Lzpvkjm6Z7hvrP7
5Y/4F/kutuyF/JJiI38YyHCYQhhDKYM5JOn8+sOsYq5SP+qHa0gc4370kzUg34/FauxD1IUFHQ43
Al7UJ8gviE7vAUHcNeNkXKvI+qOLKHT703BfcgNyEQY4WLMHC+1Bc7g0abXVx6Z/oIJtrX1rTGFu
otIEnEddxwt+oniMKeoWT6XbGy9uXjZrA080gLFqOCOQ7PaOXvyJmHU8A7+lTmR1W62ox2M4FMnZ
7MfknHYt4zKXJuM8p+GWpPPgbEYjKnbN27TBYL72sDRhKFnROdpSp6aPAKvlmQK9eSgs6Kwh5rb/
sE2d3/pPaps6ruP5JGe4xBcTg/RP2zR2I8/x5+7KBa7bDX0U7/zB6rfo6sKXIdTXdsWVjxIZKxtr
8b6okm9dOf70rLDdx34tzm2HHBt88/0woCPpyq7fFg4qyDrZN1NjP4P0T5+oEa8UNsP30eQ3AciN
rBtwCtLRwlxQnIErbEOLgdBqpIZbxPr4kpaIcCKH8DkyCsn2SykGZTBAVq7Iy6s1GRGSYCroHHQG
Q2Evux9shk390CWbGuEGle/ReDFdtqW/PABXyt9mdJFwCEeKj1V0SY3yfgay7FbIf+J56Q6RsJ/S
2FsOCZzpN9Fda7uv70wzg3lI9fFzMvgxdYs5iW+u8Y/p/4Z/lP9iHzf+/4PXtUzdZS93OIZN8Vs/
EPJMOEKRa6+F/QNVU3n20oboziHRDk3U0y0KBBkwlu1cpgHwcIqfyQmKbS2iM8OmhLsq+9p3FtGm
aBPNSCNKbUNOo/72749FaXL+9VB0DZcWqGvSzNHlRO5Wv5xjbDiSVtWGxVUXWntKUvtSOLm9taMR
rvPs+P/h61Rw0+/f59MxcC3PIQfA++3QJ7l8XgBJlFfAp0Z0rxlA31ISHjQB/LgxrOvcpUTckb3z
XHNArdD50Uroy7Ovd6uwt/Qn9wn5YPjWmXp+pH7F6Qz6DTDZDKrPGzUHFJIAbPdlQFRe68/uhQ4Z
w1CBwAqIpHP5D9tPrvA//yCONWELy7QcR15N/nkDuq5Je7TIY5g75jciRKOzG7HzT57RcLoK63UI
QnDruvawbYdKuzM5E52bpRdEZNRPcSwIEZEZIQYfMmfOhm1lPKhJavl/GAWQKzPmEJyNJYWSio56
WmDyt1EDVgM55GDw69xiGXcAM9mr6vGEAyJfI8o34CkQMKvHEC9byiJXAr9qZEqJ++7jyFsT2Tgb
QXQ1kt6lDQE/f5N369BfWk4BFYkn1eghN02nizZmkER8fVsYYoIUUWEDbvs/5dj2qjV6R/QUCDhu
14w7T5bSKYYth9DJQHyWxUgJqSuu/3672zIB7LftThYbLG10AeC6LHn8/bLj6k5PSqIdaJeZ2IBg
EsjD7fHRs5svY6Rx4h0SfIaNB80pmn+mhpf8YVJiRhkzfq9T11g3KYywSEv0Yzpqw74TpLokM8X1
WM47tOvJ1OafUKmuaLSPk3CSb0npgaPz5uged878UGc5pTg740xUONZ3ywjQnlRPVu0hC2zAEs/D
4q5FPT8QUDHeLenSb6j2gV4tDG48U4sMzZow8sUb1kutU2i39XpXWJN1iAtnq2nFSLwQvQ3LKbJr
aHerIWi+DulU3aPpat4s97ER7fTutXZ30Y3tv9/Agp7t75vYtEzOCASL+AZFZJcbnV83sdN4sd5E
nXlB5IlUz8iMM4Nm46y3E8qkMDb22eJ4B/WGmkxeEGiYJJiHMd9c7z4/YwTaR7VURBP/vZhfZrHd
xKhXauGfS4PeTAPcndE4qOWqt4MMoBYYLb7iNufiaAQxxJ61YU8xEYazltrY5Ecyene/fFC9cftK
tYIRXMGdb1lvt9dMtQafXw6fjD8joL90bCOyyP/Vb/qc+6/lGj/z0EOUpNbh71X8ZWXlG7d1UvPc
vrSv8vvEoAwEtdTuPHTacjY1Q4DZCqSUfK7eUZNZbX710OKQTetrxDV+b5CfsCV5/U4zg3MsNaQ2
PGIUpYPUlg4+KtNE6k27oe/XI/exb4O9/Elob7qbu9dZG/8cSstAo2veQRb6U5866G4IWjuErZlU
uIKC/EGh0gY0SKtxdIm1RSna+3r1GvTuFRiXJA86Iba44l3E3K5icbrAYsDbYIQUT/IzF3wUt1J7
S+rXFh0hyFoKTRIZhEK35jYhRbQrpHp3nh5HqeYNMT/EoIW70emhXMd07DqQaqlLULqHGlgE9FI8
fXoeZdRSLzXDseeW9GT+4O5sWddSV5zHJ/IZ1q3UGxO+eXXin7izroPUI8cIk/nb8BsgVca0f9+H
/rxNk9Fd6R244xw348bttX2utM5S9Qwf9SmSOmh6HZS7hm8WDIS8kbngGMRisk5spaGWauoEWfWg
9NVSaZ3T666k9jqVImypxm6lLtu3jC+LUmqb4LTcaxi20RmuZA6sm4gj9OiHRhrAikbc2XUI6aFM
v6S07SOpCTey6WdiV8/CavpN6YinJGwuft15GyzjT4tUllOY2tdSa84IWSsC4HAVBR8EuCUSlgJx
uotIvZFqdZTRHV1xFOym9Q0f6jqQynYg90jzTVplUsCvOcWeBHjjXOqcGY0N5200Q9VBQy7fSN08
V2z64SjpkeWjqUdcb0uV/YDcfkmmj7jOnnK30C7AYbazVOZXSPRhkYC5cxGBaBM7GG4JZDfdXQ4S
HHa9fZwiRB643eMm7EBg2VzeIzxk9rwHURYc+5pIjyalUR131H6NKREr0UYIAPuEu5ucU3HqvhrS
dbCIEO40vSY6E2tNoMlxF0THnqlTaBvEsZH2hVwaGRYcDS7Ohmx6s+zkp1PKgmkzbG0reSoIFb7z
8ESU0hxRYsfZ1TTtEnwTphtR5LMxjMVPHdf51YDDokCHQU6TJ40XsQXl1BhnAYbhEGg4CjL7bSJP
936kglhFdPaqdnholKGDkR4AyudIWj360sH00VRXTdpASmkIiaU1xMUjMkiziI9rZMA9YuIi0cmf
x2iIsaSXFpNOmk3mqbBXncWpNVmyn4sFBU1Ic8oEYl2aVQi5sbnrHq59jiDAGvW7kNSoSlpcKM9i
csb0ArZnZUgbjJ96RJEa866Azzxo4T0nLEBdbfo291rKyK6C/CHM0xzMBemP+ilXlhtpviEI95HQ
p4lDK9lGwffc0WjRc7OxCydvx2i9O+kzyG4nnK/Di5tk90TkbXVOiDiKi4AEFBp7LZE/W3tKrn0L
vDrv6QUnuIZqmI8EaBh3mksa9eRyKE8oXxfuL1Eel6/cbO2SxH8dHWLqCI64M/Q2P3ai/so+hHCm
8Mj4ITJ7RcUwXNUjEaRLbX/VPLbfhLdvi4JLSLswMhRcz6hP7jynJI0yy41V2VvPgjtUfJ0F+C6d
CCKh1SRXktIztjW+BLstMKe6Z4ZDP2wa1qXc0rHtYNPytDctxvswO+H74Fp7hmLTulowdwF7s/F6
0UYe14O0f834wBJpCNOlNcyWJrGMUdEibWMZ/rFBGslaHGUJzjIMMTF/AGYzR9rOKmlAC6QVbZGw
MGlO63GppcMA/1rQLsG+lnXvCNiQu2Fra6TBrZFWNx/P22w/lMoCJ81wibLFSYNc5Dx2i/C2prTO
dXjoGmmmQyuGP4ma3JTp5t4yUDJK691wD39PnHN0aNKYF+PQCzkfriNp2kNpQQ4gPr5CGvqCDn0D
46IDMr1ib9jferx/JC7gui7MFxvLshvwDy/4BD1lGJTWQbyyz0KaCSdpKxTSYDiY3znAhn3Wx68p
J05IcZgRZagdsSHnRdoUqxHDIiYUoobwM0or4yxNjY20NzbS55jqT7gkl68FBiZamzH2CUyRGu7I
BpckFopthWuyl/ZJFx9lLQ2VvbRWxtJkOUq7pYXvEh1gvgqkFbOUpkwdd+YobZo9fk1DGjdjaeGs
pJlzxtXZS3tnLY2eubR84iE805q39xQmHrBRPCe4Q0tcojpu0b5I/zBIqqHTNR3sZcnXBs5S0FGE
v0qzaWwhDUM5aK+Sqb+gaZMhophTQxAtnV28O9K2ukgD64CT1cHRSjBkfYwkgYBqe0iOtWl9jLF/
mOfA+CJsbdiSJzSeh9DXrkVb6ms1h5qop+lShPe6E03Aghc8Y/Jj8vMGG+bDC/nuYVng+RL9fgBP
4O6JyUte4k7/Uy2jpdlAR7V/r2uLWnGu0+RAh3I/a2SkLHIZhfc45Fn3w0nSeFPaRnSdurK9y3oz
2Jh+o30dcvLg5WqT5AXnvPC9R6FN5ZGhWL7vgfmckwgpIvFH312anT9FbpyduO2+aJZRbGlElneU
XcaLpkdIL3BNf8MSvlOzsunJCsCm+ZxEw8zobUyPEUlbj43Frntb2nBJyLn7EHRG1xkZ0vd64cGq
irRhh6XdfA0q/4stvxcg3mUIcHfNEDa3pABGd2PfIdBJuWRUFnbkJczwCjn1z8ml4zMThvfMLc8Z
SSiuBdJIDsNgGI8Q/BEbytl06920KusHAEd9bcZFcz+Hk3Gy267ejXoTv7nCe1Nz2ot1TfJIvIN/
nLYxOWdngC3hNdqkmlVsDH/QvuFaQdlkNz+9kAQG3TGTZ5KUNNL9CKZ0cZ88WrUwYLDzW6yIQ0Yv
kNeUWMHpVEX3vVv6J4cuyW7Qm44RvPeiNpCR1Q9crur3zG7NLcfBeK7TurnaLsEgpS6a72UJT0Eu
lfiDnnyP0n6q0iA7OCVq0aKP66fM7CTBnll87na9yAu+E77rrz1Ds67k26RnTcu0bU22xFvgR89q
1rAPn8ZElg1q3UOXa5fnnP3u2pg5cAant753gCFvG9LTxlWxFMMTHN/24IVRdTDGTn+iEzXcvnjE
vF31Hp7FkGXYLSlsiJKru1avrWs3TzM+5Lz8GK13bcnE9yGI9E2NMg7CZdldBdXB2wyFdm5MK/uR
YEvbaFoT3A2aFpFWB4AjmM3iwy8ZX47gpp0I9Zc1lpfZGs3LUBoSCMBXIDQmv/RDdyQS2+uWS+C4
7WVEcLWpk9n9gYDrtipNT3W1c/2L1zUxiRY9ApHS45qMWeYuGA5qLm757DVsyepaImC6UzPoyKW/
z9qTWh8naPV1gTb1Cvinu/Nb20QYvLTfB6QEtxWK0PeWhEVd58pIIK+7/qbobI/gqOU2B3WIZu15
eX3PydM+RzInjzDa7htBerdfbUsFMYNO4z5jOI0F062wsg3B14i9Un1L24RStVhED6Fn5+dcnprk
4P6rE5fMyoZZOv4eAbf4IQ1N77RkyBKlC+drMfc79VsC6D0rUTqHONFixgb1chrigtBu0K1fEsDQ
ajmdZkuTqpM+2nODMIZr7s5xtOTLEBZHtRwgMNMqSprpsRVaeJrxJe1sYrXfuT0gM4l/kUZljxCz
9B/JSLOOItenXVKSqCdcvHAG8ohpmb7HHlhvW5/jc22X4smu9Y9RS0mZMD2deoAT3KMYay56REnD
lR8gd++OuiRpa5BvDwhEOvisYvxmtGf1QWEn07ajrnHiep5t8d22OwcxmHqzKomLjOfKuY4Iga9T
ZSOnk0tN0uVpHPX+JWla52jXmbUt8Up/d0ZubpzwezcRH9frUXn0M50sRQp8avV1pxvXlLXMSxEG
072RER2iFjgM07fOJj+ob03zFJdeslWvF8jIia4ev1Zzyd1JkXSHcbLF2wIqRq1iSQADnrDZAMYb
mw92iP1JfRIUKxJ3N/MeyYsRZ/S07Mdy3R2yiETWR1+8CXwOkaTLXved9AvhMcR9sy2HKUJBs8QU
DvQmeOxmoFS+wyBN81ofn5LRreq2Nh7QW5h3eDO0tfrtUxUdKfMsb2VhMz4zJneXTP7ytSLwxqAv
+0CboyfdE0PZVDXihAEsf+497ettrQQ7GsK28V6PbeviaTK1Ta5uSzpAGrrF67A41bHzU8a4U59+
73S0eKxtv4z2tm5jG8cmrHxsl9SIRfl02zqtVHCGVcu5PCDqIGrxKsilNkb/OlIYfXaNMTvB0gAr
Lf/ATDsLLvTfEN/3O9Ms2GWm0nn1mpjhKe9rhmaQ9sEu1odjcK92u9ljaCiSPULnj2ng0h0a6XTy
LZAaJtf2LvCQGlf4sbueaL0mcb5pRlIdctOuL2UUcmtSmMOe2FP3UqU49TwX7Xs9DFxV+ycfmu4x
cc1uNeoMVg3L2I86aOLGR7LKnZ93n3TL0wxj+FICsNG9yseah4uhWX44MzZOEVvL1hwdUqna0dr4
kzNvaL98c72K9owB0CAfvfK19PwjgvZplQc1adaDd2gKxoAoo11CkRhVh1YPdSCm8baI4VnLrG+U
MQ4kKtlvvUB9IcQwoL/vxC5yOUZbuyJPfGh6Yu3T+hyAxbhNQrJ9Vi71JPmnFSfwCIg91MNJynT6
QZwJaI72ntSDfL7++3xqZjUBXQ44U36WpNloHxbLWX1MLUC9vii1kHr4+SKncX+NldRa9VaCtKoF
5XFKBwQzFlGMg9ZSLvDa+cKySmSHWrYd0uINRBP1FyKh1pHWwZnwurc4+gJvn6Bml1zZRkp/WiV2
kZO017nXrVDdzwVBLQYYYhSlMRtX1za2hyPZYxPtMoJtO30+Kmhn2eAiXiwsnkNPZDydx4Q0h3uX
lJDbDMNMX11BPnNJ/rwxP886xamDOYln0h9IyAMc3Ol/lJrGD4qkHkRNZhI8F3QH+AlHsfPHbhv1
+byN6+ELdHA8uDEDgADcpEsgoWXX97lr3rlIvfZq83CUtTD9kdSWKaIeR2PAkNTDq/pxVEerkzRb
6ZUsOZbLqbN+pB1L1RipALeKX40Bvmjbdi96EgHclkqoTkqbMBvoOH5xiMdGqe3Ua+rdgjhh+AzV
JurndINOZh25DZijggAyRuJVZ67VikVm4m/KilFcqTRPUCpwgjp7bsde2pSXIW49RHkwbEsxXK0k
hkDA0NL1YVpJlJrn9e2pms32VMqoecQ3hJU6PaE7KelQVK9AU8j947Z0G7oPgXQ8z2PDXycTRO7I
6o5GgCSPliEikb7YhpyqaLGgV8WDK/UhlBySGPy+vbhAoQaI2EPXPPZW0e91ZMpnRMLTXrTunaPN
gKvj1AVG02Q0RMDs75ZmfIuteOeWtXcoQ8xVDBatzo5PkY7Yw5A6x2aYKEIORHHaHi6QRPb2qqrk
/JuIGXOp6Zy0KfgY2/Zn4pJY4PVNSnvNvFpDUe2b0rlHzBYS+DC+Kb0navj8pNh86lGj+HqNNhbQ
Tqxhi21oORSN+QZOx7kE2Z3j9ThXyzoi8R10SZFU3rGXkvp2hP2Utb61a2qyw5PEtraJGycbEhDJ
J3abQ9s7Y0hUlbMmSQ6xlEEoizkY/VWD8nQMl+Gts3tJxjezc9Fa1dMy1+kmnkPnQpqLuUtMDYd8
H9mIaH13B2nNPA29YZ6CCT/wPHFvMQUMjbk0wDHSzD1qguLe6zG/1BSIQceVegWXX59fQmsMHtIS
oZSZZeXW1rPlSSuoMvI9yLZ7arZplMQnY6bDkdjEP2SjYRwqIOynyPIvc1e5O0W1vCls+7rM9iT5
npX6V01AHjz4rQ4NqBR3SnGtdNafk5QgiTVo9oafo32EafwKv5lEBbMOTlrZvzmRRlbpRLOBgoir
1+0Jrh1iHZLNiZfdzagYI6k8c1ubIbiXHCKTgc625s6f43qQAsuUDSSMZj+axNt0szh9TkoHjcDS
CNw7efkjiHJQGSXRTpHj3ZTqSj88DbjW+grOPfHo/UlNKDn16NjfkG1PeOIRpHddch9j6dxl4h8a
9U+1+uAn6DDQTS+gpqgqTnMGg5nDEJd0exIzQGHdnb6EKT1xqjUPKJDIYLXCapNhkKEc3EIRu+3n
MFMazoaaPw8nWyOUIlx0+H/pfMZ+cZcmpb/SRcDNkVRF1Znf3ybqqY6GBWWVfAekCv8zPNtR/hI1
yU3N3kh9JsWuKDgtcgIEm0BhbCMrQ48why3ltRz0F7/hLB8FrIKaeAiyb4+Cvx+xMBNkEr38NOlG
IM8GkRHykSV9A59P1SMd7VWeONVBiZ/VxMRud0rr/DW0RLKLpEhRTfK/jQKfr3mpRmc9Cq21VktW
twkZOYJjuIo8l0xT03ntQ0IGgwUwoic9BqngVBKZS7mGETfBNnYnQEWMJI2qOsMOJ38cUFW+oetG
adTj3I7nkzI0LVCxW8byzRoWCjWW/kiGjMm9REWolQEArZs5X4SyB6t1HXKHRjZK2VZq4nC3vip1
VKxqQ/R5Cmwl86lSyr1C/ZwUxsA+YLiua4eCOLXdFKff9d5OzjZhBvVsjDe86A1PytG5wS4IkEEP
HiivgelYzGwbRlg2bMuaTghd8Fv5Y7EqUYSfEgKjjikQQIZInLRzl0NNFDrwMfXcR7oeBn12JGwD
zxVVtbUF+TmvfUDBTUEAIZlI1ArY2XthZqvMDYsdtt4XxchVsnt1OlCPfnstdNgR/a6m48p+0Xel
v61QG1wSIhO2WdTIQPW0uKNX6LcUmWG+RB6UJz2c9m6ud3R3GYyJkoxqYDY7MOne/eSIXc8w9zs9
mHyTA6mnMN0t/BvBeBxrDZxUYFz6Ke4pAYe8boYHx10w56LigfHT4pOJ6m9+LuCsBc1LbjfT2SPa
Z5M+R7Y/PRXt4l8LNAalqQ2nBAIBaBB6SxYtcWLNcZLMcTjfjzXwOqfTCuh6jqBACEZx24qRNg3Z
TtRihX1n2OU+x2n0kAPf8rh7z5GWk6u3rRI5XAHag+JlfBRUeLeTV+ubgWClR9e2GUYZenCInHkn
Fq14yEEgzo5jPuBwLsjBoHUD4mflUnz5gssKIm8tz9YJAax2SoyGgU6MFEyz3Dkig5NUhfhNIw//
cR76L9mQ/Gz0oLqoZ9TiuQUk4BtvtZ+uW9+23qXPadZc41tvac7WtAzUFyKP3yfwQ+p1txroIojI
ODpm2rw1ebMvy8R+8sfyazOHYuOnJjWlunMOYkYAIxb7pdLt5t2iz3+swDWBNSva99JY7M0UFjSF
5Lse4Spkf5GNWPkF4IeQ3LPMiDRyoLiPdoe5eXed4MTtvP+jtgz+D5Ip4Zqle13vIko5uzgfp6fu
mpK2dK8mZksyBQBCH79OilKiKo3vndYgHsjtl7DHN8hQLd61djY/9LTbGXu81Z3mvcE2iQ9khl1o
pPRbrYzEQygfzfGSb6N4Kg+NRYwtrfr01EIpfIyyBp6X9GjOy1xu0H51bGpCsqYswRWZIHk2oJGc
3IUzUPb/2DuT5caRNUu/Slnvke2YAbPqu+A8SxQ1xgYmRUiOeXLMT18flHmrMtOsr1X1uhdBC2qk
SAJwP/8536GQay9C29hBBADJ1gqSw2X57HcJs41IIbZZoEsNE9OZ51ndhnVDsxBcKz86efOTbidL
UzwPXnSg1yBcxo6sHl1jSPdkYan6sG/oyYKSdM3mQbhcRnTKs31LTdj+huYMbX9YO4RzFmlM/p6g
n7rWVdYeB6oyP80EVKZSWInWumr3fV2VzzUDDmKg6Z01xZi+BvNCUfcDkynjMQrN5hEiU+rCM4jG
Jt7XQ6vucv4Kxx2zXWM2+en7SI8cD0BITlcXqc6R7+FV41KXP6R52p5Noz5/36MGkx8tKiY3LpZ9
U4ZLM5jCu502pNYLbcTbeiqyD2hK4zLoYknr2vBWkd6m9Jjhsm6b7t71bONqzzdTN53sGB09E1bC
joUstFHxJvPjtLnH+7RssVaAEqx74rvOeDVpCth34YxfM5NVUGAWyUcG2kbA2jPocvPVQKwkmy+W
bqmHHx71URrZU+ba7Ru+K2c1KGUfAl8Wj76PbOFU3g85SwlIleWJAREY1szHQU3BAaOPcfzppc7a
m8Lpzfc7HFFpmK2kZ1IaLgpKAa2xuRFV4gxaTdFP/O1z/tP51Gaf94bCc7lleeYB1W/WnMjCNwyQ
cpN5IeGQVvjXlp6xyR5edF+aT5UtIgaIXAiMUBhPdlD9cff7s0w4GZLaLBUL2qNuNAqeymG0XsGE
TdsqkFhW5rtVPbx2hE13sdF/KVtMly4EItj5KUHkCPtbDC7YtFCAbQfyKqolPIBaMiuNRnQT5F3h
/PQzxvdYPMJHK2AQwJRk3EnhuQ+TLuYxTFEtKJ7tH/MtdZfWl2i6D7i/NHDkI9RNbcjuUskqiQi8
tshqqqSyMYkZNtQbvInxkxUNbyIpYkAFiUd2w7tWnlF99k7BaCYgLToVO8SfgMYsiHV2aXNaLlIk
UjuZKbpSHUbaaB+DmTkYsyLYau5krKSr0eQwdP1dlOpvaSSnvTWBVLAmF3xWXD6XnNmz2HrqHKe/
ZXPMwbSaO8BR+VIbPX3PmwjShu0VVDMmGRSAtoEN5NjHsmtuRZU+UunUrGNz+gEmiw4uz2Bfo5ro
QWlKX9Vtp+3kVHYvfM9rUlvDoqk4MGpGxYD4Jji2DfrW6Jds0cCSv0zFAFMCcIIynVeTCX9G71Al
9DuzUlsQvGJTWUGLYEqPJ1LSDpkpWtpOb+3yLhfz9bVYa01C5aCBLmMGqbpjKsyGsaNUykqCZl3k
hnurR/BXqsidQ5qYzPTswj00SSspgGKWaab2OU5E+BZK2LhTqn2EOk2SXUxMwZQjbG3OyD/V8Msa
emawvVmC0bCgVdadflFx+zxoQAC8IrNPcat+1MAHbqksCS/N+qbj1fa790YtmNyqxtYfe91Ij36T
6Q85F88FZ9OUlW9uPk2T+04imtL4olk4jmOsp8CQe51cwBJsbrxVE8KcR55739nE5eM5XEYEON0y
FuEiJuR4wiqDrkA33ZbpV3G2Wn8iLK+dY0zaa+bF5UNZm/UGNCX5tt9fwQbKkimNRydTw8qDWPSu
oniDG1nb2n2Y7r1iflaEeaPg3dyLJC2PVFpZex1yuNnZw0M4DdpFb7rt9z3b6QIGrLE6K5BOBbXa
c3d8urLdyPyVTMWv2tatTcarT4cLoeBUue89lthpkbAUW7qgmC5NwyCjqqYnNWC8IAhmvfndUw58
/uT03oihUmlnU1jZEWDybCUSR5VN/7ypi62rtZ9MMqDLBhgLNcqDu2gajtR8nYhRxk8RXWBHDfsc
Fa+xfzcmrX/HUTli/taB9OLZ+hxsGC9xaE1kuob4lkJrq5V3qEfHPQAyvylT8i5UCoXUMeDC5cmZ
kr+W6x09v1NAliQBRLgxQuqSvzfTKmubY5Aa+75X/i3VNQwwUXTfZtgeBsdXF05RbuFd0p5tVTn/
hfiftHMVsMCq+nXcP2ViBMrXxd5FNW7GvqKzn+sw3GY+jO0h0Ms9Q2MwZhWItCjnexu78g/8uKdE
9C8Rm6pnY5AmCJJ8PZBDf5snj+9RSBWoFdN9NSoaX+2MAQJ/TXq2yr5bNOgLB60fm61d5j9ReO+a
NDKuFLB6pCeHmHRgLLatB4HNBrUDVkMdcqtSz45AS5cZjMn5MOlUDmEzqoZrMtofosyceQvfX7HY
Z0eLpT1kIj1ayUJtYS3Of3nwJM0BdxE+1p/BvKLUhp1DGAK6urUsCFqZ8LXqrus+vBlQ3/rhGr0o
xR6kR3ODJfP7QAMDObVPGrFP+oAjLnUBitJETafJ+Q9adxKfbGXeLJcpixNp052hRZBkMGHvpD8E
m5TZByN89Z71DIHaOvtCo2GqBvXl1NORMee+HiqvjFbUTBQ72+v6ZU7VOtVsdnq0smKEGEt1niZS
wsWervPcQ8VdTFo/zeWi5s4C/FO6Rfpi5wKJBb0+bwBeIOb6H4KLhQhlditdoLKuEiurc/y7yDCb
LeDN7jgWkTxmunS2esE81WiZZTndW1ZUkuFtlh4HV98qv+EaFslXW7o9DzjA9U3Xn16qM1W36xTk
Ba2iZpffG7ENTlwkzJ90tkL82Two80k2VF8nubyWcaKveejpGgFLf8iqWDxwANcDQEQmo5bFxs+q
T99W8SwP67UWqWQFT0fnvBIG25C6gC3XD2xRrVEfzaqpSSJylS/qcS8x4G9ZcQQL8FrpWuRpvUz4
zLH2hvrIXvmiOXiyqHV8Gur0TDmVuWdtkq9yC6z5FIfmkWUWVzf1FjZVfD+0dnUUiXZOQyO5eAkY
d0Kv4RnlC9x4KihSTkHlZo06AvDd6yLT7gM5wW/pOJRT1LCXOmFGmbfPjdxEaZRdGtq5LjST6/vG
DqEZ8qEs0bHTwuA3ynS8gF99JGzvPgJz17GX+i8QApxrVL10w3ZAOnmI4SbDiKiMbTcUoMGtZO0V
6CSuvmtCKASynFadWedbqbHUyeytwbjih+kw8Y0L+4fttNVDXHK2V1nmfIhKX5qFlLdkdGeqPzEa
Gf2I287fVLZDw7hshpcGX1KcDz7VtFa61zRL3RKbNyzjj53nS+UQDZdIf5lZ4XbJbzwbiFLEw444
YeDLfDQ08mbC/DFIXeLUCGBrTv5woMn6NHasc4oasBJrmRpaZYuDPMmx2MGRaMOBMkV6Ijbx2A4v
BE/giuKnYMDkDi+sWTBSBvVDC6bHKGVyZQ8BBzqv/bVTOPXORsCYtQN5/r6JBpOfm+vdypcNof/G
ffy+SZB2R4Ma3ygbXvoMM1QVy3gbmSHZFscngqOJQwD8/KwCLscArOByD02yowlZHKAyGytATuUP
lKr7xgxeNVvbsRfvWFpxKohbtq8ezeiX/IcxcrqLWxlhp/KKjWKcgyEl1bBtdZSAwiTnlR2Tx2Zi
UOOzE+gqGtaFpV+CUqPDXLPYq0fZo+YnxVGg1sYS6zaV559+oo2HqKUn0Svr8kjanI2KFHjIe8vc
N5j28kbXz6Nim1mkbsXaRIu3mGxt3pPs24Y+vbaO1Zzjzj9JB4qo0RaYzDIGzhqmFtfFm92UFbUs
CN++4kBLOvNgJRGra48ZFSKm/+CphoC1/KFM139uC7c8pCxH8IgWILwHO988s8nPSbek+R0Gk3Xn
Gv0p3Oq0/N5JCNxPdhhBgxT9uTLmaWCm9LtaWu6+8vJXvQ71O3wsR0h+1d5snfzJzQnyD1XMQKaS
62gcSsSKOPoYqI+Mt71nBI9VP/aPBiQio05+Mcdqzpot1ZUdcMZ8z4dAHmjIC1lREPaJq7PbM3gV
qjfxZrWMIETjAo9yo11SUBfMySPdNY1fs8DghiA+4pg5HEkG0Qic1PGONRCu6GFAPitsxsO9sB/D
prmTuZW9+wZdA5WBIaWWt9Kc0mXXJsUbpXwMcFz702TM7uQ+uHzTZhUPd6nKvfiQ2YV+RqYS54xR
yxk7HgSCWjs1eQUbRjVvboexlj7w6FjI4KVBE94xwUPuY/uO5nwfUU4lKzN7DBqjvZqat7CznCk9
69BM1OK91UCxphoz41YXmNuYmu4pQkQyqjLzWXhmtIlGDfk/sYFvO9gFBmqwbn2mI9V76he9gU9u
iU0HLPnE9lWVG4ba1gZdr9aN4KT0zrtlbnkOk2yNaGUfhgKRbKzhk9uc6RaIHqzehDQ3BqrO3dAJ
yZ5AvTiqsO6+PxSGylvTM1ru7LJAM+SqmUYUtXFZpY677FE1sVmeRsP+aSFpLYtWe8mqaQA8UvX3
gAeHe90u5cYnAsjkpsVExDQ5tj18/4NIn9nxXYgqVYDZWmJ2voDvhfFyx/TdRPmQzgni/52LBaLx
DHnuiWs9NOgZJBq1J5fWvEnZ1oZoWrwxvwl5bXTE4Fw+ODYHUw4GzdBoXSGezlBkRJzMEVV3nh76
W7KNxoqO1idjSjn4puy+Ipmytiyfc6ynPzlRVO2kTFgw6AVehrHcMRXDjAhDbl1QxH1OLf+Pm8iv
/UOST1nGeap8zzLNOX7faFBplxG5QCQXIvLYsZERiuqG2V+/um0BHA7e0KKUqZNRTR9VGCCimWnm
WdcxZnZQN9d4vqGputIsHEhuBXGCqepKp22kF8mbnmNtHEe9WzvjpB8aVitI3TNLinMNnpuWRvIs
znfMovU1JTj2sh5K4y6qYdmS9mt2nYZsOPZav1Xj4K5rlFQCPLl3AFLsbfSourWO6x2RtL2jD0h3
peKpWmuwJhZToopTpOXTTcWPdJakAAAib9tlff2INYSNvGqMpdaoX5mDzcQaw2lVwtE72BAV2GEp
SHQqPBDPxgWTv6sgk+exmzsSyIPf9REHZiCezK5tzkGC9SqpDG2v6fJhnDT3MlAF8Dg2HO8RQbHf
99UdtTVLJtJo1HjgmvqHX3XT2+CwB7UDM95838UgcnKKCY84EsFCFDnQpkG37koTXrKlT9Yyt8tX
UzXmfd//6nu9vZ+UnIvqcQO1SLBn9pIb+G8FcaoxZXfqVyvgnjsa2YKX2Bq6TdILcCxRe8+BxiTf
EB31vvhFnTpwt/r8Vg2LcsF0Zzr0XQUkqJsH2BGIh+H7Zrig+lSHhtFqsQix8+zw2x6cxBCXrI+a
Vd3nz5nRwwHLPfPNqaZdNpnOFVoEmLtiXxSm88uSEl9xGw8PvVudWB34uz6CTxYXSfzEONC/RLOd
3DPrg12ztvYs33rI6WYoazS9xAwPNDWHdRws4K/ghTTLdkvzDTN+I/8VVZItT6QuadwDSpNht9cR
VA5u2y1My/Af8E3HSz0Jrd33Xcxe3colmgu/QwcDmeNZ62hXovzYOZqaOONmhhc1lM6yG1NxLkQn
zmlvcEaPuSTqplS3oX3LNCN6MFylbgVLZE0abxD5xFPk8FRILf/jf98f0zqvhk5tbt1Gwz5J6Opm
pv4ZGaV7m0YkLlqXMDbp9RKQEC1RsuCUQfPHhjBqywhRjj8QRm9mXw+3qFI9MnpCAMDBsNz2WX1n
KyOi8Xkyl5Pq7CfLw6w5Fk7zyp/EYCyKi/e28Z5qKa8Rh/o2tCf0RdHctxPxE8YsbNtB0E1LOxy8
jzkla8QuDu1QpvtU4HkSOeYd1Ljg0VJ4p43QObhhOlxMQdgsjNScHCjSPSHb+mAIPTgkm9S0+lOc
dvnKa9rgvQGi6Lal89rFtrspGudX76L86m2K88XAgFWlQntAQga5P+XJG8bFF8lw8phP/Iie3fje
abAnFL4mr5w/sdsnxPhS7EZolIwKUpqub983GoDuhYTudqBwoILL50+rHmzJ6fsmahlwVKEJRBQF
N8RnqWsS5l3bfhqcIveVvG84e+0SbWh3Mfor8/TOWwcOY2ZT09YFkzbs1TopyAhiXDnp2RYnFkif
IGOo2wFarzDusMGDdes1brMVsYb+ZGn21mH2tbORfZdJzRivCn22QEwmd94HGTT/2iBwLVXqZVvG
AVBgVGEuCxtBGei0PcvDldUb/5+48N8iLriuTwjzXxAXijz//NlEP9vmz6XQv3/bPznO+m9gEYTu
uGiUpuHNsOY/kAuu+Ztr2K4QgBMsHe4Cic4/IRdsWyeKyOmGRK1FmFoVbRP+n/9lid98z6fakqWK
O5dJ/4+QC577t1JoMM4mcrwwrBkLIQgq/zXzaBtknh0YWLs6FcAIArlsZXWyIpJLxHr9JdCT10b7
SmrzwRNdPIcBoA0yS1omsUM1kEc5RYSXatl5+Qt9Snei8R69zksOMi8D4JxfQ5ueOs9SC1dzLlGB
bUREnDNQJV12Elg6EHB9ruELtwvY6BcW520vgrnKOCGfnqJ5OEsY+MIM7IpPhnYG031H0H4ii35N
oWczEuppPcBR496LNa17zbzVW+jUoOA14EHW1An2tLWb+nusk3AbuRSK4SnwJkAMkXX1x4cu9R/r
3l5pU/5YT+FXWDsXx44/2t6/U0547nElDw2YJVFfEtCjy7IhstG2jliCz32dwvKRYN8DZTFvKq23
oxjWSmBnxpT4bJnhPaDEr67mwTtcrNGXvwrZzLRhnmbXMa5OaR+RLE9GzvOUSB6zdOtXdGfOWxsz
g/8TIEHSgcOWYi10a+vZ1gVvxWvaBVup98YymVBuZP7LrOI1AKx9JHjaAoX2TyJgHQd2SSQygI6Q
mQs3BQvvgDTiDIYGzKtqJTvPsnC9ZNUS97ZapF1p0iuR7gReeGkQKsIasqbkaG8Nzo/AhbJc833U
dGFfhUxZ9BkzrcxGD2OO5Hy/UyhhXDjTD52Sx9iqWYOERIfYke8dluZzq9mVAAJQN9Ng8untYytg
MDW/2siSv6zyRY48DyVG93U1eC9xa4wUu3FFZwB3VbI62BXgSXJdXE/ZGUC839t9teq7AQMJcZNI
9Zc2xw9n0p/TVjVCMku3FYnyp4Rt9YKsq7fyi/xLEb5fp6w6EbouEYPiBf+2DTHjRevO/WqF+1I3
Xndk3/ozgGXFlMt/jN06X0WS2ppioVLmOWHb4wYjkxdm8bSxGqb4ujvea53+06h/6kmkPRhqZinh
zpNtKRipryrfCeiJPFgA4Da1yx4SzaP3ACeYisfa2+6efMQ+7PLl98ES+P6wFGFH741uLSfxVbod
YOXRvCLwRkCz/MdqkC9sti5JxOur8wQJ+4pAhHikS/a04N2SEaXc4uoSVzl/ZrnBzg35OCiHvZFi
cA2WJdDOlZMbDz7dGgv5IEhlLGHHXGi3QD6oSICk/ieDjzDKHkpj9tiN29QSX07gDKQN5wOvSvZp
iPyS2fZlGJOvgUXaAog04SqjeLH7ecyyCKyEI0G86MC6eI9COtZxEyDvWT1vEfasDGsyXiuZ49ph
CvWKcO6tGqjjvE2Vv6wV8ffYgaIxR1rptGOHutQ46OD4bqsyO+GIGRaR+ej6xMW6MtlJfTpMyUdS
yZnLxxCU55r+qy+hyy+rhsnab9gbPCLkb+CVAt9gueG5HDR1V2Jwz0iyFtm+suD/Yjc8Nqab4OLg
844Xf5i6y3prhqH0VfCa1+G4a3kJXct9NGqT2Sd8Ej5Dyws+2wVCdbJKHc6n2JCjJeYVAnjonr6r
Xt2E3+u4zDs5125DNZ5YejIEcAkil/d5yRkoY/O0qdi9LMok+2CpaWGwrPZZyYklZ7a6hHgArxl7
mKwYsQpzUYrQ2VB9+tCiMS5jHNA78PtUOJWMcvuauQ+UfY7ZtiQ2GbFniTlZFnX9bhT+F3P1BAhC
uiKEOqyCin6LpAy2haUdPaUN20aa93NnRo0tbY2iEC398FlRx7xOXOZAY29SNcpsPG8LtapUGzJv
Ry6Io5yLQXI2eSKQHMDNBkcRkVUFbXhDzFoPjWYtPWhTlp4UKxEnX2aRBbhz82LThfal13gFO8um
wASrzaLDOroIKWLEO7Qr2DzT6rSoziKre5KK1ICLjNCH7xac3rIe9QWyNyPAfNsTu1vSQ7LudIZ+
HdVry97y73WT4KN5p82jZy3IT0YZ/EwoOpc6tdFhGf9q85RlN69WYr/2Tc8+000mcG41ysxYfpSU
vCyg+KHWCgNMdcihl4JV0AzmAxZvl/lcIpVxhSsZr6TfPDCLuIm6/UU87Kl2SIJ7TcPJwpH3bjLn
7WFt+DtC6iGzOUYnzra3egYgiooDNP67CCXGy3pOt7lV7ysTfPj3BQtTGzk3jQdaaCrAK17li8A3
OwSO6IM00h2Zqne3zb9CK9vGU/tWVLwNdD39JTSOxQxFfYl8vs2gR62jztoTgmFQ6Gv2Ap37WMV+
dRxUsLUHAPac7ccZRy2pGUTkvky9e+57sQxiYNsi6IxlFQbrNrKpJ0FXCibxSXLi2ZvQPcN0vE4m
ubUpr96iFoo6LG+efD3hVD5geHEdjmUs3zUXJ6RyBY1syj3WF3H2LvrkhS6+w0wXiUiv0KHL2158
stmNl15ABoNp5yKxUrkkxWFZVrfsypPdI+cXmLtrG3a+juGzHhoKBx1ONj6YZb/lu92myTe6QpzI
IsGeVi21lPyNK+FWtyUvC1uQR0WfEvClef7VGteurZcVvTKbaT5BOoMTLjpUt4UwMQ2n3bEaAIRL
sEEk2agiZN+BmQ8rw2i5eH4upKqXGburTeZixPy+HHLwmAv2oq/pvPqKI+x6GlzuiBOiJrVHUEiv
SBkJ4hnk4JzscG1bVwFONcLGuPFbrpShebZxobF+Y9mg2eVNY1a4DP2zqXSm/kUqaJMVOYrcWhbk
sOalS1QaZ/axGgQj/TJO4vX7neObc2MBFlbCHIcwxyblDhp8eS5xGyvHiJpMBJRrTZF9DV4YiexS
LOcLefFd8KdMZ/OlPbgNlR7BvTH14aqJ8aeHTGdinUlywc6rjvJPr9erA3Fh4qWCbWJr2+uuCzG2
B+QMFvQePmcFS6VEY5nlJBvbRwMomnjhMGzdNLr1wFOe7wzHgc+PiPH7TUXO9Fj3nVrYIw6/muqR
ofMPJls/rwGpzgr8LaxIPRJbWimVfS+OwT6DUV/3TNJSMaxCFDN+2oMduu+SDoCNV5bY4IIaaUtS
aH/4/b5QU7rKu9gheM40L8Q/FKO7EH4Vt//ypX/b1At303gSfmxLjcK3N9VuxR/O2//yq357cIMN
/gxUFuujnzF87ozyc6gXWzpjP9FRC1cJw92dNcMlv3HRvleTYcADtdRMdfSN2tuQGne83thNwAsH
ZV30LNS3InLsRQholKhdRdg3Zm69zQz6/6wG72M+W4G/Db5Dlj7ZNTXB1fcnGJZZy2aGVesV6vPU
6MTA2jl6ML+ebKD9JJj2kfIZdeBKD/MLMQcIO4akoXHU5cl1mlPZhi1EdrA9bH/lCS2dejRDbM3Z
2u6lrUPsxlyHjsWcFlEeQ9YtsD/x6ATUSgD6V373syjq7hS6ojtN1zR0LmVl4rFIPRv6j3xywh/4
Wp2DGSDFYfLdp02crquaN4ynxHAAXD8ngOb/Ml9iieOkX9/3opIK7bZ1Jxi88e3beh/r9XD4/l+K
fSZ35dGlTfYYFxH+VZpfco1ZFUEfZvWt8+oKR20KCD+Hb282s+u5VvY/7zM1N9ZOHv76tmmLaMCx
9vt/rQQrIt2e9Mnxe7S6NA66FiDCpiGGLhoTVixzSNQPHoGVzDhVRUekMiaeIu2cSnDuGX3EdsqX
uDwGrytXnUcQ6vtGzZ/+/W5fPptREGyconHXbFRwQGXNnDxs9LXRk+wQrtPhIKMjJnRZBCR51J+c
IHQXpkHMZqzlBYOEfdQ93z5WWe78/j8YCe7KorJ38f2x7y9psbnjMj3gF7LW3x8x52+CIMDBW5fU
uipx1k37HPRx91nyYMtB1G+EUlCLbEFeL6CdoPPb7thXvXMeNe0ERhiiptXfokZpFwp+j3mPra8y
+xSua6s/aionGYf3fft9157Ci5mF5drtWZuVvTAe0yjWT2oaKLzrUqgEegYizp+B/pHZ/yjpR8Sy
mlyZcSSgN4a3rHWz57L17TVcXZP5tc3ynN4gs+XZDl3n8U/6wv3vtKd/y9uMFDyoZJiH8278TxCo
ebduOaaHcYA3i+ebqAl/JhSlvmYQHKrbXZOpfGsE63mvGiWjt0JafQSPxcaBEH/UjZB/I65e/y+/
39I9YVAyBaXxb2qBP1qQHpqy3Sl3eLKn6lK7LCbZCJpR8ovFvqEUjd30CgT6tP3Xv/tv/Kvf/3Sc
sY5hMVrxvb/9ahb/GpWzebtLR/aJ84ZRtf7jkI76QlqASyyxI9opf8fa/e+/cO3UP/6d+z+LcsQi
FzZ/u/uPR7iRRfbv8/f859f89Tv+cY5+1oUqvpp/+VXbz+Lynn2qv3/RX34yv/2PR7d6b97/cmf9
XUB2bT/r8eFTtWnz/Sjg881f+d/95L/9t7Qvg5whb67/u/h1jhC/VNG8/1n6+uO7/tC+PP83y6Mi
zLYt39QhYMLi+0P78t3fDA5o3sOc5Sh4cfhd/9S+/N8gipq2a9mMmRDIeCP8U/syf7Mwi9r+75Vo
/OT/CW6UX/PXo0n4OuBSmKauweMTxvfR9iekmhkmdPZYuTjmAm8zjlR207V5JGPPNWZUXhMcHXZT
n8EQTniQmHZ6LO5ofnIfq9jI5Jerm739i11VoT1ZgVOBFijrRn0x2EyL98k1O+0XTirOBfGkKHgw
J4WHquyYmlUeY6BqUQyuRua/BB13q213NFbCVuo5MnKoK7ECjLMbqqZKdiRSdVrNPAQfykNa0hmp
w5XzCBY1vaNzhAhd0Guhu2Hu02QLS7RDeGp9vyqOVQ6nbiG8cCzvJCdec+twMTS2RtsFNM/EBmZa
0ab5DyCvEAgbnLEObCRSV0uESN9aVLm0IgHtutE/8SckaslScBxoYpREpdgONsxBAqtVS2gFyjmN
KeW14A8wzQzauocpoBS/LR6F2odckriuxakd6e/uTD/ZV04RxwzUUwaqVZ8k8b4P2dZug9B6QAfI
FzhBgT8UDFEastVGqVFIGSQfhupb9gUWpQXnRnZZxAXRDYx5W2DBucgmag2Zkjt+8EYEUEUbESjk
KtL6ZDvGSB/hfg/MHjs/w4NsOWRWGXeEbv9k9l5l3vhCv/wFxyN8kvDBfwqIVeQkkwq/UVyDDdk0
tkXLxWibzQ8nTNpgbfp9QIcMqzAD1tdjrttMVHU7l+uKcQmOq1wU3pJfaxwSALjX3ElJ5uiiKiqK
qjDELRUphqeWSXm/ybuyGa5+a6RzGBVv5sowRqGzBuVPlXi+kqRd0SFglWtrapzyfhqUTbG6Mxr5
oq5U6axG02ghIKq4GDdhG07U5EYaJiw/rTTvy+bCpxaaP/UJ+4gmQYMFx54NCzeqXcnlNZKRdsyk
Y46rzHCAJVmUUXvlCkwqBvLWV2BoOiqtvW3sYa9ErAMCtQ6AC8mLLFsgGXGkMmNDkaESl7Ls9Bur
EpLUPa3S1TltlMR4M8jBfabyzTd2Y+V7HpZW2JLU2bCfn5I1qVNelR7oCIKe07fD2hhRFRyjiw7J
JLXX0srGW4fO/aDXSq61gIEPaYT+XrijPHEEMINh8HqnlyIL+TvT6FdqYaICe95ve7qCtjbLo4+q
Y2GAy9ZmheOVu0JZwdr3Mi6z5dCsXY2neYJ6RKuuyOs16BvziGBUUX9XCTagOSJBQlzBZxD8mNaO
se0jD76GW7mnIRTJ1g9wIEjdnVu2LYyetuxvTiWDVd3QopTFtDzI1jT2IpD2sxgr7NmhH9kX1rWf
VtaP7y3K8sXSOutatH1w7bvJWOa6nlP22YHlNTAr9GGnrl4h248uxanJfN68hYlQpH5bNzx7KXR6
h0aErRp6/TXLiXcgGCd7Z+RQARlAMZ8fFbvEmzNkmUc6XkUy2Wl+Pa5ruAcnWQQRRj4qCx9SzpB3
8MjzH/lgxeuq9eW949TutmUKu3Ztt9lEcArXjC9Jf9aG2lltmV99k7ML+YP6DJa323aaQiydqKTt
rEB7N3Do8KOK8rmLyubeoxJmU+fauCFX0d1NMeNGJ4adFIROs7TtyLoXdmOECxvV4sIsM1+FcSy+
MhHnN4Kc6qIPXugvYF4Lan1EZuyJf2gvopzUuelcIPn4MJ1uIcKkJFCZulcfT+NmHAdSsmbmrqTp
d+uMgO46LgwGm1pnqrUpuoYBKId5qzfDw+TAEnAYL1D0FYyCLBwYsEBSmEdI1t+yDTPXqMlsjFCR
EM1b11329pT/bHUj5h0iON2KNrx1BVOHerDVhYRtQZ9mrnZGVNr7IEvQZstG21hJrG3KEIREFenD
jii4vfJAs5+1GMO3U46A6hokrSDzXVq5bfdn3Vt4EaYqOgkzHjdZXWprhlUl3ieKu01IyOibTn3x
6sbAIPAf7J3HkuNIl6XfZfZIg8MhF7MhQR0kQ6XcwFJCa42nn8+R9Vdm1fxdbW3Wmx6bDYyMqoyg
AOB+7z3nO1X0Nmiz+Rr1QOINA60KChm6e+gzdl6Zy7PlwkxNcq4x27QNP+NSOvSR6VyzfHbfkT6S
HCY3sS5dNNXXLh30A6X99BSgIrrxGdAalgUy83QkksTT9dhH/mUfx3kxdl7gGgf4Ih5VEdF3eo7L
r2iAIGmhKE7ovWb8BUF3A5HZbzAr9WfEQlioM2vck2/r7KbQkb5eDuK4IBC/9iIc9rNEtciC4B6o
cMkjC5eAzjAxL4FJ25FIZuNbFo7AdxKgLpVj4WpGZX9w9YhJU5qYvpYTD+S643TS0hhXM3i9bZ/I
mtZVzzc+z8Mp0kbrWOR9AVFCQmHTHf0Ezdt77zi5/TYl+v2uMW6g0RESqofnZp93HVgULQXctUhu
ot0c7DIEn1u8gTMFtXTpw+khqlEGA9qiNc9A++2NbqGLScbWJExR1H6IjsJPFzfc5qjmkKh5yZmB
vYpz7Mc7k/1qpyH9vgk1k1qChFY1MqrtMg0EeZkYJovYKXa5vvR7S4sShCgyno5xSFcQKHtyHlr0
u5WX4aYXOHEi4gn8yQukL0sMUBRfKlcxG5dLWNqZWnD1HaSbyc/tAVs1g59Tn4zBzl4ElVmXMd/3
EsLfGGtuc6Do+yRnKjMVHudw3DT7LkGibeM321aJ3h+iMVcLyFheZtY7X4Q6YX2V4CzNiTnOpgBB
RrJ4WJ2tjswLtCvbqtGzh3ju+2eN4Gtk5kuBV7+0Tx1ZzHvNmvjaaxwiYcNtppWednSg9+xoGYGA
Kuz+sKQ2ae7kJrefy6aq/UQfmEeWk8SEN/UjWQh1FT0NNpyPzHWjgIjptnlf9eWyl+NS3UwUJtk+
NRnr+kk4wmBosZ0G1yk2O+HrcZj1WHpt1zpOCCoXrOE2Er+pXuzudTKXKtqzv2w6RiDVeGVRpwiV
ImITZ5szTLm8NshOTExPIPjHGjKjXyULtEfu8NAzZv6Cj940luJn3fffXQX9D6pviCuA/vsflzf+
9+zz+Ln5/nt18/Pf/Guwb73RKWuoa8hGklQyvw32LWb+Dg1CG4ww/4Gy44/aRnpvqN2paTxpMvmX
qsT6o7aR7hvTFILWhQ3Bb01Z+Fd190dj4GdZSrX3bxoFAKH/WtuYYGNsIVxTp9miCq2/lctpMkSJ
WLz6OBD95dPyOS9iqMFLuudR+dvjHNIHhXO8kRtUhCrOyN6NcV0cxTByBSOD3YRMbzaWyMNtorWb
OcFnXIoeJXTq1BdsKNlmr6OS2lVtF16GAlqlS4xylQ5coqXRYZdptoQuP/QtzA8t/OTaVet3FtVC
a9s96QMhMxBkhj75pZ9BFLmH1lEkpjk/0XBmrmtaFzYLRaSbMDWI2ovn8jvjt+VgtqrbyltEPuft
hqL9YE7Wrax4W4ISrc8+oQdwfWqSw0T95LPGs+2OnHdkfIZYOIIbQjKUOqjwd42hO7ugYTCyBMoZ
YR0CZpYvZZJd9JCpkdZbHeVNtFzsOTwUi3lAKVRfG2EFu9mlm5mTrdPry9HRgcyZbfpohOEnO8jE
ixuji07dBwydzTlfZkFY5msPBHSjMeXZdBGoEwkpa2smbAmmWs01Qv0j+bgbt6BFvxjWC/eQajeZ
afoShM7HuGKAd5UNYquxa6NdY4rvS+GM28SpbiIzSFicve00M+Mih1TfNG38qceoE2oGDj5u12XO
vZibIW6WcUelUu3zPMdE3BEXrP9Qq/JWVgxim6R7WecutuC73+tGh4QvzHxqDBd3S3iJbIo+N/xm
kSa1KQJ21iIynpoBw2lKJeh5aeSPPbnMMZm1+3uUGjd4ACOJpumPmVTtzCHwUJfoNMr82sfJJjdx
GgYYuZzWrgk1g+tQxWj7k/qbKNFNWjX5zaltV1sryR8j/pAtJ11ZWa9dWTPFNYwnsic2LPig3Pqr
CKhnoql4GRgnbuMAmhz8iC32OoTMaTFs6J+f4Lk+GW7+QCjbg6V/aar8saoZn5BBBBEAklWS8KVg
hfzEpP6kQGFwgZeS2bYkI3hOP9UW3S+nLF96dMuOW2TvUgboDMHzDpCpjCKfhInGzx3t2OtMWGNF
3QxUHX6fZLALHMYCacA7HyjUiBgCRoput8qF2OeDgTehpmTtdXJ65+woQ63a5Tjc8ToSyQx6Z5Nz
jW8q0JflOJp7u3aOPaPHraexX8ElwRaBMbDA1nCQRQZ8tMYbXEEiipPwFafThOifCDYgbz8Sl3F/
dGmpfXcEtYK21c5dCHq6bxwarO5LT710t5ucoGf74CzVi63N3TPsH/wXmAcQ37+TVbabxvgHizSx
7Ex22Rchs3E3rtXVCGm8YzK/zDNb6GxibIYV+bXHLZPBes7SYAtqOD50WYVEyFNBfHlCezl1SHVP
dSAgOiqIusZ9RFB7qxLb04bs9uoLvYrg0bph++3OHgHv6FuifaXubbBlSH9fc+DF+3kkFz7Uh+c8
drCVuxl8Zmw6lKnuhjTNQm6F0zR+QI3nm9qIsNeun+o5mx7kMsUk6npw0bo53EWSArCIK/OQl4CV
xczdacie3ZowGWaD2FTmdh+kjCOcvqO6ifS7NyzeHrXqSG2zDeLohX7TgnCgeEFRWG8SspIAvYtD
t0CWmCPx1YnPbDzFeXyhej8OM+PqwkSISACdeHQgpBM9PN6G+cmQyaVTtFMpI3tb5QTjBvpXOMls
2gy4K0bxQspzTJ1uOlurD2y2EoVzSaZBnAobg4WbhyQfwM8hP6y/VMaS70dewGqcWi1UQDFSIrGW
b0BBfLAnezlP7xKBxcUWuDYHyz3IsOuOJJ49IeyfDp4oB78M2JYikrEvhmGFp6oPsU29a9SN3xBT
f9HFVO3KjGDoHHDBcSnji4mfeJsGiVKd1ekDUYhbEc4RO63hUKYEo/fswrnpcB+dvXhR4h30sIEx
bHLZ/kBoqyyNi3ZpZ4C7BKBZh3AwHjViEy4F5eSWKGag3lmdX6Ks19k88uc0JBUgDpZbhzTsqDXl
VU6zfgHZY/l8FJD3GAZEtQdBopDvvX5JDoztSXwf6uoooSKVCVbgpJiBOjcmlW2n6OPqVTTqsD6q
lx+Rkzjn9QkTlenIifbzVRZA5iGHQ0xpkcosTHaGuSbH9efDOrZPAMgsD9YWXZjXUsdkqvXRcaZN
vm9M42mSsNGQ1A2K9gP0EuSPelSoqZKpzcgLEkv3y2X4kcNR35fkOVO4fhgyfhqwZ4fmQLgpLSS4
SOYjDhSwqt5CZwZcUEjG6EkwKWfoNR1GbbnWEyqSdVv13721/H+vwU7SzT/uQO/N97Asft9/Eoil
/skfG1Ah7DembXu6pIlOq1xpRP/orpM98sayLYshEdtTnfb6nztQ036D+YaurZSG4dDA5Bf+q7su
3hB8wU5SurbpmLbu/Ve668KzeQG/D6t0mnS8BMuwdENa7v8lLU1bundj78WPRfDJVQSrol6YUWeM
6dpxPs5ZiDWofxcp5NWi4Fdmk751p/hbyCBnix+72HoK/ffrwPaSmOBEPkwYjKgA5WOs8nbXQwN/
q1MgrsSxCOK1lqA8Tx2gLjFhzwx747weSgeBIegdAxVZs/OGpj6xjy53XcTtOslsG5kG61Ue0kpv
UwgvVZunx14OlwCeMuGM8IaYzOw76b3DeJXBMdjWduA82p7fhOP8SHZr/IS07ISeSHWf3Aejza9W
nzanYpBfyCP7eR8AQmZjkwG1Vq/UtcUCxdao7MP1Ua/YibYxvatGxT+C3IZ5tjqQvnKjp4K3JqJW
HuC8BfDeIFTZ5wlZ0a5UMLg17clUgLgRZciWinJfiBG8gjp4wyTPkuonD4m7DEKkLPBCtiHvRkt+
JmbKP+MlrT8fiaJ4nVKyM9YkSqRW2rGjlzPUYXhBe9r5pMFXxBYIv1Bhnut78GybWF0VFMg2i9uM
enM6f02NsKEtwklEYZK9jjJ5SCI9w2dv9ADTXMwFTeqc3T6yfBwsd0zlPlhjTCyM24VGiIAewhPI
VzbYoKPhEIPdwjYl0z4sm3Pc2aeQwvxQQIkH4NWxoOPUMzbTyH0XGJbhO2lNAin2csY4zkF3WAyl
9/tH/7dv4te3U8apudOa/oc0i4NezQFOMLaIbKWqXdMV/Xk9TJPZYLq1vutOCfKsH1tu4Elz6KFJ
n211MayPfh0mRXczsjI4mAg2KE7q83pY39DfnsYS8FuzBGCmDeFtIq3CmAEIoD7/fLhMxuOYpRmj
B+PjWtyt+ZPro19PhUpeXpwGi1mebddveo0oXR/9Oqwnw/qURm7tC6sdNusVuV6MzhoAHbnkda8/
XM+OMbE+yDyW4HM4ideP7tfh188kGo1Tmpzp/RUoFbiQf0aKItUozmtM5/pfsmVkT6MkinFoQPD8
8zCpFO71Os/jhuBMnJbxxlKp2caA9qGRSc6X71D6/vYcKr09d09m247LboWFRmY/Lbsm+xymSG06
QmH8WGNjnIPUOksXvSgOwOW8Pl0Phpe0G3zWIFesj4nIj0IEB6LgEJcyLfTdqSw3nuHCSUf3Cve8
UdmYNficQ4H6qBmD92457XpkLb4T99qZGeortmW2XZ0Kb19flLnraLad6WWSk65AqULdCdeD/PPR
+hSjrTh4jX4QDl/CrP6BEbTGgebplQXCz3AKnlZKp50L6gldY0RC/w6SIQed2KKzV4/xfjGnD3GO
NTDWyMkyF8b7QSqgwsLMCySHIQKpx7aHu3ZkfVhrfmISXt1E5vv1Ja5QVmKGJkgTRu7/wrEOSL9q
5C9efZrH2hY3MSav88zWGJNMSwPzqfXwDJZwJXb9AMp3mb50DbJPiTRtg44nDoETq5VOjdW+xZ7I
TjCklfoVqX8ACMXV42OY9u90sz567iiBu3mf80oQDzHmT96+94jpiHP9YczjDCAk/0cdd1BkMNYR
cQi3Zc6uDHjpnk/TRxpz2J3TjyH0npOcEum3ObbyCds8FTanwjTdJckrW9HrHwMixXalwJ0/9f0N
+iS7rAT7g1H0NrVv3B5C3t2mCytzB9cj9AtjIE+reMgqIFpcRPGDyUQUmWNuhVTCJYBLdGKX2NJI
ZjDj09wZV1FPL26EFn20lAkwJ49kRBC/m3vWN1Cgx9oaL0tCYnAFSQX1YoTCK53fTU0ENS0hmMaN
im/wyPAcuP1XTQ/N81IJZyeVEQxUE7lBw1PgatHOAIISL3V6qJL5riVudwrncYAYVxBzls3j1tai
u5SJvICezE9F6nYMaDdhtkTbAl4ABoz0gOIu2SSGCddnBg/bEFRVFvWA3K+tDy2l8la2yMct6gs/
HO9lmBg7y6wZ75rwTTGtbt0Jc8ZgxQUyuV6Dy+YK7uG4nRpTStrsvdy6efodY4h+IL/otc/mO1O3
8TUz0R8vEshsSYLiVHZyr0MumfEk+J4w+qORBCgJK34pIQWP3WIVG7746WIUqYZSPeIfh98inJI3
NFKZXwfKSRjkbyemsWiZE7EXpfmpTHAKj4t2LhhOb5hGhY8z0BpJnhUk13ALx167IUfUN+Hotlu6
8BaVUjq9jBDF95ZJYnqIRttxe3F1K6uiw04FgPKm/pLZWBAWpsYI13tg2BE6TXqT70d3G/WX0oMM
tRTGqYwGn/nJtzSM+s2Y446OHHAuaGvFXM/bgfX82E1cQHTmPraMsLA+jI5P7oA4EbU2I4nzYP3a
GgCf+ZtjQsgaDKHthELuLt9gVj86efBEOvA1zfhMbb381HntR7ceN8HkXQFanU2H6zZFRH9menAb
ZeQejcw5srlkZJ0q1F+EOswK+oc2F9bbxQm0/VyCEbJC7WQX1dt0Tk69pUFZnMTeNrXezxg5GaTS
+CPWXlSs0bvS9r5mBhQRWMFAPnRLu6GZ7/MyOTgz5pJM5MsWe3G2w5y41fu5f/QWQ9sNnmWzMxi/
UtaolHTgvUtmYQU/RbZ4P7a64Veaid+WwGq8RBt7ekti0OJPmonfybGeCozBc/RQeeG0c8IuPTUp
bG32pcYZmzkvN2E+KmWsMgPzXQX0WTOmRyP1XnihjzFl97bVmHMnYCIA2Z5ISPiezPLDUoVIwWsd
bn3g7kwdWF2IfoME1xvaWcJMbcMjUKbXEEHq2jUPRvqBWXzRZf0DYj0hfCQo7svM1hBW4qOi8mdL
a9SoWJ0vkxXcE82r9/gFrzHhh3Q5aQxMBDJ1PX5MkH7IENInw0mfmZagOBi6V7P3ZRvdiZRsaOzh
7nZyB6xfOZ3GdBAIyNuFU4WZHwGDlk+7F2qZW4ObrXBdDVP7flRhf9U9BjOyhd8QkSM7I6Jts4Mk
F+vqWvKzZX2ScxxQF9Nbw7fNUsRV36FOYalNH0eHrYxugt0Q7LzJ0YB7kO2dRfu8FC3iheJDFMbs
xBcTyztEVhx17yMXXUgft9QP5LlX0djT/dIv2pQ6vmd6Dprg+luxeN2JD4JwquReWcCCK63B2Ita
hG6Ak1jXDH27vVQsR/h6N1paT5uxxNYps9A7D6r1IytSo1ixL3BId9ye+htrKYDU/rFx0Q2JIKah
VJBWVeDoHm3R0NRgjg4GhjJHJ5WBzlNAGM85GmnDbSy1P1mfr4/ClP+yPh3bZNuCUSDRnvJlPbA3
rX4+Wp+yJBb7sS3eTSZ+lCEvkh0Ha6Mrcukv/vCo9kZ/e1r2k3UKJ5oD7Pckq4lfL9iMZUOwQlIh
GUFJenEYI/lwkkEOqq1EBS+dKgkVfWv3zSEyw7dTkb2VpT7vNa8FKZGy86oFQYc9DKXwT7Tvyvtd
D8kK/XXZBh0LvqUVY4v4CzVLG5M6FkFVLRRfdYWsCoJ4DnEUPzRmVZ+h3H1OQ23eSYORAIjpw/rj
RuCWcYzhSCNyI8t6Ptsq5Z4aYz7H6AF8FD7q9IKc67rGtzlb2p0LeYDdoJqmD/q5F2Pz26FTu3Ij
zFFfS+9qq6JnPVTGBAK8Kpgd2J6Fpwmb0orn7UxrVrwMnnsZHbE0d+6u5YJHT6lo6HbyUKpceIYk
9Xl9KhJ2ccyf1c5+TDvahIZ6yL0romPIxrAfwUyUy21u9QuAPPFiyfJdkIG5ZBURXGU6ZrOhvi5m
br6aYbBNpPsIvpmTuxTaHen8tz5CV1+PpXOZ275Ejo73JOiS6eaqQxB135fMzvYZQrOzNub6TjTU
R0vUe6OfYb06RIH+KaYRagj7K4RXhEXzgAUrdiya7pwiQN/qwzzm9l0MSBwK9gtFZH/uS9N6QOd9
ziIsdNBJKE1zSdYUkUXs28Z2j/7j80TJ5Yxt+fzA0lC9aESD5VrzXnSqFQ2uZ9NVseVTjWsbk6zT
t6R9pJTAUFzN4cecBeW1E52B2a5SIxzqRbph5g7YNZe0I5p71IfNfbQZXkx62R8aRAjTnLncV7ll
2rEouCrLhRadbYU0eKPpanjz05Qx4rZLtO+LdywzK3lkpCLbJr2Z9SkpsHNg7kEoUSTgf1jiN8xq
833eOgrOM2PqruL5niBQ2qNNwNUoehLopukpR94PM6G+DmNO/c8Jg7lL67ZVbdRbGmo7iPj5RQvz
5jSpURVunZs3wyjoy6ndVzgrGV4QgIb71N3rY/PdmrVL6IXBwdnCO2TogW/xCInysVU6IwIuAJxq
VDJ5y0u3FIHQ4xYcepzL7O+3VQv6i7vCqR1c/XV2FkZ7mWGc7LL9VoMV2SdGWh61MYCmGZF2UsPZ
meOBq1zMjwRQfWC8/IjwUJzmhfnVaFlPyRRFe5eIjsYLP2nFLPHF18OtMKtt4ZB2yOA0OHi9+Y2A
wgynGGO8mRrrSRI7GM8WU0Z2LQe2Dzc8V1DfrYH9nLst9K7cAZ7EUSNHuREpd6qEK2rbS0FgAQHD
Tnzv4u7Bwjt8SwztQo7UfDSn/GsnJYQ5j/SyyE2SGz3+cAvDGyBcHZJNxyI9cqBqnh8cNHg6Owqm
h127XRohTk32YXYTyhPapJuMmD0/6s2a4j0w/KhN1OyS/qebkITegEk5RBHjPyalMfzzfFNwm1H0
REn/H87N3Hh4UihYDZoOR8Ia35eog/wl7R5oEGtp8GSG+nNNl+bIryUIm5EQqzzuRw0NVUE23Ibv
bUfSSHo34harZRA84GBCmZqbZ0e0T6k+jQ8Nw7+H9RElCjZgLdF9VFgFYEuLYSbbVOoexKLj7B2p
+q4axAZ/zp6HBA2FCPTkMnj0gLQyIYBnMMW5nAeV9NdfGbwx07OdEbIWcfHjAMCJCYhhe2czr+0X
1IfRswinzfs6tUjrLr9mbqYfUlXjaGFy77371I06Sb3D22gK9Ge9+NgDeXgkuW1fD7l+G+wy2HF3
TbdF80XoyGxM8DH7ArJOBCpsOY0tYHpj6NmTARm/t1mY390qSm9Z+2XUQ4QTnWxOEYrVV7T5Zy2r
3VPd8CuypPw2iodscO1tWEQOfMBu2GdhU9500zokA6pxhq/dpewwvWEif8B3vGy9vjF9Jht8q1lQ
7eh19Eer1L71lTPvexDyCnPxDlT5AD0leekV4ElE5Lf0pgCcxD22XdrnkNE/1jdrJGg6p7yf08Pk
BMu5Y1qhl/l8NvWMEwE5pt+54tGMx/DaW8Zeli1zTamT3d58bGF9nAt3egIvIK4x+B/M+f2mRx+0
sbp8JMaJLkTjwJFgQlXtoRK85UaTncRsnCiBv1YWg+IZwKDf2YSNBlnnHE6LBw+KUbHrl6NxNtyI
aBK3rditEGEDZlBwxnxISbNni9ld49YAp5V64pBA8vLpGoNxyzWx12ywrV40Nn5lNPdpGftn1U2d
jlmfOF87ezx0rb3jmmqPsY1beCxjdQ6XZLd8MUdd53IA3lxG4jyJL2wxxmNazOWRIAmUwVFxWmwX
5VffgtoFsThp8XQo6vLoZc53VFrGW5Pdfa9Q1pGm2VdhnaMqryHZzp8TJ7NUsAcXz4BC2WzB+HaV
EbxNr7lnnZLYzkjBLa0nttfDdsRzuYvHLthq8Ky2ruH9aNEYbgqbQXHjogBD5oHXU8NxAIGp3vWi
eK2ZWUO3ViRjlErWZLj7LrfN3RTHCKMNNrCLCjRBH0LuyQiPe2yM27oVAxS2oC/oug02vndd5tp+
1JTi7Fnybc192ux66HNlDxe/CsdN3RNawVL2MIRxiEeRQVFM8ACiBr/r6FtbgVsCPrSuyAQETR/N
T+FyH8IeE3cze34+D89OZ7xDKN4BJjEvXgJoN8qMmvFSsyEYoTq5VhK8YjFjsDd+NscluozIQzcV
iCZuY3F+H5YK5ZVnXj0cmdg/XPacUePrIl3OjMHQMzdX0d6qoUTTaAfDHjzl/BJK55C2yXikFWVu
iOIedsCUsQ2Bdb5lSAg3BGyme4/ytY5RKcB22PZV/qPRweptXG/8bDXVc5xW+c6qUzQEyP427hRg
cEwlbU2NmbyZRFfPcWg4eIif4iXYkaQRnQgpcJiye1StxguV1I9h0acHB3wwq3/SAhwyfniEGAlm
KqcRNIA+azBB09xkzSgBGzNMRUtgSbiJMXHPvbb3GijNUhAa1uj6dCdm8U7+OWq1/r3ZJ6xsSwb5
2m2/AoCMyEnzupvGVPforZPHloGpbg5PdaPP+C0LlzuMiU82BZBpVg3tzxZKLwtdWOewvYbo/Qyi
6YyeGmUbMWwAjcoaTXIEcNjUSODMFv1KccR6OJFeEpHNhLM50x5CSx82idc2xxyqWiUIiy7UCSsb
w0/NaQehZ7qaXqsd0qL6oNdu81COSXRxePUTBKRtb+cKj4/7MVsIqIUu/BYSB24il5usygXQ6vGw
VFr4kgTFcWwtzrGC+YdIBAVo65YHyyVr04N7MeZEUUEEQDurh6TpsdDsogBU00C4xyYdB3kcvWK4
YADI1TKv+UEniSNQf6Wlc4ucAFaRXrKZd+W8SeEg0V23xKvEwePbk6IYMqyhfKiJI0meS5h4u4I/
unWH1jhGMTvUtC5vbnibsga4Bs6xTVdn2alLsyehxSPhSHwBKoyVGa9GCdR7LACU2Ft3BiUUG+aW
6K7sSmPigBFcOw610V7kWHRofIjZGKIpYRTkwOm0y6+GxaYIhF13CDQrAAtPSyKrRXhkV4QyMOQT
WVq0+SRObUxjqE5W6VKvYa736UECmxo16WOhLSAv8RGIKEX3J2ZAoKQwgfW7QDCierk4AyvRAsTB
TEgJ6mwIB5ACn3C3wAWouN1iaZ/tT5gi6i061lc9S5ajFUrtnICUHWaju4Jw+Dhk8EUXG7d1sGLF
8n4x9uyVaZC26QeznkA7oS19QMShbOz5ly5PCcCcPefoDXpGP7JgciKLh9hmcxHQXvXNqUku5Krs
hVaBlJqYWJ5Sp9JPFo5Ar0zurMnhBU9NdrVzc+dpaXnr8DZL3tmhmlAr1Fb4HNDbvBY6n9T4AfX4
+OCmXbVBW13vTLcDXqayf7pSe7aSxEGDxsEFRMKva5KtLs38bpFVvDfHnNt5yBayzt3mEI+OczVi
u7jytt0+1u5mYn+0rN47BepZ5yQfJ86HC0X9QAOfe8Eo7feIdopb3evlLZHGcxWCiCWjkhxdatad
k067ypjH50IdJqLZsqJ/9gYq1WJKGkBM7yqHWHA44LVP8WAQztypqKjSoheV1Bfy95JT6aWjX2Ti
0Yi06UVfIs71GbNRPC3gJU1hQFcJvW3UVvB9+8Tdxrq5rywGluSwxIfYZe/qce/CZh4k5zRf7pAV
BeG40xdzqGOSJzL3RrQRUIw5vnph727NSAh+a/+VnEHzKeE09FiSXwaUpABablpYihs172nRHYo6
gpGJfGFznp3M0mrvnnCzfVM5OlCD/k6DsL6MyuXfhQD/7IJto0XjNpu9/uo2fq1JFgPl6s5IYS5S
qzlVOTfhHC/R1ZuoWOg4PbodJ5FETMw284G8lRruWefHFtTUrJKvo4XNqandg5aE8Sl0MX4aNapB
B1XGPZ2xBTjhcM5oB7apR56zV8YnxEf0aQi2GU1YuAlI01YQpMEA09vM3Dy3U86IpzNIicZ2I3eY
nQbuHx7X9WD/iJPmu57Y9QGy4Jdods5jO+S3siMOe0xawpkDQjCsZiFtA3XV4slxG9Gc3lTMhw9Y
KbqDmbHUJ5RN+zGXquFWV/tYqw5u7RAcbYT9u9wCYqzZ8iQd5s3L7FTQXQVg0WyMLlbWPetuj8ar
7HitE9v0yu1fq8BzH2jgvoYwOLekQzPrJaBsZ/dARhA6tXWFlcOSJ2puTo6e6m22+kNu0dsVS00s
ukHQa1e7T91Ee2q0kO5pwHr9uQWtXfR0lGrRfidJqrwUNbor3SoJBi0wPLDItH37vrDLjzrWeSJK
x899z85Wpdet76N3a+sgF+f9CO7cp/uZHYERvo3cAbZZidBm7u5L8M4GUbwfkLVxC7RpEHtMbh0G
T+eyM1+r9IKkdvpgWqw7Y2PmaLb7nzO+ddq3Dv9+zf1+/Yz0nlcQ48Webi7N3lw1lCo1jUV7uusD
mjBlBDBHJfswfCKOnHRF7gSQj9YAIJAf+TZzlAZhfZ4QFcTQKjzRPNTPs8oRknaHAXuM2L6bJq7v
zst2xLUNsPHCpxDzC3JO/Arr3L5Tk272UOMRURzeuhhpgp5/zqXKNSLgyGvuico7ClW406iRgaSr
NKQgrDykseRFhUZBdC3hkgTakBy1HqIsuQUqW0mjVXNuZ/KWzImTO2eKdQkAdJH5ATPdAlM82PU7
a0F8TgaOyhdVKU2IncItQ//cx1xLG8MWJD7NKvopSmfkjMSMEXxPWrtBQpSj6c3ZW1h5jQW4P33Q
twIC/oawiXYDNCTbkCLEoF0lT1GCBHC2eCfrwVP/FI0VA+8/fwYbPwE7VL792xw6kOySUqoRS0Vj
re98fVRWxfTb0/U/ONWc+I1kkkR5yC4YMel5feT++Wh9GqkPrDSM16Wrb1GtYpyqKdtwY892s1I+
r/JnT6V9ZZLcrwFi/Xk9WKxepwXQEEbP4byskWG2elipMLH1sD5dVMpYovLGTILHQJ3NlzYki6yz
+TDUa1tUT5N+vkrnS1eRAt5AlIbNmmuGpYOBWUPd50aHttI/gG/SdpHqnGo6h3Ttl7IHac8ewWm9
SlAjloIAKmPqzusj0mrYyKvMtZbwtfVHDBKnEwLnTr2dUjEa1kOn0tvwsoPIUR3hVSkT2u45V2lv
uVZ5QOTrL4NL06xQmXCr8OvXYZDlQ2+I5rCqyqTKlbPXjjDDQbHzZII3DN24UJ1McCuPpsqm+/8C
sdXH/TpX3//3//r8LWeGGbfkTX/tfld7CUH78p8sCvusbOJvn//Nv/lDIebqb7AY/Omwxobwhz7M
dd7AIkQExrxT6J5UUMB/ORTEG4CEWAZsA723ZSoo4R/6MCUqM6SNAVO3HZs2z3/JfW38TR1merZU
Lk5hIUKzpa6sEL+jDMJx0rGSljRYoOb7Nek1TJvL5NJW9b1DnOrbWRQd4lxLocEyTuwN+sUlkZBJ
9WhWFKoG43ZiWRiNVeR3OFZTPCj5dE2iy8bri/bUieHaWmyTG71gKY+G/wyHwGfxu8ANXZvpgnTE
rAFX0YZd9te3UNcgRIeF1Z7ghQbdNmg1LTfARDFpKIjLZbNnbHrP+eaUDJJ/+67/jcNjNaf/hoL4
+cc9WBe6Q4wJTvq//nFqpAH9h9Udmpom7FAe6kzStmF+jUYBt2wQ3isbjUpKWlog4/4nGOEvXIR/
QlGsf5+vzZO2wzlmSjSGv39/CwKJajbN7pC77SMk15TFUYzbtqAoc0INPMapjpH7xznDF4sh33/y
/v92/vz8+7x7E4CAgb7wb+9/AtCd0qMlMsQCWw0K6zlsmDvKGfS4bkYuU9EOybELuQG6ibJ5mlgM
8PWxzcP1LCuSyv75Jf37V4T6V11cguHyXz+RDoxRIKuuO2glGmBBd3xXCLN++Oe/8ndqAW+cdCEB
tsDFXykxGv31z7SEYrVDHeBswdlG0vP/IezMmtNWui78i1SloVst3TJjwBjPyY3KcWLN86xf/z0i
Vd9546SSi0NhjmNAiFbvvdd6Vg7wcbCjZyzjyxgdwo3uZ97tVM/9LJyQLbDsO1VResP0N4+FRYRy
Mtg2pQy+7b+/tvmY/3pOStNgfTBxNnFKzpLU/z0nZNmZVmAQ5VCX35UHBAutyLuw2HKP3mModH1p
e1HxjzPh98MuTdOEFAHCVBisWr8+qRcAsnIsBj4IsSVycDdZFjq997+/NZbE396aCQraddApMT6Z
////sCJ0pzYjg5Y3Ou0ZKu3wNqocBFfCTOIf59GfjuL/PtWnDxiQhl/6Mmm3zgglsE26ld9G34so
LhaWgs05Ao4Mg/H09zdofXKMXc8rR6ElRv9LQNvnBXkMYlhQPV9oU+nEHWtNtnNT/dCEKt1MhQm5
3z0HhGyciqJ/bIjJXjPs2bE0wODWVAxxmp5ZH2lbrbdNnMnK43WbiBlYd5226xeQI46lHK6tlm7t
aeFHxY5zq3nmyRtBeWaV/1Hjh9yNMWP1fFz6saRuIU3t6LAFbS5Gq30VtMV2/3jn8wH9dNrSgZvF
0hIWyG+nrQMu3WQQ0GwTE4GrMYQXmoDWArNuTE5Wd2n0CjBFh2+6cx/rhPoiEszEsk6thkHCss8e
khoXjc6sDGQoOikn71fWyMTID4ExMl1nitERbFvh9UokbSk17QqMBWWJ+W0yraM0RXQa6vcwxaLg
O72+817Bn0aI9dujZkYvf3/LhvH7tUtaOteuebGS/Pfpqxq5iR1PlJlb+GnpuiV5uS+jH0MOOKju
nyaw6zCrHA3BmRxoYnE4NPkxuvWt3oSbAlw/KIDvRBtpR13/QmslX1WF8SXwJmMdWjnwR4mep5W4
yRp742Osf3Rbb+fq3yLNCZ7SoYFvprhOaiWp8yarWdOlI9EwOjjfJj2kbk2XXOP/iSi9DJ1zcfPi
qWmPRkzNljGfc8DSm42OiUUuxXCIJtokVqDMRdjTPG27i1/0T0Bb4wFAXZ62BMaKB12XT45MHpgN
y51razA2s3bddA7eI3wUMalaldDUZlKFtcpNxFNUUM+AVR2jgMMIyM/xn6wovGtVd8aEt0hC7F/O
2L+PhVkstSIb1wZ9XI4dLBJEgM6dWo12SvewaB8F2oQlM+Cz34eHuKa6HYqnMqRTAC9mxvoljIZK
aoupiRejrGj+dNq9kaP2y933oJLvuarupHhkZsukpJRfmdMTZSBeVUp9rrnDPsUQANnWsulH80eq
rn2yfWD2kaRblKdwFFmv6CFXzTkJxn+cVb8vXI5kAoqfR7C9U+rTlm6ofdnKnu9RK5pNkQ5bp4u1
pREOj97AiBvM5tJLsuwf6/8fn1Vy1aWRqOYLwa8rs1txdriMVbea/lxb/aXNk48WkMIwaU+ViF9i
1379x7dnvqT8umAQAsmVwHANF9+D+emSU/skVGpJy95LID7IaGGT2vNQkR2xrt6k6qa1qx/0hjZo
Iae7vz/5719c5CLmvD136UZbV9fF/1yI/BbDYU9biCzG/LWoTKaz5EwwTYEL0TDSbnZK+671Kv3H
YTasP7xpthwO+1woBhzqX49zqnsa3iWOs2jVrcs3bG2lKaHv/jjsIcG9pdQMjJCZbiXBdFuzeEJ6
SN7s7jmCWvCvV/P7VZ/D4OBwNqUy4Kh/ejXQlCfDJjIZfy+7IH1eNvwiXrvE/QEuwYqQ9DXBiVAA
wYPlZ9IuQVWQ45EG/WNuQzMkeW/190/G/NNHw34Ywa0h6c6LT6dFWeaggzsF68iCcAALZ13Ywth0
Yfdc+ONHV+P4qEvkj7i3yNL0kpfUyu9H5enHmiTNeCD6agdl8SYAqAmxxRCwThHS8rmuGt1/NCLz
hHAIDHNkdNsBGWbjpSeyL2FFADBAQe/94zBftzWfz3SGaHNFiFdIft7T+oL2oBdY9ZZ5nbvNVo3f
3hoEs62zruWiDJJ32UVhuexovWOfGeLdVCOZQGbJFz+lWqt1+41sJfpNuLSJ4FwxpmhWJBG6a+Iu
mHskyUYnAW4V+57FHN151M2czqPNdHyAw7Co3KMLJJQ5PG/YF3vf4rI6JMkOXdgiD4P0H7svgQPq
ty83lbEBuQyXPhX0r+c5c3dGnU5fbztAV00Q7AKi41WgjbupNI4d8ZE+tJl90GsJfd1sWOTBR4T+
D/FpsO5aoe3YngP49QablETQ6RybCV4tsYd9lL+mA7na0VzMNtCYm+Sb5vRPVUB2bZIZ9RpCK/sf
21qlBR09EzncQpqFtbS7GIEbOayENqIMCse3qU5B78YCj71Xk26m1w99bn//+zl93fX9dgL8z9H4
9D0D3tULPx9RsbdGjAd5rJbmhL4xJ91oVeBzWrMuFMveQ2JldNHSNWtzqRTqrag5//21yD+t9GzA
uUizChnq89LnjJ3o6WfXWzdVHUM5ZzzAcXppPTrgJZIegqLUsgjJ2ibHhAUhMc7pkMdn5RZ7VyS7
iRd+9HJM/rJwG0rV8aDcGe09aYSkz3ucKENuIOJv0uSPhGX+1hhtt3d9/JFeaTsrDgYjNeOxonW8
Qs2cLIOOKBEDzPA6dcKPhMimpafMc4MleSNT+zVFh8FAG5StNXnDFgY++3d9H5gsUY7lpCupO+5m
cFuA9fqLJbw3knqe7Dbi2g50SDXlS8uMx0KOdQxLC4+c/90xouTmH8f295Pe1gkOEOyBEWd/BkuC
pIAvyux464j4zfeanCQEJs75xJ7+78/0h0XSpoSFnSEUf1WfP+T/uX7VSWwDcwezW/jZR1SUS0K/
diyddw7Ut0VAsFmWgqMXmXj8+xP/YctLL4zEDNMVwNxglf76zHjd0PF4kuU5k/hMkM+0zsCQsqnf
TQsv2+R4K2W2xOJmsb2QPlPIlIhhUp00aMlJviqU813INmQGPthMASu01eHGs5l+//2l/uFEt3Vh
2jDL2FxQ2P76Shs/LE1Q2RjYAqa2fXnI6+iNuevdoEnUmOEH6sN/NbOum5ZP33Q6fqbrkPWLcfPz
FdWFxIWEhW+X0bW3EKoRojEfV+FqstWRqRuJ4TapbZpr7egy3JueszdrcgJ6uL6ocMXdYAGuCQKE
VpXHRnMKx8fQAB+r/WsL9Hu9xgcpuXQqPhfxm7E0bJtOkg1Yb3snb1Z6gSyJtKNgYaNYIaAo+vj7
p/HHM5YSCaEV7TY6fb9+GrZLnmTaDjUEhRMWrZMQPKuZ2bcsztYi4fxdutNAYNq/TtjfK3LHhnHL
PGn+QIQjfn3iqDaYxYqihqzUvPSjuBioKsmwVfEyGKoz5Qr+eOrPeEA+Y/vkNEWyXgWdRh3u+SkG
mdpewirb6PiRpglyxt8PzB9aUbxARfHIZF2h4f98cRhbGLoAjrYE172xqsDUEA2THqhR1I0/iI9v
Fp1wNjaSI0eND4XwYbJMEHcrE4xylHxY6Hn+8eURf/q82CHzSVHdOmBEfz1soCA908p0UlhaP4Ii
BkEABsA+Qdq1goyiCDZ23WVE9uXGJ0VwxcZxX5g0EZmvp3djus1MGT5Yw/CjjYL+oTX8S+DVRCdn
B1ezpkPpBLcTK82xdMt2ZXsy2xLNqN9mXBfcyDgh6sO640JUnwouE1nHFi7URxuUtNu91OUpK6gQ
woEOz75Gf5gM8nVqk3yvWZF6Nkv/O7S2Nb6LADohKuXE4LJmVVNxxMdal+wB/v4x/uF4kShk2yzG
ir208en8DjQHMW5ml9sOpY41hcxzxdSt+6wNMODIxzBoL7ZWfUC2Wv39mY0/7LUIR4KXoCsDuujn
JnYYGbT7K1ViusY2FOmt2IWa50E2tmJCyG1j31fVTdel/U3i0d+0rBKxH0Ljv7+OPxwBaikJrGme
Rvx2ZSjI02gKR5RbBHZnps7kgse6jgYly5cqMN4GJzNuyQw7RsKs/3G6/qGRD5/JoptLEaPo5X/6
lpsTeBJ8TuW2USOJM36wNZ38W1T4/jH15yRQzcWePU37qPNB/5XBP77Ff1hlXJ2Wn4CtbAjpfvr4
2SlljRvIcpu0U7oscDxiLXDqesEA3ARM+M93TCn0h1qSPaXuush1IHF9riUd8nRbYpB5zi51v+Xm
Ndakse8GmjabsMHRmXUJHszSfdRAC3Aaet8tFaBVI1J86w+eexdpb1mkB/jARn/Rh2GwjHvLv2vN
huSCUpCQh8OvwQ0MacjSnhyvXsJ/lgSh1PFRiwdFOElDYI9XPJhB8lIzCl+quoremsGFcFInlzrB
RWJZOSZSW6fszYbwKWuKfh0Wqb9jGmu9AHr71tmBXPfmQEg0NdHJxxmxVMLw3mKloTReGqau39PN
0R4FEhtP9fI5dGfIrWq9kxcmqPcIUblDvFddGC3PZnHrwmCjfGo+rNxp4bp39otjPbeTEf3o6OtX
RLxVbfioqCAueS+1E/FURFKlGTU3UDr3PlLuuPD98RC05JQDnnquM4MIvNFyX+HJAAMijBz5ixDn
zE2e2cm0+yryp9vB1MEutURzNu5XiqD4VBhDdMTMrC+4QmI7GqNHHeLcKiWfeeMazfglYN+Wjs3w
hkAoYe0w41UzIVSMkbIQ9tnmD1Go3s2gmN712LgQGfalSUMSjU0RnkbVhqd2aL4XI5q+oO2TCaJW
3q5T4E/Ue4zfwzyjAmsSuIZhXI143tLBJoIEpmDCvHwia+XIyO2l0aKWjHJ+uj6kgskB6SXSlaWr
8JYre3jb5DmWVNok14cMjJc3DczJZFaaRfNNjlLz573rYx7Em7qrvC1s/U0UW/JI65Gc1/nefzeo
KjqcBfTkHFkADwVJhZUyD4HXI7ryxUCv0x/Lte+RyRwgAMEfrjWAmVX1dbBzqpcJuUroY9+93iOa
NVkniUlaVudPZy2vpnNLPHHulefrI0z+xnOYRLNPLN5BDSXn15N3/92UWbtE12zeKiAJK1nHCKhp
v+/qMSO93CzE00Bk5q5R6bZv2mnOyCbuO6akuoHl9DzyCWwCpfx1AuXsQRBEbYyZ8aIFZCDXaNQs
jW2yXhTafVMY2v2Ql5cuAcSVR5l2Z1T0jt0QKeSAqFH60nv0gxjvWw2e/fpjyhb/NJKK0dbDvuq0
VFsMKu7v2CZUeGxgUEdhewdmWSF8gmvrXcoE/xUxQ8ke+ZO3NHBebSLdji4i76ILDaZuPYwggabR
pv1ukwpp6SHMjqkgVnaOmk5GhLpFXqh1k5mokKJaW2aimTHRYOdgfjyPwqCF4XfTKdO86dmM0xsN
FP0l1avqOf0K+WN6Fqg59gMUZ+aHaltSvjz5njs+2A32OWWUT+VIPnAdA3EqJgtIcT7j8iiJz3Yd
WufrPbauPbXGQjkgqY2+YY+EKbQ6qnJSG1XGX69RFWiR7Js0IK91ysk+arz8lhh0f8l4rdpKI1il
vJenuUe5MGPE+4GEdRpllvGgp8jCtO6uzYt67U68bZC27lMXZPZKHxyFI5Mn7sIWlqfRFyd4GtNh
KPBomQej6mOf6bl3abqu/eoP4hWS6IE0nexs96Z1O1ORobM6w4q8veZU9+QM2EXwHdMoWiHhw6vL
9XKT+zJdQyfhgGZN+jCl7WV0BvtLitxwXXckjWmDVr/K4VlKlZI6IdZWodE4zqIO/F7pfGmDm9JE
ycr8d9gM1dTsas2PX6XNoH1+3LbY5SZFMy27gWXVcvL6yYZ4hKvOJHULEkQBm/g5G8OvLCTJVyyG
/Hr8EJk5gkMjtp8DYpj9MH0e2r69WE54CsbnQpTGIzkp+Rmq35PfVt6TDKf4Nmq09+tPiQjDU1Zj
a0sxBBAkr/Fp0Hu9cJEhS8r2HsjY8B7GRoDaCyZxwKQbrIrIrHZW1kJJobm0K/AfPbmeDWgiLCzm
bfn4RDLOTGfVvw39kJLZEdUPENyNkyvC+6ru6odmvjEG+gcDhBRi52MSrDtJ2zlz+xsw1syo5h/R
+EcPYYYBode/umnVbfEYqV1vu6+DlcXUazbfRTPmHBFqZ/hx+K3+wQfd7zqtx2DSO+LOsxX1uAQC
X8tbxnKYm4bYQbzYMKboq3LNgmcfpeYUa9mEwWrAK3j2nXI8X++RawwpEv6InLRoMw4W87wBLuKQ
FsHZTp5doDEbDPEIki3fPOidZcAdo2MDK3ta2Zpt3tgG1163dKedO6bqACp6FRcB5F9FCLsRFwdR
YF8kbcLd9mRPtzHJ8Yxo64sJMHdlDUIdStMpDhgzOEsVwajXix0eNFK7YNKuaLpOt9cb0lafjdjV
t3pd+UeE02vHN+BEe97bFDYHO2jSdVT+IE753fYMrjn02WbqjdvVezyvFVB+w13lOPpCAQfT0Im6
kZmBhD1Pb8xx2lWUEQspwrXWuVvLKr6HcXwfxx7IwmTc+FP4QxurLaEnC6n1Yp3VglfBvg9f9TpX
zm4yQeh0SGProH5pQHLCuP8edUfBdZwCBhOU+ALn517XxmRF++vCdn6VDUhSVAwae+ywO5bsIbVU
HJ22eTHH5m7q56lycU6UP191mSx5AiUJXn0VvzimtxOTfDdBo4s63OKUI6CKZU37gKN2Cy/v+9QM
KMYsZJ0+OTp4hntSe4zloDfFklEolmkfQa1qp2qpjeUNxVB0Y+TTczvad6XdwdfAfBJX094ak0uX
LURLyQT4bz9EAuA/MAArm7Z1qK3HztySiLmSs8NBjT+oOC+FxXx1VJVA2yfoQKajxWFjyyp5W0XG
XhlCUtd0/dEGMRADnrAjeR8JnWCkWugI9T12BaSuw8nWV/gn3x0DbW8YQrGckuaSud49AeUloduj
scX512MQSucmIyYXunFl7iBnb2GbT32zzNx039TZTWoBEheZdg6H4S2c7I3MJ5i/1TgnGBhfs0K/
pVVCZpqzzWAPqIna062n70Efot3tzD3RQ8aSa1K3LDWQMVVFRNOoleQ46tEKRUi+LAvrTq9I0qll
Ah7DQGltvpqtg2kY4U+HMWwdp1CfzTiq12VQ3vZI2Df6YFQbRlXdwkPdSn6meSs16oisIsOg7kxo
djZLglA/tAZMRO5YH1pm6UtH5mTaTC7Eqemi1y4VMhLThWfbaxxY+TLOGn8XezhraPzrBBiWPpkB
RBmPiqGFPZ1U0LU3mEQJaLMI3enzo2mET800NaQlyRs6gR+YcmEopoiL0x9YNj+sGoAVthxsl+ws
FqqrNsjbiarv6me7s75iNUdgAA5G3otzqDGM9l2yKnuYtQOG70VoYszC+IyAQRLqEzUH19nkcQ39
om+TU+f5m8m031BxINgtJambNtLnsu247Br2yoh68PZjc7QikUB/Hl6loWlb1ffnqsADFzL5XBhl
f2hzrktFp/apGRJVganf8vVpX5fte8YFMCrG8AJc/NxFgF7bMIDGXhY4uPpxQFrNvXoOkfPddt/V
XHqGSmz7yS8OxWDlh1BR5tJnlLNGN3GEhhQkOODdyxelrsCWhW62ynV6xg5a5m4meTmYn1EZ1H5H
HjQt+OuDM6b8UDT+0Rp6h4TGtjwYwFgWfaGXyIDj8mBS32D/6wsg7np7UvMTlmIsfgZZwYqVfEsd
YkoqGuO5wJw7v/YgHUCdq+id0UB4iPwhPNjU7mSD1e2qqzqT5QpTKbmO9UGWMNTLdJZ9VLiTu9C5
zeN4Z/oVWdhe+q3ziwy6RowprWvzQzsfhDhiuOBm8IY1T2sPgVTjLh/lNmDYDv6036eEpDEEmn+B
IvDGqXB6WHatrRy33Y0FspG+9/Ql6HcsO/MNc8GNqk13VxFQMdRpuK8aKZCopUm2TALm/2XlZAeg
Oy+VRvZGPf90fYgS/BhmKsLOSMRtXmaHKQ2yA3yar45ks2S1CMtoRIEusu0S2OjU5BixOcplXecr
o5iyAy8PPwUuYkX87j5yuPDP/vXGr5LD1cmOrnw7yaDBB9m+Op2Xb/gJqsV8k08kKYjMeM6wv7Kc
SAVzjsejxGWpvN7tZbSmTad2UKb8wxjHAaEv3HODaadBgJs82LC1QI8eYltWVSlyPo3yJSjqYfPz
Ry1wkwOnVLsUlpxQUlDlgeEiTzU6XG9GrGiHIX9Jcj/9+bDTCAfVcFThbSqSbNMIq6bW8BAA4pq7
qcr4G5gF8O/01W6stktYx7tbKybiNlD1qQy3DgmFzND0nokn1zVDcfqQq6HtDD5xILjwPgwquLXZ
wy6dEm0VOrpzSuhYnfC8xpjddFA+WmHyJY8RbNSq2vjBj8kxPKzu5B4ncVUtq2yPl0PfSE9SXFvO
zUjkybKPiaIVzB60klo1ifX3vtX6pQGmfjnq7nesUpvBCUD+ePjw+iZbEv0XEL4+a/udlK439Qh3
p1Dk9YEvMbi+66Our8Eb6Gao2fXRdv4tWRrR2vJoVWgIpyddD3bXx60Aoxs7Zf61bhPLiuBk/vXr
zfXPX+/pPXEokRs7P//vz+f5eXv9p7lmoOZutWr588HrPyquL/e/P1eA8V3BcsXi8v+vDSw9L/76
Oz9fiRyTF2lO6udL+u8XAwI31kDtXnKzC9lzzy841uSulljF6lmdfo0EvN5LZnX6fz9e710f+/R7
SDmSTdtmT9fHrze9X5mzdpY/cP1Z+bXclENwvj40QedZV2n+rZ6dHbbjgT92lYBHw4//3Vw5WPlU
8mlf77KmtzfCHUgZSKyb3GAvHpS1JIanJHwlL4+drgl8fra9KiZZb+ImSrdDakCUGZSz0OdZ4BCN
gjzY5mOIDBjSviGXyPvfuRBBTmVx3sZVsIfFOq2U31pwEIx6gz9nONkOlTi5OGC2ac5UNWZqUTSz
JTpemnH/gxxJfTsFKeNTXNcRCeQt095Q/+ZQupwDWh3U2Q+p+sKOLVhVLORY2ia1rFNMkrpg7bHj
5Ec9NLcV7g8EK8g+B2IavMB7yenYLzR70jb6pL666k4a+iYfym/e4Cc33oiJiTxPqn+veUoiSroW
3HnU2SFc43AfVJO91V35kDWIi7Kp3FFa3cE32IQutpEaPPaip3liGc0xqZJm6bSYklzUfhY+YPy5
JH30DIHDHDJmh/e9U/Dg06T8Fj70XXkJhWcuCsti/+TfWTngpIiANSHXaQrFm+vnj64DrBc0FB6O
1axwjt5EU0lVAbnAw3bNqHeiWUSPhY5YxQ6poSjVOgxduXNMreLL0J5bPbv3Ymyrle+Q5YqZ/k51
+bcui4J17JTfC7991JpyXLd6XyxDMGB+FLyl0UZLK8UnO8sSW7Eyq6Bap2W7VXnmHvwKbULI3sjI
erDe5g8784xdAOYA+dY9WSVwiEPvqKFPORjjfuxy1EiWfnTdpljHbgSNvM3J3CIOcdVi4OLyfBsV
33PhE0pBCYw3GcBSLHPsgqFhLzq9U1vXr0AlwxNLRj9fGjUc3xlSInFi32pa5e9qb/qBxjG+VQJ+
jaicQzqzi0bZ9RcL4VmYFi8kgtQHBfCQWUfLbkeU+SkJi53shL4f43BH6+lZ4yUcJK0POMakixPL
PqwnkYhNrmbglVm8Ud1iWSXHe+uD4TmHBJO0bPkyjbF80TYwNwZVrTrGmwjSSyaKqaIgzKndaYHB
36A7wP8IHyloxpn2g22ZuezB6y7omFx2JuwNkBoc7Mp+6kwsszHecy1B4qKvojbV9hOC+iVIOrFP
oYgdYXFzJUoL9sExLVsPffdEJxFVVPAFwDpX+MkKV1ZUVceG/lBNMspCYAxdFtJHnd47r4NRJDfO
tzhvcW5628jDTjpJ87b16TDUEAh2MTZQ3UD90UmDpT8ANRaNXbqxZe1u0b66qyAWX3toT+DTiIAM
Qvb7LQNcyorlZIQv1oC4NMxaie2XwinI2aRWfkYQcJlsNC2p6X6ExUoBcqeNRV5wXrR30kzImuKP
uPS59m2Le1ive86axFmPGfCrxDFvE5OxcKwLtvakSyy9nIU50d9mDRioKzYjHB3qOjr6yfSRMUrW
8vCLlhcfbT8IMEiTBgXet7epjVwL8vTGl27K14h/7w6NudaM4B38yGbIZLlmy52TBIO/PujJoE4s
UFFlhpxTVsyk6fsd0TmBkEKwzaVzTtyphnFX5fm0xewZrzyz/x6G+XhhBUQI07XtoioHTNxxVG7G
viNYc0rtvUY1Z6D4PsBHOvs2CShGxwbM0s1nQcD7JsXXsieNAkrepLm7sfMOJWEzJGhHwUMzWN89
ecqL2zpijqN1pLSxj4juptxwTwEUwXSS7M2qlK/2/C3qrbLfl4NxVn5FEedigl8rtbWtEVkmG+VT
Od+QshAIeaOyRt00yhVbrayOtVvEp583JmsjAKkPr4StSZUg1jp+VOxeBr3UrSqDY54hU5EhYdKM
AxUjQJqDMw2tj9tDjXD+QEE5rEyH+UXqe1jRrIxUu5SVat5NmltZ+Xu3orNihil6BC2DXO/360yp
nT1m5OKF5R5MCH7+7E1gyyeBAHd17wTm6rnuMnsDb52x8OAt28AJNsByfWSurNYa5jpaRP1O6O3b
mE3BXnkdfytdah7WZq4r5ppH104RFuuiJbzcmXO3dSzNh9CK80UWhBs79Ov3Pu3ezRnwQ2jCAic3
deyMjgQ1/yOHuDDa1naEEUMvFPBkpRVHVM7bjh3snUEyN55LXKpIN8GtkVHPNeg1NH2xISb+ZWqi
U+Ax1PAJACInCkDm5GL0SNuc5DTmziivqvERsGQBWb8h+F74X2g2yiWbW7Q7pOLBRzKZ5rjVIYuB
pprbrDHnvBC+mS5/02J5PJccvjE4s03tNwXJCwvcUNEyjWcsXfREyxvzEURR8t7cyXFR1qqElnqY
LFXR3/Z+XrNjcJ01eC1qLCcBrwpnTmntcBfUh4Z0DqJRnHPMDtBPtOpSWcU7jBVOOtHFpyGuX+My
CrcjzZdNjoNX0jVbs0/2VyEJiOtqLJxNGRunQFCF5ASQ93kfHxTD9HXCor3yfTGBHJl5rQOAUDr1
xCC14bl258Sj7t6YfPRzM9unmC0xXREa6/ELlo70HpAcqUXkxi9VlmWQMrRukwsEbE6zOQ5oxPed
H8PV8YulRd4nIQ0xA57E+pYkrrkVfcUaS68L0yswjkb1PlEe1Z6+zLiXc+RzXSlCKwpvT7IBABJn
+KYBKj+UTeQeB9f1NwmaStRYJsO2wc0XZO02t7QC9GOclMBWPYALghrWG82z4eaDQzZLHt1dyEqe
oFBKc+fLaA5bhiW0kPZg7nBuVXeWd99VVvpQJKRGRb55h0Yhe0AbH28c0i9WRvular3iEZpAexqC
8Atft/KxcVq29TLIFq73YXZR+oqfujzohQZjcv4RZVy6amwzvrE6QIlBQo+hVEBBYRV9aGFycIpm
XcHf6UqpXtMRvCciQLokilp1zIczES8V9oaGmoBWkvSiaGeaZb9SRj+dLQ7zQkYEBSYZW0hoUuQq
aMlmLIOvcuj2AFG7S2EH8C384rYZivQxTNodLSgDOVry0UhABVZb+RuRkuvSnIkoyI5l/42GRH2K
I2xa5HIe3SBzSbBuxVK2MD6jcNjrRt3y7dKxb2jEK0cMswiA8Lcpoh5mW2w7x1JPWCN7hiQUL5nv
kSJY2CztbFMkJ+6Nbr6HTruWY0dsReIbaxF6FLhe89W08lvbTPNbadAu9AhJ2csa0FOEczvErAT8
YKMVgX3XRXIrRsveM7TddU1/D0GtuR2jitwC0+g2RQ4G3E+5uhJyt0e7F2yJK3aPSckets9eKzMY
2CGFzPYMd5cW5jfV6NbejazTYM2BxYC0CJOstvrYAg9g3rSAgEkR74hjOvg/sNbREFWqX5MxZsN2
gM6nz0FiQZht/KRp50jvdql8wQXXGxP6CYPYWflGERW0YI4SnTtWXSM05CUMJYBGD6RmWkRiY2Zz
qhwjMIQm49oOBaCTHtLURO75HinPfoLRswKmhayKlaKv7I1FqwoykF6AIAUkZ3vjc1Aa8mDhWFik
JlLmYEjdTeZUMLHqsHgwknRd27SUc9Qt28JOI+JsiErz0TueXdrjIBTqcQU0YADBvGdFGpB+2B2N
jy64d0Sw0JFVQ3j5Aaum23dk1MnakotmDNn09VFBOIbD5UUQSOQ7XEb1lJhBUxC7E5PWmLalDiWc
zKSJcha5K2nygwy/mrRY98Jxv/q9150quTaCKLjzB8wiSeuwT7L1lM2FoqNSUN1R0ZLmiljbGsrs
2I83CKcp/KIakGAgq60VhltEmCjO7WGPBR73Zw0fpc/ceNXHd1Bk1W1V2kvEJ8OTXi+9qNJejIGp
jKouERGbG80a3kf2iscsp/CkuXZ0Im9aA1PPt3ww3q4SL15O0pMWetpXu//uqcx+MaL3YkyJB5XD
eBRO5+yrbGIO55N7GcbBKchwwBgie0qzoT55TWzcdz1wAxMDBLKEUwAg+jZtWElo5W9jBCeXNACF
rJLQPnXJrSSe9+I7qKYJZ6nZ2dbNhdg+DwpipW41cBtGJxGv2haqUUfj/C1oL3SSoGE1Y1uu7BZA
O82mUpNasG10b139wtjrSCjUDgxavKum6bEImujIiGK8r8S0JGaQWqONGD9J8VrWk3O53tC220Wx
+aPILYZ3eqIQoSpYTvWIGcgfHwkWHE5cD7p7AVoTHtHXnjYxXeuOCQ3UsoWCFHqa2v9j77ySI1e2
LDuVmgCeQQuzsvoIrRiCmvnjRiaZcEiHcMjR14qsV9316qcn0D80y3tTkBEIwM8+e68tCuYCo1nh
BuJldcqbcgCMGwHgy3ro2LHPubOEagtCvRrCezlNhSonmqsNpNvbRHgX127pTOvAN8tNJ2kHcmS7
plxgPpYIxevENuFbg/A5mjSLmjAtll7tya01iQECINctS8o6HUNIuNl4iGLM20k1/CT1ULMzmt11
fQcPeAysCpjXqqd4b1sXQIc7kB0bK0RWtI5ZHldPpZfwKi0dQkvUHZP/cEpS+l4F2hhuyWoWMlpq
Q8SnJCyvmXSSnWTBgAIKHtep3lm+cxdx4fiMaVqs/ERPF0dNdOpOPvjjXHTrskubpZxYBlneF15U
Y+/JihJLKzn8rW74+8VohmhZjbwwlUqKWzGpNaV01nPPJ/6Q9m1HisDsD1MSfpQi/jEIb15prsIq
WVZ7zFRqMQln4MhYUm6bFcVqGpxupRqbzXHtx/tCx+OyKWp67+eu3nnVADHIR7mjIBXtVd53/Am7
Z4/uRtFu9cDpsE7Cd3quH3JKERezMzTHMUhAA4/lO8FYzSURJWtpWF8THDya2fLhoJmJt6kV0rfo
Fzd77ppz0SfjRQi6HyfKpKbC8TbUZwBGHDJz1ft0eFAa9za1dD44OqeSFeLWUoQpR6GUVuIKReLi
xZ+R/acOeop71ICvz88/lEE+dHTH9ANdvVoKLrHB9fcM1j53bwJ/gwQBBUey2chieC6stHm4M168
Itl2vvYXIffRPREY1IFtpvtkR8b+uZSS/u3IdpZDMHD20KG/STLd7dMM/J2OzPpM41ER/ISdjXmz
FpQLedOzCwlp3+kOhkiLWcHGhFyUJe+o1swdIT6BDsMbVhvt0dvsx6xr52/fxYWrWI4zPVaKZ9xU
b+n8XrKfwPhOGIRasAracN4QWAiwrDMVwb3BlIMJD11rhnRdCornGmhzGS3ctVi3ls1J32Dtp6to
m8O9XYhI7Sp3UhgNJM3o+Ey3uZh3lJBUq7HC9J5VqyGM2X5WW99V7p8B1BPA7Qyl3xOJczUsC0xH
bewUZO4sR7iyR/QfX3QPTWF8jMX4O4a/g24JJ7ukXGJRza61V8Z0mfsgeqiMrDlZSocr3FQFC02W
qDW1aKVjJ2ue9/ePbrnMxqLZOON7qmyOKcGhhsWH/apeNX5d86gPYoBAKVVNHKeSaViroRx32iEh
7wsbyyWSDGcJ/HXVsNSKbS6QuHCRpfK97gyUWjR+hlT8PNXEKDeG57yBMlzR55yJKTjG3sayWrzj
RluughLxy/YiTWEyaGMNWGgrGnBFPc+oAyyzb/Rwcxs6dbsgKD2sB5ZseaY+WZP52yl2kLUMojWc
gtaxLZ1F4pvHwgO+PDqdeKwRl+glHiDlRfpo9Foy5unHOpNQBrIYO0RnuE+6/AxsN6e6jX2fLiYo
z7Lydt19rjcQ1nqdOLuJeO/SSEgteEjhZG5TZPSak2MRvEkjCpEXq3Jbm3Jc1dVMU4oYgw13wyNv
1kiuoWE2MWvn0pcgHInXL9iqDpxlMYk3dojWQyhxKWXrnFxcOftiKK5RoNWpLO8YlLZpzkHAmdPX
44mbMNUKIosuOdUMRoK2lqR0icP2eeYERe9D6WCWke3eCe105ZLlZ/kZr2PdRNvZLLBTjIuwVgFF
vXVz7oL52WJTdlekgoNl58XK7SgOtkNeuKGaGP99eDVaWM91NgNVITDvTn5G6Aag0WBbS8guxrJ1
kPfk2hURjQg1x7dYWV90fudsOcrvlqF9O1Yl3Ej1U4J4OWGxCzeBl34P3l3qoilxlxK598JBrWxS
hBs3FF+2XV5oL7rrtgjZk82erJWEfzuuarA5/t4qJRW3ELSWhaKaOtYVZWZeykGWaOGSajiX+2zx
w56XIavg+ALened2j1hEeQ/CQjU+0EWPhrGEuZW9BQPtEU1wyCxtLS0vvUMta7aisqjXBPjvhJ/P
JkjNTUL/9WGsfI2R31rbSd/t6zLtGNC5lXCOvJXijxU06ma63oQbIqT/rkrTrR/zyaTxF5wj942I
aaOKiI3Ezv3BWkR7+qk/dN4kx1hP1JSD0mzq6pSTLFimvmJDODMPhy02rMEDgKg4DyT07B6mzP0t
LCQaN9O8y7QIqmDoF7CdAfn3kUMli/GVEySGp8rnl+H/PluFx9Hhx3NHqK9uSe1nIWgOilk5XqJJ
7pwASxcKLfDnWjjbgGVLJv1DXIQKsrOl9qHhUx+F7LfpXShXRnisRx0RYB2SfeCeFSKLY3DHMYxb
bHkwJeyIK8Bu+SDnzZsTwDAi2Ke21Wz6S8X6aXR9FvpOXeEiqbjvuzo6/v1CL+J3hbaG9pfUG8QL
aj7m8irCyj3JxvniTGn+zhv35glTnuVUhxtLJg9BP1C0nvTWGkmo39BKwee5c3mDW5Eza/o79Jbk
LY3UeR46Gt0RwdLqvh7T8bPGzsqBKU+pJin2ddbmh5iC0305ejenpOHNrrlpzVnNem/JI0PecUD4
PH5rjmtdE76JvOFwPoAYHzNqOorIGDkHOC9pUO6Krv20VZs9V0hCW9ZlODx6pz4XXfPMoWrajyZF
ETP1mCVnpElqZ99HjV4QBKcDM2NMq+j8AsvogtBGMJ1CAva1mBaSdvdDY/IU7UbBbFh7BMzbjFFg
JoVhUVJdAzQ45aG3uRvZ1+UYh7dWqn5pjJVJkXv0K8C4tjR9wKLuSPaA6Fa3zJXeUSjuQAiPvUXE
LKZT5LcMLAJCw2BtGoeZZlbmQzRbPAeDags6a1xMAJYBcvbBgx9Rc6IiRh3y5bzH4vGci9zfpBG9
LO69572tbBQaWYoHOnF25uhGh5yz9L7PSZn78LgXgZ2fZZ8buzHe8H0wlxvp46QCSs76SYIDt5cy
JT9hxxb12uwpWUGN7X6uXEZl4yFVrbP0TMpUHWuu9rrUwyYk4rUKTYhcmrmtHv13cKvGtbCmhqOC
3Jc4qC5FZZyLqen3FJS05yiOQR9UsC4HPpfSGa2DV9ADW48CEAJeOIDLUruUWeRecspExdvTa3vb
AKBajqWZUjjCjT/smSYDo4K1peGK8+w4JxNHRbOurhS8XBwb0Xd2+1VupP2RNxMqM9flOq4qc1dl
8ALhNy+buvGfAPje0bj2kyo5o4gB81GfsRnqE+urhEN/TYJ23ava/QgRWpZEgfiWyHesS3hfr2a/
0/2PrrT7XDumvoapfi5b/FPMwxCynTh/9XL5o3y//1EKfc+bwGA1+GE9g1E4madTfwfztfaYPYS2
u52jsfrgMVjiQbTTdeYreegcmi+ibgrOMsNTImJVLMe+W8VWne8NVukisZ/bJHqUxcxFZDKdT8qh
u5aqdyyLhXPWDc8PkWrv0ldzv5SACBRS3qW+f5lMOhqythmv7kj9izmY7suMa3whh1dyctF9xgWr
MeTXqXLGXTtWf4oKVnKYBjWQZhNDkTuNcNut+Ay0FlKyeixhfR6RbuBmonOuQsIMyPd0KNsm3c1G
3AUrRmtvX7dNQgiAbNtcce5v8NKmHGrxwSkYCpqhzobXOlRx9svyrAvpZGNLbFNu7AaTG7f7X4E1
e5zI1b2aYIhXMB6z9WxnPgkq2e6oOXSfQFX+qbi+k7Avn92oc3Y1c/Qi47M8m715GUZuP3Ab8azO
A/nHJFMPtMVjbHGB6HESFceiqdiyzMmJQGN2tq1T3LDcpvCnwEAS3XQeK+oAVHPIeq46EkPtMfQF
7Fy3bM92m+/NWj05noH8TDJnHzYNBxrtLWlGIdIZxc7LOEWPiP360Idy5RIRWEwqFk94hF/dIaSa
iha5I+1/+c1u+cAruiFWgUOXMb3sKQB1hfhnE9AdpV2c2NEyY1W0VkDU33Sptm+UjNxDwd6q7nKf
UsO4PXem+WBxz1hR4GCv8/tTxMiRbmG14rzD20S7COD+WaELdvoxNpR5iySwvC1hq/w3FWjl0h/N
9tr2V4CV+SknXMDgmVnvGBMJcFuNJgs2D2/Mi/3wICo3/HBSrdj+8FC0kH84HQZslyjnRrPsPqGZ
Yl30K/dQWO0vJgLzaDc8EyIK3uglPgcDFU8aPznvCjenLO/ldRgpKw0567mWRCG5fwlZUIHc6G4p
z+8rMYibRXMOdbDeAZI5LqIUvG0PYXapa/JGrTfQKh2DV71/iTXztjEPwy7vum1Py8K+jrwUXGy6
8s16HXBfXBZOT0c3AsYOBP2AJFPAViQWWEVO/NokyK5x0YoT73pJghEaJlnX8ldO3y9L1SC5FWVn
b1u2o6/strHp3e4kcRf6foHhroDoFwbVK7UOTM/QBZp+ZxAbeoDi/yJYaP5RTs0jMPCufofS17cm
f6sInTNboVs2cBiCfTutJyhRK9VBE537hPMTI7rKKvPBROtfUGH2pDEo87qWyZuskXfqkLzYMDUb
F0wgE6219DiE9tQ5PVRZTrE0rkz2UBE34ZQW5KbwP+Heqq30+yfbiC+NxHDbZeW4FX7L0Cb4Zxo3
v3lTGB7Z00N9TocUnSQXuzIH/NNT+XEbSJcM5A7eaRIYtlmW3CzShixKbH/BZ5KUh9gPU7fxW9v/
7sgp+GKdKbSpv19SzwrObuyaD9CYVrQBsA96z926Ofo5F7yVlea7bvoOk5oMQSpj7+taGWxzoy8e
qiTFuw2b90VycSP2Zq+YqdIt8iEj1RwH+6qNrUU0RNXXxIpoSizzJFPQB1UYeQfbmTsGOR9/Z8uq
3imc3zQzZi8tEg6nAa9eBkEIyrgaxkda4Skn0+JnRA56TEQ6b6oSo0L0V68q8ZiWFU1Df+Urv2mL
Uzj9CQJjHFeOg7MTqIy1hHDXbWt9Tx0kqUNp3kDXk907h1b0UN0t85+/9Cued9DiJvrb+25nKmzh
eTkWNOJNhAWK+NfUOclLXj1GVaRee1vEj3Cx8Vyk6S0apHEBfLCtpHhG1ZlOrRPJY2FFwS0rhXy1
/u4iurE69ILWVHKfzzKfTzryAuSUbHrOFEobIbNjk2PCYMxxjkNAJCqOmvp9FqywCBdU1P7hD2sa
NIcINxtggS7aZB0jtIcJu7zby2evGbdtQRdZMuTl2ZvIQZZ0PC0mrOZUbt2Fj4SHau216myr4g9S
Q7itbRMHgz04e07kfCQ4bCzGggW/mAxuM5x0l6Ye500XMctytp4efA78y0oNPec7w9pFlqth0TPy
VjBgXyd2D7oLu0e+sT9T00SrGXvIusvkQMkQ6/9GZ+KE7Vuv2WqyYBWNf8lwFNM1oftOHPuYA2/R
dn94OxEIY3ivU9I5m7LI7o9iy7ky6bpXxsqOyI93LAxvXOtRZWv3bfKK7LmOjeaZ81u8MI1cbr2K
89FQMmMPs57P3ohQpqfgrXPM7gWLLSNuUEw3VjvWmWqnVUeR3AMRDo8N5PSr8bX18PeL0Vsse8hA
ol/w31iT7Zo66rdhMlP+Qokhbj3rUXiHBPjurWqFcxRASM3aYqzxA+d5tp50ZNhv1u+87c7hGMWv
0rDjC0SRt9GPqhXlP4p8mxwuf/vcaQ05kYAV0QHkTeouZnSDTTlxRJ0JvrImLs1NWzftX6LB0cxm
nspOq5deldjXzs0/0wjv5ZhWzhs+KYnJ7kn3TCSpb1GECNT5QbblJXB748LAgAlI9mg8cwprOzYO
bcU7DzTlzZ+tbuf2AQjFoP9gsqBmpuN4jmQX78bRKjbRSGamyQH2R/hAEU4y1x8ZVWWwtmNR03Ft
C9JmzatEFafUrPzMXVu+zN3V17JYE/wf1nPb/fSVfpwqK1yNrhoeIFUceuVQCWLGL3FUm8eu0O6C
rp15xXMi3A622/9X4PL/V17/P4imzh3P9z+CuatP/flvP39ZqOfPAhbqk+q0/LflJ+jjpPwXsOk/
/+g/waZB+A822cR0fU52gDdh8f032dT5B2Si0HeJdFHtBcrg/5JNvX+AUoDNg6UZZBO/6/+QTR37
HyYITZQZz2cz4RDB/Y9//xcSZvu/fv0/yZjAfP5XnphmOVhUEOX4S33HYu/4rwn0LrGzskkhbDdK
x1uLcRF2R/dcuJjWgvGtGfr2sW9rpp2x71fStUgTTsd+LsSig32yvQRFpO6SUXEO6psIuB1EcJiR
ea2Do+Jx5YKaXIvpPDUV21Ez+p2mebAw5ozjEGYlnkpETlhhwCv3R7WKz1T8pk9RZq7NpnReJkEt
VjFSkmmxllmNvmZXmzlbIEOKwF4IvAjDAc4d9OXWIqxuBigNHurdzlZ5tKmIyAZlDNefOIDv1izf
LWtt8Y1y45VqHTXw45mADuHIw7Ixh3rp4HXflhW59smNNkLHTKiDf25dVo5tlT8FFi0URe/4O2Q5
QuC9WtWJVR1NwpOYc8J9Qaply1L3BcsHjJA8bU6Gt+3GMMEzD3kKSHf7wTpvXNAfsY3TNNoYeeKC
zOYYKrheDv5QfjcZaYxS6WnVK5toR9axxrBG3DoAMVhTt++5Sk5Tb0j6WcpdmhKaxeHkbMki7W2u
Koz/gXXIB+eraRMy6m1d7q14H7DnfY5qnkEKCw5hLJdHiSxORJV3nbDjg+X2FCWsC478nzyr8Ce+
eJHHAcVAcEvF8OiYaUk/JZtX38xDpJ5FzO1wFfnFIwkL/F1G616AQBT7NopRwST1zyIOiOt2BrrF
lB9kppMzp2uqxaLqhVgy5QrdVK/mRHq0zSrEFOCwXS9OAp/MYhADBBp6yxqqx244o96Iwdcnswle
RxVQxepltHELM3gE+kU9HIEPUXcThWH+QFMSpQuU+Uo0XIVLUXivgkioJri/t5v4EdnX2dRYqcO6
kmuMjldT+OLosDtajjY2sEn6M071uVqM2rs1gZM98oLCZfd3zHssS+97mjYyNeOPhEDep9CUWAsu
skyRxkHu3sTNt8WPu7ADP7i6jHwMYB9VYVWf05JK8Vz05Y0uM4YQtivo0qSoZeLthnTydoRxSFAE
+SXgSApAoyKzFeP8IsP2UMjAYHx69mOzIq5bPIYlaaxOP5HKmg9TgwuKZpBjZfmniAcwhcnok3Xg
BDdBA0dlg423ynjHaas5EQXCkIgzfi+pnkhzLLcagCpLes2u1sNiAh7lVqsecFZEHmP+Tg1qmYPE
bLmAiicfY6+dJ9ONufO76OAF2YFp8r7i/GI4KxHlI7AfhX9vB4FfRNMbY42Nl7cqh51hmdbRFoQ+
fgVT9FwnDQFiKhjR17e8UfRlhqspDU+cd9mMWK2xwPQSHbIme2GfT1lNFLHdLC9mWdJB6XSX0R7z
C6kz5Hv/qPwxRXEFEglKw1y7qY2XMIzo4mh7cMsk+T2lDmKsum3W47dtR8qihnlcRrreREgBz439
WqJVFyF50tK0knMcBwjwEV3KlhFchfKfuQUF12Ho/rBMqBZByZk1UQVrzmLyT2YZc8+onHXUdSyk
TdffpjVl9mGmQKP4Nd6YJDgpHYltHmLun8hML9i3UXnL2bGoatD6iS/RUaChU9LirI20dlZTFSW8
PvYvC1wDEm0WbU3Zfbd+hvMjtrdGnGc7TkHlQrvNT9BN+XocMosFG32IQwpEZDX1WXgcGgNftbA3
OOQ0UTU8v6VPxQOQTeSU2LjO8FTX8yj7tXTCP24kXlGhYDDQvXvf97lb9QYHnrk/xA+c1kLwfY8X
Xlp0j6l4rMufAifKSwNeT400l7mRt0MO7FiTFwuLfqyRXJ6O037fsOBbQ1olW+WZqBJ9TscpDwEZ
atxr04+oymTb1iwg6WKaN7qt35jismXSNygw/B6A+e9N1tw5LtiPa3d8KQOTbPOoA8Jo4iQttJnB
LH/PYX3o1N2LXQ6/CwsMjZ3pfddQ4BNMiE0qz9cQIfAy59bWwnfGjvNu5qV0VVh4oXAUbOwp4UMp
zddqGmlscu4NUDNdFbFj1xu+9d0YyX0dZsHJdY2ROK80yIzRo+hT7RnQiVDO3DicxkOCZ+nPbX6k
/MEtpnVrvLlJ/DKBOlp7CAN7kKZwIYYvbHYjq/kQl5XfFntnrj/seP4KZS5uTbOntaJ/bCfGnMy7
haabXOPEslaR7nHkEi5cTXdHcusmt0YiX4OZKTdN4cSrbjbWZeY+OIKFeV8G0cbK8M81DvMYUZhD
bnHcjFw8lnNO6QnqT9h7872RBuhHVZq7sEy/5pkI52B5xgKPgsGdbqtM5KeA5lMCEuW5cF121kUB
MIEF2xoSo41LFbqqV6beepKTBixQI7S70y66a/ezw75C+3Jn64StX5mU63QoP9Hll2w80v08Z3h9
/Pm+pgZ3LLnA8ppSYhW00V5VV99PKYIFawrNbj3LeN61s/s9BYF8mFMWl7njcfPRf6YiZDneMu4W
71YwVI9FH7+pev5NHDtez5prhl4anE00y9Qs7Q3SUck2EoZxsLrmIySqvAPoThiM4saVwKEHoyPw
t1EwF0+WrfeZMLA1c//e1J6wr1ScctIIrRu8mzUsguR9yvbp2IodWMtsbWMEIko1ioMHLukNXfAp
TMYbbAz53rP6w99MJCGFeRMK44XbEh5Jqd8Ci0Jwt2+XfoZcHiQdCTxOMOznlLnLQBGwX+/yJ4r8
FBETIFi1yT2P/WiBYbgV76M//SJ0q89WUrqrCCE6tl14XnG4wi4gjqgH55AetKOkxZqiXR18ejJ8
F5X4lKife/Pe+Eo7C6SQOA9YEM3ucx80b72LO1VbDGxhWMePHv7dRQONYzdPubXWieEuq2DMDp03
PuIx6h8Yx0qMW0a1w0sQY1L5Yes7YJVs0qdMwCPqQ8uiEsnxLikawdJzlb/BJsvurJb7Cj7EH5R8
bo35abCnH0lfVCCDijWDrBckETZzXcXbQWbTEmOB2DaTVR4MPILB1FF7WT5mBe489tGHaIqa50hz
EeMA7X+Pyl9Wfv2YhK1Juw6OtGoir6/UEy+ViQ6ZVPgkHAQnMRcnJ2/iI4GxzyQO2HTWISIkzbGq
sWqaRBL57FMyyTmrL+a7l8bfBhJIcFTULzx7N34TZ/ugTrpVZ3qPXdVeCRQK1YS/QuGSrLXm6GkO
WofSmrl8SDiucq8mBZCz0sbH+GPz8CelqwySxs68Mu4XDhlJ9gIqNhZGgPjnlc6ftKUpm7WJvytK
8xrSgDO3b+7gNd9OF30Iu0reTSlClhcVDzgcgeCYh40jMQjF6nWkZXRVxhXSP7m7dVukCgMdcQZx
LR3AIsEw/uD+YJso54+pdZ6MwPtqoxKV3+n3Ez487kfcQUIn36K8nfwhTC4Wl+UC3IHe+sO7N1hY
pz1OpWoZVWuiys2P0LyPQUt5Wti7R1JJxto0/jiik0Cvyo48bEri2x8HIpQ+rvAgcwko4xDO7XsO
ehbJFahBESfGa9i5B85xEo9IZV6UoJnPGrLvKsSI0g4WeU4xvtWqxXIFtCGa5ugjQywQNd9+GgTm
Dp1pQTztVYShplbF/jNgFl1w7tGrgKjqgY1AuWFM+HZwcWX4Ao8lOgvCHoZ5205e/0bUGD3mhal6
MIv3P/P3Dw5u0x2kC19AFfxeTuhP1WC09LDRDcWMlebzsTXlK9WGON368Tv0km4NNwKmLEIfmSfw
IaZBnrVy+kMXx8N/feH+vJdmdTO0ba5UPqcHmezDgCvOTv2zsmiv5gD2MNpdvBYQtBduNw6Hv1+G
KBkPST98WNTuLtwE4cUxwSN4EbnHqVlTlEqTTOxHy7zHqDPHM+L4FM8rlq1sRhsZ0B9+rzXKqsqh
kTh9sybqFTtdn402SLaWN5ZLmVHWk9js5zCbHuOga2HlgZPvvJp6Y7OboFXjVh84W0L2He7HZv9L
16OxLmj1XEb5nGBk0c81CKBVGwJ9deZ4E9s5Kbwp6Fd6kjeczsTe4y7cczzBffSoKH8K5Jef9dlJ
f0u6Zpkf0kvhdZQCJpjXhNUe1ZjHe3rz3NOIV61M7sYqFjJx5coHC/wsLaDpbvbC9ALCDDepTNdx
kQaLMAyiB8rJXpVU9YKldPKYDfnWwvHZdxEHZKoBHrG0bCuv/sGXYD4ZKa7SITVAbZS+RA1Pp1Uy
9x/GYBTQKtC6sjh8L20yLUoP7hboTEfl0xIEgDykeG314OinOY0iwAfhRzqqHWtUuTPL/L3Lgw83
9bcQcU7BIL8o8sOeVLhvBhoYYbhaRwyiNcWadspDqxdAfaAn0Ui2mU1CAwNaIu4MhxCPAPXKnU2a
E2VH/Z7B5JiV6cHNz3niLUQBOgiHsOuZ03ZgKm5k3+9KCuxYCrPBmEJxEDyzaPkkCN0xAy7oOfV3
XV0RdfaNTTyaF8Sz4CC8U18MLuHc+rNPEc67xHs02iHln61MLOlFdkzkazaEn/7oXPnsXjEnvQnc
3odIFwdrNM+gNjvycZe/f5GaqTOuq2xXi+aAT40HR+VYawFA3wvmNzsu7KNQfI5lEzIW9jSvDgpn
hHe//LqsGJiCkA/uWWQRRfZe0E2vimKiGs3ZkZPyDxgeyRFnxqUfxqX2SIABCGEBVOBljG1+praH
p27ldr9KorBdYe9+4sZzQ9zljFNwiCyEnRBSZxxZO8NMhrG4JG7WEPzDDXmpCHiyYaAwsbtDPhov
Jq6gv42OobeJgg67GtlmJGe01SnE5BeMuBNHDGL3F5Jy3I6pJ3xmsmKvhXmPyOLsHSLZOVtCfceK
ddsSTA5NwpaBbfR+T4u64cmdi4/c1xe7SzCBDsO0YkEArL0Jn61aFbsyoocZK7deCBn/5jTUcK6P
k4UrvS201ZdhFM4qghbPTjm1ukcLr+86A9e9IHWJiy0/m+jSa2xu6ZLH66vpT1S/+fIhDvLvIsyt
BXtYd2OYUNQ5K9tZ3jEfSLwOblYdsm7cunhKF6YpXoIB4ktnTT9D+dHWY/FkE4Cco9cC9ssGFtFi
6OFAZJ0D/3u6w7XkpWDJQb1wMKxGg7LkvCWeOlr3aMGXVVu7UnJkmu1gq+Hlp7H1q7NWLUE5bJbm
h0YDPKgQYsQ0Bwvdsd5T8JNEGwNywazqWJ8RigTeQL3V7eStY7yG99ghfWZ4llmNPZy7KYp+2Shl
IeyOrug2A8pYHMZHv8W7Ft0XuzVxb8U2YyGn2F3FGv5E5gw0EUkWOGZqI2xjvk3wHNsc9Ze6aeO1
mRNb69vqoNw1/tCFO9ETPHnW9zCin+f4KwlkgUeJbf8ojDiAqBdShOvQYj7wu1JPvZiVhixAkUBd
ePOqHZVHMB2yWc5qZ224sbwELZVCoUO/Tt/Z3UrgjllkiggbNnC62JiAay7rXUM6sprza1aS2hrV
T82suxhlvEuCPlySnbxUL/JuzRkh7srmNTLcBlB7fm0j3LMt1nwJlsz0csx+c7Zl3/MiNTc0hRQy
22c+14Dmq0MxFj+V5nKwcVm7op6WXjM8SKPHuSpoK7YnNjET6cqq/AQTt6xr/6k2U5JclDyBvDGB
RJmAbtx7ymzc9Q5PuchhHc+zhDJXDCS+R8QQdEjg8VxQnFloNVLMH4n7HabyG90wkunTCJF1nTkO
b1DznvnZx+DfJeK92/DOWZQtukG3JfB/kzE/cNPnn7RNP/QjdHqWbixm7wYnYx9osYN/+B029X5U
Y7nOtXcQZORMaqjXLidlqrH9ntSSuYfBRdK0y49malwr9o2oPRcsB89JXz2Fkn5W7vBA4ngVWv+R
z4iO8c0l/Y9vk75oLf8t7sez8nlxkCgokH9EYDrAK/lKBH0N94BtlaUHkxg1RwCuGuAqArOFVRdA
WpBWHde5Ntqn8HPkjtu7klPr2xw1v+fB/Unn9qVwKd0mQ5yGwysYBvqHx98J6WeCjtODkThfxlg/
zUNxR7Z/96b1GMwDYdt+j7Xlo8/v+DOFfoThdNV1+edokFCNhvHbgmghbM3Hh/eBQeXs2simjAn7
iOKPBUvpF8f39lOV7eMEth3Yr6bSH6r2ngemgEGlGwJi+5zUQdu7S4dioFkaWxLxKxkoVFdvB2oa
nhe2eC5usgzgdpzvUEb00t/z6UFCiEFj2/EV36NoHwOmELOv+V+hUZPsa+lBqr6Qga9y7xbfqqau
pGkenGbgwWoST5zhrixzd3pQuv7StnsU3rRXA+iXdCxfRy9WDFIRQWPOZdpE91T5z+TuIcFxhef3
6SYsdpOL/T78bsTw4fbQBXAsFAuWRGu/Ki/1XB0N55q7a9ofX0t+dpXpa8Q1FYfLok5WgmaPGisj
W36C7+DB3Zi1oHbQce2+I16Dn4JSDbUYXZAxrNzYYnacraVnPJXyHh1J3dfM+U/2zmS5jSTd0q/S
1vuojsE9hkVvMA8ECIIgSHETRlFizPMcT9+fq/KaZamqM+3ub5WVKjOVIkEgwuMfzvkOPCMgfZL5
R8Efn5lBtzmR7EE9fpUioY1KvJdaExMpCPO30IVlKn0LzlKsLzFxkJ44hF9NjvxIOhO3p7dnjbo2
W0C1eBL0U1X8ZBFNpE1JjktobXNCYHZ2d61mpOpo+EJmHBgKUSgL2PB32V0xFuJhBlqyByN68lHD
0pWnGyKkc1wz0WPGSpqbTec9wSwUaRy9yIZsrK248ns8WUbY15hbxu9BEr7Dl1nUEaDPMAJg7DNU
gQRGJHN9QB3WAcOhhNmJsuq3vc6qG6j3ikzKaKvVjKVEyV2nQmNMHfHq7PHEcxt6zDoknDUC/bto
/GJ60LitzLRySWismMnCcmicUuyFAS5hzDoKz6xRYJkP7HUQqfRKiR3Rn3DpL+QI6Yg4OAhXkUSz
k2wtfIiziXLOkliCMueQRS41UBctul6+BAbv8nC2pfGRp5+VEgW4IRuCGuGHiXzl2EyGsZwdOezJ
R843aaCnHNf1xuj6eoGIjBrDYC5piXWYU2kRJmRtGjO6zjFoQc0T7T6oGH6iCqVTDwiS9HFl40TZ
1X3dneXj3H3qJfiQYS4gG3E+CxkaG1ND2T/0/W0ydW+hade5xPbQOIwkdAfNcxiTsJ57arGDShbm
C3peIJI8F8XOHDuSy0neWyEvwArq5/eJKRzM/VvppXJBDOpr0tZMnwbx2HNoeUZlbiPbu+iVuKEF
AmXpoma1a5b9xMRarOTltWziej+FgrYl6b/XIYJVGyedaALOnYC5amGii2maZzdt4aC0nrPC3IC5
jGZy3045jmQmQAu4uShBGNRv6pm70/XY/iNOpxaxQu+C8msjDaq1Kai4UgjeqD1Qx0FLYFWbU6O4
7lceexiVOKvYSefrvrJ3CN+ndRS/1pNG9mBAthvYmrTNg3WXRs1az9o1MQDLyNPvFLhg10oV/cNM
hAok/ewKzUQR/hIkTrVPPJow3PXWox7M7w0JAVzXeCJ75TxIq5fMd5qNJQkWgMRCkzeUyNr9j7ID
ljkY0Nx6C6twOaVbM+XLJj39dtXfmfaTMN79jJvpMFrZj6HtV40JSWvW7G/Czh/nIABGWW4rEj3x
M8xveZOgvvLy59HhReENcwpOHqb6tRyoh99NZ3h2c0YYnjHo61IyUAAVuNTggGzoKircTOSq2ojr
B97qAENOPemwUKINALd0Z4zNznCUwUTToFdOBkajZVM/+4x0opGD2yG6G6M0AvzBf9J857mx/EfK
Akb/s7dmjJks9Jh8ECVnQW9Ir0m4Ln5jhvVWd50I9oHmwSwdP9pHyL+ciOArm37IqT45OqQlo2Tt
Z0XlFbOIgXxIBmKbTfG5zOr3emi5YtNvknLXHscHYmyXzH+XpVZODMMcpBtWf0lUb2AB55nSU5u9
2iObwzCxqbn06uec9rQpGV0K4y5rm+jdkzkOr2wX1xlhHLXpHIgY/pp5S3opfrojUi295KsMkIO5
9iLrw/IbOG3Zj8xYjYH3VEz2uDQIkXK84YH0H7avfrvOevuplvB0m2TpBQnWtwBwUvPeOMm6Lpo7
VZ7YRADgutE5aXa8CgCJeZg301vftW+l9A/qa9UyOeWFOFKxblvrrUKyzMaCZms8GDxbIzFs/Sg/
Btlj5eRvnon4WrevXtesWn9rz/2baToPfJIeCHBzIjwnRqAIiEpEnD4WJApja3JELkYqk7qQ65RD
qibGgBkCRu9iptUpp5NVclRGmfHsTvMtavK3kUFHa0HycvqHzC6RghWAMG+8ayvu0n2k12tsfmzJ
vUc5dI/q8+o0BrpZ/Mi3POvJEkvuk98270PJVGuOsbzYHb32OCwyPCjgw3Y+okFrQpNpprB66own
I+DEZWkpotlUPdlp94qfgbe74QlgXk0bWzl+q9ieL7Ct1jWeXtbZ32KJrKiIq6fGe8oN+1yBla/d
aWOH6TanLCamQd4jAu9sqR/8Lj9VdWehVtJuI2lbvHNPccykSnM8ljUAl7dpGt9HbfzBVnGZ4vDE
9RVcrC656i7m7DLtd2NbHwV0+EWjCegivliUvXissCLGXfijSFm4hhVsjzG6M3sOOQnrHk05IajQ
6R/tsw+PRGuOKQhF7FMMrft4p3sBHjoTPwWRJ/Nq4HgU3SVAStNyjWjGdIqEsY3icI+T/2bGFN6a
tZnbaQtDb+f72kYmNbpIti4lMvVyZKtkrHzXDwj96Z5Jat3ga11w7G4R2LC38fQHUMhrUnCf1YUP
pPmjAACd8Ewr+jPaUbKDcGtZzlsKtqzWvHOayHXTui8s2t+GpICwMB7psDmuKv3VGFy81NMXpqCA
h3XzNHHLLwyElIuiH8irM/IjpcdD1Yu9SQZA1kBrEf7NZPpQUr8UmXkm5uKMjPyD9fW3ZnR3Rkw8
CxLdrTN85gKON2tPgQCopnDROFHdVvs+G82PLhMvYCtempC5O8OIH3lr3wjrWWuaubfb6s4e832m
Vuz8d136wGyar6QKX/I82SQSuZae74dsXiYTi1ZlncvjR73fakV1s8NuxZIKtFL63dTZA9vWcx5E
60h2n4xhdnO7mrrko9b0K1DWbxl3vQb4pgvjN7Mcvg2thrdGWMjknR0+zsvMCpZsesabZg0uggdQ
Bhgq8yCvxSueMXvXDl5My0CZj/XVdX/wWsk4BFvT1OTEvehs0myen5WRXeLxxn7ppz+55yowzyS4
vOMWWAROvEtDHK7zeHZtNCdafpotcQRo8TNSGJekP0qte7O4qWybDdSEVyhiZ5roT2kTfcszEz8E
UA4w8wwhmZpbzavUJDYm2EgMG0unIuioPIeOt7N6lil6Ozxac/k4mPWhna2zlhmMn3leugFyywQf
Fdle7fhc80xZzGxECiNdBNO8bgsubU5P+FeLCd+Tn6FdK+mfrrkcoE0vA8htS7uD9lqo7quGHHeA
mfUIzQDXrkT84uVTCAjI3flmdvGDi+FjEC1dfE7MrxSmkFFJg/vezxlaQYP0M2tCPYFTs64RHj+K
Pt15bX4zhLvuLQjxhbRwCFbrVofC2gKgcp6R2e/lZCFOYMIfmG8SrME2GxkBkZ3h2GoaA7FgIWsM
kuJE7tvF06rv1ghJpC63GA0efLaozTyfs6R5B/pxLbKbF4ZwBBzndXLfQVXvRzl+FlrJJsUwz22T
XP2lO48vg1F9DN2mr5uHoWneQjF9czrlM/Luocstl4tFKpr2czKjk2AKzlpkW+pKVWpSTll1sYcU
tIo0gKCOk7EaY7OBLiZCKDEA6IwyltFI+ONw3voJNRInxtq2+JiGMls4o41iWgvNdWfkm4oyCzb3
s6FNwap3jBe2WycvRxgaOAd6nF0k0rvoue0hZvLVZwjCmEetZpcbNZcfgycpLtS8Pyd+3zfctedN
G+A+dpXdirTeBtbTiOawGepnG+uyRxnBdoBxOXkXSpkaK6ckTrxWemvbEF/q+4KsedIt7FsV9n7C
fxe1iVRHfcNMGM9OJiOYjmBMgu4KU+NA27Hzw+jFzMxN2xd3Z1kb80kakJxwYdCHhNhppXuETNMs
1b80ZgQ9OQHtXvQTn06Lkd++FWb51IUbJ1xawyotgJYgKRHdvEpITTAbZeK15FWfZ57kSGBp4BZ+
ETMZHhvWiPMdLfQ2hmhXag0sXXdpC4YiGkRVtvKgsxcmA2b046fByIoF6I0V7JJdTbQlcGrGhGLv
D83jpDknvKn7ALd3PFt7hQRniD3d+jkCgzbtXLd7FNG3QI0yh+JnPLjfmbbuSdZENqEv7MD5Xnkv
rGh2gZ/+9IV7Ak4HZNGu9q7efMy+ffWzeD104d7NmeB0FpxZVjlagz185ogss2TLCG+J2+Y9Z5u2
kmzI07Q4GAlWbzRcYg2FETRz7pBYxFp1GQMu4gzqF2ygctxZTADGzPymjsygGd/sjFBstj/2Umse
bbe1ll6sV4ek2HlYTH1UEyeJYbClnjjk2j8DP/5H/vk38k9kWDbZJv/nv6SU/yb/vIbFj5//a9+k
H/mPP6fa//EH/0v8afyDxAzTsImit8lk0skr+UP96Rj/cD0hdM9wPNJskIVC0GnD//u/BQJPFIjC
tV3DZm2lFKNNwf3Mb/HlWJRwx/Ic+m8l2hMhhqzzTwlawuU/BAlbvAYV6fJ7qklFLEadefjmNQdt
kBmE79MhtPXb5OKW0/3iUjfIUiarZqAIFn8xeKO9KfJ4D1nU2LA/OkMyD7KLW/U3t5iPkSnfMHMo
BeKD28SsSWDXJckHk9aTU+ibQRMAgE9hVuwR21syeqpy5zzEHjazYdz2xPR5Ht51cNUunJT5Go22
ezDKJ1ZbG7hqCTtPNgSGjxggY7ek9+2qJVILc3oKBCRhy5h2OrkjJ6dWzNqxYzmviUNipdNSixnk
6DhUekN+tQinc+29SEJMp4x6NDaeXs4JU4F6zlv4X3EEEB9r5zI34694okB3G+dMlcswYDQuCYGO
rXB+9JOzApFP3dhge7MbLENWdjKDdpmYYmVpoELq7tYKvjcLcs/JfhLsftWqWqlQfsI9dyyiGHyp
ijAEMpHGcxMCiW/2pwSYRNDwbjqjtspzTC56eora9FTkYtflbBBluRKVvteG6RLhZdFQZET6fCw8
/eL5Ojp6CcR/uqCCXAwm8h7jXlN9UA8DoodjaKenuo2+DESznha9+s2EnqG7maF8w56/zqhRmjXB
bWfHwnuAt9BO4g9DIoMc+DETwsWM/hrq/t4E8pbA/I26DWEqp26aLwJ9cGwPW+BvB7bFhzrG1DXH
pwgtoTQiUlqWIk2AD3UY1FtQYc7OTIetbJODkXnngfFh4dhv1QQGWZsu+myf2ulVT/H2eyL8Yt+b
LLANHUcGi75tHH3mPAMDjgkg20ITOo94F88p37mAMwnv21hFbbkyaCYThusstB7g0EHCv5Sh3JWt
2pYC8EP4qtfJSX3Chj/cu4aRxZx8F0n6JYPwq2rHq3obS22+I+c6ETLKumtbA+Od9A6MEoNFHZMx
/RCiHvwyAJuTbhlYw9XLKavqYqBSxlAMLWGBJeYwGsNlnFl1ThE49kViSHxW8myGvINwq41Q7FQq
ThSmX27ALkAfobOO1kYXyQns8V1dk3OFiI6oeiEjFqTjp1uaJ9ddj8lIlT5dh1K8hRZ5agPmH9B/
NTqUX9+D+nwxTtalYXkc/AoHrYIvv3Exi+G+Csb0w9HHI/SONbMz6nBmI8BFBddfO116zOiRHr3J
Lv6qk4ZDot1kDtsAhg+aADHGfY5SaucXCTqX6T4SJJ5Bmxjj+YI07pQM7aaKuVa1+jkp1n08busK
IE/a3WotO7EsRdvzfQznuzd3GItQEo1E+A33GuZjg+MCiViLqYYQkrv6BDt9OmppchJh9qHeGHU9
GhjxnGhgJj/fkcKtemNa9IMSgDdrn03cKGsKTbGTJh+NVs2XodEvrTlsC/aCOJ0Cq+br1SuPnydh
vRUrns4g3xpyDrxZUta53z1moSFngi+65w6LlLq2k2Q8qteWBpxlQ9+SKgh7cza3NNSnWIncO0BT
tuzA7nCvq/1e1qRfoxDrKHpDa79WEdSm0W7UxYRIe4PR/Y6Aa2Vm95Z3yuqdt7FkZ5Do852qp9G8
54BAlFrGBy2uNwXCoyKfLw523FCOt0xnIpOvSbi+aN10BzgDyRpIsF9EmO+0V1QOT9g95VnUOrHd
cGWZUvcmrD5Lt89ETX560n+h9VjgYfxi7ng0cZJVXMwaLV87HYrAPhsYo7WLDzPfKhTgnlaHFUw1
J4fUtc9C9re50i+lWFSj+ku5k0TTWd/tOHnSi/jQ1jhqzfQEtBbkr4qBCLkkeKftVF/W741VP6rQ
d69sb00zb2bsA7E/HmduBPU/BvcwZg7E3V14aDhoOoxjRS/a+ONl5NqsRXerTG6xWJRbPwTL7Mid
OqyihtsKMw99XpAeDKe/qQNbjHAY0H14PNnaeL4bcfbRVtULSTxdNt4snwjNSIyERP3EM70PRvus
bkl1JugeFuuYz46bqDG5xwwDgWWPTKPrSlYJ5DB6HriqTu54JjIg1durLbjnOaiYj17Clkgvvkea
c7p5Hah9Bw2PZXOrZZiXBu6P8KEOz+p7ZaZz/nXHGePZQMa+9DXx3mra2QC1gBQqfOyjOl7YJOGx
J7ZeZoICF4i04sOoQezB6blLx8Bf6rJ9dePqY0IfupOx8RkHwJRwrC5YOJYPVmeNS3OwD2gug4ck
RD8cTZO+tiEmJ4594HH3kmJD30FwWmVh1SzTLnnLxvHiFcl0nIrs2GLFtVDMALt12zV6CB562ERp
pqOWYCM5egsBnG+f6rdxCPvDLwZ2RP3/z7/69c+mOUI/kiHOdeynKGTHPce2dcj8SBx+/dWvX9gT
//G3wlIve6GDIzt4CMUPIyK+g+cECBEnNMVW++B0gOl19JuLVEv9pSPDiNq6no3Dr1+GqTIOWUw6
vD/LV3hPi3nqEKu40P+KFHU+3Cm4BcPB9UrgUwwRurSHCqtHd8MxQkRFA9r7mSOk03dosUByaeuZ
DNJ+TtY5ALoBQC7PAJaJb27zBT54k4wp40kJq7ddocFxKnJD+Cet+QBmcGBYSx49pJ/mWE5F+89f
OjraIy+OrspB7hnW44aiiL1g7vOpR5tUCy8MU4s19dfdXbDy+Jilt0MuKMnccD/qnJaz6nr3AO33
HWbQMteQvxMlv0BIRa+JPxsZtLgjwWlXpaIYZRra8lpCim1li4iXC3uOzc9USw59Ls+uQPgREvWC
znBXlNMbjHCSSrjN45rDg1sgn9Cze/M1qCf4J/V68il0hHS/pWwnHvV4jTQUNjiwY46/0axgcCTO
m6MRYgrlyqxxiIrinNr+okLnMMvoIxI7cjaOwk7+JmrY+Pcy2TOxZ9nCRfJBevtvgYNRzGUYM9jb
dU7yVSX7gWF17gw3ONPnGt+hNoEEjb5Gp/qboMvf4yYp0D1gO6ZuEfUoDNf+zZfliaGDKgeuxA+M
y2SV+WJK7X26sjPOFwqdKG6WI9hFXCjMd5vNn7qZyz8bgT8bwwyV5Piv/YFHP+46vALd9PBp/Kst
bHCc0Yr9skB1TRHPWYPwBaJJufX0a2IMV9uKPpoC+cZTJLNjLTjVKGzxCGz/5oX8li+s3gcLWhJ8
QKKJ1P//6wsJrBwTVePnO/XhQxO94gkg5eGIvO5xKikM0vbq4Jd3Qdx1BqyftLsSfLfODZ4+yCMn
j5zOXKxL5/WvX5nq0f79LfIYkTsOS2Dn9+RjzL3DHE9uvmP3kHPUHNlBP2kNu+ARqMyCmNy1SLrv
vy5vCCrHKJ2QPxi3oLkUMv7QvfHTCjkAfpWHrpwvwda0tdcyxS/Mo8uKkdeyIlK1HQ4SmMzjVpUg
KKe3SYwMgRtAVel6y52SjtcsjA9upl9m9OyQSdYD+9G0qEBb9dcYGbgh3lJX31Q8/Hy3Y1k+bWu3
uVYToAJIEglhaUYacev6m9yuEXChd7UwJWTBXQumz2TW2SsJQC+4zK364qLc8svsq/I6vnyMUZL9
JlUi0Ty/BvvJItVZDab0fxjJErSJ/S2sYbH99afwny4P/JUmW3hDl6b523WK38jLClPku9BsNqLQ
L52XHrL0+6/Kerwbbb3/629oWP/pc2e/rrp2l4AR97fEa28wiIdzuTMDezo2eBVjyOqxdY+L4drw
4INrk3xMI4faDL1L7/ob7e6hEtmBpdIx7eXemJ9xGu/z4jRn/dXzOnxm+aOF45qFHQVp2k8Xi7lw
7ZqPjXmMWuIW7JxddMejY8gfZs7DjlJMfV00yxtLW8je3gkKUNUVoIVDxYfk0RyP3oAk3Zkx6evL
DI8JyPHllL3bjfLYD1v6+62I0xPan03UYCEZKFPw0nm2AzrPSLBwlbtoMgnUYJmxj/F1rESpLRBA
BSYE2polXe2SDer6nVJVfQIGX+hUUmZVosUNHvNkvOPev5HWzZCVwgM/7JuZUh3XBRBo61tNO4rH
9kMVrQSWMgNM4f00r3U3ffYm5Vge0bKH16reoyaTXbDveY8DGZ8SPTuFrngzC4xy/YFt2cOoxV+a
WZLYQ4BG0G2mMv0wUv/gmKvWuoyltSPubTdxavet+2b3xkW1e1QsxwlsyFpI5599UmHvzG7m2A0P
Vf6EVuesfg4NE6hnBxDYCTVA3+AY/XFw9U/fFWfHYEzw11fa785cdfIJUh4weriOKd3fLu3ZYdki
NAunJe2baulGPnbj7vjlq/qRc7vc5X9z2v6nU1/qlJzIkR0Mser3/xR4X2NmclAecdgmNGQNjWnx
94/U/3DLOrCphFC/eubvUeFRWCVtquv5DnIYkghJtK2ZzrcafUoVeEuHUdBTAj8QoMB6cpv1aOhH
5NFfqspGAnGMWxJVLbx7EjODyThCM88JbU9vijeHg9DJ00Mc8mdIlWvi+Ltr822qHj4SFZ1IU6IF
OM6y8d4F5r2POarrmnAkc14Dyj01toe2oLtafP6dn3yY3nRs2/ZY5LxM+jLHmu+hJ85JKXajRUne
5CfpXGHh7ySNjnqRkjqksu0zSGiEVQsumXXvli8lEwYX2X40XhIrPnlDx7JEvgXZeHTt+JTX1gl0
65otHtIh+9wiO2Gvs0okeZumPM6AEXxGHw3zAhOfC2Q+CLJ98Wp0LJ98NIAwNRgTmNGX5HGhTfQk
UYKOEH0HdigUbQcyZXZqrqC+na52PX0s33Ibt3dTr5PKedNzfamaEiWTgsSwJsf6pk5wQb/21xc3
7s1/f3xyiXn4zikvhJDY3/98reVmifZzyvKdkfL4zEmSK6qYULSWvql2hL3QEv1YpMAfjZDPSBuj
7dCU+3DUnk3MBSsx9+TIdJ89rWEn7HMnXIJ17gTZLSs6dNW69f2lycZrqAUPjWs+VG78DYbmoswR
Xsb6ObYiNk3JR4wjhF00b+mQd3t8M5uCwV8uSZg0OfMqRgA9dz7VqCoqunq8dr48q1O1mnvSCBFg
6c0x8odPFMgfGYeZYxUnUfKdJvegAQPD2rQ1GC4wvfO18eq5sO07TD1yhOH5rppUBzllrY0EdLab
kuFIY3VbHC9XNRWzy/FehfqFBm8c0CQyLFPVmE+wSUAztwgIvmw3gdEdEAZgWxs+J1SvqgiSjRpZ
WG8eXEYb0KHtO9uuGO625CfuAm4Jy38qGdG15IlI7Urt3q7++oP+D6cYhZv6j0FcuWn89jEPQeWk
7dDnu8HNVw2CIFHCOXIGGOVc5FYLNcxmNx/8zfVlyt9yu1Xh6FI+84Q2DDievx+flSAQwySrcdeG
8p7V6Uk958hn6dNuPeh8GGlG6LGyMdKrxDj2LLGrKXjwcW7VhNPkRrHISe6IYQBfxaqPuCXGmrXO
9oZazLC/2wxSRFEvVL3kMih1xouabuSJ+9Z7zWao4BdyZAzRqSOYr+kxXET86PRDRATv/Gz6DHz7
HJoWW7COto9Y1DI9yUy/q3M35qKLCUcOclSBmVx31bqJs9PkoVtJ4ExR9FBPKIeiqR5GOZ9mLHBP
IQNqkdAQcJbF83UkmyZzODfUPRxYyYf6ma1Zv5M8cI/hvVUon5rku+akJ+Uf6/izSYRKjOw+MGTr
EZCLKnScUT+2XPYNnessVl2VQoVboWN7Yx7IHdu7b2pCQcjnog2RNlriXM7ZlxqHuP34mFOZo3X1
tn0GgLsl0GT4qtN40w7ZyRZUHdM8fxKTavmcRIm2JAhHi8bzDFKRt5iqVuYfs85OYSC9NSS3TRcD
GqfKIATT2zS0u3GSHiZdLHD6ncqUSWzsoDRKPhT3Tk2tyQVBghMfpirYaJNYqyEcvden+qHx9d3M
xLiALTzoqNrqGFsCb2rEvTH08hz400X9fWlOR7hTCAEPNVngBL9/9KMNNgavcjizYE+wAPuYcNpU
7NTpqyZr0IFuou0fjWH9q4mdups7DZ9GAaGI4YzR6c/aQZ26HUNyHRibyerAmOMPEcUnI+9oNsMP
IXhVmuSEZvqakc0w+bFkOXqUUr6pSVuGXLDm7s11Cb+KCXzK44PqsgyfY2LAVcFkpNMd6fZbjESx
8M21kcyffcijjmqih0Cm9fjACD/VvHpj2vOSVXKE9EPN2to2ZbxILHixo7o9lOV0/HXBs/RQZWTE
Y3gceD85vQRTAZGjSOcpmJbO2UNNzwyRzfGAfFbsSLKmg5TnvulxDX7qkEAW6oJT09eYh2o5tjzk
KqY1IyicgvFC4/T3FAzcIpx5klYc/jOS2oqpM8exmhPOpf/zr08tw3L+/fFEtymlp0ubQ0T/rcpP
JyuuTJBNOyj9n9j1iFIZIA2+MOdi4NGxUFfNqNtlD4wx2dEgPeVGUrNndWE1oQd+G9cyQG1GxMWQ
XpEK/Tq2f30Bx/xexRS4dfRVeNNnjDScr3fm4Q35hFQpG8VQOgCVZh40rJunRDP7hQ6pf4w08yB6
njk5ymlsHci1xm7C9FpmS6vrLplDk44RFX9EScnsEhFeRG9Ed5gP9sxtMtpAqA2z+ihrL1wFMbp5
eCa3umAW2hbMNnWrHBbnnGHBEqXPYiQ5a4hDJuHdM9ojApFpEfsvHenMsuAGV+dLyKq9wO88lDCi
OdVt0R7XJoeTOnOeA00/6xXSujr80F2qkH64W/p4JT531yJICQ2wRqjneIanUcs53GwKG5fNQKmn
nrtEoXpcker+axzv2bCee/Yaaaxf1FdTZRJmKlrj6JA8arWzLtgJqKsigYOrvojHvL9mvKwmAxrr
hMQcD6rTEHAzCNfeyWL6hAi2Rh16z7D0MXza7DAFXL2iu+rQcBx9ZUzDtk9mjqVyHVTNFyiDm4Ww
TN3QrfNfpf//7N3/Zu+upk30HP//vfv2Z1EH0b/wlv74M3+s3F39H65gRS4cag1Bf859+8fK3ZX/
sHVPgG9jmGQ7hmrc/1i6qx7/jyW7pSssk7A9qaZfIJj+W3wlx/y92/HY7/NfuipDCFPaaprwp5bK
MzFd+IWb7sCU/0STmXF4LPS5+vKkzSjepA7zkhfU/Q86ucOTCiB2Yawf0tk4Tb/CQ5DvBi6JPKxh
ub1UhDF1T7AbtLhcosFe+7VnLoyGyGPMyk9up53doVGEasBjJfnISuy8otP8OZOcrNuad4ytntFw
SPxQEQsS+QhaBm7ULwwVvjyqGOaaPGZLBTOnGRHNgwprnlVss4V8NzPfBmwvrQSZQ39FqmMhL6UG
c6dLJFAnqzlpGX7DWgVD8yd7UhBjgBtQXNI+0xAmmz8AOWOGmC0qj12oR/gVE5MzR7xj/8n5giAL
ibLZTLH+gcPk4gPIWTQqt5r86mnGwJ3E5BCVhQsFFcpKYjv0jfma5+oANFGiChVw9eMwfO4JLKl8
OBuux9q8jtxPjxxtUxKorato7RbF/aKv4JjLWF7JQODlli+dCuSeE7o+AroFPIdMRXbPKrw7LWFA
gucXiJy7gTYkfNIIDBNkfrM6WUUSiXXGFhGCX4QTDbs8dYqKC8esjCeczUv6lNj6Xs4Vkb7GvOK9
uujsKfEQxSrp8mCrKHIjIJQchxiBrjpB5RURRF1NkB/aOkJrmUBMKtacaMkfxE+ca/LOzd5Hsnoo
dMLBSEOXs/z0SEdP8/w1D1yuB3sbdPIzQbm11NrykQC7lT/XF6drX33y1ks8wFHL+s9WUeyx29Rg
lW3iRbon5twkTGfudWjFNw1phaiLrSUe8OL8KElTTNrulcirh8mcSVZ23J3dWORckAyfNSTEa0TF
V6Dv/ammL41+tmTJu05IrZYkV5OUeb/3tgIgb1+Ram6RQ1+QR9/mIkalTRLWZJpKPDetXVqNVauC
7N2+2ePdxBZJxr1UWeT69GlJDEEI6sdQ99YWskwDsCfJfrzrKcCpjWO0p6YUJdABbhl/SE+li+EL
GKCxyXJY6g1cioVbTFd82xkDMT88dXq8FwnOXJygbgvjg4MlexqqY6tWLy3b2rGHoK8xrbUamlXY
2P5eev7b3JKl5k5Qx0byVSvUdG6siaNrjqceL+Ey0nD6x1hDZ4c8NCsQBCBFpKu7oUkmTIdImQ+z
8mGNNl3nrfWOy3fym1vjIj4Lw2qiKxneDQrBIMc+W6EkQ1HphHZxahL9PdcCb08gyUs8Wgij8brX
FgDyYZ4fYi16KAqu3ZE0hS3MtG+Y3TN8IfVD3oppw+J0aaMsWbZCPBYJ2ZO0a8wxxg5RNTH3PqfU
pnOap96N9J3xQwNCtG8TZm5MHO1FF1U9snEih9AbH/NW/dAlGuw8HjbG1Pc4tytEPJW/0+DH4VjD
l2AY2krvGndphkOwFAn2b8CW8w0GPJdR+B0rFuwbLIEYmZNHW0cMiPH6wCa3fGIMV/F79DtxnBzJ
H9HwBvrVxnbeEs0zzrIkqZmoGojH8gGT9GfTJv3WL8z7UEc2Dl3e2LCriC0MOrHgrvBg0hHk4pIN
ucmwGk0ZdqSurwb2xC5sC7P8lnaO3AhN4PJiTloX5nIePzFGR6wokCoZdUxiV5+x4Gv1nRhtWnHX
UEm4zsOg1UxBCeEgqATUkpYcNefYU74hcyKyCT1vZdj9uuy9U9z2Dn/ajBe/IlIGXSwJKoLInth3
OF3OKuOg6TFKLRoz2YxtWF+LwNgH5AGu9TLF/jHYKRG3zhH0GxOdMqwe7drYNUH+QoKYvwFhvKWM
KY7FhKMgjN55gJJfP/vXCKiCaTjjk042AfWdB0p8rB8G0RDpPZOiqs05ioScBA99PMWjGB4NlweK
6/mfWazx/etk5eZ1CCH6u4bAZtk3AO1tWcsl4JYX8/+xd2brcSPpdn0i9BcYA/BlJnJmch4k3uAj
JQozEJiHpz8rWG13nbZ9bN/7JoukqBKZiQz8w95rdxlNOXL9rkov4EtnfL1Y4wLQArsSmbHPZWAx
uDtNaBICevyjm45LmIzwzTrXD/bWMlz8OSaVOYr0Zgr3Spr8NGDn3C9keCe0gvtgRP4E7rs8oKT8
mcihvjVl/DoiIEGYJDeESy2hyvxk65p+GvaW8eiuHfagWNyZQfOYTEytYSxNPxyrW5FIyMexdqvz
3POjmklkoiHB5WP6LabFLl1fagN8SsNAb859Ek7npjyoYA3rbKUjTsf5R6LMKze0DlaunZ4XxXJ2
ZcWbA8k3mqi7eHBdOx0Hh6OnOzAf7e6S+mRFVc5JCturith8Zu4H9uqUZHngxnbf/nSJFNYkWBHa
C69ftUw3Q9wldwRQ3lqxQlTugnvv3PqTe433tkrtDXgu+pF1RAtPqbKCp7FCeGr57Vu+Fr9GG8gq
Maoy5Fo6rv669+AaEaOWkD8AxEHI30xXsWN43o8sYbqIhel2CoQ6EyvR050ldkAMrmPkaFgdlMrL
elEDDANjfMQVSEhIEdzhQx5DO5izA6a78gxBMizKIb9lioFOsAnOHNVI15LlVmiAPAFrxrPgDQ05
tf8JdyXfo4CrDgSEMcTxF5snNiYvY3UxghVSABBICLPMbUI6FRGmrqqCsPRaePiQjrhlnZaM6K+5
nQ5ebRwirqpTu3IPHGEx3nqI/JqxPTU4vBSxqjvLx3A2pxHVyc/vmKG8Vj9FUAy3ln5YRPPhA2U2
iZ5VtUJCk6udS66RKgHjeA7LYqs1mEBEHXJiXyFLqcHW1YE1b1dVQr4xs/ccQA+5crW+LxXE3fkD
HtkA+5SdJ+05gxNlRCunJSOrA79D8ha3rwMW2f4d9UaNPRonRSub51hawWPWX4JEL/BaWR7qmkLC
Ssx41+Zrt52Woj8qL87vnPKweJIEsyqmkJvh1kWUIkJAdx+zEeLVbJzJQLyajlq3rcTlk9fyI4nJ
pTAT/Rrnhbo02VPagsGIiXx2LPLtrJhLUwplYjcuviiHAjJ+GicUuY/QpdWb88zkprlab7gqxl1v
uwylDANFYM9bxbHCtsUa1Cv3BInuLKpm/MOSLzTlceyq5IdTzubBK1PtMlqpsWqYglE0GlRfI57y
lTC81KHORjWm9oOl2jCvOrpsOz7aCr8pnvA9AWvHFE02apzpWky3yHEZ7kSl/6AvGYDl7gMN/tSQ
csR8pQ0Nj3hhD08hU3GCUrnYts6QAhexIM0tY/E42LBJE6pbPIbxFUkAJ+iMpVx5BZtpaZAlW7Nf
9eVeLVV131ZZmPvdg5B9d48Vs77rfUyQJuIgcvGesQ4+56TU4lVU5OmYEFidRM5My23sJ0EGaaDo
g50pWzyp/GwHzwO00A2e5BJQnwRr5ZfZI5l0Svk217agHib5TlWWdRd47yXEhDBSVnEERwJwB6V5
XKubBeW5qyXovRajZ1qWnqNP97VQ3Vi4STNtN/E664W64lZAVMqZdehdraXuCGLfoeJvTS2CX1HD
x8D4Ri2Pd7VQPqhOM6WLgX6+Imwir8YPr+5OhhbYD0t0xRj6JUrmZs1rYwafsmUygS5/sKxTjk4f
edlXgm7fTX+i6LlbUPOvI+3Gaxu47A4+xtQ9GaSDzOj/Uze4UpveGSjkIvwBsIDuZu0XSEQYS0Sv
PU4CmyJigNjgY9dpGe4uycR81kc23B2MtcUbBqUDZ4KLQ8HQVgWhTQsC94KJi4G586OtbQ1s0j5d
fA6ING/mTj3xjTjBx2SvcET4OCO40/YAbr9GbZkoWG1Gnb1vB/BvCXRvHfhu9T64kIklVDWYVxXC
AHrV32Sp/MVHrjMv9bnPpsfGiW58bd+o8HHU+Dk6bexIEYxvUrweDOAx0HkPNVsHruw/A54QwCvs
9skd0mYRYrhY7wx7xZ6/WZ2936qnvo7fpvYhDsjPwHOCr88lZMlAFrTiSGlwpnjOfaeNKvofbHCu
mDhYZvZwM3/uamtLhselweui/10a6k1udtdJco/XppjaedJeZJa/FSJwbDMsz3HTfltp8NQYeGvK
ibR1onP1G+Tq4WieoK94S3qRaXqqa1KXkrjaLio9MsUKaT2QZ85IxbWlZ8Xb4+LxWfH6lNr0Uzub
9NsEhBtonK0dgu6fc9f9mHALzQPWmuaja8cXYzvgJ5LaWISVdr8gnjVwHK3+u4P/CF86zuwSkF36
SGbWe+fMtwbVdYpvCZHkwcHHpLr6017E/WhZ2MMpWLA7+dr4ZOGAqnBCkXJtw9+0fkgWLR56u8wc
EIo9ldpBRYlDQb/ztbVqwmOlTLlzq+LZxXuV3Cm9nFtxZBkl1ixDm7SM6kRHVmxjA/tWpo1cqbZ0
EZS1J3bSwOnVRVwpyqI8FOD3eomwvMONWp5dakqpzWJ0ehcnNrGPbWttJjMeR5xlBg6zZrDOCCw2
MUfEUOfXBCeawpFGAtUjBH2eDLxqpb88+zDtoK6dvXzYZz2omcG9nape0/jvRLPctRaOqqI2jr3f
3CJh25i0YR4uOQ+3HKOBtxH3nOFZhMO4KAAdNHz46wZ8dlm1kdp2hwj+nLnOo4cfr8OXxyG0Hcfu
i1XPxcG3F+Dfy/Dx8ZvesM09zq4OgC3fF4nLDt+fi/+PZXmLG7DBRNl11jleX3rRHVo8g9R3G1ZH
v5X2EuIpZDn7ggXilOI1DPAc1gNX2miCWmv2WRnxDHBPLXAptvjpYoKWYrY72wjL2YifUR+ZFf7G
Dp9jh9/RY1Iv+tDDBZmxmiTyegd1+6msO4Tz9SdiL0yATCPH7hnaUJIXdwEDdiFZI3W0W2V58sFy
1ngwaRgJaOj+mHgzWTO9i2YT4NiUODdjDrgVJ2eNo7PF2dlri+eK13PE8ynwfgZ4QGOkuZUkBCcC
8IZHNCMi15tIMSwPgjEuyqFAJ1D/rPGW9j7FW+LclsTRbMrkhxvBwcSKauNJbfGmzk18dWp1USOm
1XkK2s2qjawLjtZaW1vN5Y+lra4Sz2ulza85LlgcdKHCFdvjji21Sxa37EwxUSn3x4SLljMNaOh4
C7pop4qfA17bitckCvKnoU52GV7cRZtyI9y5Ay5dA7du6Q5PHBjxJjZMqMHzLsDXC+Pv3sPnW5bJ
obObo+iXQ0ZjYeMHJvTsKcMfnOETjq3lOuAbTvAPu8P9jJu4WvkRtb+flsgy9LF4lGOzS/KGGQI6
Sxau8pZB452vjcoMxwCUaPPykr6m2systK05x9/c4nPGxXuXauMzDW/oaiv0QrXU4I02tUnawS3d
cLqW2j7t4qOGQ/Eb0jkSdgzWsY/VmqRrZiTTw6JN2A1u7JbbJu5MdV1a69wIe1+b8nVVXNWLIiI0
FfsWZ3eNw7sPHhR+7xxfKllewK50unPGKg1n+Oo4m2/W1SIep4Chk93sU699C+b6AYVXw+CrojN1
lg2wSgUZCgO6gRM9No5M5FY6Yg4OphMCi9lm1uZ1Ev7eTdzsQHdXvO1VWtyVfXny8Lyb+F4rHaDg
ltvFRM6e0xrNsC7zF2eqXxCtXADw3Qw46Rcc9RnOeoCKzxlOe1wPUD+Wq9IW/Im0YWDqWbopNUQE
n/6CX7/UhV4TQT6kDQRXCRgGhXMUWqTIMM4hUH5r4/5vyh7fw2HWSu7ZeXTt6b6FFZCUdwbkgAyC
gEX3hwDvvEAWaCEMDPYPEylTDXeg4xpB+64hrchI2h9izJ4VEDjngIs4HGEXMHq8XTXMoINq0Gu6
AZQDTMoYYfHtsg3ddi7wE+/B1VgE/f+qxHKTMKWoNDgB2OmD5YWlrH/jwtpl9veFTwT9kcKJVwX8
wgSHQdDRxtHwp7PkuYLTkK/1DjHKG+rLh5HfbuBGgYF8tsadD+Uh1riHxTIJEFnf2qYiT3Td4S6n
xBlh4KLlbTQywoMdkcGQkLAk9OvVDPXP0RtfA6t/x4lw24PbVkWBSgDWEUQKjaYgos3iftxeq+V3
AbsihWHRw7KINNRi/cZbwLmINPDC0eiLSEMwqBGJ+bHDROMxQGbuUNJS0UPOiA35VEHSgIl79jVa
I9OQDQPaRt8+rRGhQSA4CggOrLVBwELnyL8xHem+09iOLgbg4WqUR6WhHi10D74Q18A+GKjoqOPh
GmkQSKCRIDToT5kDvWS6o3OlYAIB6cvloVhPEqIIMYAcVzBGWg0bYdt4IHlq50IhEdBIyDfCJwOf
ZIFTkuOun4evuAFf0rKQHD0ntAvAJg2Ek0mjTmYNPWk0/oRV6aWNmCsMPn6ylq4+lHEQOp6FTIXw
UWy293U3Xmuu5XPh0qDnoL9kig7bwWphlKm4MnWmqoPmMoF1kZrvUgN6qTXxBRM8GygYMAkwmC6A
CjNoPszK+elpYozLLtixYcj0miaDNAOujCbMNLTw+1xTZ1jIYmTXJJoZJA0dwMYPxx5ODdtan2VC
9zRrhs2kaTYuWJtB8206QDd0BJ+rJt80moEDNegx01Qcqfk4tiblWJqZYwLPyYDoRCY0nQmsjgde
pyNLg0278dpo8k4HgmcFxeOA5Ik0mwelS0eyNbyepMfRlWmGD8ZZ9qCWSd0M4CcF9IOdMtl5GmqT
Tx1hUQXLUrJrrDqy92k1Aw9Hi+DgmDBsyh9avVQzhiJNG3KaR9cQA+HDWR9aGlkUswotNcSo7ein
fKsCD6pacir94NA0GMCGdNkzZu9vAajJIAygIbUai1QXv1gyfLTTLQ7nLamWL62GKFXQlCrJSwhc
SWjMEvGedMgHW+OXCOKgEtI7nDigGa+gNDE0yLcyAdyE4eQj0SinBaaTq+FOvcY85Rr4lEF+sjUC
ikXqrtdQqOwbD6VBUYFGRkVZ9O5OlKcxegVswq17SCQ958ylZOck59UeKLNxlJjNZ4Ruo1de3Dp/
KobiC77OURWIVRA6p1ypPTc1yGQQukBKc7t7I12RDgBRVWG/GFC96gQlaQrnq9NXcqvRX71P8sRi
OjUiMx9fvN9v5thjuFGJFSnXHhyIRdozODF2u5tySEI6VcIKdBQpwff282zWrwk5ws59u6qLhFCm
IJXlJpesq+FlHRQzQmt/r87Bg23machZrXFnq3NaoZ8NUNCA2G4GjUVbNCAtn6tXpZFpBuy0AYaa
gqXGLe4qNFzN1Jg1p526TdwRmW0Sx2z/Mgl9cu5XX32WMNpAicGi09g2H35bHnVwIWoMpD0JZRrx
Fitzhe5HZJhp/9aR9jw/AOGUYe9QqabusfDVroIaJ6DHOTH8BF4CVD3HErrczNLBQRE0zfJ5dMaf
ERS6BBrdCpXO8dwTUbUvkcbVWYZ54pZN6icku0kj7VgYIsmHcQfrjraK1RX0Ow8KXq5xeJMG44m8
+mlCyvMh5k2Q8yYIemKCc7A0T3Fmf+KguGYatRfB3BOze8xh8NlQ7Acpd0yHXgSMPgGrz6jf7G90
H3feTsP8HN7JjKShUDCw23M1JnD/+GU3pgYBNkjYXO6KmUYEZrACJczADnagC0OQIQi6AegbSfDm
MS3crN78lSTtQ8rUb/If2aGEjYj2wmhTbhftEybEZ6sc7swIDXWWPNTQDF3tSJrgGzJhHukScS8y
r64IVYJIY3jnRWMRc689MZz+jZf2mM/xmS4plCkGzADNW+1Z10abQKnvtw7MxSmfDjO+nVigQRLm
afamrwJGoxv1P4Rw73qjHXZJWTzhiMu97PdSfcUZA42KutHpGadL9yJL84oNY2ehwyZtDdbLMty2
2kOzYIwiR/XD1CDJbpGYZmB5Kw2Z9Eb/qUuhc0v1Yc+0WoFYqWMKLjqERFyc13hC5kOO5CUQJiZc
pb5InD4v7BRbKJdOnTykvfwZjMFLRBbw+o3DrFO4VhPFSItyy8CerdGZZdu/xg0rxQys8wt607tM
AtoM2gRuGHrYYa6/Clic5lzdjxX4MLNnK+vEOMBMmIQBya2GRnk6XpeEhKwQla4f8PdOf330/amh
P/23r/3bp//2177/xl//v7Q75IvN6qnUed7eU5rV5l5AithgDZWQl8vqHNRjda7YFbBiXh+rLAL7
XPjV2dIP3x/96+H/4mszyxPYJ4xFoMTmp36M6/OSrF6ILABV1neMCPFnZ18/fH8aSNmf5PrSounv
L1ls1edC1PwP/FmSyZLAhhER9g2CQm36Ev3jOjNoQ00Pqs6qlBH0Ff3h2pt3sCXmfeSnHMoBSKbz
94ORRv/9IxyBtQcY0y6C/iAU/Am07wXHCD/mXx/m+l/5/lwtaHcmRhZStTAWG7c9z3HdnoHM/PPh
+2vfn37/gfTjkdf9f/xxpz+SRV5suV9M29rxa8HMki+q6tWZx56NZqrObNDUuXcsbmwCIQ0MxObM
OrU5f3/0r4fvr5VGY5yC4dNX431kTL+LQqiT19YhJPn8xo8Zx0k7/VxZ3+AzzWFX9kTgpRPBn84x
h5S8KRm+IRTndtwxq7KmrxwIP10qDz59T9HVzUWZyxIGgbFbUF7iuSGNtJzbdpvnZnSK/QoXpFrO
rbMczRYuqreMt3k7qx1mr3lLXurPGSe9SSgEid81ySTumwCidh5pArLVrW9JwiN0thvJPqlJUY49
AnORogMxt2ffOQfDtEBXXh99XGJny4n6S1JjJF+azzZLmuNYRTm9NQCAqbrtGjXc9g4cy2j2sCxz
4jOc39XueJLNGBG0Y/LPWMQZG0QmbYBJZ4S4eOBDY8mtyje6WwTTOMCId3QKS7v/xYM9md3t6LZX
E375ea29k7JIXKUO37yQ9lpcBeG0cdXbt6Nl27dLH/Put+dzZHh3q63+yDJPd/yV4bZ087CsnGub
pt6BC/s+7Wf/JE07usktHMPKDhEvv5sBYxRfWV+d1ZeIy6jfV5YvWOB7yX8zfyb6pV54VvOA8W8C
QWIKuo9pxo2Kc6K6M7oVyB/Ct4Gs+rFdybtlupiNIt/1Hq+K20WUuAIgZp6XFUglWd4K45nt0nx1
17gNE1WwUmHcVq3mvAcdMW3oz+W1YCJ9ZUYK2bV6tOJGMspqlhvgsr74YzMiWFmxQeYK7E1lrTCZ
EXmFCzcmSlX4YrkGBTIHKHem0kkk5XJrziyEq2C5SfVPwu7JYDtHeWMKHGeRxEY16yDceph7ggnQ
kFlxUNzmo/WD+504MqZ7pgBBpceLyEYJpQkLlZKdHN+VVFxZJHLYu++v/fXH338C0DgJ5wErtX9Z
UxBLdrEBcv9mB/7vwVtv6hI1HQjwJ4fcgcxpbyOi4TMjepnnbWfMH15jf4khe17K+JqXwLPhH0+z
+Zz2cbnpHfOVlJoG46B6l9bE+GZlKtusj9M6DpeyQIxsiBu3p1I0vemmZgFzhNjVNMVZAffoKuq8
rNkPCeTX1G6JhiKtPBWjC7VhfHNq6zjmfRcWwlKbHn9akJBL6kXUqYSTPjZxMW/rNHG2lU+eg2OO
zwH3KmP2H6Y0Zp8E0KIxO8VA60x7u7Fn8of83n0lAuzqL8CTAYm0OplIeN29WSKdMdtzcWS1TVky
Bzt4Guj4s45gRFvdlfLas0YdoY0FFruUPH1SaRQWA2OrUUK5tascAX2gfk0NRZgsxfugyE8n1A6K
pz2GhnnxfeJko9X+49LbQRlzSizm82MEmWGzQNXP3Ji4FWoH07uPCOvcBm66N6x6vkz56m/ncvwx
ePajsz6uCZdN0sb3sO+LmyxAs1HMKGOJOlIj8a5pChvKuMUGO3MQ6uybhvyi0XiLFJtXK6nY7eJF
bd31I4p4O+Vj++ibzm7KHl1EyrWOKamYDsvqZWnL0FjsmwYq2o6gvgeCh04AvH855v00JgtDcnYW
sMrfKxQfee0t+0XS+g3zV6Xq4NSyIbk35kSGamClJizrYpLF6cXquMbQs136PDQg2d26CicsJ56G
YjnMrnUjMirKzjoNLMLmyhw2XR9sprpSW3P2eUFpcuwUnaldkz2qxEo+1ASw8yKp4sK0ExWEwRxK
/kwAul02XzJ2PiWRmJuBXaUYbGaSWfBEzMp8TFwLfHPl4vePP8bEtN4Gl4GL251LKQF6DTMBWbnx
Zhq3DfWZqlGgOG3zu2hMjunxDEHrj2ly7hMPRYFY3COtVyNK2wHm6qY1UnMjI4FTjQbaSHIw6dyB
k24961Kys8VlcVnZWTIl46sFi9DOTCJAnX9kfs+knoBe8C60ZTh9N/Fvv/Oqi6wqpGo0PyBM7Ppu
ZpywsRb/KL21OdLtVkTLqRcUU5+jk31lw2/bAfs1WksUemt85Nx17kuerNJlqEd2336m42cfML/4
Kl3CIlgks7O+338Itxr2DePl3nPW3dIE9bbv5zszmYdd47F8JLtGhXluQ7H7SKAn7F06Sl7uOxWb
7s/INb+aZL2DrGedMDj4u4x8q4oN/aZNArFbJ8F7u2dW6FmUzQw9koVkuhz9IQHUERBIWxHClDgA
aKJuDsuVq8uLm4eC1nNnWC2334j9TCsXncL2yxrJajPwgRkrmU6JlZxjk8zeuk8PsTCfEpea2Sor
aBo1gddyaI5J71C/FdXXbOTTpssW2mFONka63jVzkejU0Y3AmufECuVbUDAZ61qH3RnaLzfxd9Jq
34dFBAdPtQ+MZYMjFuS7lKVU6ybItaN0Y7Op2AUifmRnfWQy5N/G0oi5opU4ZYlaAZEN5TFQFC6+
axDoXtTkuRKVYtvDHw8+STkB7ykh57qedTNES/ZaDHckmfyOIWE0aA8o1NpwnES0ayOIoVl0z5TF
3zdxw/S5X7acNg7K44U5cGx+4hBC/W/qbqHxvmomwBuKUiJuSASYRfCb9LNsOw7Ex+VwaSLsDChU
1NGpHB9jFRrHsmA8EdFSpwAq9+RB5vxm27Ynun3xzQiox1fVSeR1fm6HLMYwn3LfhUzAvgkIvY/h
UvjXpTDwb5D3ItaIFMkyzY8kli6sim3jKGQ3hDGRR0AIxHSWFbMaxYsou6uFMOmcxeMt05fiAD/G
P4upjXZNk38Slm6cHVDwm85ByjWuqqj2JVTTUPb89LmRZkgPYnLS67eZnKHLX1/RX15b3QUkzxja
120lhmEb6VQOr224VQFHmfdD27z99Smak0PrmNNxiQBL0WSzXNTF3xKzsQDq+f2RxxD5SIL0bnFh
RKRFgITz+8O1ZeBcFjGJ3ZX5Wq2yZ3PIt3w/yDGq9xh2fvBZfxRTgkZDFJcuRhqR6I9SwFReX9qn
hXkqb8HqJNRaXVTX1WFKcDgh8iutfe95DYeKp3bWsDgb6bIXlvP6vpRJxbHVVBcO9wuE7WzHC3Sj
+O0vrX5ojGjaJy4Wcv1ZnvjRFmUJ4PHedUAXdGV6agx353VWcPTjbm9Jq7t8P4xTRM6jApYsg+GI
7Qc2XUtWclRl4jwVjrspGIOExUz8VDxmG2KmDzGvuIasIsOq+IYsKyfYv7HC4TzUF7QlsG44Armu
y08zbnW0XH4cUvC/7cxysZzRijQ6S0rk3QW5owiHFqlAmXL5uAIlXhrP6cWO65SfMftF28r1gIr0
MtGebGHENtus9TeFOTMwwa58Uc6iLswW1KUXA4oOZR1M2yYKadVplaMSTch0IWDyODQXCMj+oe7j
mz6jOhrKuL1ULhFvZhfr0yVmEfL9RbLtsNQMDMHToKJzxxXlV+S3yCW55L7DbOf7H0yZuBGgUs92
TTYuT0I8szAYuvSKpXU4takIv3/2jPHT5fujnjTocMgoorqlvYPZkj60I+80s/1lxWI9Bex8CyuF
cDrKE+Ft8140ExlauJUaRT1jrMNdX/IDpGL+YbGCDyED36iqg/AuRk/ftt8bjwlY17jwOmLKOWzc
HzzR+3XCUsFaW4UEPtXohGLDRSnlM03y5jiEsdbBQ59mpBJTmLZwsp0H5zGaqPWWoDmkifduj91r
ViKExvm4LxWSy3GtuGo7BuYyy/58a/z/vx3i/2SHIIoC3sX/3g5x/Jg+0vTvAEK4BPqv/NMNYbrO
P8h1Nl0LC5MGWPzTCmF64h+W4zmkXPuOK4WNOfefVgjL+gcsXQRicC0cFhI+hs5/WiNM/x+BCHBS
WraQeCoD8//FG2Ha/9lt7gS+7bsONgfLE74Ph/DfrBHCI6eL4tl6EiozjsVSDEejIPo3q0wsiNRt
RbVWGzVVF6gCzou/gkyygnY556XCSGiC9upYBBfQhFhWCRMSr4O1RyDqzxvjIpBMU3GY7QEzJt11
TyWMv/U0Day5Cb2IHyffqG7svHtGSrEXPdtfB831QvN9hl0BPcwzt31gMC2wWOSRMW8co5GyJ566
42LO3rtPc8MJJOW2CNC3+/5kH1MouTSNkwTAR6xEgO71fp3Rcwiv7sM6mfM9RdJDwzm6XQUSimEi
yKbvMv/aE7e2dt5LUyWhFXRPTT0fHS9SuxXK9yVmiz4P8XHN7PUY6JFAJTfonuuLibWV2txttwJ8
F4YQmQNOxomZOHrvgiG44zxDpu1QOyuMxWoaDpPhffbu8sbp3d5OsXywnFZhp9Bn6gIwqMlLgNV9
gexEutDEA2dDMeYClctCp5H9W+dHf5hogDHPg3I/256BKRO3SIpqEWNDmE85OtdgoP81u+o4Z/D2
x4mcBye+lnOks/MYsReec67r+U8N3vFuGowfoAzvO/JCHkt3XrCUdPFTlaLGkqxOk8ZR17GN2eyr
wjlllfiDcGECkid+ZT0knFYWjCjnTIWx6DWCbKXKkvEWyl91ULVsKJ7ZEf7tPfe/gOV42sP8L1jO
94XsQfzgzSEE3EBfW93/5vEp2bDTfnfeU9XQ0otoAHA2uLsEbxz9KGkjrqkgXxH7y8If3HYVugqK
rV84TMwBl9yNAZJR8mMkGg3sdvloPkgsMmG3jvY9uw4viJ/NWiG9XuBHSzU+pDk07u9M3gJVE2tf
3PGDeVuYuTophwRJg8yzmV1HPDXygECZ2PCGjG7bUOvNCMOEdxmUsI7hRdkdEsQI0NbI5vB6Vlsq
/5Dj2r11FN/BKl+xTLuPSJd34zq9U4RDiOu4VIPYQ0VFF5OZy2PnkH1oDwiqkblZCFNQ1Vc2shUq
nuDpv37Cwf7/+zPuCKkPIfKnBeyA/4m942OQpH2pniSQRTqPXmIEZFXKYvxqx+U2iFxML0l8VxB7
ohARLQb4j/G9F4YR5qmaw2ax440a2l/uUDHDKHCo22aJ4RIuPhbBa2qm2T7z0d4X+iFuWACYGtDd
qck8Z/PkbttoAKKS2fdmRlJY0qG6Iximwh9bqPENWLFPU5zeNwmyWJEy01n98rWFCTNR2bxYqjYv
PEvVjWHZB3/AbVu0hEfEzXzvktuIJt46sMhHa6VMCvpqojBJVwzPUv2k+bopClUdymGlBvFvOrUy
y6rbftegqN7Cm/hJLrevF69nALTlUaz2b1APN1NrmUfJ4bagWD+Uo9lsmyqrX5d4unEIZsN9Lne9
Y/TIo+rN4BNXm2QKLkqG8cCJ6+CyLCWxbyIHIl0Tn1smzjmjBeQ+BJZVm24WNwjtniUk1WKZyq05
Es3aqhFeURb8kFoYtaaw5BgsKuel7Or0yXXGE1Mj/G1dRlitnR+SOnkkMclH+ooo2oAUuxNDLNif
wYlGCtz1FXYV0bVhVhhkknTs8ZnYXpRnvqDSvWM72ewFacrkPjfWBor7tIckBZFbUxiDhKi5cUXw
u7ZE8JBKESql83tz53aIKX4XAIckEoX9yFt6HfE7E3q7sRUzfyrzEHsCpAgdMx8QWz0Ca9w30vDP
lY2eIDbJLl1dx33y/eGoRvIClyXG9eOWB97ov3sMVpvWGg34EmyBGYf/qpKuO5Yg5s9UikXfiyvX
FSkxAHisNb9hok+CnFCXgcPEomm4TgD09sTx7CNMUCzj1/xuXh7spHTuoyGt6K1dIuBQFgyLqw5e
IBXKSh5kBZWiGZrzwm/GXDgHIlOixAvcHv18RCTa5L/bFvF4Ymjzvam8I28CCveqDIPF7Q4G2l+y
Xqz5mAk7IJ4rzs9gEraTFdsHZ3WIt1olt6c8vkkm7o6Wr+7ZHf7CvDYd/+tjgLX3fzoGXCF8K0CW
iFDPDmzLCjQD4m8HrxWPURSzkHzMitbFgk9Uk1U1+PllFoRkU5/WwGkf8sZnbTb5YSuHYEt0ZGLI
9MSbBXgWiwZU/au7Ac23lWU1vsYMYLYmt/fTGM+/11i4T2l5Rv6ghmG+6dyI8Ijm7FeGR5ATg2IW
c/3Z6ElbTOweNKP6MUMNJSRwHk4TWmokoEu6nfrFugniIt158pDciZ5dqxW3jJQs8waLXbapu44M
FctEqGBXXx6U0ksSDz5hDyZ7SxWNl9WyvC16+QUkxE2ToFCsidLbOEnE/39Os50rQFVEW1x/nzOB
3sdSOLDZOmgN9VwcGR+fRSH1ApSzHysG4Vi2u9ww4CXSqzcsCLoO9ZBCINoLph8ZOWbcewrnQGRD
GTLkLvc9rlCGpoZ7aRbxOpbJ+6jSTw+z2cFingsCO76UJvr5MTaZOy5IbuS0TdBR7yvmnTvpuNY2
SKvp3HbrNlMZ7Rlv4IsXWEDzRxsMVdTDlzV75zpV2BH8BSpEGSzUZTTClzTm5e3nDIHwXGQcAPmh
a3lFrXRCCaPyaz97uAdq2t46nvSeKf9dS9M7NBCOjSDZO5JeR9hG92hlYrgpGgTaFYLOurwxK1rC
RpU3wyqZ0eqH4zwOfzUzv+b/Fn+h2imWuK7+jtbz/g1MwkULvhs8ne95lovJWJMH/nbRToy3jXht
o0d8dmhKxji4RJ4KLmtvdUfhWK+qLY+Gsc6Po/srW4MFBNzeZKC8tdO1+RCRfTCqghmaKKiC0UeF
qVVbqCys+QY2Mqic9dFYOkCfvWccwDA+GG6x/PQrhIewwJNHNpE4PQORHsBSoDHqyh2y7XGr3DbY
Bn47hg4pMcSrcZbZsoW4ms7FjRUPASu5KULOsn566WReiGFZiVdGvtTZ13F+qFiJ3MwRSoH/YO/M
lttGumz9ROhAYkgkbjmToqhZln2DkGwL8zzj6c+XdJ3Trqq/q6Lvz0UxZJdtkkAih73X+hZAfWS+
yI8eyYci/5NGbicb89WPAvyOiziQVoQMkoCqM3yDjifnPqELilw18/ae227quDd2/zxdOPo88d/b
ND1b2I4+2wgJF8b7RYz57cIXS9o2pBp4j5lcuu2UQE4lAzzcvSHiIasaTfvedCIk6wp3CDgE34hu
yjbuz5UrnDVupuQxLwEhusa21hbWGd/xpk+rVzMwXSx8obFunMG/YK7F4Y3Lr1RwLorGNLCmZTeC
nQExiGFG96zq1lbZeocSfOGGBiBVk9lOnwWKgyxVX5siKk/LQJ5ngffrLEkqxWrZPnVhQPizmUEw
iWn/US77N+Clr6lif71InuPBzAF8CeDiL1PqmDdxszij+8gekRWTHL67WDy0C5HUDVjPPe/5Ji0A
73KY+pPZLxPHFZxC9SAc1O1MdYbvFiTw9B1732nEn4oKRjp1SGG2gsuY+mLTJYIKkb9AzC16uLB5
w7xdyCM17OGEU/fWq5MvKNadQ9meo3w4m5g2dmT0IoexaCJotlsnc3/vt94HnTr3wKy4PHvIf5rJ
9o8VtflFtfF5IE5bVIpUYRNzVsWOcWOpfMKyl8yXzGGSS+PBpPPSImeh2Fb6pXOqu0KdcxOzDsKj
/jjjp1up9JKEcfRmCBfAT/xlMPrmHPdkivdpdOtJO9z0c+Q8m2ImZi5d5E3ekm/NRoKJ5IQLY1gn
cc75ysJSEw3gj6wJDZDZretWGGsfF+KKJv2bHHksR84622ksSO5QuKSdEgXemEs88QW8c/yAwiQs
xpfGwWDTdC+cMd4CbcGj1AE1GuGqWnAENm0pz8hm+sd4wdHRBXidulpelhJfXxKb0ZlG1Vtvt0wb
7bS2y/TDQuv2rlILHzjIQRSw6pCzJxzZitPasn8M7Zr+JbzkOcg2RU7ZT/TUua4rkBMV94oJ6lya
9SWujLtsFOquqcnwUFGGnNTaLEXWXhA4HmsTtU6Jla/0SnHCSVW6lKqtxDNOVSSPZtGEr3aauytc
IPMD3pZTo50V8Wx+of0vXsbJRxvXEDs/GTOnTox1hL202wHD5K4zqH4myrvvqpecPNM7pHyX0uqi
neX6dB1aZp4wh1kz2DftVKzymr7n6MT+Os3Gn57oEW2VMtxVlL6omeXpM1bNKAa9TDel3FWtpmTq
X1JD3Xt58t0msOg4T+zieKQ49lqYXRWcFJVy2WnUn9ktEXA7dk+2Pee7aMZP4XUh8qApNG+5uGr1
zzPdr/iGPz3FoAM5jgrluteCzV9OpKhOc/wtA4pHyeZgyv0EU1HvnVoqKhcWpcdFMvUjzHLuvBSg
WkR/zarbapuNU72fgzpCLSTZUegele02N3bi9Ns4uDfy4sGxkuJZixmtbnkwrSQ6xPhOKTZE1gs5
1iS3K2kT0ow5k1QYINqK4OeWdfs6z9oNcRJx1o7HKJi5E2E/3qk0+DGo4dHMbP85JFqy5DZfBjLP
V5aAah5QQFmzZipcnGW1tgYF3yxwzQ3VmR5Njch27dimG3AspKiJKlpPkUSfZwQdGB1v12AMuTEW
pS5BXaJmzfHmVbIueOOwuHN7+wYsAX0I31+QdoX9V69ajrjJl2cp6mFL0CUJ4JPlrovqgTgMl4JM
Gb3YS10f0pj3zYwpec6DJwk0fMshyLidApUdfafNjn1Mv6kOmN1ML3wYRG7eBlrrlZv2OQnQs4+q
ofLh2l9aSYhANFvpWSIHOQ6Rk2/CWQORe+97rnuDYW/KdRvFNABt2k3geQvfHm+E3s6ECQr+DEc3
LcwJmhBbpsdOLGvsuPae4FM8aC4rF5zno51yoJvEwm4+Nupdlg37gs3eirZ3cLHqkpRNU7rrCKfI
XkUNooHOQL4ypdQ1RuM1HkBTFEFl7ptZMMfBq9j2bDrKEkxhYT2bZlQjMB3QewbIY4n5AV4mo01s
o9tccHshWvTDXYBcFqG/pCQf1TUdtKpPD5kf0iIPky9RglihnkybZn1LayQUivaazxm2Dc5DIucH
rsPGbdPvo5uJJ4hBJEGXdniKqYHfoaZAzd1BKRnr/Ltw7lhxg3ejbOdN0PFEhmLMjtgxAaH7wU3g
5OklVvGJnLrsBc3tBwUbcVvrX3W1f+OHyyP6BxuptsQ3XXTpNoT2spPxa94aMFrN1r4PIttbo7/K
doom9iowc8Ut9NNHMFP4uUuO3076GTTjh6yVfEhekQuGp6hFyD5BK7TLh9j4EXeRWnd0c26ijNp9
6GEhmwdXbYRZqhdnyXLMyl29NZKs3KOAdhETy1cDyRyqadbKNLQluk6M4BHr79Tm5IRqKkE2W9W6
m8hvCd3ipQpLfJXAHk+V+TzYDVue0o6/qiE/1M0tTZwSLbmrdl3Z/RB2om7mnE6z1yEzW9J4F4oo
xpPdxQ9jiDLMGOQuxJnF9FrNr2nAsGNzFEXd8lZPyLigLRSb3BUYq5jFz3SkUjqSX6sp99YOKcIH
K3HPg1OV954WexjDlN1XTvPUdzSvM782dqXrZ7dLD1bCDyhPDvHEnkyn3YV98qWILVf76OBKKD/f
58VoMloG+FyWiN5y4dXrcRy8+8StqDk0P6hTWJcorHwCoQh6KdJo2fleJvfO4LSYM8QuDjv1DKfM
tTH/+UdyRMVZOdFLEnTGtgoPWdI1B7jJuEFIRb2RuMs3PeenVW84wSE3VLsTDW1dHEhwHqsdGQzl
1uwQT2ZFFJNl2AT3k0vh1BmK7JiHRNn0jh2cnDRvuFB4fiEBoxBvY3Q5E5SWrh6fwhItl6WAE9rD
fMoJYIWzx7Z5dt+7DNIXh3fME3OKO54I0cKYrQuuO/QA+6pPvmfJmO1M+M9nqzbhEhPHAZUX/k/Z
rqH7BWdjrJfLONBq9HW6xOA4bGZNoQ6LsL8SVnXAE/DVE4t1MJErHX3BJiHtErlOY2+8iKT+tlAs
3pp2rvV64yM9BJ+L5t/zsGBdN/vxklUICOrC/szqEG0XxoMvoGaJJcc64FQ1c5qTNnTa5c73X1Fy
F29AXhZwL665mqK+PRBx7P1aKf9/Z+lfOkuW6Trs7P/nztLte9u+f+eq/uy69vcG0x9/848Gk/T/
y7ckJW/leDSedFjV/w24sv/LNaWk6+TZFvkNv9G2iLgifcrzKNLKa2cKZtYfLSZH0H0i6Nj0lC19
ZNHyf9Ni+jvDT3jQZaGDUCEWpq/LR78d+Hx7lkaKiuFg4tQoHXMTNPTTo8reGaoMkECZ/8Zs/k/v
qBlmbIgRCfwqWP32jlmB1GKZRHUA2hfYwwo7wYslwaYMIzKYqF//dk/+Uy3hz4c1jKr0liS1L9Px
ACr/tYMWEgu9NBU1PDZADqF7a8ObX6slRQK4vP6v34p+neUg5JB8u7+ioQcvE36JPeMAlOwzRQMb
GPEnMfDsoD7++Z3+ckzXX0p3BpUjPMbA3+4a0MSlJbqGBFdjhPKsIPO0EQyFdILG8s9vJRjzv592
r+8locXRvHE9uDO6z/Db/QorgANlxLdCHmqtB9t8VXWzqRSoDxMOMSIZUEbqKJDDrcq53nmDd6FC
j0q3uP3nj/J3Ti4hD5QwmRdtISHX/fmTeEOujM4fqwNi5p2ZBreynx/nEIS9Mb9OBB20ENyCOPy3
K6C/4W8nhV9XwJYoJJQlfbqxf35fzrMl4PmSIaTTis3uaMHvT0DZ1zrwqudYRu5LUiyviSKJozTi
98ZpdpU+w8QONY5JSaxe6fM/X43rhf/bx4KhYKNfciTVvz9/LHTivZVFRXXodH5amLkH6fFunWbN
mqr70VMhb1iouoSQAVN2667MHuY0rynTDk/KRUm69LtRhrAE/98s+B+euP94m1wwf1CTTJPp5c+f
a+kT8rrKvAJ7WgN3Gaxy0/QYBAHPrThDfsZet/as7iuNgvrXWvU/Fg6FPrT97Zr89t5/PdQRKEjZ
IauwvNt3o4kbDoQzMvwJq2QzvSIA41Ik02GU8iOOXwrcp/8yWv7jYPntE/zlroxpjmyy4BMg0NPC
x+lVTsn7UgK8SJgS/vlSW6b4+9X2FSOUcen5DgWpvwzOMshdlZdVfigRoXm1R+Zt+jmaEGNncxA7
B75SXWyGLAbYxwl2jgCwZew+3MY+XMGrOhtM8XdmKKW+pqfbBslro88p3nytaOn56XAJzf7RsftH
XFmTi7qMCc6Pk3cpoCi2w/S6ZDu/KM9VuO8l2bALnWpoyv1jL7E6DvbaomdbzvbTTG58Red63apz
WCw3NULsVZryh9wOf5TdX4oFVgzOQcYKculgIAiaB2oaxkekGMeB8n4kokOmjW+RPay5o8WtF8X5
2nDw79fz+9hO93HtrI3QPgXldCwx56wKDoVLWtxfQaRmVBh44XsYY1GKszNE6YaBGhp6V4Mia3+k
hHWAR7pJ7dBeD/4udigZV+OAuTj5zN3sU8PP9XiyNDBRFHyHuHhAVPudbFs6Z1wZkxoHJXfCWscK
aZr13UD7tjKH6FNG8d7yvFtoibQ5+V6oJA4jWkeAqVuXum7D9bxOHp2cbiL4hiuaKFAF5vxd8J5O
wwWymPGgDPAPkJcoYiyUZv8+aumjWvqNlYDMhGSC/p5xMHZ+ty4FASNXyLU2gIFrO/UBE5i+/AGp
ZWOabq3SeHbRv6+NMv9scvyOTfTZeeGtZYMjd+bcwBZt3gRD9d2PABhPfFVjZOpxF9oc8XBJ/J+T
oqLnqvE1GlknLIDEnc+8WPmnOhJ3FUQ9suD4JIFaHiZbMWAJo6OqQVXhkGM+jtKBv++3/vYh1UIp
WYXv9N3okwf1poh/1PC4HHzV+i2KZXyMNHVPJyvq94vn+hu9UWoa2bu9mDdAPWq8Wd5lquTFS03S
KfAdO8ZnWqbvOrNs8JB52pDjOamsOA6pMnywS2tczY14TFSzcUyYUXXodusg7B9SCgy4c1ts+z7j
kzJvvs3K81CYyGpVRLhShmOQ7cXCJ1pr/nxdxca6JVIwQRm6ZnW8k+HwU4HGXFk2N6uRHD7q9FL+
zMVW3Lvkia27QsIZac/XT++hEME0PTzqdTep23IVv1tgFSirvI85z8jsnP0OJyv2OJJxLZrNkfmq
h/KoF2ebhrNB5A+gFHAbgnsTs7PYU2leW8HwaiN12eE5bo9pMr+ImHaxM/HZ+gyqcZ+t9B5GBk21
w3Y4MT5s+k92AkGY4Yg46DPRD+6SMw4aI3uzrfDB6wprHXi89XUqUXH2Ocrp1c94VqjEMGDDdny1
I9YpYTAX1wGmXWOZd2FJIUv60Xs3sI9wqAXwq3Q/z0/twp7wOm3RbHwVERb5cWIIVaGzBn2Jj7Kb
X4W+UbSzUPQuHH69B3Ohnth7/SPymOjT04zszGTq65pwi3jjxWvSdwMPdR1334iIGWaegYHhIsL0
XRk6JIJwQdmzZBEPM7KE4xoFdGXvr3+ABntYI3DvveH1mjjRGXysiQIL7kbeirPtFtlntgHfd2lV
rSmXN9PcndFDl9giG3Rlu6WZbswmRmzhB7e0krGcLwaiI/Pg+sMW2xOdSjuedmPGvG34Ybxzm+kW
Y1tJv956lZl+umRZ8Q9pCUmPPaziSZ+aCFiTIDqx6oS/BVe6wUOfbYLbxQ3dc2pwYSqMy1uqm6p0
xlNltcXajLQiuz7iZyw3baWXyXKCPWTythJrEc9WvE+kAZwFwYHVtbfkereQOAtcs5XzFA2U6Yyp
8oG/Ji9TCNjRLRA/+tpumwlzmxg8V1nEcJbj/GpiaN1cB+R18yLJydTLgZnrJFF5MEwuDVNc16GY
nDvzB0L8pwTc1mCKhzFAYNEnu2wcyk1A3vP61y2auy891Q3SmE7Xwd9judiok90bamXEDKgiKd6F
SOetyLDZt3O6m2vS2gB/rSJSQrbl3P/sgwEUWCmfajxNxzFIjsK3ix1UI5PKYSVXUx8QUR82LygE
kGy38Q6a4ZkiK0m3tfiQPWCLYEHOIgCdI8Gw6rUEk75BxW2v7NDY17KMuYE9EF3L2CqP1MW4Wizw
nKDQG6pz3sjj4xo8h3jlNrh+bYLmFmwHCKAswK/Jgp3BNKnT1QKj1VL4x7gobEgHNR4C0sV5kK11
A+S0qCQ+tIFtu5p/1qpDVM68NbNmroLhpzTxBec1F2lIezzttmYxoGVBIs5vMZnX6H5pqg1bN8UG
dL1317CRYek+C+eVpjLEMIZLlzcelELrnexDhVgZQuuw1BurUdRqM2476WDvmcHbk5ezJxvu4Dih
QeAdeyLHIj4zcTkk+egRZkOu/NTGqqy96qUbhdgQOF9EI5arnChE1P/ZOugjcGg/AatN61HhoedL
JU75WHTylRYl0LCgf1qK8YGe77hyaeeYLo38lkc0HO03r6BxeZ2C3D6nhY/mMSJ0tvfo6bC2Va37
OnnqZzbx2NrKfPFG6OZLkeCdXKC3l7E/rJFO4/5MsHR0ajrXHA92TpWfOGgiCnJCCj/huOv6/hwq
i3TRsHjuZBVvvaDrNzLBBeewLm6WWZZ4hc6tZ2Fb99kYgDVmnasn99wXEAOKJ6tTA5o5yYUqcQcs
Cg77+CA8NX4kAOeiVNI5m+W3EF6Wt2s7Y3xOSoemng3CT9jxJhnjN9XSwKPBMZ4N5d6kcUaDukxu
rBqzc1ABh6eITJ5VTP3TwjsMfRNSb1R+j/2ZanSdpBTLtmYsXn18bPSb/DXdmpeYpXSD8hnhfX2c
64ZF0Mz2Zg3+jwEdI0FAcYdbuVzVjWFuZAyPd7bmbZnKY4MIzWwtICcS5ta365kc/M9qhOLZ9ajx
WnjD6NlRf9jnIqZR0bjWvYtGdCPK8i6VyO5cxGNVVKG5GYotVjuNnFavIp7J3EurDRFK5DPk/b0p
Bv4wnC2gBeGNk9c3tdPjzqOVwLQ5U6eHMIVfr/thkF7VU+Yna6zbxXbs76cKDoTv1DwU6aOfMYry
V4RNtEb0lgGXrE6ZbY11FdBriEq5zQPqhoJtnut97wi5I9yMrFfAdT3Ir7vGFufAc5AWGA0BWQlQ
TvZbw+S8wToAIxQykxthykYr5GBS24SB9ZLnXyf0DTkt7qmM9p7NG0I8ICeJhhVkb5aAweonMIYK
IKHHuJy3LpZBxpdPUvisDe946sMmxUDQlSNnPhdTWGKSkDc1u9Gb63Mk2lM5hz0rEl6QGaKX8pu7
lHLn2oVNuoF6vMHz7m3JenDZxw5fSXbt1kRODGSxNWyjFO1OFacgIoqDFspvPLI2D+OQbFszpYU7
AqkNG63BdA+QKQJqp+W06ehwbWRFKIlhwGAO2fkJI/gYWvATBI8yQeh3lx2cQbeOt64k3bohdMPH
HXNd6Qq75JDpxGsUVGIdTCG8i2bBhkydgOnM3wcFTtfasfZLHumwDpvca5g7rAr7yQg3IWm6ANN0
iz18yQKgDfPQfmQYRXZzmEeb3Eq/XTGSdvaGIQUBrzVgQWjZFHVxuHfwOqlOPiuPqj+nN4lhZgBl
19LmSyCQ50jIIlSAGy+YNvg9dTCGOkDlZYNYsE0XUB8LwSBY9JZSCYvYjt6/cTk+gGPHQGOlAQIf
tukG22Q3JtpEJ7bpBfNXdYlU9rCkxMz+JykZPjzrDu1eIHIWsAcMnehmYMF7C+z6xbgpjZr13WKf
JeHeDAgFzBENSxJH/v66bUVzSFQxbQzRfsm6mRWW00wydNWuyUeQYChXTM/fG2Lik9JhW4/GKmWP
t75ek8VWz2VR3jMnfSlVeLludTv4dKBjAFO2MT0dxeYtDbtHqD+l9ROSEQ8SaFjoinqnTOrKa5Fp
SGoVopFBwhubKMNj46vL3MEkSD6HxnkvZDjq/65s0bRJPpeGqCGIc8U2zII7I4vIctUxztVYKpwl
KIDZ2jUFGw3t4ha1wrO7sVXTnDG6ORxMdTd7ncAtXA80cheb3YXCHU1mHzzvKOfBJYTLEPU2M7iN
AJzZKOtaS6+vQqQa+Lux9wK89mMpzVc3aQyt0ny3HK7/CFE2zzmnGRKCfc0d65IM3Swnkr1VcHHL
7N6D/bF47lNOPAiJ858gApiWuu0AJrAM9CNGcrfLOo1XrAaYDPN07usn7QXfjlP6XMGAPRh1lu2E
oikg2/LGHpDOerhxw1pN2yAuvs7OxbU4X6JXFykmcj3zhoqjqa2vrJHy8mtL1RUPHmCraxDYXJvz
qsIg4C8sqPpYKjv/G5gVw0EAEjvi1wgN6afDECGTJM82qgqmVZNzr/XH7pWsoGOGMC45LQxmdsBA
cScxu29QjYP6QLewIl/2CSfZIa1YqUU+PNq5j5cvElAFx0d7JOm9YXPce1x4dvYc0HZ5HH8aPizv
pB8e05p9D9azUwiNV5Y9J9P2Kgl8vd6DPoY5ZBfL4UoyH/S8WpT6bKHPx2ZEq0XO732OI6JqQL2o
wMfbakPxu56S7Ww5kPtwQZrO0cSkWI397l0MGYNLfwh8PQTA8HULmROuRIAVVdocCkT2rsPKevcF
wWVDIx7ooEXQDGl7wJfmhxp/heeRZ5d2dxZliFksJwO9Dmpm/oT+p3X9ww2HD9hwDhTQqtdBA4yR
wo5IkM4ebAtCe6++VQOCg0pMZ7Gw2Z29GGgKF3vEcWoGX67lt+uHF3rNoXuoNig/3s2ERUrE1mcn
i81Ik5NBkFPnxZJF5Vmfd4HutAz4NJaXIKeWIgjjy8XDJECcR/Z0ayesmIZ7ZyAk4sqD5Une+6J6
I5mcjEJmvgnNKTZ4BimXx6g56KisPbPRYBPMWa+Hi2jXT9dqMqZOm6X+m6EkxTOL42VKUJNel60u
XHVL8bMZeKb1oZ4Oe4nhhG6FV/pnFPCsAMBbNf1pVYdqyxbD3+qIO6Ls+BuhHW/zcC/MCZIdTy0O
MMG5NvuB38VdX8e8wuZW/XrQdmqCo9J+A5JEcKB+GGmiDj8grTzqqUTf1WjpD8R6vE9Z9K4zwYt0
HbYSB3RWMM0Yd7Ntod1C7I80kDM8JYih5ekJp+nR9Z7TPvpeix2EeJqI0gpZ1Y9Bz5Sx6GsyBA/T
Mr3prymBnq/0pFh1pDvjOYURwL3Xhcu+hVvFrpWF5MXi6cDLxkzjOCmJtKxc196A3dXeKuhQOwQB
nH4DRxDw3s+pyh6xO+8WLGw+ebZ0DzMO9xH84bo01rqBgWMBGkBr0Zmk6DUUb7NMlrWTce7QBR83
jD5nh6qGHPnUUWscafXsBZtEQB043PRL3Oji1CrOy35VmzGgnBmeTiahXDIE25oGEw0LYgBICZIY
Qa6Fheg5c2cY25aiFToy8MKYA3jn56QBMMDFvEMRSGoKO4G+R91tu9TZU6oeaMN/VTxsP38vmv4y
ZBboi+ER1w9na0alNeX7FlFy3FKcm67ls2Qf+6A1MILejmSIzDiTae9mj4nF1+Qr4j/+oHi4rZtx
m/XwdHrBxi8X+Vs3iNvr84CTm1vYcLKPOVDNhtrIXP4g54uzUD3zzgRehTgFXfXFltZBdQtD/Pr4
td6zHQycDfVROwDVNNnZSVBjHErObPOU4edmQOvjPes96slPGTJxuxlikpFjkVTpsRn7RxRJ+7my
7C2x9ewPhBOuAUmtKr2jxmbzeD1phbpUlk3MDEUFJKfLFeEDPEs0XND08VznBqtuTNGtcH8lMCTa
vCBDdm+FDxwNKN66i7ghbsaQrOlzR0y6fg4pIYqrA8dTAwrRCDZsioAmYklofLgG9Rw/tRBF9smR
WD9yc1JtjdZ+D/QckWQ3WXTo/IP2YiX823S/ydx8Ac5NDmHLFJO52Y+iGcTlevYsFpJNiSPYZC2X
qPPyl6abz2MCmmoOemOddTnZg6737omcHcMFHu0FwtDntUpjGHzpJos3tWZtacvd3o3NtRuxtJEU
8muxY6uYYrdm2LocjX3X8rc6wceYvR9eRDiir0tyeeAwaBL1U6UceZscHGcFw+Naya4qqtGNzbWD
7kLZSceyFf59meTeTk8lsz73Vj49JOgdX5xJfvYwVHzCdyh1e1oC9JlU9+TowMRZqCgt5Rt6vLvK
oHwVlCmHKDQ2q5jlzQ5nY8Uh7+Z6Zib2jpKzTumAc8nU58mfdWuMK12sRsvGfOryTGK/AM1W3lFl
WNGszlcSM3ET+juDnGb+SMKa1efvDdJ3hUTFUD1KU/4eIh7OqNVyd93NXb8oWy+yIVyHuZlDHpXZ
3Nc33Ua8JnHdDqEVP4SifmxV9eHTYNxn9a2YTbgJbLfh6VBUzb55GAuR4tgBJQeMO/raSIfd9Vgf
ywIhsB71E1zYFMKIoTKeyrrYt8X8FTcZmzsvviz+w+jhd6si0EJ2xjm0k1Zx6m9b1lKm0sYi3Tw/
JXw1YFNHU+GMDJr5R2B7XwynqHYcz/duiAzL8ed+Xfv5W1V3p5C4kazhaymGFtxp4m8G3HXfq8yQ
WMjvgqE8Gmb1dQmVR340Z92ga88tKIVjkXrGiuly2LhzdjNaMRkK5tA/zWYO6HcAXulOB0hSbmX4
u8WdHis/MuAtVf46Ng1s1XNFUntpNK8tyvIJ03TQqk252PVZ2FlyF8Bgzak99JPV78yhRgaYgcTM
tDnaGtRO9gpicNi7GklDso5g25D0010b26hbQG5EA4oenCMUlcgEOITJ+Nz0tsSKRPAB222OR+/F
CMo5UC8Y43du3q68tjK+dSWiTRGGyWGpFLEPZvolr1NnP4INPotgtPaOW9wXowpB4LvQnmtiQQti
gE55C7Q61S/u4tbHBIt8aE3e6foSCH7qv5bFIE6MBfnHi1viWSPzUyPlUcOGhe3thrl6yOpMnq4v
GPIAR/DkjGFYHtsQn4mbFXdZTKDwPBhbDQDbkCBP/SCiXiwjZhpRh4SbmMx2QepDbS3xZ7dZ9r01
DevU5+bXoqKhkCWx2IITiEgmFPnp+gK7+CvmWpIubJzsk4p+f7n+XlKx8yC9+SOGljLj1D1yNZ1T
l+Mxu/70l1+iQbPBBDSnWEMLHKfHY+hXVFI1VeC/X6oRqopAAU38U0AJp57iFmsngYE4X1GX9Qfb
SEnYiWq0fCuPWQAMEUK3p3yM1G70gbrbE4iaKD6DVrdO15c+Sm0sJvq5ouC//e//kQS8UZZS0RCG
LU7XF8r91q+fengoJLTp/+ONujZpWg5Pa1zf+wZpamVlPrapMB+JKg53aUFpkCzSYwTUBUZW/GLL
pj47XddwcIwxcWRmeOIuPQIaWAM8qJ5M2Zz539NFij5CJ54lRz8begqRBd5LRfoImTn2g4vd4wFT
K4E5SRRvAbgWm064UF3ZETDpzD4pNXA2GVD6lxTa6/uR97j+Cmui2FLhNzajj6Ol7/k44ThXj4ud
V4+z43iUxqlTXH/P06h4v5f3jnE3pWb5sNQXimLzzlvir45ZZnfxZuJoKGFQRQPV/cVJHRYirnPb
G5Lyt/7RLaIfYgrJx/BamyOAsE/XnwZ9F377PVO2uyF03tS4RABcg34zWt5Xw4SjMWlIg1N42Idc
4gXi6TTol+tP0xA9UThbVm2l+QKtORFJm30mNNqhhDbT6fpb1xcMXX/8smo6cBZZlSHrzTMydFA4
U5PEcPuND/iAONo9WSVWDZiVl/nB74KBbhMvap6/sxwRh+ItwdNs7cuxeXLJWQ6ICzoQObi19FPs
6aezm32oLU4CcroNGX7BFkt5t6PifnbhW59zK4SLW7uAW6eLh6PuxrUph9uaOR0z1WwilL5Q4LZz
J8JTox/xNm4MSneVsx7xtB+d+CGPk/40pFKZ61zPNpmeaMqg3Mdp7+9tKBpiHaZBtAGJTzAuZ8o9
pI5LpNBvq9E6kI9UeanaQV8lqkXgIZODj8eVf0qa0IWSXN31SQfQIkMvHC9TuR4W3EUrWXyva957
3js9/o/BafpTqT9MaKXsMa4/Qtghmk+FCbwspZk+sXPyYEKdrj9dXwKn+eOXsVtZu9xXrJz4Krxq
3sOdHE4RbGhQ3NEfP11/zw1fxjCA0mwJn3VuojyOdhKQcQU2zwpUt7UMGEitaL/NgssaeyzR83Bf
RfEbfNh2bUP/jqoG8F/YvVipx52fVtE8EwjHYKbwMIbnIFYnq7eJO9Nk0conRyOU4dHhyFNkxLrG
lfkRKGefkKCVmIeonL75dfW6uN2XdGLHKEh1GNmXcvK1SBa22MKHs/3ioraEHQyhazHw+gH32LaG
Qd3D+WZaDXWCof1RsynvGpjjWWhV20+7wiQkXJ5ZSPpHROByKyD3jIIULeAmmzINGmyN7Vvi5h+t
VB8cTFauAAIAFvJjqoP32WnWk9c+FiGBCOXi0g+ZdqERHfUXMK1xz75M8UhMsMMXgmdWyczmtlew
WFFePHfRuKHIssa4hwA2o4I6MbfVpLnY3iWLmO0a+S3O7K/Nwj/SLNGnmljmRjzjMQHrG+HmX0KE
xRqt9Gz54YftdR9Qcqh7YVaX0yoL2cG5LsfvJW/eRqKhFvu01BbNONJoRwmL2dUBtebcWeeczFpm
odvUjKC5CtpTXl3tLfJtLQx6a6Ujbxeyb4kQc7a2jsMddTDuQkIuvbhh1TxMOjiX3WxzXvCKw/zO
PxNrmH5VeRxCGIrSvNFfI7q6mJPnwUPojiCRHXV27dcFPtD/pMQB0zwIczj2Hsena0Uv8cNPXQqa
rgcqkwqLyot1ZwUnojThq7vja+OjAXchQSTILcwu4ABpryEefVoG5xaHUHlijZv7tB63tkzfceM9
2WwWqR1yZlZ5t45BxamBugAOQnaNSAl6ykJZnL1btTJWB6f2/8X75fyZx4FEEnwBukwYBnQFbeH8
RV/UEvji9C3lKx0IXcycVSqB8UEszWqiR+JV+Qc7vYBjDI6dHKzctdzl01DrrRxLNTL/ll03BYpY
rHJ9MrheypAyo6M2mQ07yOI4y5ZHl4Xby5SAm+5dDpd9wHm7wsE7zJ8SbAY9QfaEpneIS7daAfp9
LxMpdm39VSrrfXITA0e4Lh1ku4Xpmi1/ssl7g/Dz/8PeeSw3r15r+la6eo5TyGHQEyRmkRJFUdIE
pUAhZyJe/XmgvU/b3nbZ1fOusrX1KxFE+L613vWG3vv3JCTpL3q4P04KHFIJZerCf/wrLy+Uw8kE
Elk3ufTSQSdqUlrW5ZDi0TxIxm4mKcFq3HFEQ/7vX1v+F68twUbnRSUIUNZfM6hbtddyoH7cDZeJ
dw672+aFpOhFA2YQZKLF5elJhy2CKfCLacgba8CRly6MsehTYGGn2GA5SR3BSPl+aDJrM6pAPv/+
KPV/IoVZIn6XmoUXg6UoDA3/kRJXNGOREvbNbWNylNGdBtFs28FmGaaZnBZ4rSApotLRj4YWvCoo
Y/WQ/ixkjjjmKuYF05Euw4uIjhiuwYey9HJmBvvTKIuPpMk/MqBC7glflSnKwiR6R5dJcXv6pSCG
4tK3L3DgvSby+TWZDJKpQprCX54GbcIPg2DdxRvElnsaeZnQslXChhvOIz5ZHKWpRLLT9oziyLs/
LMnUw6RlTq71T9hu3dArH98sPXtaGjZwng+9GZ7Qn/WOOl7lBWSM9XqjFdS30QdJBHiMKdM5IyXo
359rSfknciwnW5NkRUMYIer/RFitxrgUTKCPdaynuHyI5NjXzDrkhW/SLCuZihWAPeQV+bJwINIC
w9gkQ/Eg9ehVRrFkOwBRNhdHbAHDVPI5F+V0L6yyZecmD+Puz7jE5dsoBD9prP5JJefBryQ0IS0+
L704/+QICFjc7qWv15P/CzaHEYiFEkao4D/CVoAIJ4FXx1y6ZaBYxIBkycDa39CjIOYEy8qpumQA
USWR12TIzg4wQ9kAt+lsoV5yPw0RwWWkXRABUmavxkxHzEz7I8c4w45R8RMqCPkyMN4zMjjs3+9H
2YLzg/pXnXBD80CAkoGF573ykuL+lVu/cH2ey1QKBPkOuHaJxUeHuY+TKyJSpzsjLxGTzbAXnUQx
ltEITghDIV4o9MCrQHxUoLlUbvYYa5twGHjXmnV/+sXaK6F8UI10E1XCDSlUBnYZSkiatTepp9wL
VMRYSUqDJcIrazENbRj3IvMYVkQw6Xad1JXPuIT0lQQTlw9ZSabtAG0KXaL2ovFNJgTbsBw+1SFq
KM78QO0OSmVsqoUkoMfsE42FY3QjvIc5z/lyqDXRAtFNGManLi37I263xDsQ4Bv33fiiBNrijlEx
47pjolq2l/9wu/6LHQXvKV0SUQIsQsQlHPvv6dUdHBNVaNO1srzlZTcwkPtRw1nfwn2Hgx1NawS6
xPCZ3MFleLcMzJZsWlwNoJQgs/4P/N1/ZnxbCn4nKD1FniLW1r8c0n3SB73C3GWNvuqtypMT5fNm
gb6zYYKLOG2ChXFWDv3LQr0iYvMjEOurYmr/4dz8i8VdIXmDs6MYKpTIv1LPuxgvD73AXPcejRXM
G54qgsETzCdgtiAPt+Svhlatn7Uv3NxLN4Ry3i74hr7wx+BTOO00I6wKzGexi59JgsM8mjrWwd3m
PzBxf300/oF5bKkiaw4MeUvCx+uvPFwKbJUx+BCtx5S0HYEpOswKV+zJsjQDeRlm09bPmU6GGZdt
V4i7SA6GrSGqjSfziwDU+ymNBw//P0y4ZkxhyG916jjHPF1RYxecVSFqC2Je2Vkv6K4hPIhDTvNY
lAJmEla7GdLxghk3MZeEdB7knJyOIFVdS9CsF4teSBaf5OYsIAteUmbh4gkxu08zr2WsLEH6LK8f
ANaya0XSyDojxsWrujjC+7Z3cN8KL3ou+2jKH3TCzw5WPyM3Zm4hKIMbqhUGyw2PjVJXhSNL0uzH
lnBt0AK7MfRd7mDxdcog6woK2ded+0sVLcDUTEt4JuDpR2SPwNT01OssyHNRnK0IblSo5JObK/ik
i9qp6MIfrRS7la6sf/N+y9YE0C7HxK+JLXVwiN3XVlU9ZRMWLHrKapVP93GNX/ftPsTlH9XH/5dG
/QdplKRiYfp365z7cf/4Xze2wfv08JHf/s//3mRZzHPZ/r0q6s9f+lMVZRr/pVq6ohhU1H+vibKk
RROlgeNg/vGHuul/bPfQRPEtvq5KusERqCiL/tREKfp/Wez2Cw1ex3SPv/j/ookiV/qfRC+SbCiW
Rp2P2YliWH8xIIn1GL84qY22andpCYfbTEEPoNfOifNKF4l6PUesz9QawwCjUb0G2MYza9H01TT+
1sfqZ67vwppHnZnbFDceVlyAFdYJZg05vllrrTpYaD1Ueyzn8r0pUw3mGHo4WbgjKkV7wWzUlL4Y
fBvnsdb25ADhk60ZeJC3MzLfnKE7HgfBSYP3acFhWeV1dqfYQPLQYM20zqhtfKXNyIl6HaC/boaR
GX4v78csFb2iyVbSkFytCQQ0NUNskbMKcbim1h5pPx9CI4P+sbOvhErT9m2SvZhTCEFT2WDPjGt1
uB7uMiml+hS+DvoWqUfMYKloTnifOROaFYba8yZfjGpACSNKBaZsIba/Q9bJ+/uiBsZCInhgagI5
uS8dDRbXKowHhiZJcxXxBl2iBjLmFZG4UiqE252mxJsoRlmOrSsEsfrh9wNg/8aEwe2lYHz2xNmA
cojnhFSu09wi2FRIFI+ENGEFbig5aiw84biYPGi8Hp5/8wqtwa5a0iShZRMsPpPKrqNGBfYjB9HC
DGrsOsLGxYQ3iC0LA+lbMwDsIiv3slbwDROhsV6OR3XEjThjrkGFM56arMf3f4kD7Eu4XL1A9Gyi
gisIKIISxdrObotYyWtk1fCqqn3OBwMP3xEYuBjI0WwwLIx0Mp2UoQy2s3U0pa1MX3iZ2QQ86r3Y
UzWsp8q8pwiY6R7JQ84ZclxjTN3MLOrdEpfVUTBexUDaoYRWH4UlUTJSGdD0pEGddEjgdmGY74EW
DX6hUPajndnFlhF7dYlM9RdWU6wB9EevMtinQntIS2yLKRvcgsiu+xjLttHd830x6tkfH3hr2hRl
5z7O9mnV2kzqmDOE1ZHt+S3AnYVpZ+5o8pJoZkKvGIJqnS90HDMmGoguA96j3OEj1N8JTGxF09Vk
mLTYaGM/XB+wun4yGGjIEUMxMyVJCy+uA6C034aKhCGwMpIvODzXxhQ+4GKwEdIUc16lND/TguDJ
Itnnld4+0XURlm7loRfDXq3lTV9LyU03o0MRSJ9qRJ5eEEhUmkXfH+tGOglE7tplMTLRF5coB5Fx
TadjlS+OD+GgW9sCg1qpBeYbOx2Sy136MnN8kAU828RUCw6LwxRkFeyahW6CMEsXOKvIyAFJyBMh
qXUIsn5DwVVSe86pN98hh6l4O6STru1NCRFKDq0J6n0JN435ESyRweq3Qx+TRCt/aU36XHZ3wQdY
4bchVcEVM68J4SBcziB1ItXcmElELE89X8uE7AC1QIQ9oSsXhwQFzxI6Cb/VKVPGJKWqAdUZxirM
qy025DAeXWQ3fjCCw6skuWCLccRDonVRq1z6Em4cSsuMdC3eog6XypSxoJKVykWr/Skr5YtMCpSd
1/e1VsO9xFCKEaQwougZ6/YhFJoHJX8cCVGIKpKYNWiSQ6oPdl0qOfyqzyZ6Qwc3+jeqEDQA8nch
5IRiTLZ6gid+zMhddNK2fp3MmfGFyQAzm9MS8Y60JHYTGN+3hepHHZBvEc0nsaDnDYdzTVtBcw5F
jE6jngPXDMZtrHS0vXWTbDol+sxGFVKxmn6SpLcJq7G35fvwgwMRBV5afiEuh7GMOTkr77gFgw0x
BmRE25P468wx4ZyWwQydQhqVA070EaSVMDiTrfMDT5ffUifNjSXo33PZnIp5XoHcnDLrOTIBtyLC
Ci3sW2BoB+7EMLPmfpva7kGv2kuc1e/FGJ/ajAYtxGNsrQsW2gj6UDQ23TuASLytoC6bsOccpcfh
vWfY4JkyRTCmn/GI174azSJhjNv7TJgSrv5dU30Xt2gIT1mUjVt5Eh/0u8aDPCpQu8wDorYNST54
HU4KBt6a7JpZnztyJUJjESMskk3lKgfZe0bD7Bjh9F1hxVRRWk6VAm+yV17DtCK/rY6voyg9RFGn
raTXCiYiPItQdlt1okuORSI+YwKhNL29xvCVAyRLzhDCDK9FimmlnWF59z9dgXcIZbYSBEyFFiap
DCFF/innCJrdYMESvifl0WpDAwPPeSsNkYFi9VUmcmRfGiGnGPcEf1ygASsajqL1YN7vpqPLcX8U
psLrq+Z7NlWQ+yRpiJdjsIRUK8amyOljE/fh+IBnCcF7AXg6a8tFaNqzPLCzBsn9pmINYzaJ8ECz
zAgnPIbaNqgXf++ClTuJtWAXCfN6wNDHpRcL/AyyNm62i8SUMXmaY/s4cZAIJ1vtA7YUEH2sXmry
XJy0bDF+6+VNm9M+W6+JqCKIrVWiZgyqCzKxJyE+s/SQixy6sDBSd2DfuGfjrrDmy2QwM7TGyWsn
/WgN5gejxBddLL2ATGuTHciXMVEjI85R88GJ5emtHhTBrdIJHyVZ2mASho5Ckd4pI7D3TK5GDKW1
btjVihqD3cmQ3yBEVw8cHhxkZXItg40Du/a9oYjjJpZMAlCWNXzopovKg+EOtYMEDRelYt4I0cBe
rHbMs6m9cvgHGUatVjPglLv4wXcC3OwlfLMvboOCl0w90R3Fi6mKLr62gfYkYijLxEj9qsfHoMb3
Y9bxDO+WZIiYKipstWjXGYs+Sjf2VUcumUYGWHScZkDBeyhiZKiwdCXSrcvZSisdEM5yFCnyqpjJ
gNoxaq3zT9nKjncNRntTfMp37T1sX8Y+2MmxhNpB9jQiP5kiPAcpjax26Qkg9zorcQp8DvF+YOZ/
Z3RAmnWaH4ym2CZD8zFPMrbk48nK1CcG1thalN9yrW/aetrKDDVNknE6rbpKE6N+mrmdWGPzVAt4
d8aYeM3RqhcV7G+p03dxYX4W3c89aolvpT8mKQccP8zKrxFf/vRL6WaCls3SlULjtS2CQxtq37oh
y+4YGLc4e0D6KOB50od4HBPLkWnWW2LC2FBEzhihHxUmj+tBE0JnMovTBNjkCIBOcVHtCkXvXAqE
Q1hpBJunlulwlkoHY7VjpKADpfTjhnVkMjMtoGp9fjSa8BPDj4ueCFtzqSvFmoHpt6qQuy5xW8dt
7tdRfBxNNAZR2/ihwUaayKqDa+CmZAUvBQRTQoRq51Wo0tM8d/u8CDz0AmU/Qf3FmQcv1HGYd1qb
nY1Ew/k3BMCSppGkMZaWMRefu6nZ4EKzSYeEQNrxykimW4rTAPY2dBfDkNdjxOh71jUJMzBrBXFr
9mULRVGdWlxVOgHsh7B5mplKko42kLkgXbNGgH7SS4xc1a8x7Vd3VX6HInZIQuIAI/NJk+YFDdad
YICkH84aYwF101dwUdoSs5H0LKewehRde5YaImMGojqRyR7kNpFWd1Bg0MYGa5Zi06QsdGpcTD5e
Uoyn2QfzKsF2QQRLStpwxS0DqFQsm4yYNFuG1fUWCgFU499PNRABF/IU6U/Lt80QcvEf3/n9d1zX
EQzphQKw/OLvh99vEOsZoY75v1/823f+9jVDjvxAmmIsUv/nlX+/+Xcv/8e/l2//5WfSNNkpcoeD
XlfcsdBcXogdtv3zU9b99s/j/P1WrUlrUxkiivVgq5XduTRSHHuXP/z7QbLEPz/729f0sv37r3WN
Em1rmGJBQBRLZ37kv6/x+1PqP/7oH1+D7UGdSptM7EaLmnHbLR/mvJMAIRlDa4EowBxfvvj7M78f
tOZebke9gRqpP2O5EMIl/Yff/9s/+1TC+PuO2KvOloy+v32H0OkUSWmy2DIW25FpIpcUAir211CI
lq/BM0+dIbtDVxvjwG+nFiluWi8pQ1W5jXKooAuhj2MWQrxpcsZGq3qI9sKhhTwe7GaN8OBdklzI
u8HchqG/x05NTrEzvg2Pyhkq2JFMJjx/d1QupCtcCOIG7b7OVypSjKLLL2LtQZAdKult/CyRg6Lm
Z5OwZRSGWwYTPDx2fEuO1gOi0PnaHcbKeMyezZMyzvaXQtpc6TfTHtPX3CENEjudyq0Gv7vx/NKr
MD3ECTR/bxgR7krmJQzJPhCKAVuLmEOtcmlLhgif3r8KzUknO5/g/btl/07SFDIcbLg6V/lsD0Hp
tE67Uq4sJRj6+hlJTQ754y/Vc7oj6VuK3AH/Y2z50BWf0QR0bGmHbGXefelZVUnnWo3S6DKAMPuH
PHRO2dE8zawWUPRWd6hbEuxWmtnoCMHoKbz75ZNQErK056O2x+DSnudoI8uvDPVHMYZlb48CEV9E
/NoMONtbjxJY71Ag4gs7buh79G28ykmmg663thAeEhbmsCUXTbplHb0vITFrBpu01gz1RUBtJ3bU
Z9KC1OfxKREvwsepLX0ko/Nagx+wy875Owt0doJ4uy6d7Fyc68fIYa7uBxkuE264NmzG1bFN6MuH
5b8a1nFyRqQbAdREIdhCm+uQlm3v4OlhBKPCjyhBVYcW062Yu3zglLyG2/GqHivvi8Y03FuHO9bb
r4XpCO9okPfQQ7TH6+jIRzJ59ncmrduKhBH8BVzaQzsLnFONhGRtuqfUwTGKAU+1fGTgSQrjKfjG
ZIzs5vtafQuezQ2eYSv9FB/0jf5dfPJfJlO35qpvss/4ItWr4FvAOfOqJsjo7eBE3ICNxMZeToCy
tpBxvEeIp7fIWnX3Jp6Ka+7oJ3bFkvnCRvBGu6QZdeP34O3Lupgn8yQuAkon90Z1E4REdLpYW8va
CRDJwOTQR8GW2bBHbAMzM6+81Lf0HaUjBieu4r6XD8fw6RW6j+Q2mbMzJFs6ksaFKbqrrVHd4MAJ
i5oAY1N2JWd0MnteSU8TRpCXYK893JSnp7jfCM6NAU/zia7ZQCd0jD2BV5ec7vKcuJ3mSrsZ+iQ2
ZE78CHk3e2sUN+dZKhzQnHZwGDL1NEfCLXwsjpOHjvnIxHpepxcw236H6qtezbt45EyVh8wdcQv1
NyXGcF74LqFz/POrABp+uM1Nr7+DpTx1JU+AX5Nz33J6w+08u/WFv4sd5aq+4VPCvezc1zGegoM7
OtVLu6dDka0XdQXOAtbjzF/cbF+HZD/6RET5DNbjh+7QHO/nu8ISMh3Nw0hYZ/wSr8dN7UT+Td00
ayZqZGLHd9fw/rhTbqmzspyMHtU2Jre5fqWrZg3H4BnMh/27IMks4VAY2mIgTxzPQXgIXFWwR7TM
LEE8zlxM7rKdkDjhdjmZ7W0j8e3hknppYNlLWvMhCDcGGAfqlJ241b6Y5SGa2syPVW4H607nSV6P
9SZ+iE64m1mGUx7IRXsHJMFd/Rp7pHz76XvspVtirOMtfU75SMHEmStXsCL6/BEWnm18JlQpnniY
N1G08xdXednNH97L6iQ/dj8FesHp2Ah+5xCmhjpYzz3MBeOH0nLqj/YhfpqgGvD0ukPzLn8TGiZK
L1S6QFnYNsYr8MnZxfjP4UGu9NU47/EVtdSP/hvjiuJ+qO++iqLAfp+ZQTjmTyweE8X+lIhyc2TV
FR602k8vgTte6841Y76yuNAVm5kpznKeoyOyrdLhmchv5YpJJ7WV8jncCm0zE5uNDzIpXV5s1wdu
FiYaXuiFW4276RK9do/DqjeOnB18RRw0caQgfpounDh6I7lAy+tntPHmcqdH055Q6fIgcYlaJ3lN
e7fQVjOGCXa+5SnEbhU6zrznGYk9sXhS1u2qu0gu2ydJAnfZw08dvEbCw8/GNpKfz1dz6Y1c+uGW
uJRXy45xVj7ZLNkCa2fcZW7I4jCEm/KdsWiq8U/OQb0KH3Esyvzxc6JSFd0RIhPbX0ksBdceqKb8
yLfM3NcS4+RvhTQ6bpRD5Pdrdbn3EIEJ3Uu+6oPlsseUeIn8BHCZPb+37IIf4WN2nnminjhE8dac
ecPLmz6w9IzBJo7WPG+bxLSDTeujFJof7uve/uP/ZK7PnyRc7kLPby8ohGPCNVxw1gdoAk7wWJzK
S3kJ0Rqo62CwORNM3gY0j+hPSEf9EjtIm7dZPcK1rFeJzxGk88pCWVh7bemIE1sS8tJEWMlwky75
jZ2BZeQKsV1CUYtMlVCSI/c521uwxcnDE72QkAYn+TZ/YElqeIY27FE+t1DLs1Kv2KB8dlLe4Gjn
j9Jn4bcqZ0X6lG/51mA5z6wvI0fd6wTgc8zckvN9IWAf4+1GZSPy/RRhSbvl41avV25+txMHQwnd
wNnYu6OGCh7nTXzTiG9hCumVxkNlZMjZXqJnYiWXe+Ahfabx/rxfxQsP6i1y0YeGW2VXv5Mm6LB4
smagCGUk/mnsBtLxQtsPd92HvoU2vplfw4/gXdgpm3qHgbULAGA6vc8Wuy3bU00eGaXeSf7A5J1C
BwQErw3vd2FyWZzcERvXyMleTnfbRO1sE+oAO+GBi9NeTGnFKXQmb7mICluGaifu83Kb1qse1Miu
dozScMhndWwx+YHGtck+Cko01rqQc9OuTBxyoXWfqh32OQ5NgyABVlAOzeU7mZoUPHwU8/WUn9Q+
26nsX0LKZN7VsSNlXKv4Ur42urNhrqrhHAH9xgzpRXETcmn1ZKOpOwJwpKfUMZzbytQdYb1zxZVm
U3uesUefGkxvPQgG6Ka45IofNnb33hwjP7FO1drwVoEPmuUG/t3WHe7yJ4VsLpugnsfxGAzHsP7M
DCf/qoXnBnrW+A3/zsZs7CCQaSdusZfA5JpslpPUVdDuSO56wXfhQXe4l/O1+REmrT1m40pY342P
DOsF6r0K0nFL9OmzCotW3BB7xnYFTDUaZyBOLdjjUK16qYAf/Zf83EyI1OB9+XLN3FOXwb4Pwdrq
31UXJCHiTmHZkdaZXxwTd1bXyidrG/sJhbRkLF6veCXRNdhJ/liYXFufcqW+pGy/OCGEGwpVHrwj
K09E0sO2uxFccsGuV3KqJcbSpQSloK56Fo8nIg+0p1rfg8cX2pbRcth7X/MO7tqMPg/WKBpZbYWb
Nc5As3xReLTZrjydZ8xFGyqHlMbNGVu4yldv6g0HQSztb8NKMSkj3qojz7lxRcy/EdHxbEBMZNOZ
OJ7ZBl2x8ycJIujgkAoJSNzct0AlaQMCbY9A0KGrT6wVTtn6iMYYqCSoGxz9TGwh9Y487DRmESBB
JZyVDUwlW4YFrR6BVOaMbGZfeAqSh5Ck30P6brwStEnE5dj7nL7+W5DcP84Ha1/GlpJ6Kse8Yk+o
yg1nOzsKNB5wWTfVmdIF+FEcNrVqM/6rekdZriVOvfQYL+k2SXye5wkmKO+ltp/VYa2Fe82kItYP
01b0egbohBGnp3FXOgn2HpZ/r7c5YYfiTVD3CZLEwn1HgiRAR6cskr1gFWG4brNPz69IcbqH5jRd
ysEbZF8s4VZ5dbrqUhdQRby0KJhhB3IEOB4PG0U/KO15El6C8c2MMcNZFhc0Pfn7HZPuxL4iSLUp
waG+to78NB/H2LZ8w/IzzPqu8bQKuyMF6rzLVyX3vHYEaESVwS4gUmLAHqSpOwTL2eNWKi8ZRIJn
hjrbCdH5sNE+W3aC4ZT5U8n8gPvHljuXxkxa9xXMwEc92mJYqATPWQKFhxbOKdyRoZtdKqxmMsw0
mMvlZ2PBcsh2Bt2WcuqkI+UM++OdZHWkKTfzhmCxBZIl02bCk3ZVq37aAUmVz9Hiiiz4KGfqwEEW
oHJqjgxpw37hJpuKgzJNafwi3abN2sjJw3XzBAnqD30CWijzDBaiQqskbFa0mdEpBLZAf8f6AJuG
apWlfmCh7tsXLZU8NghuEa6Oy+23to4F0zBrtYh2c1f7qqKnZLP4wfq6tK2SPezLpQhjHyGuyimn
xxBD6WgPHF1Y9K17DDmQvy3+Mk95ikk+DYmAa4zYL3wv/pdkj3eGmRcuwPxJNYg8RN+mKftynZ5y
TJI6F9peLzAu2UWsg+qHaZwaEXXrli1bwlpG/RzeVbCtzwrnCHqZG7sSVt03OYDI6k3dWjwResnw
a6+G7OUUsWO1Bfmebiw2IvqwxB8Un22a0TEeH2q8nqiXhYvmk3cSWWu9sotrs+hlvgPBpnZHygEv
eBOPzxw0aw6UKqXahmAhbEUUTKx1c/aI/gLbMwK97Na+H3lucOthhO2TwGtTv2Ihw6QZB/Nzvga/
cmq7fgg/0o/7/r3alPZ79a2sx+vXTCf2ZgnO/RtBAGaMEk0p1FMWpunARbga1DTcoi/AAmQfnOhl
1/EhfyRWBYoe43ISq8MP4ZyE7niGhG19kIR9HHUv+aLsItWJbczYP1d+JbgZRhYXc9N89lfW0sKF
t724G3ETj82qhTvmMU1iikyVysfimB/SLW/Ivp+19QIerBrSlVm+Qd0/E8FnuaHTS7fFERfH4Wn8
7hqHkgbbfZsYJ5ieGmAEd3Xt5e07YaDE7JGfasngHqY3zowXXFZXTiioBP+Ceq1uYnOfMs89RW49
HJaNZDzzbPFKdO6r+sIyVj52Kx64lOPDB8xkzdoXZx5ensjMZ1YOXsCaPrIG2TLl07COHKLxxo20
J1+Au2y6xV71nbP/Y3aGpY2bb6Fq08g69Y94kR553HkVbLX7E67N6TdOHvkNicajsStXBM6jZj38
Hk/YH5MvYpL3ls+2h12RtqmqdXYMumORvM1Y8cs+bwoTBP5c7prJQwmEQFm8DEy7i0JBZV2TV3py
w5dgW67lGwCT8Jl6QU5Cm9s9yh6VDgtk4ZusmcCq44lb636kU5WulJe6c39TRJf8CMU/klf8NRsr
XE+20KJMkKfYL2pPpKLl5MQMpBzpC+AobhEyY2zlM9HPSIyg/KS1KFUmwnb8rr8hXuSpCRfGqZ0e
KJo06/lm9H7oyZdxgGGKiapXFq75Vq4kF4OWckObIaaekh4b/RjnP5JtXXnxO+Ei3NFsx/VCC8EK
QuzdKPTEZ/y+xQU9mLX9/RQadvc0IEDw5U3QRDbVrKqcymAtvulgH/rJ5Pm6cQNtghXvARIvno5H
dhh53vQunhj7RrarZy1aCV9BBVPDySEu9F7oW6eeIY7qBCAvtRvu4VNe6y9tNeyH52gXXJvLwIZJ
04kRHSbZph09OuHdOTfGtRQx6nE+yDJubOBEO/ddpPCIC1KX9PLUZbOvGzv9CH76M/J9fBpxBAbm
In0ernGtuzyJpf4cW65xB7XfV/3r8MF+xsu85ytkq/X97Vr95HeGH+BN9Gz4+lUtQ1Unfc/OzyQB
4av0SDXSvets16VDPPsd4BWmbbmGcQHMeKeOBR1ob1NrYxxg2oPmYpMi3pTdynqiNt9hKUR/eZ/d
DgxTfpPfEuxtQWYewodp2HSyP8m7lInuvIcqIvs0E2zPxZlaIH+Xp9WzwTSMO7V2QEAAMEB6WKft
GPTZX8COW9KsMj9z28OUrviqKO9QJcbjRmCg0R7EGazZS/ZtioRlnRuXKvAG9YQBfHUF84XVSq0w
Uoea7Q5bovtxhNK+Fg+Qnatul2LBVhythkog+yzZCGowuCQk24yfNvbi9ApCh9egaOyDAl3JJ/8D
kbGg4Cz/eVCCXa6gN6gulvE4tsQGU4fq8am3FbTe6+e0Jhf6O8vdXtjxGjD/ulXwUxy567/ARix1
NUKa3piG16DtBdejx1/wEVvv14FPqrTiBniardsnI9iZGtfLDjCjfAOno4QvwDyoeOmWACyrLWzp
DScaS8v6gimahhL9er/ynwVxW2tX66kuntBk7QLN0d86YU3j9cB9f6dYIQbVoXu79iw/MzTniKcr
OdJpmMWHOPQ2WxW+SSWMxOzAisrLAF/TtfEwR6zqlL+x36xJOqzcWHOt4YU/9klzmZIb4bbdETOX
BdCVd1ri5HSb9ngVHtiGoOqywsA4YfBDEUVWNXFjoDYrmSSFFJtPQg2WE/LOEbUDCymDMJu9cuGv
cuQMusAwTO93BcwPLLdnevXqnNPV6MnD+MnZ6q/UWixrWFcmdrTcfSx61KXBW3eJvmhdqIvBclkg
Y59lackR2NFY7G5Z5QZvsXqmxCSnCNZpi4Bx/mR1G8kDWPX8DBrteTcwdDpUE40yoAaP1gNVe4bO
9jBNoDFriV36KoX2+CkxxHYUkk1tjLvS1YbWHm8HuCIrUXX7qzjwpD1CqTAsO3kWGVOmnhAfW9MT
HjjJMUHVYIWo4JnhHIaL6k1btArU1T4PmfJ5P8Ml2wN41KA1FKDmG9U9hhV8CvpPK0RJIYFZUSPo
XIOXkF4RVgcejLCD1lJy7GBN2bnd/mQI3XM71R0gd3U7DJ4WgMFQlsCMSHqoxG55GwjGpIdSLuE2
2bwKZzBRloxVGm2BlDgsLpC66odbCJzzo7Ip1tOKiUQJPz+0h2TFGYWYktIipVuapOBtGg7KtTim
HnvbG6dNTK4BdRb9twlCk6LBcwXxc7TNt/g9DTcsDRxNfhk/+UssKxoNO/7+M2XqMYM99azT1Dpm
6ZvlXvlU5Z3MAvcenYeHeFzuwPQlSGgSvOCQpEdDQ0AIB+vMqiVzZugtzsq6P+cvTJKJtiP64SXi
JuTnq3BfcVN/poTUnccdDzJgNUywB/PADQ7SZLL5YDbWyB4nhLUrp8RKPRr1pR2BuzFgRW4nFiOl
lZi+aM01n1aM2hiG0r+mz/wswA4kfRxKZM3nunM1eo3hkjcCCdFW4xxnnCIqvtrj94bOpUBfl/w0
KlhOU7PiT1nFJgQc1a5MZ8xNYb2Vws8ddgxOGyBM8RasndjhwvL1cF2p5IKvWwXB7FVg6eeYhcAt
mtVEREWzGrE14uaJl86DJZvWGvILFAnuyoLZr8d1UB3xfpx72jYvEnAqJYbCzs4UJnhsKIAV5Zqj
51j5y3yiSNzP4Olc3RqAtF7ODe/3rlx4QVYyzkfFkjI+8928cbCKLGQPNJHPabnKC+Y0qvScoItQ
+zWD9ZLHO/quxm9Oaje88eu8ztKuuJxo4kOps5Qdp5V3xPuqKHd6rogLw5pDkpjXMwLj2zP0mmWe
Y/Qn9kLOOOdLFQjG8RPRNeelDKowI3IN5Br4xBGq7lVcRSDKd+5O/qY+PrLvBQIm06+86wywsU5f
/pu9M1lum8vS7atU1BwZ6A4OzqAmJEESbCRRnWVNELZsoe97PP1dUObN5s+MzKh5TRyWLYloTrf3
/vb6SPvzBZdPZh2kN70n/JdJ3pqVkp2PkNqo2HDX2yREKddRwjvjXokGg3Q9OfJS2ed5qiYXTULD
2PALeX78Fm6At95huWdiQYlKEsPaHVfPNfKKWBUYSoFghbtp7RMohEP9rjC13Scf0R59wlAede3T
Jm1/dcOjQQ4NahuWqTZQOG8dtK7nGG+MFb4k5QqkcT0lfH0yn6A6n0uwCatRum24M8Yk4UkFuIWB
OnpcKPeKdTCBLL91qnwePx/Pxl88zQsF6/UWqIyvLzTc8kPcewKMEaq26THoLY+rYhLxP3wLr2M8
TBGl4fW2uVtz2nJpWbvj0fEIuMZY0EGwW6odv44754e4XgbB+pJwe6JXE2XbZn2BxKAbLVrLN/rc
XgKMZ6nfsfdwSiLRsnX73Xwd3/ng4YkqAV2CAF7hGkKXjfdL+8QvdEjziDteD3nhdOW52E9S3DMr
hO0z5XPr3AnMfGcS0nQtetws+jdeIr9snRh4ODMZxK6vKdY9y7NN/OPuebFMED6Db+S1c4fcpg1E
azfgPHkLTfwcyQ55S36rkUmu9QNkoJx+dwC4HW5aHfNquwT7iaqu2hnPTnYmeaKlJBOeGPN8eIDq
GaRb7c3yIYFyru9K+cD90ONEbGMd5XLhNfC9oDfXsYgwhfSzuQ6pVfpKxp3jDmMVWefL+Fs0B3Sj
PGWugu/jNRi4F+OCSkpBbhp5jVBMWi/8QKRfRnWhXsf44FVOwzYAum4c+CRq7lHGgfuUaEx1ioDq
PK6zTxL2cVVc9nKhsMG0SIFv9mcGWffQP1IgDRs4LLsQe6bnDInnxDMGLMGxBZXOgRIbFuRqHxag
U35gIsbVMY9F5HFyxOy6TTxdbasVhVP4j4vasZyo/jZ03xNkYlCkS0x17CuSNt3cu86mNa8dv37Z
z/iR6T6lcWV5KMZSwwvFXhffeMdc5hA8M/dk+8SX3O6q4AKZFB85lwc4JtNTDNkHOGpLmWt9sOFZ
IdExPYInFI5L5X89/g2t3oVH6yxj0q1fQLL8+QmzlmrdEU0lzyctdsTCKZCIwnNfJx+tG3c2A/Qg
G6zveD6iPTDhirXqtG0e7FdyeDwNjDbL9GiYO0YhmgIQyjB2eWBFe4zyPa+OB0XV2oo8tDoZgk8e
LCsQXzfCWwOpwqu47gSZOAC2E88UW0um8p8nZLupqs2enNwv7o/3yrAMqNvZa35yzM7qZ30LuCcC
JwZjfOLBEuZxSdz/KgiSiIu2keMFJPPpx11jU/SRtBQ2+cuynPn4dRAMpDJpf6eBe0v2XAQHmywn
UdmGyoVZeBAtZUNKDcD7vBlVvT2weoLXJN+PFugxdt6YjOocfaBSzR/X8QqGkCDV9WdnnxTvRA8M
MgJcYmCbqK0cn1NFj+ZFn3B3077paDy/pp1LM+SwPmmLJ0CTDRvkjT2TowWMBNYSGCF64ceC7nUU
Fd76wB0gvZCNtuI1InZgLUfeRYUR9dRuZlLM5wFuB6HkM3k2lBzKPRtagTSKDNFNAqVlGqzzx96u
UHATNg3FjpWn0GMruONV1/W5qQkqdorCORqWu+CVJ6qbV5RdCZl7c8cMKFlDzI1qj46g/+HYuD/X
cW3deJckWnUKopQ9a3ihJOoRvWjZnpnV44k4rJlcVqCCNClyrlytz22eXWASJKIUqz8hfn0n0feb
O6W2uD7mw1HYh7zbpVi9ozuzTwxD7mIIDwTQGgd1JmjjJQQl74S7tNGp6K7DPFvbhzqTx+uSA60U
zDQUmW7il+MP7QPFCsuY/bs+aeo4uRiqei3PlOMNzuDNrWp3aBDXkdT7KMuhRAkOKVel7Voez3K2
wjsqe2F9HqLzXOzE8DZ0z2vVi1RC5IFKsZihzYm1yiTlhMMs0uSVYru1f5BGAO1rHar6yMDkVTBk
UfyTkoJuNN8xAwW5Pg5ZkgbjbRG+sBm55ZbRThFvdPErJQW5bjJz5Lc37Sdfu8AV4m0YPTvcQuXz
1tjJMV/T3JOWPsKsz+f1LvhOTAvXL50dzuANwsjoHCG2pktZHdeTNPNeQ/v5nYwIHy9byN/r7KHi
xL6dsZ1uS5PRSNF/XheQdc/OyKT5rCQIlJd4VxR7hk0vbkxLxOlB+wq5gfdeDSc6SwMcemOv7T4Y
8NRAAuvG1O1iFju4S16UPE7cEGIHZoUGWLfeOfrBwNSaebkMvDA0MP0ZHGk4HrV5r5M6x8xVw22c
hcGrhrO9HEnk8Li14hZw4mJh+VqMmKzVQ/adMcOU4spYiRbI4FzB13LOYsTKwSsK9YOe+bw0Vp4c
0YqzZX/k21gu2x8IQlig2O804fPtMOSJmzkv052NZi3H/OGeZayPr42Lzpiz+S7UobYzdtazD3sf
yTK+5BlyOFvJUBMx6gMVHKFI269FBl4rP5WHNOagGb/ibbZbW3KSCbSZ/Qreg3rmet7jV3EESQ8s
IdnS0t+BQDhJyQ4PjP5w3Oo9BrhH8mmZ9eMRTQAlGU5i3L38YJF/IDdKsE68um7fKE9If6IsApS1
ygy6FtWfj9KCZDKbc0OGiUbLBetkzXD3oH5z5KS2jVG7zuIhVExWCNj6yaq7iYe5fq01BdWiQTgJ
v54Ftq6X9oRJDk3XYcIJyRnvFjdL6BTq5EngdYfdwbDLU5Sc8+o6Wzn2jd5R62T0pXVStYGMLEFE
Benep2HtPeloo/gCKaWQzOmKTX19jCh0azS1xE5TgDhM4Q/ocsCYL6DtezRNZtJo6aDtWcQnReKs
cYzxNON4WcUA942FN9KO9svojNkWd2NJY8XEytWB2Rmi59p2CaRCs2S3CkrAMuJXk4c/xoBNprLY
naMlP/TSSzjXhKFb+Cmi6Q2mIJmXSuNpci161Nef/PrxwHHmfZC691//1KRWziFHf/r6vzxP5+NE
5qZYATd/o3oBf+KR9cMlNtFUpn/9wwwXhJhfX3eRRCFqVu7WqJm4DWZ2pzCN/v8fVnsQomQrGTGQ
0uGG/e0bEif5cGenh9xaUARa/2iGGQDk377++tvQMvzyIvfnFhVlLAUqxq+/ZnrJX7WywvIPiwGt
RtmppZDrJntq6H6SzJEYvf8OjuNfrtbVUIQ2AMRpvV3/+nULf/7B9adRdvI/f/vHKsWJtCEG61py
PY1ECfn1yV9/JOubSb8u5+uvX/8oqvqb0qkkThbdSmGu18SV7HTV+mC//hjXL//wb1//8fVvZh8d
rcSJD5YcLzm+Y/tiCGukLnXljQmBXBQCSErr10Y3odjUkdx11DfMsB1pSRZia9Ksy5m1hyPriUyW
YDGrl5HMzIJYTLhrejshM1BMn22mYy4LkjsU+HY6Qw1WSXXeWAsKIwuatoQUWiJhFlRDEd4XGkIZ
y14I/dZGuqgl51lBWZplS2cTwJYZ5uomnXtQyPP4UHVsyIMO7Q7LJDTNMyFRdtdMazeha6e7dnCX
o5rcn3n71AgSgqIximedUkhMuK7H+bgP3To5CLOiEEKSxG6c22waD7U+l3CfEL7WY7DpJo4nM5rD
g8AXYaNo0CIkID9XznsryhIvttnSyqGHVciNkLVy0yy4Vnnvi8GHfG9RhIPMH0w9VUOXWEuJ4dhm
I3moyvYUzX1ePvGkw3nfYi+wa/oCwR7Es9BoiMjrX1OvsUGHHIOwhQewTTE90VKq9WxC9B7KLVWF
aGckRIUaVZkF7sS+xvu1GlYfyoH8qNItzIRQhOSgt7fQf15LvfPR08cOdp5lQvxcShn7xoIGqSTL
7JIgdMY0oEzUvw8lD62pR5vM66uliB2KidOmrhxOUtNuyOlom97pD+yRZg4o/vGTsKI3+KUagWUU
bmVf2oesTH4qMkDCSMVxsgBSVhmHx6igANOvhucB9aiF3I4ew3zpHcx4lrIvrnltPplr1EUrhO+S
QkTqRQetRHmk7ieQLCv0Qh4wIfle9lyxpqWIAjX30neTuNPZu2QfnYopXDjYI/asovS77DiN6uIn
vhHiEgICBkVCo2kVh98Mh8gQHXPva+Z87mGh7mq9KM7KGmiU0IE6SlHuMmM93htl4IVjkV1pBxth
GlzaZrCuhVndlrFHIUWhlxaU5WxI8VabFlICQCB0xZdMIHdXA7U0w/A2FvctTn3f4jWFKDw1Wu45
nwo/icvO78H2pEFVnoXWXKUU4xE/jXcnFMZ+HGu0Kkzeba3JW2/E7HvxjClp6MbrICLOieVANkf+
Kqpl3CwjvW2Jbf+qNY5zYW7h8c55RBsKsHixRMyQtwV+ytAFpCH8ESVtssw5SqWR5r2k/57GGlWg
pUv3wF2c7Wz/kiGGHGNDYx9tH3fWkJonzNmBaGSc/ufgh8DmjUhkvLZDGB7m57wGwgiN59JUNeCo
ojvTt3LOAuPTmlsaaCoSZ2wB1BoQJHXiLISRHLRkMJmuHnTW+qQvj51D82wLwvVUII6gzc93B4mK
zZwJkqoESkfmtCc6pPqtHohfel5iW1s6h8DI2Ama9mVsivcRx0Nr6I3DYmV360inU1fp8BBxL5bR
/NNNITCYceS5ES1vIy0qtdEeJs7ftjrCLzyO+FScdYdWm0Kh9WiWMT4n7COqG+LdEtDsPRIVr6JF
ZCDQtbJdLaSv9Zy3hFnqEOXlKa8GNhaJiwFI53pL07Bv6NoC67aYb3YUHZNKnBki+c8sMK9ugXi9
K6cXIyeO62lzc0Yqa2NL2jBqvtvtdLTdTjsvMTINbW2QrKYl3Ftu+zLr2eRbOGJDj2frrlB/h5EC
AW/9FiPxDR1XGOwoTkWGMd9N1HfHMCEQisVyj9Ppt0YZLZmPJfab2OJMWJKIauaOmJAmLKdK0Zs1
A3ZphoNuMKKKrO1phLV2pUWbjl47TzP9r6c5tMdDHKgIN/miOC0cZBw8sPq4sm59nTwHhqr3LMap
byYvTljqdys2Dndo62xSz3LS2HzGc4OiDlKsttGM8yjfp1n9muY+PuYjeFxoJ0jUoxd4HrSc+qX7
rsUL4MGqvAb1nB0Smo7pHtB/ZKtEQg+oZ7lVc9GrCuYl5KfCAU2DJdc0Z8bV0BaWTXcY91oqAXXl
1SujdFvVWnV18o7wfBg5NyuReXGrUQUMxZOtNV62CMejpfR3MgWXpDUt5LR5tl0qjp3lGHeXjGg3
Sym71DZlIDc1nDPeQc9dYrY+7L+18LCmSOgdDpskvsZpvbcBrLXSoD/A+AhWX5wwGEe/teIUXwvz
WwfIyotsMR3GoXL2uRz8Wsxstbbp7MVIeCQbG6fk7NUYLDQa7XzTZEhRzBoWL3fznSqxN41M1V3M
yeJsy9LS24O5H3Wzv5hV/jCOy/ep7O6bvCVHkE7WcdGHix1j29fF0UAOenyyyRreYyLCwysPmolB
Tt6FcicdUZDqnJG4aBad0Wbgm9MABcbQmlMnaEhqHZIKdWdmz7T/3I/zdIH0dqclDoiqJacLggN9
XdUwoGiW3BgJGZREK34VSellYNE4v9twZOh9ZrA/FrZBqly6fswJ/ZgDKsGrr79os3qEv70Li0ZR
MnELBNw7LMuTYzXguOEYLO0aWUXDIdgCzPsRL5w2S7dHKuOQp2rM0Hd0UpppIYXfjd6s9ulEcGgM
SE0wFq83ZUduzq2ZM7rRH2xZojJPhitdj1NafNK4j/eAI35UOHc3g7sN46AguuH+HTpelkXF1zm6
d0WOtqHHbWFCzDqfUs08z0ty7upmujTapKMb/hUKh4N52HSvkfY4CvToqWrrfZAMv+LZDsCfoKYs
cZKzAV9cw3D4CFsZHDTfEtURyIpDI+BEGmAp/Rpzn01q5NgF5vZNpO2H0QHYMjlu1C5J8MZd3uIA
IUZNl3A1z0zjd9m2nh0unSeMgXKzEbAFLemdMV1nK44ufUUJ1U2s/WhAJR4lQQ5heFcKAl48QrZT
WeI0FcnvTaz80ey/s+EAWsPzslyJEtVhZJ564IUF0MjsPBkLloHFmmPSyyeQpaWPS8R5ziZu0qTB
V5Cgt5RNebC16H92ag9OrIjN5V6Cur4CJiCtP3NgIUPgRkPrGVN1bxmdcwHiexYTjThplNBJmiwB
a1P6E/vi5NIEPeogDIyAL5FynQSEh1EvjyNUWnNHjCTOxqS1ezkbwNnT+6UfnauRNTjPV+yTLurN
hIZ002TJmWaSe3OhHlKHVwkoAlWTiVvhHFHn1Mdq5xg3MmZdBqk+7moYNnpxLew2IQPekatzKuFl
YXtKhqF+bZEt7ivq69AdHh2nIX1hV7yyjAPdoFOlr42C1HBj4z2WlU9d0hMOCxru6Ojy4940fVup
hxaq/hHo23pOLMicyXZ4JjTFSYU2bOTAfAmeqQPmK95nhdwtsht41C6TwzbeG7u+z0tLoYBauu06
eRzM0QgeebjCsVdNLkdSLd8XzjTv7a6BWxhzjNBYmbK+wS2CPAj0qveSs6+HrfnvvCmo2UMlQhLS
ROe4PkrFJK3MkGXMYoAHlGuzsTf8YMjdrVXm9LuxTGJInyCioVc2aJ8tTNiv9UBmt8QzsIzXNgQE
n4UhjPMULHe6PhhHEzjEkXjaGpf1VLCaXIT6frIX5IwIwgioT0bapLc+xuo96imup2tbZFlKKEzO
bF30ID3gMeKQNYsxNhGT74y0H7myJ+iDhkBf3hCxX6XkpAJwlMZicTw5uBY+BXRCh6+uGNCbQo9D
6Ga8hW8Z5l7bhEP9DihuemkV6RTs5djzTD24m2W69gtQPglE9qLr5EUc2zAeKpdmWJujzcYO88Wb
WpdOeQsWhC2BjGqENlWwFMeoK8/0Mf6uZxmfwEnGZE7a996p/EUrWlIO2bhfSuMUNCi3lWwLrMj6
TRFys7ob3ncWL3el3tX6QmAoMFQYXR0Z2Yw2Q8MIal8W7ZumxTNb76A4sySN38zI0YkiSDlhh4Kb
Vnda6H9pO7iKQ3h19eTetEftmXDXYu/8WJq23trtGSdAMjYutcZeeywL6QcFgYLsqWrqAdt31lFF
L+QdwdCuSK2PMY0cdM2xjokbBgq0vKLf6t4A2r6SdhCETy6rnGiPpVyxkqGqLkEPcmoxMz8luD9J
OMYbu45OLZV+rdGDQ1pDWc8yXictzQdtyYtNN4o1CtWH09xaCCdDaoY9R+cCP53RsOg+Mcbcl3ln
Pdjj4A+kR4YwiK/RrCFtV3V9x/hkOU2sZZcInbXT7ThuO9ovk86Cs2vEb0C5VyMZZiOjhQnNEZb2
oQnLA6OEMJ7sW4NldHZCZ4N5JcZ1WfO9tEbL6+bmXR9FQ1ExZopWFZWc5c2I9ZcooVS4DJTlXTUG
yP8p9QfzvFCgrt+juDY8a4KSt1qZtRXyf9DjRyOKcFUv8/Ruiq0nTY7DQVezpO6xbNyfY4j8eo4q
pBorm7qzmgyrlFu2YFu6zLSQYb996Mv8rmjblyUqIHSH4VMmvrXD8DEloNYB8uhY5Ei4LDHWYia5
W7PVT+2U0x2CgsQoJ/QK7mlw02vUXCxDf28WkAy5pc4S2sBGCQfTnGR4BJY43FJ9/G2Bb4cXT1fI
ECsB9jVNn0ScvTnja1WW4tdiPxVxesMPrvb7YqEMlExr0ZlKUKtIt6b2dWJDgq3afQ61GnA2ppYH
t2bFOy7YuNUCUxUDRSP8lh/aQmXBcEZvmOk909DweUb6jQVr2OMviFKyYH2vhvgjLrGHkWFNVrd+
aIygvxRoKQd2Vbm4v1SrG56zokHibnn90bvGdKf3mqdyHhLcivJQWwE6AA/HCfPBaIajTHNimhEi
Piv4tjcmfPpCyzdDiwN/dF3yciCXICldVJgNQdfA9Hem7aAHHBFD5zfXnMvamDiuZntzV5EQ7+td
NC4cpszqnh5fShc1czeq7bdCqd9WrpX7pG9/Fg5v3IyD6jAvzr2VGWSkEwwDNU5FktiucmmlsTW6
AfuipkUfwfhkQwJR9G3x1pk+drRrJ4nWIwWeDG4caDfTE7egObgbVPUrpkzZdfmnCEbMCB16UBsE
zKw0gdJ/aDlyIiNcZm/OqCPHFOM0G6/HtvlZGHRBBe5+xg/Gb+yS5dUmlAuG6Fvftm/TsCz3mXhQ
OZ3Gaa9lB5gfAOYWoEqaxom5JZeu+B1a1t66tIn20Qgk74te9n+gt/8AerOEbmJg/lf3938Cvb3+
bvKy6P6e8/aXn/kL500af7KlBU/S0g3TUcKCmDz+brv/+W9NWn+yLVvqko3OAdkKtO2vqDfxJ93g
n11bSN0yTBCvfyG9AYGTpjLwPBfCNXRhy/8N6e0PXF5TkXxQSnKBtoXlrr7COf8OvukaQ7/EpUvZ
xlEfbi8pWd4Wg+pJsvpQ/d2DefgzCvK/ij5/KOOia//nv61/In06cCG5K+VaEOpYAf/xw4J+IH9U
hsERd+l0b7o9BKWBQM2osaYin9/ov9pW9xFikby84kvwVmuTnxHwbeIhf88BzpZZKTbNSBZ3zeyk
00wqIw3Vxi3il9jVn6sMGyzHoaECRgd6oHqkjI4EzU6Bx02UZhIRX8qQKlCr08M4zKU3aM3Dv79R
ucLx/gGFyY0K3HN0xZuSvN5/vNHIySAFpa6izmMfp85tN1aC/rqPYQgBeE0NfI042X/YevaZxahJ
p+ZBjzES7oKCbanCLgm76kjPP3PQeJzDRuJrfF8davRpYaIDwEsUK0D6fkqweVCnv5F7KU8mQIjM
9k3X8gc8ZLawuk2v7KyrDNNrllA80y3vq3KjmToSV5m8xo7dn7IlctEoFzBuwNFRCM2wF2o432sS
oq2wuexucHE6hAuO/Y9W0Krdvc0123vE5hC5xkux+teFRUQXnkqOiUsiDBA0HSQy/jSS+VhUI1xL
XkDUWohfiAmX33VWP6Q6nk4pOfoF4TPObiztJHe5LRfddfod3ivSCjX8wIkBcamTjbv/8K7WQffH
dyVt3hO0V6DJzh8GpU6hxcq7RR2jiAQyxZnnxErfFdv4UNBxUKSQxpuCxqvQpq4w1DADyoazlyOO
rUYeLOi7g5FFxzC1XGQykX5sJAoHylpk3sZTFRUUGGr3bWpJ1plkMvAOpW4YITwNnPDQVA0ugVkX
7t35ZnzDGFBQpYg/RYKqv4ptWmclNdSEQwANyJrXjBCvF1v9zCJ7OllNDUG7uNhlSTkhFgktxf0m
Egi3zeq1H4uHvGTgSaoA6Ux5ykjfW1E8BCAv9pjqDKOPicDONLK7JNDue7O7CLnNpvxk6QgXuoGK
Jt8wEfHHn3ahU4J21U03SLcHM11/UUKnmJp30s6eJxzTXCgLvKjHXDFi/sN7+hevyZUAMV3XhS1r
/gEg3tpW389yVMfYquiXW8MHNxTz3rBxOzKfOjt9+/cfaPyrSQyu3BK2K9yVXP6Pk5gkTZtXBp9o
Qf2qHOdhcWOsodbJ4BT9tyou7iyNJGXs9m/pzAiOS94wQKnU6wtaZOLwEyBLWIfHof/+76/tX41Z
pUuX0WKzxFjsG3+/aptGW2Cbh1GkNC+ImaKDjLg0djJEMEKuzknOsC2IAv/XH2vrhr0yfqHcW/Yf
3oFqoHNlI1IT6gyfk4AOULEeuGXy2dY9RYQpPaSt+/zvPxQO9D+/emHyz9JZt6l/2qOS0IApxMQ9
6h3aqhh+2EjdMhqzS1CR/5QVZ397SLutjfeofE4Tqpj1ZJLNk/qnYahzPqAoILPC6h/lVychkkxW
jZqezoeYX5MZ6kBtjB7fBAEMF4ILRoZ8IHPo421jMHpz/K1otFthO6di4FHPkugpdUqv5nPJkhK/
kQ5FID9S+dIfHKscSRi2Pb2/uQ9qGrWTBfGYILd8D2d6mGUR5qgPOMPjH7MC/oiG3eajo2m6SkeU
eeO9CsDei2ACaFHLd+rqtMxzZWMqaR6pQbAFatUtufbn1JPECdDSJTHqrioH3Z7SbIVCikCUGjDD
MgNUgCu3V+r2wJl6jV/qvbaaXsQT/SPE9M/Yvb70xvq9bK0crudH2bHn1NqgwxRTz/h6cWGKhytq
680hiErrdXegsEnvZ13sTIWjVpTS6ojtS9+vtcgQUEeTb//DiDDt1WXiHxZtV9eBTAtpStcBkP0H
Oi3J16yPlmbCVYFWMTrzkmK47+cVHBisMZS6uTpxVmRUV8vCszDq5JXKkbbJ6tCfJ1vtBi8baPeG
7d7ACdSPhksLZJYn/T5P2Ig4q2zFCGyvp8qq6X14KU3jhUSTsTVzGj+yfc+Cvuv6BHcte1Cbou7B
vYgPAOv1dkaIMbeQ7LHWoVya0RdVSnLGBhl/C+xaShvXPsrnz44cpjRjGrCE+onusInGR1WO9T4e
ABmUbYcMxW6u5WL/SrWWvupgfp6w2kZ1KryS4USTMiWcJ0uPLpkoHt0aLIwzNbhylAiGKsN8Uz2Z
EdOWe5EXcpP1ipZktJiC0AXFDkes0Mj9bs1+Yuy414qi30eD9o104QZ76fng5tZLu5QIdHBTa1rx
rZnh5+dZ/ESqh4ZEcjxOoO2SQF7cjIKqQyWnXnp/yoN4N3TyxueuXfrqGPaN3+UukLZofLIS7NnB
drp6HqO3Ha/NnADE4AnJjEdlv3ZjRlMfzPWiFp9zHZeHvAF9X8EgMyqVkGPiuoMkukUcrDE8JKfi
pHReqIQ6wWLys3i4TwHtq3KZdjyrXTaX6VbXBE8PawAQf8rXQg5fVepPML4QGdE/bWKBy9HM3SwK
tXw3Z+vpFG97lDYzienNYkTYRqLb6ENnuG9xGtoPEC63adLsSI2U/iQVHIiaIQFBKmL42/F+TCyO
gDhrUUCg6zKkVaYpBHmudXO26KAEVtt5rk3GmRz224ysmPA+el3C7CkR9TlOKj9xYCbUgBBXq+pj
3tfgycHPBnQJ0OEQ2QwGkN87XVIyS8SEVik71jq9rgFGXpDU1U2FTrXNteEpbKm5V0bzkjNdyQpY
t2iUmo/l+NlozeVH0Z/gx/cbthKH7Jv9Kmp05mh5vNaIaOkT1qHQ2V1qUKWwfEJzrVuTvcCasIxf
inQ6JwZ982OpwyDKqpfJrOUOuF3rqQnEJAywg8zN5min7KVRmqPj1uRE2LpavwN5KmhHG+cIG+pF
3pdxdV4i635eW8k17UdeTjcOraCUsXGMLZPT0wQpxwiG74NZPIY67z9vdP0smunUSt03B06ogtMK
NjFkcnvtyQpYmRfsOpQdFsc2hhiRxLfELZhP7vjYYie3JTUW0SJgkoGmHkp6CSyjkRwB1C+04U7f
LaYNOF7yzgHVU21MrmlCK22K7rkuoQehPWpRA22cnCYzTOoozaL4Ut0piPpfNasNvqXMYzW1h1YE
d1ldPxWu8EHYqIh+IwuekVZcoUDvHfB2lYxe4WD+riW6kEEPjqxsd+10BrP7vav7Z9Wa76l9gmF2
qmcT8I8qEy+dJZxODL+3ixy/ZQJBehdw6O4OIsXAbeoWHoJs6Pqh2WdeXZ8jzERXaLOZqR+pW1PL
TqenTME4zKW1dawcrUQ5DPQ4oJ7QXPO+a6DhzKRCPLzFaLefDCpm2CXqDmLULLsMRfA8opocp3LB
/TeEvWBm35OCpxPZr/BO80ve4NWlOZW+5Wj7TZnsJuRj01ulqeIoS9pSlFHf7BAhGP2TZpogx5tg
skH9BmgZo7yZcWE2acDObEyn+J0v7tjiUmoNjzU5msRmMlcl8lXqlC9SFTetq+5Tq0t2hTvskhHH
mQ4JXt3iDtwu8gWoLxySgkY1jFRYI5cWaiAZ8EPr9r7bRZlnqFVjFyU/gvi5aXF2GmcWzYgKdKjr
BF1Afa0DipvoYETJs6xZSZOGhnUF+iKugo7uQQVDilbybsDPQki6MYfeAj7iQh4cx5dKzeQATSoe
akEEZfgxlQZO8NoBXC10BDX/1OJ3ZnnrBcm49teq175VOFKzV4cqfWlpsrEn2M2dDrPlplPS8J02
Jy0cSwDTmNpjY4uT9gCCLdcvukvkxzmSgntPp+VivVXK/g4Dg5opYICSfTMe0OY7xamywg/L3A1Z
+JHbSLfyGr9STlMvXUVrbZdVIFLEeDKD9puuqY8gj8nljYQRgfZK2QgYOm2BxPqAHMopPfa6/TY0
aCpYXlAfuxReQSJ0MoMJonbpSBiZZifwwZ9JApVAuA0XOpTfRmVpG+kY3lhEdyU6nSB8a81zVkTd
hmQorAkLHmU1URyOzOPXz44zWOKY7a1dwBhMGZUnxdFgNMRMch0aVDqB6h0hiIxQY6j84cILJKyR
tnts+uUFj8h9PA4RXUPZ2n5An6LOmtuln4KEPyJNGsUNqmjQF0PUNsIzaxuohd2eFtY4chHkFGPX
PU+N+pzWD1vckqkWZq9RBdOtxmRxrsMXqnJygvBnJOP3TqPLOZBvZmiIN625JbH+mI9L42my0+iu
XtR2tFniiybPv6eldjDYc8c5SQ7OgN29qIBfaMr4HSVo+Pr5R9E5lMDJcUqyCL5WTW+dDC9dFJyG
YoA9Qvm/FNrLjIGyP+mdN48VTYwceDzDXsCl1FShemk/pNXZ7ArfbjQk2kSurb0PqKkcdC1q1wCw
+fMfAg888E05JUFH3DiuLnu0FDSbrlX0/ss9cIIarJuq9rnd/jSt9n5ff/vbH+GaoMiTlAa7fhip
8AULiXV0OEXmHhzhIonM9ApaEefvDljNPKHdieDBnxLg7VuVLbRIrr/c7SCm9NBrcPJEY6LOoZvT
Q5J1d5GhkDjWxWvj5nS8Nx00lsBk5xgRrUYyorcVsmhvmddK0FxcWJTrzIpDpXlNzIgRmr8wxNl2
7ZT+lxD1fE8npyMGmp8hdO90E4mQC36lNbAA0NLffRM/jAsNAuw5v4WRXWV0+3/sndly3MyVrd/l
3KMDSCATwMW5qXlgkSwOosQbBCmRmKfEjKfvD2U77Lb7HEfftyN+hmRJLFYByMy991rfqmJqj3kK
H4NgvHBMIoXOjR4H8naKJn2u0/icdyXc/fEcwxGziDjzOvXunLyl/OyRKnd5+SWy8FHgcrbEgMDF
df11YsEXYQ7Rd4p9vXsdu+yLM9SZIQHHFFraiTmz9dEM88xqpScPtuGEXjlreZU5ziVGOKzcXoZX
0uzIGrJxiNCh57sqK0eOCE+/FQV8VtJ3T1W1HwmcAZxZFyclGHbLrvyhOAmd2j5EBsqFTht5DnMe
USMu0W5PXnC6fSmGzDiZMQ7bgUFPsMhO545lLBvk/qaG1eR2YmHINbxyXb4kafu7aTmr3K7u7Ve3
eyWeJZiyKeCcbYddxGw0L05REuSn2688p7Np84B9ixAPNdp/UUIzycnnT1HiF0pVdIy1+StM6P4M
ffEj8IJ9sTQ0EDp/JziAKJgOTlaCcCQnXLThq293uAPg38+dKQ/xyO5WmKCzrC4EU0x/J2wHCte+
7dY8BIz9OcTFZUQmAke3tWPTxzcLuZVi/uOg97n1MNvEA2mHtSBsUGOUTI2rWO5m3f2kauN4RHrv
Vs0XFZQLQXtns25uB0V5EvDx6Db57h0aclIaXyQw+nDZeQMthlZZjbDo5pzDDUfMk0t5qV1IlsxZ
sDGq73TZ1pfW361IJAeXTDaytJy8PXilY61uJffc872tWAEO7dtjJQgVZ1iDcT+wX9FeYYKNuT9o
4d3aXEbuv6B5fa9nLMhJmgPCzpLfTZB+O0DAUTEe1cj7S/R9ZEKUGMJsXAmTUMG4NYmhBzUcDPwl
d3oweiCMPkThvSI5fN2xHm4JIDPIalpXaCN3HTjgvkXJZik/Ar3/GCBkY3vmCJfE1QfZc89SF4dk
cty1ttMD+awfuVpgkSDEM1rkdyK+y4iZIzJJrHoPX1akxHBw6ae2Hw2z3NVyx4xzpDb10sdUmMJy
WHQW3QPd5mQRS4Q+esLxYSJZvV1Kktf7dVKY2XEkDXvVLW3FoYzg0w/jtXX1n0DRESiGidwTMOdB
T6NCJc1bgIbEnehwSLP8YXWYAhzGRHyCw1k7ItiQ9E6Bqp1taXNooueO5FO7GEcNfihltI9jfyyb
c2fxcN8uT8RKE0coLFWQvLdciG0/Fz+EyVaW0BkcZPmQ+KBGUnMeNkYwPM0O9oaAoOuNTO17w/au
pqRxwtSV1/O9JyMGJjL6dCVaPhU3oYuRqfhX3MVX8NfYWZe7Lh2JViYbcxWMnE6GkYBay/yeZ84P
jGlvjRDE6OZqtuEXBXQcmT+Yq4jIqixxUBQvf0bVVnNDHT0pbhfAZvK5KpdOjJvLq9bO76yiN0TE
1IpG0ldsmPeF8xz1JfxXqAC3jzROFn9yvF4alVPIMyoLIiiXy1mmH5xtkTTOfXTn5ksfFyHQSjVm
vtzg26FNn/NxvE9KuvN9SS2Xxw4uXDMTG8LtW/TrQG+r9FDQbCB/zhbbmRseswvX9dbcZqCa09ke
UFzFgE7o8DB6LnDqdeKQzznnhSHB80pjuKxgC6GuRwY7Qb0Ic3ns2gHN+ZS8hw5dGMu4Qz5GyGMC
OTl3ngKvTne079mOI/dcD4DGCqMk7pwYdJ84c7IEivbgB89R05BlF8w8tDHNGgjZDLk3MinTXTZQ
Kcw+CJJ4OmpD/gwZPVAVVNu6CE5tmDI0T6Hwo29E8kO2n/naLjcwQ3omnD5QziEA8USWylzwIil9
M0ub16Fy97lNd85MaCvNMoZ8DANoufHoXwA1Tc+3mUxmJN+0VxbQmPcSZ+Ie7eG1CbhtOUA1GYgT
Fy3HLRT1do/N5MNsEKLtLOSQPLrY8c2uvjYNA9WoTL/NmZW20xebpXKRyBNDMEm6YRagAOEYGxr2
Zl7vhYh9smmyTW429NWM6jilZEoiHMpYZJrfQRDAUgu/g/SuraenqA/fzJyHelQCEJJfrf0ewX1V
LwYG3IUqkBHjfwoqcCVfdYV3c4qjs7QqwGnM+A4JYvy9n+CPYk0Bdjdb9B8YteVhD5bJX9gm8RMp
uB+auGO22E3gTEvywZ0/kKVu0jFcUhFhTVDmEBAR7EVrPIT+ASX8sawPOB2W8JJdij41rGC5MSl4
i532ajbDoaQjZYlFje7FcOkoO/ZWEXE9fqg25zAWhibwiF8adTFm6elVze7Byt2P3jN+6xa1jbbQ
WwtOcLV9VBbHwjiJaUVJe62pbyqRvFUZfv14Gt/Rd4Nm7tNjb5N/k1vUNQV0IjLMYb+o5j7wxUG2
4qXWSLbn+N6ss3tsOteuRB+d5fHd7Cd4hzJ98LUZnutSfVpd9pNUhLs89jIEAiYScIJiUtcsNgGO
DfYi+dMK0AkPTX1v+E69p2WbnPM5WVSS7HVt13MSTsszmlgEu+01duhnruLuMM35tEVX8BXMhOYi
0MEASZ85wgFXzqfbl9CsEdH9/fcaeUNWl8PJgEePIdPSe9sIn9BHzFCRs2ntOqwh/WhM52YGxD+n
9QYRyEKwMM1TGdlTDrGOnMbb7/0oeLBsAvLSDpmPyO3ijoT7wzygG7OwLZk0C3CBCSIlBnOvlsT5
acmeb28x9OyY1qlasulvv7p9SZfkepQOhMAsweu3L8GScF8vWfftkrf+9z+Yo/iOnv+4DRP6hLr0
dkloP4edHd/hiauHOufJS0tgALRFDkXAfJKWKaVxc+zYjuTZRK6+Ldm1Aekn5unvX6S/ZJQ43biN
yro4E4b5lzDi/xUl/BtRwjL8Z0jy/xYlXD7i4usfJQl//Rd/lSQowuJIR3CULRAa2dJnPv03SYL1
H4ytPYtGq/qbWqEodRv93//jEFhHjrTwXN9kgixMIuP+pkmw/8OU+DZM1yQrgGHq/0iTYP2TKMHx
KExsk2+0CAUUgoH/Ot5q3cQ02pFImA7CwuI4T4h6a6n/VuK3ddLv3YtxhNSbrPB3hP9mxmX9y2iB
AEu1SCuQRSwxuv/04mUhy1qZ/szYD4BEvJ7bczbc51gE2z0EeiY2nvoigPQfrs9/o434ty+L4OMf
R3qdE8hex7ys/tkh7MofOmO/7TKEvJARz7IidfLfvOS/DBH/6Y0uV+EfpB+p8nXg9bwi3tVuvkLU
jxtS+laYb9rkx///7aF4+ZeX8yzULK4rhOmi6xT/9Lk2mVElYV/rA8VQcIqUu2eVfBhbylC78OpL
3KTR1i6pbZQforK00+Ti56DQIlfClhfpxc3RkiYGSinuXH9NajHFQl3BhNQ5BHfP7uABm91uds23
wO0tLGGWuZvyhqRw5w8F74rKbdEbu8WhYFy/0Qz+93RCyAitAyzOw0Ng1HAqk+HiKJpn8dzQWxub
YqNqb9fzvw3yFJSo5tEpxVMXUgPOOJ1HZChbPUswCiq/D3ASnIJSbwpHvyFoZ34Uj6+2V3FUmtzn
EZ//86WLaVyLKj7gSDC3gWuGmxClgxU11kHpj2YaufPsD1JGmaUV06s0FWbEjhlnJk+N6t21ZTcX
F9i0kPJUYPQaRPvbLv17EXB0JcjsS+bdJa7qd/Ssr8NUbZqmuRhyeJvEwJCl5ZOdk2UgpQKGDnrd
DQY9i2bEeicZjqnPLiZmFqHwiL8bgonXDa9jQ3O9qtBqhgAPI5giRWzspom+UV66YA1HD+UjRKD0
N8nOX7bBvxtsroRIGfIIvpUg92rtsc8h7r6WGCyqATmxJgMY9zmd3ZrYA+OkyhTMcTurTVet2VEt
wqGtkS4uiX9O+e4CHEvwjLjd9JXO42uk7I2EhxXr8XUalnY+Kr8ezfYqdecv5i6vIXleefPRNQws
Jg+Tg59QVnegHNMk37pD9R7QdjRcTJEFBndb9a8MC74wSlCEtgw5+D65Pb6ak3yYykdV+4jtG8rh
hoZEJZkIoRfxVPQUSpYrJB3Etxr8FRSZjmjuZjwSVCqIVzqjAiOh0GNkto2xuuFT8yqE+Mr8bgTv
8Ui0TrrKS4DCridw2EOVyOHZpcZjIAZs/Un83dCbX+VN4EAEaO9SjhZISylDRKZ/Jlg+UYs0f/wS
SY8R0Rbo0vSUp/xtnEBfJN/Q3IE3HYiZuQsBGRgAq3Xt8YPQQqPfTamyNvsQqk0iLpnvHmpSs9bR
EqGCrPrqW/rJmblNMsu6KxM/JF8SqbBtokbKjOjYZoRrCsvZDTX3DxZiDi/wt8oJfHpAwzRKawyh
E/+grwmN5EL7KKynOvigonzke6EbblnjAz6MQeh9ZTgmr95urGggQ0lcEYD/5fYtMPqsgrr8bSW4
DkYvu4a0Pld9iGu+dbynVDO+HjPeXWAs09SZesqWzK1clR6X+2acipc0H4gYJ+DLztp32kLhmvEP
o1Uouo7rM9LFIrbqBdzJ0SV1WXZfmYGKdkLn03c59sX5zJCalDxqZtzmatun+jEuGIQ0XXPxqvbV
KDQeio6P73bnUf1tWHcZ04bVuxA8hllc5/skCbaxDsKtXJ44lAvcMHuzjnacdqmxJ57Z2hHJoSeq
CRv5NsUOs/LamaczRemrDbwHVkvoWnKfCggCDk+qtXyxJV63pmONdzR8aTW89i6fcSP1O/nuRDH6
3VUjyQZbxrC3CGnDG0xO+x/BUld1ciDXhMYGaD74Gayfaytk5oOr5LjcTswG+s0kWMzChRVRxa+Z
/UPXpEKZHgHuMldXWRq7RPFARkykp3L60VYVXQWTK081upsLlvzbcgSBY6JDyvS8vXQSWC1HVsy+
wZIkV69M2omoEp2vtmGhogHVbzKPxX8c4AoFT17FR5FwUZ1ZfOmMsopk7cNsqyeO23vSvF/bkf+z
8EuO/vFV98O+08WrIeBwagyn2ASZhC03xdzupFsyiRpe63561X6OvTR4YKSFWziGh0tn8LXLQ1K3
4udurrcsqjDlBudLlPyc3bCsMZrwnVi+1vRKwwpHp7a/ymR6FZK7kbXsaI72dXCyK4XoNffrb392
Nz3NjVAsz7HDFZ1HPq4GupPTUzQzoZnWsl745e5EAD3NzLm5dCYfRT5ydTogmREf67gs7qPBGuQu
EV0t3Wl5GznjJ1rF7D9rPY0XnRnsmn6oV0KLr9g1WDsp57L2oQcjNrc/pvQw9qyfhs9bC70F+26A
KfH1+/KRTDVbjHD6ZGkkQo2j4kn7+fYGLYO5So1V+XbDy6p9R6lyKnwXpfa8ZfKCgchiH41hHbhN
+4sdGeaGgD6UcMH9YCJKqQGU6zQXtvb3yA5/EuK1cFic/c1VMrGNd5hZLT8O9j5JTZtW2NtOZ5+z
xXg7WVY1sqXgGlmLBVHP9YogYCYvQ4wob1iXw5BevUFPh7JqmnVbBXhc3eaaTARxlz4IZ08r5nYS
dy/NRCuCWI8v4krWJckr4/DolNF9F8CEKRASLElh2bLzRW12sZP26hhlt5Vl9MwefeYSghDry5Ne
UIgec73RzXcOfV4GCjgV29H/bsNiETaITZSb1cYqCC7yeAttRFZ3JKutMdNxQIZJJ3kRiKp2gkZK
mrCi9ckqixO7or/hkXi79LzRkJ/18DKHBD256UMrFrCOqrFnjt5PjZKQtQO8eCTBjbs9bbkeKdIE
IbUNG+j9km/FpvqnkYQz5s4jczOLDXC8S/mvbEkOnJbppejF2wAMEJPfPgPUZOCvP+N2686JqrlL
5a4vcibnhkKY1RmQlmIHloL8pRZxAoUzLzWK9wHIR4Mko4ggK5YazUiP6Y1K0n9A2nON5shgjXU+
Rpq4TAHDYt0PTUAkGPhJz+ZNRYXHx4lKi/iD9KWfAYHSkMXolGWfBr01dmR8AS6Dh1XUwZWdIijk
tUNPu2T2gq3YAbDMT9QP7TGpCxsZwqBgHl07FXw6E6zrtDXejRZLX2RMfBpTf4hduPI16pJ8AHEt
xJNB60f70DMSIeHQ4nQvjHHnJhzgeCvEuBCVDEF89g4UwHdirh/sQRU0BkBRQuHY9SOALhtTe+Ws
R9mbB8+38h0tlk1VQAUdXZs40SYg3cPCimrRRTv03vB7dityEm1N9iPpIr0kW6DtX7wWOqNHe4rd
AZRUZKK3NT3CDdjTNVal7dz8YbUbzqof70J7trYtAyHo9d1Lgi54TRbnR7k0tP7yQ8Q1GoyJaccE
1BZK9Ri/Y9uOmW6CjnbsbOD5oOkTlfD07diHfBiHu8Qw34wQK1jcVgfcP+ZhrtoMegN9sBFQq0ha
vS8pQgHxOy9YLZ/syM03LgOikxZOAT7JwtXjBwUAZY4/VW8Dqhy9e4fORxHbJ83em9QBcPUkouHu
HsfS/QzQy28yIxfwJTfWPP7pXR4q8garS5yQjKltDgVt0O68ltlEFFbmoRXlU5GBwwFs8rvh0QTt
+SfOuSGiPvrtCHol0+yi1WW+CE5p3viceKHut8ECDUrl+AfzsLUdCyJAjKhk3SayOF6W3NoA+5bZ
/PC3O4qFInbBGXjkkCISTTb+uAtczCGo87KQGLehwnLeLQQDRyB6aHvQYSq30K+hP0owYd2NRvCY
yT9hxsVuFOIOWRQXmc7Zlv4KlDEGKWMp4y3TtJomd/yZtn22HfOYCiTBjuUrbDn0t1cUt5xsUJMv
sYc4WWuld27YsNNbDWklwnyNmax3GLhpxQ3ARpfEUeyHHzljXA5bx9nT/WMeTywDgJVkCLSMLXyX
NIrT1dB+j5qNeBjTT6oiiIECtFZVO5yFcxCdNuCuqgrZ0SckAB7ShdauCkofuStM8UMKschsGL9o
8A9rq7x34xSqbrToPgN6zWAvnioTWukyh0OiFO0Rh0DL6ji2COwzux5v6RpWnh+lrIp5n2zw62Lw
Tj+jAvBTPR87F/18lyEPHR3nXuGt6ihY126d+XstBTIsyi3tuPDdxXfhzOlJS462VZkQFCO4rgjr
8VOp+qhkk64bM0no6Hdvmeqf3IpBjFW6fC5BdAw9UjEyEbRXdHSb3rUwt7vJvRF232iTGI1WGOXo
67/i94x2xjIe4Ix6L4sMm5vCQruAiSzkS+eGo0Vr7QwTQ/s4pgnmN6Z8+P4tUng6ig10MJHqlk52
ulNT3OxDN9jZelxQhN7PNrXkRjtwfCv3SVTQulIjb/aZPavVgMvSiSpOzcx0ao2boJqqBsgdAgwZ
X2wZPAeXrJDyqUH3vo6CNFqSkpPEWTtmiSIRn2EfJiQsoXDcyBlZAL/7dGdQ45ahkDP1zjb0W0xa
U8Jq08OkefO9of0YM/9Z2VN75GRFP3VUi9qVuVriL17VQd5xEAaIMfJc+4P/MMyoh2JaBlE3TGvV
0DxGce/tWlO8SOE8GN746egMuR95D10W3ieDPxzJ/dsEmRr2eTV+MnPwWRR5zqyGjN8hKKjdPagz
fLrc7rjhyyRRqNlDn0ENAyHP0UxN1UgV17R3CKZ43BI9HFRHkG7eeysxIcGg2uT29FPiH0O9qPGM
fT8sd1rmwKJAFmFjgeO1d0NExagtn/EtqyUoBcmB0rBPHYO62eCsH9XetONSRSW2FmUdCg8wEKaJ
Xd/QbyDS3Ojh2hjACVoEeAffS8/lUF3aLMNTqGAwMw124wrwmTPrjRntEMCYIPjsX4VF+p3VI8/P
s0/XiN6ZN6Xxb3T0J4dTzaqS9UfpGNQFo3VKLedUm8FdJ/Lt7BH309cuPZL8as5k803TEZIB0iSy
V3EAmKhnygW9b9oH1RS/zClERVJYx6msrmVsfFQhNH3O2UzNzJrtxFkXPbMexTFn1Sj/qcXLvnmw
SrBbttZ/zAFRXVEtM+DCKvZuXO/m1K1Jghp9mB1PnaSSDRg/YRJJPxM7ZDBfALGfnAqWoUifC4fO
YTpPhyDY9pgJNqqzrTvGkWguzX0vfxijW+zxbyz5q/m98GiBxRP3Z9BmpNHEckv2SNnF886puq+8
qZ76PHp2i+BHkQD9U0j1Vh6uDvKDWVRdsqpMaWzyyNHHWJZvVQttLytUuQvAwNCPWtUDfkHiWdc6
9eZzNROaEPIT8OneodS9NrFzsRXZhtosQWdX1o5E2ZE4Ln6aDNW7I507f5bzoQyTixHQSYEtg/V+
th8rI+OnDFEYOiNRuZPhkEwywqpI812e1a9mQf9kZMwTjNA+06Z3oNzlj6pBBI4XFIFPRXnX9qSw
dBzsgSWxCAaVsVV1/9jaI4BmxSLemeqH4pC0swpMrBouqet06mzj1I4fgVDAs4ta5lhJ960iVW+S
vVsQp1dUfFyiCTkjuZ3HpBS1uQ1bjuIIakltkY0ZgC3vmGTnaXFQWNPXdJ9fqyn2d0t9l8qaYMz6
TdDBIMozWkcFy1uSQJg0Ybk5Ee+gru47l8cxmgiUyRKOP5NjnEpTPGVD89MtcMg6gCfWfT7dp672
WVBwntqx2mNIn3eRdDadhZYAyeC0mcDbywioYgq1AEYqM+B07C9jOwI6jhcdEC1B0r2mYTdh8gWh
A0zW5neoXO23LnHvunrAhw5lb+84c3ku03Grktlf2WaFwFYmT25o5MdSyKtd21gCOAQFy1Kfmu7J
JNrEGJOGZy7hxOoG1rphbrmzYecgww/lgcjwZjPN9mfU6JehqR6EC9jMDjQ4zGk6Z9agd8J1US5K
/zLksz52Q3aE7PHAuEqeR/CvDiOdfZWzu+YTkss+ouFUn1lwKOyXvVp1aPoHyrQkomryfTZs2UQc
dVFw004zCXydazRu0Ig6h7NmxMo+zpTwlkYyj0uDk5wbPPp2ucmHhiQNQFg7RJ93GmJdOc7Tw4jM
M0jQMyqUB0y5o1PlGxyWXVsf6+G2Liav/fLD+xadYgXttNFluB8CItR6kePWdmi11gv/fLaZmgdr
rfSfKjd+ZYzQNk06Zqc5ZVfAArgdlg9QSH20Go4VFuMtxOPrMCXFcvBjH3ARQOCetdeKcNo3hQ/W
oEEm4/CZFimEEOmlu9wjbWl0Ttmkz0rm18iga9j47JgIWzmx4Lyg08YnU+wG5fL4pCMGN8AJpd8Q
xmoaCtTLtEPC3Gyc5f5qGa/tTQctvJXXGcQ69y4zoHBMzW8VOLTrpPjhh/Rvs2LbhDGycB1SGv1S
2hruID1k07gftT4iWDJP7UDzEcc2z4qVfRcK7w8gkG4HUBDhfQfXuLG457m5F2G2+0d2NU3BjJ9M
G84ls42HPkFmPI53RWEBQoGc9OhUBvkOJB6k7kaY1QeTWHwWoc4ObEXWKXxXxreYKxBOAD1WkHhI
NEIRsJcJU2pwPIeWBJUxFsxhp+hi6fyAHAhRTMzfodt7jZlyGki7ELhaUGj99E8xsr5PPryH4rWc
x23uVsG6l4gmET0TvLUYelLkL2Mnx7Vt9Wi33PxO+hHtOcn95xnqXro1mjpRGC9uATUutge5bs0I
omiATczVUBC0ohPkl8sCFOLiKyAxLN/ZbL2XxoM1NJKKlYr09wAXGZ1tfo2nj7kBoUEX5aKMwuBQ
7rOakJVr+ODWC0TrzWwhapf+SrhLExAl6QoPx8Mg4EpR7LXrfCgJiiETJNSMAwKLXcLqlrM1XCNt
qQe0B+9Bax4zHzp8n78Yf8jZPqMsIawvm11osvJaT5DmKxu3p+HsZB/t6qo6dk79UcsjqEyix2pK
crTknyoAx5J49xyuiM/R29mXgNFjyyeD1Htb3GwqI5LOxcFDevidoWhjk6yYNzzvA+/CK/UHoKCI
jiDLKb1RNBvbUvd/fGSAqxizoEoj3BLQpgkEnLbl06jubDUZtPhHY9vKnCMivEe05wEZqc1dWME3
9TrrxUDlLbCGbvqlyCA9cWPK6Ipr9Ch1adEZiEjFTO23IIU4UdcfHrYFLrgBRqz6QGOASn16S0Lv
jjnBtQEsKAYDWiQJlLPQH2M6AYAmUEXFvDU9lh80Bt/i0X6ZDedlADcTtwOkZHgvqe1nq7BKKqAq
+QcG+mfHKH45mv8jNfTZbzpzM0lj0QxUSKmqp6yCJduwWaazNFAPWyB+rZ9tvSjOY/8u515YlXb5
2zZMi/fNeqZtvkw/cst6ryePjwUrLlNNqsQUVZNbspJ3iDLqGuNJoV2AF6wLyE1OGi4YCLyDGTjs
IjVYZy8fiIUeo0vvB1uLsjZjPoS/ww3x5j6VeASxNKBCiikCDb5LEdRoDRovxV3KmVsyZlEI0FHG
CZh6x4lHEqlUABXD1N5q8HJ3XSXJcC1xSrju+C4SIiJi+6GhvwRrz3PQAI6PFJLYwyUSAPRKsVCX
tCnny9S4b5DCfpoKYpzIOTpFEWl9TnEfLaJHJ8KL1CdLEEDYceisFkEU20ykumR1K/KykC6Cgzqs
NZNdZMSfOp3G+0ay7McGQK08XHh/1H7zVDeb1nUrjG/lMwQwD84THb0pHJHyq6k6CoGpTQWtfx3y
vZl/Db3/WXj2o4E+FZJv/Qtow8TVodrxXgw98nqJRtHkIwCUIY46DkYznenMWw8xd72dTPSUl8K2
tQ8y0Au0y7vPbBQtbn4FK8QlTFggR6zXXkqGgN9xLHEt96W3kIPUHQ3UfkAUVAG85U/qmhaRNZAM
Ko1rU+AYMmr3ccQOcTcwcbgqE8mM+SMfrHjXaFOd5Bi/JV0dngwra3bpZO8QhEfnklndytTqVdaD
c8icR9oC8V4HisAizi6gZQlpqQRGvPSpR+tzr3AulAstcsaCsXesfeLNxiUt7ZdoGv80BumOIMum
M4c9fZY2EuAx9zeFwQgmoJrvxpndpCnZdEMuhAiICl8+M88tfRqA+kXL19yIid90kFYbb7XeTFZL
q0B7p6Cif1Uv59TbXhgafINEPKEAYDcY1X0o2bK9LsVLSwM4p6m6zeSltj2wPLKAgl65L8D7EEiN
ROZhdNjFAfFd88gY0eTi3RZ6FAsEmAzBtZUVPLoo/rzdumQLUeLjqMazXS8n0Ii232B8Zxb8cscm
sSAnnNwqWgDH/X2MfKiGC8c4MMDBUfXvzujeez0CzNtzTr3ybWuuu0g+dWzRV66r7y4Erhjwbf0m
StZJVZLpNEXAU7kb+sx/8ZefsVyOW3U6b1qP1kVdLici+og1pu5NWWDcApDclC1x9dVCRZIwA2J8
Uj7SMgoscOcgd3ad5al1bElxEon/4Q+MSePA2VaZNx2QQiMDdhH1mhZKpdLGlRg49DuyPrh2zrNN
Y/HkljMNOsCJ1LLbOCP0j+5wtCZ105/ZleemY/StB0p2A5nzMJ2sKSZVowBa6ro8gzaprRMcdiWo
N8Q8kFYDCMCvKZ+ovTg5mgYMO/M7tioL7q3vomE7Wa36MzeRT3hliGRYOPYmctvx/varrumtDTeq
xUCfqCQ/iLEXLDiojKNAbLJFtGE/HGBokBPL6Xhd2R6BF1P1KhE/oSQ/uONVGDyzSZvLVRg1cLbH
qTyhYgcUbb2Bezkzr8xOVm/wJEe0KYRvWg/I8UihHoCO0mvYRElI1cP+eABM9yg906VhkccPrZl9
ZQ67zKg0ekKOjyoQ2U9cfqC3/b2dOb/KNBqvMwC0XRA/RnRmduGc/ClMlzEptiOENvbG6YJ3CdyV
cT+qsCp/n4awo5VNBlziXoqIBIzOxwHVJve+j/SwnqHRhXH9VqQB3SiKqUUW3zSbyEp+TvzkPJNd
gr2N2q4KiXFPKVrZtO9KSWdB1DYw/7qKSdVTvwcG8FJkPLMVWVqSYIZiSLJfblk/DsuGNssHu9Im
Gx7SwAjU95YxWIGcbvru2p7APdAD6CIee+oI2EzNr6Ko97T+/wRVfDFaEL+ZjXFHRKRi5T5zjTgE
R+6GwVvYGsY7RDsX6BkV0EtZ992CZ/vymctv8NWAkQ1PVYtckgE9AvOk54DMaHXjJDFODle+C9h3
JzOFPg8sL8LPXj9YcX1XFcB4p7xvjmgs7/OqFvtC1B0HkgZ7CQMsrIAfxlAUL7CKVxwtsz19rddi
WiSRMUkWnFjX4Dnstekz/4xtNGsg0Lg8/b2bTslB2iGpTSHNIc8foUNWTrQleL2onOBVUJ5VvYOo
L4heLAd4GBufxzFwco4B/5W6uGc6fgoUvitUtf4pLLzLZKEiIozkI2s7OnhZZgEHjBIicjjLBSm8
r9LtSZMi7mJyivTOTqdvwUBk0/Vk6SBTTfdOWvwsIoadviAdmEcCv+S46wM1nEXtE0hWBrhhWk5H
QuzHhYVs4lxjTlTiYA0JQkqMzkRtgiWmChfthEWYDWJxfyqG58rEEaYkWygHG3DMzPo8d66fXGcb
dbWChuU/DoJGp5pHinBPHQrDTndt0j+gNkV/OMOyo+O6LWDGHmLqobCW3s7K3AfoURZlBxzs0+1L
yS5+stGeopEuYM//9ZfC5AazGgfvSlXh5KmLhmTx5Z8yP+SPbn+3bjXWtNt3iM2XBIV+hliByoJQ
+tbp45XmOtKP59smeRtjigheIQlK3HyXlwJz3UM22CFDttDeU9kA4OiFjwJlxhvLE7C2K2tajVHl
HyyomEYBDz8JH/xIGx9Pai4R9jb+ArLjZinEJ4T8r/Q6hQb2PJCHO/K3HqpmOKeRPz/yHuKTWXXc
13LrLlAOUAX+gylAm8HF206hiK9FzPQYIzvhTt2XhAxNh8zBKUtewDbl9Z4tNvTZM55JwLPTzL8z
BudYyBagVVX9SqO0pZMw/EpwreRj0F9MFfX7wXNy1AEx1mPfvoTaaXdTxjW04/l1rIYOMTytUxwr
MELyce/HfCJ5lVO85LK/1CVRKwD+sShS6wmOTHkCgNG3zxp8Jifr9CnPSw1LtsTWizBj8dXM6L5Y
m7GSWHn31pbBnUqr5wnH+tYS7aPSgKsGNfwnZeex3Liaddl36Tki4E0PaUHQi6QoaYKQhfceT98L
+XdEVykVqehBZdzKvDdFAp89Z++10ZxU0KdTbI3N2LbLOm41R5Dx2fpSpG4UdH9YHfrphkUuDVSx
yMi+KC1ySNfiu4VYPQmMVae5Oa/XKT3CqsDhZVK4FZNppqvI8yylDx5SJTu0nWHMfCqHS8mrLIcu
/qYQ6S535NRhVuDqgzM/TMiI90QdSd9kIrWQgnVBZ67gJVWHZuQE5QH7U0SZXPvRAhQACGxd0Vaj
+qA1xBGrmADHYYU6N99QAAyOvmjZhBTU3EidTBg+h9SM7ggqMDVLTut7RP1UaD8Cn25zkZKfhdeb
z9LW7VK35GYV4YLC+wz9Mk6KbVP5tL4gEy91PCKzRmD+R3n+gR/aWOW++ZDnHZWJnC4uoOCTGk4y
pNbXAG722irGKeUMsp4sgqr7ksMOLghoBovenTFmX6GiPWrd8A60GVlRoIJ+0bb03hYUhihGSgqi
Zbe8I8vzl16TXhnE2kEdJGDyJdrs2odJp59MIWhgTGLfwcm4TEQpBH03QhXOXCJMpc7YpPi7BSNJ
ljHdLadEj8pUaY09KIluDdGCohkXchv3jLkNKRdt/EqwnLZ1rU2hVL7TQawHyA1IwwOytc3ErOIO
YslEWbnjuo9kZR+6ubmKlFY7ZC4d9tDfV4XqHtBDwZ6TQ/FkSC6BS4WS2li0yLQRcHzVWeU9SNQh
F5qktQ9UYMnYEzThQelMIj05wJle0kOWobVeCnVwLVQk8EJZiNfGKgZ4QEZyQ7JDYrGRcQCG+jS3
aJRvJJcLlcoMm+upWz52XGPmGBjLR6ssGeFakD96LmfTXmzSxxpNNt4lHaaxaRKb2NEXFst8onBU
4WM1/aXyUOL+RvwBqz3yHt2B/lLNIfXWp4gI4tAybyxMFOSr3Lghr8rmUquWJzeylsGQyVS4kUeZ
JYrEP/839Ef5oLmZuOyDpybWYTF29NZdS6C1WAgnP5wAq3pFuJCntoe6DrpDl+bKrvHpY06/XxdQ
wbEFtvSpDG1fSfW2DPELNLr5WEfmDVTeJCN7i/suIP94ai8IUgSh2XsOx1qbxz60VxWW70LvVYmn
FPYrkNLlsmpw8pstL0LoM2mB1u2dfuWwCjASUaaGyFpk9EZLURr2MucSCiORApgzeRWGcSeKUnYi
LaNbj/mh65RsHReRcRr5xECYd6kXOhYs24dEYzmmA0wKJna8h6RN0UXx+d2oNLZRJ4NGrOgIqjlK
CTXVJsEO+M7MLymAA2AKfB1dgNHuNbWle9K5poNoB09o2TzUHojjMhvXRdXRrdGiUxnApy2hqfaT
5ssdWeTbln5yr4CvycyOCFXHLSZiVBRwsuM4xSZQv8CKGbEtq9USQumHiV9LF4ivnFZtL84hmCbg
Z5s04X5UavRGp3stXZJ5hxyUxZ1FJG2rXQEZbK77BV0/fT16CLEQguUIBHDDm75iLVFRkriTwSnC
nSEyqsxxp2i6vg85bE58l5WpDM1WUjt1llICPhpZuKPzta3KciQsngjO3CRjiAWhtxl+xMUluPT6
AhHruOragOK5gdsRogNSEGPklBb7mt3ohIurfboQB84hmIi4OYQ0FtXwVulScfKGHrgiRTGW7XGt
ZAR1chUCiwWhsx0fPMoIO6NA25Iqoruv/M6fK6U/h31vkVVMrT5TSND1Y5YSUuSwLRmLoacmwJcc
N6A2xpMxSkQ+jzBcpehQmfpq6Bp1h8udc55hmI7aYuluoDTOYnFYtx6GCl2Tj3QFEaoqyl0I888h
Lm8+QmZG1nDE5E7spiYpe2FkxfWBhc4gncV27GkULTNqtU0ZAt2tKAqEQP4JfTgitOgNlmNL1BOH
vd9dDrqfzsWBWNue/sgAtnQeNPgt1F7ttqrL1UM2jrXaEN3h07Bp8F46go+vrgUO3iMv25gDLunQ
zArSYqWDN7owPRlvtNajOZiY7Mq1TkJtpG/L3uodMAUltfu2WucqwQJD3ay4mcSOZsCA7waUeJn3
LIjErJmUjNdDU5yGPmFrKCXVZg99wlH1jKXFnIo/dmmUB0sWIMhNtNe0MOO1G5FHaLmIq2rdc7C4
sHnm5blSuAG3HAgWSUOqlJD6ymLse3qxrrjjZDMwGNudYdSrro9L8s7145+LI09yVia6sPaLEftm
4lEuQEFApCeaVP0s6KRrFZB2lw3fB1CFsdcM5Lhx2urLSOQeXYgyynDBO4wg0naQbUDJYshZJrpK
Wccl1RwVvjHvEnTjbRg+Kp4bO9GYgk2X9a2l17sh1IhoDsOTlg1USWKPJOdCbTZG0HEXqj3Qol7W
EBbd0h/Mp83/z+/9+aWd/tQdLWRpWjlQrE6IZ0x0Q7FLvbI9YJBbZGymAOovXKlukWwUjLjbYPqD
P/8kp7T5sSNPFfHaXZh7s1yp5xamBwFc3gKlgu4EBGPRvD6TGI7c/Yq7cAPg/ZQ+mS/tu7WTaBf6
d0lYCRR+lxyr1EeuC+q5YCCoy+5sDnv3VYEd0Z1JtrPQEpIIM2X8zvH54/qTnr12la9DW7TjdbrU
3/mNY3bR+U+R0UvcN8i7f5TPQXUYnzEWMjEQ2WmnFBsy5eubsSNncy+IK8F+BOOawfXjgH9MMOtf
aRGKb8ZGPhDCrlyiN91YqRnBiTNx3S8Id04/8mtEoa3YG/mx9Rf62XtUE7sq3tp8z4IAL4K4uYpW
ZgrLZondFlhF460AITR7lNEJsdYpBTviY8kb58YQr8IdTGakMPJDAYJp1thJvDcNGP7vfHXEeSvl
BlsMaQ81pu6j2CAsqWlFvpKA1B+g7+dwNJx8XUTX5MKpW003w4R9WGPYiM94SJpN+hg+Ci9ICSgl
YXtYZutGWyqP6luMIVGcQUQY/c96r9wsJ2So2g2YOcP2aCbO2m2xQ99GxHz40r4mRI+f/YV54ssN
c/WdoIR73jvtk39tHqVVqcyR2u7BNecQji/sakiI1tw4pSVykfZAxE9OrggqjFl6E8Fw1DPhGgrQ
SWZ9u2zrhVsfxiNszXBnpfRzaPhQrpzFUBzDORiLS2djf8lWNHuEcEl3a2vg1s1ng5PukkfpqF1T
Uq71M6bWGIXvXnXwv7ZgHehDXMSzcQXGJDNwBPI1NxwvnxoHb8BIbTicC7tka+4pHHORvIabGLet
QpvO1gfbu9Owa1fpZ7kvnoVz78Qo9NfJZlyq2xvCyaW/T/gy96CaI6ihmvxeceR9LRfU/g7SR0+5
f6ZB2F1ER0JZ6hfsEHcW4ETZZPlSCtadukaJAVBDP1gbH/E1OcEbLHqisglvJqnu3GR7x6DIzFRd
NNdilR64h6MlGDDuO/5jPOmqF7yRihZLuah2UGcc79LfhHV40NbBxriV6UkLNrpHMPLiLp0xpm84
m0ak5d7JOY8+yy2QHCIkKJZQW115ZCyjBH0me++p3LqUAe/NSl0ID/BucPDVsxpc5Qo1iX/oX2On
3BunfP3a+/NqR3ghEbKzYoEn/w7I8iBfjDMal+yJ5HVq0d4SPk/gLX1zXn+FXzGEjm4OZQcR4kFU
TrUtbSn6dC8sZcobfb5JUI8CfE31O0aWd1B4MCg17fRivRHLV7xkN2FOyyRfq9d6i1WxAIPyVr0Q
4kuj1VoK+2IjNuTnzDDbzuGNbcyL5M+7d1h4i3LdHJPL5OhBijvORDu6xPhjr9SKoB5RAoP6cVVX
8nv1BG2HNtXSWGvn0ZiV2E0X5oV74viFwbiO7WQnXpSzdfaJmKxm7makgHzgCXFZD52InOA3QZ2c
v0sfHP+80x3fyY76U7cyXtxduSUh1c6/qpXvzsM3bM5DQ1bp1qB7wl8+yyFBw7zMbPp028Z4iMGF
zyB/Aca5Ubd/EpV5dAwhpHBowmlDzDUFZNbwVffliXsVvW7DljgzPtBxDgMGmEOHtEYhgnNWXvEs
FOw1DBoZOdgsBwxAZCNnz8lzuuHJz/JH/1Uw8BrNq3durP2SNAXUiTRjobYuK1s6+aiPiV1fkMGy
C0peNoMplebT1jRpH2bmMT+DuzczCH70drZCtwY9gQAaeZ2+rBz3puZzlXSJ8gFBZD+ehItM3/Eh
vKHnFigFw8YjJH4p7Qcb451q0zOFX/FGJAfh6EB/2gU0o51w6U/WbjwKNFE5Meytnaft3c/OnIc7
YcUtER+GcmVHlDi7PWlX42Q8exe2hGdjo3wIO0JqqdNyqadgkOBHm/t2+Vg6iIEClKJz8WgtMTPM
/Wf9y9siE/dovs7kZ4lCfzejI9HSI7WlA0icYE0j13IqD53CHAGwqJBYujQvZbIov0RvKTjhC45c
90HaSMeieQ13yR0aEFU7sg6CbgaTI5gjkyH/vePjHGOWsgGYOeuh2K3VTUVo0SYZVuGXVT8KcOUX
WseWCYadzzLZRhaetmBmgUs0F81zsqlyAHhcnWcG43wj7GnBorIeFgpiGRog9nj2CaYkiGnpLepu
7i8NpNlnZZgRy/Jo7SVxPUF3gEXNinW/09cW00Q6Ck/RsrY5usun4NPbh9nC/BDbjc6aehqkGdqF
ZmEka3TCHILU99Sut/Q4wQcExQ08zdCRqDvvt8h8yY09pM/WE2d0aVcAVzLmtAGFV+r8yHHdD+0Q
dTP5FKn4/Ef0LLP6zRLR6SEw3pcuy8JCOOsXrz3rvTNu4wVcszmRmsW62Huz9i29y9fhCdqP+Ubp
x3fMbXpI1GX17D/mw7J6Z8pJ3qzeKm/CA093RZKDv+CBGd2RBzEWxMMtgmvk25Z1Dju8/BuZNlpN
WZO3xJyeKXcxcHRz2W+0aCfNWptULEQaT7VNOhFEDcAS+gegE7LeiAsQt664MPbtVy3aLrUvmVrQ
On2sEAzO25vwTM4DLjg4FMnR3AYK/aZlOjzEAKa2rm1x958VO99W31Tr3BwRJmb9MCf57t3dKMLc
IsL9IdRsoVtVNwEHBikDLgaaWcLD22JQHADR0362u6PW7HR/jRuDwK6vjLEdzDRtZuzpyWtnPOuK
cBk4bwRz7bE8d8jk31I0l0vSdvoTEbpIalDWGiiT4SwtmZjpOl/DZ63tEmY8CLpTkm8kEJXinIYV
8odmG9ewpGdD6sgP/PuGMEtxG7TL4aFvt0a0mrSVhH3gmSQ2xl8p6crUHO7sgX7mpBBmN10lKXsB
5pWLpNCQLT/LP8uH2iKhxXY5hr6EyUY6s0Ahf5KDG0XB9KE6BscUT6XTFUvv0tyjYh3ReNFYozAO
LYyNycElfxeNObk63qN2BApeDituxSgDdNvLDkVE3OYUT4wKKTh4r+aLvGeRiD/Dc/tiULuz26Xy
ku2Kje802/pZfcjj9UBHGE3pRYFsBt4OD5Q/2j4ormVh2NZLnaxNFEXJNlNItTmmxgILoD833aM3
XrKP/CX3cW7MJi+9ydH809MIMpgRgSStE/UTb9nwhHcRG1YMBgwFqIaFcc6ZsV4Zx5KwN4cy6TVd
B822utDtdO+CMBv341e20y/ZU2jOXdu8ehy/nPQRD+ocDlCPNw/I1CLnZWEdIR6WycpbYrCdC2le
okCZxzfOcXX66vmzjNLovqeud+dzYg7FPMD25UChwqBjwkJEI3zX2rNwSi44ZXp1xnGc7nWIVPQN
sef4ycZWYIzYehwlZqa7Fe/oVi4Vtw5HINmHXvvBtCsE09QViZA9a3t09OEjCamcUd8Y+ILTxg7n
Vgw/Cwrm6UtQLMrPZlctJKYM2xOqOgT5jylLtePanFsWyTnaKuWCyBUnXhFwtTd3OV4wk1PwnFD5
IycH74U5E2/bzCG0AVUjtJf8oo9OHk7Jwn2Egn0JuMXFGsNo0xztYEBj3FJXp06h2i4OvnwVMSPk
eX6h/eu9SCxYnKjCBcaSdBuRWvjoSosx+3gWXvL+RczOgECKJ6rOnrBxV5yggjUSBYTUHM/68trD
lDAfmnwJ5jA+E5sWcPYBhv7By2BXjTjGc6HZgILcJ9f+RsRj+2IZi9JR/RlV9g+AftoVQwvdSQmw
1qmk5bcq7qLNa3QfXCRFHfvd1ufgJ68oBJuy7d+YoDAP25XqJGcy7/2VyfrpxJt4l0HmmHnb+Ood
oDNlFmcl8ivDTwoBD+ob/RkuohPgEKz+wtqhWIZShljcCU7pAx9bOokv4lm5Uszgx+KO4o7wjNen
RZGMnH2bLXi5wjZ+oXbHRSH+rNwtApKpy371PliNE8FBUVUfzDuG3bfwq7RDWnobwC7v7s7ErOly
5+OMPMv21gNeRup6+a5zCIbSFtXS/yCJieu2SE7JDJXMU+mEhBrOGC/NE6UC9uvmidJHXcxLjC0L
eeEd1QfhOVmJ7+KwgoFSMVVPEeshwk8eef0aUl96L7/YtYgThGyZVYtu47cLZem+u9vq7pXbEDHv
Rt4JC8NJsLn5i6KdNeZGXBXPls5KxAzlYX8hoReITiF0fWaglSDydKWtrXN5rm+IOe/mQB72gqov
M51rWbQadv4rp+rwi9VPihc62ZVvAwU+b/bZgiJlV1CX6LPZ5et7c/aVXfyhPTE6H4JXd51A5ln0
wYJgmIOEv/CD3gKiC2t89ClgLg0FKfxMfRF2ol1glF9a8G4WU9baltbJwt8zrIBAhpvK8bHAn6TL
tNhMIjHucMZGOuXTJZbYm3RNPc87DDfp6amQaMsvKPvQtMVzzsZYvJAoLc/7lXpg4PCS/LO89T+x
v5oPMVEuX+G1fWcTEC7k7D6n1yFZkwqnn911vzEurFFMCuODrttO2Q1OiFH4OQLdAPPnwl/WPxM4
2YwbFdYs7JJw7oMqmrufKMe5rqO9DT/B3CecjFSUkzN/j71KfGCVB3WD3WJPGGZ4zQ7ZK3J0azfV
NwW6Pkv3wbv4zKeZe48/GcPtE0fowUGPKZ4DsufA6M8ELGfQ++fVnXy15+rO8ug/iFuMBKdi1d25
u6r7dCetjO0mOotL46lkthUISjPi6afFUnvmbH1rXzqbbsw9vyFQExYDOlKn5Si9Gp64sLvBrNrl
6CSLRbUSafnR7Hu0HEbTW3kuBMoyJD6wYi+6q/k09Ftr0R7c966/h9VKSNaauM5U7pYzVP22cYgo
/TNtcPhwiSOlSpqJz9ME6g9Ft82/3JUm2yMpiJwAgHeSzLPmX8zW2nY45EdWQTSHlkPm652A8AfN
6dc8AXGnLEGgxTc8xv4soh6UPhKTlVEXYqOkuXWYjs94Cd9SjmX+sl+KHwS7RtWSBfwusJBPwoVZ
bhv7/LV6wk4hc/GUzsIt0OaeVrdMpUZdG4igOyt2HYHWjPPnn6Jeb3Gg5taiGkW4kyVTGvE+hqYX
iLG8PCXqRgoNgRRs8cr6YrQN/vx+hAiLwJuCoWJF20pqzWVYso/jeXIX8JApW4/xkxArRNfVGt8b
7jQMHC3lHz0zcnAc0vELcZcEnL1QKaMQ7RriJkLYQCmfx89brM4Dk6GbfgmR3cwbOht4vEcFGVy1
U6We41Kf/d9ferPcN2qug7fyY1CVKS1KlQNlXMaFY31an1llEdIpNGYD3i2jCIs+YZnkAjeVP7/o
4y02BG9Nc4EiJgLjfFmX5OXGvnlHZFnafs7BHN0jFkQKzyreU5QclGiH8UPUwqsQnTwqFl3umYgG
JKzP5aFT5Q85EgEOhlzmdPPs8n2doKD9VyTNIiu4c4FSJNMYd3fhDZ9K7u7d2pU5wnoN5rGnUJcr
poqI/5gX0aiyjV45gWg8sj32Z6NqovWI1YLKDI0zN39Uq/ugol6d/jkwe9DLQfUhhOHVivNL2VcP
NcAj1kh1nvXxa6fnlFCH+5ALMHFV0aayvpIG4wTYys4F+aBw8bRa9yGV1IvhcjkyZMKC9YEbS6nY
cuyeXZo7MNjMx7wZtVXkoQZy+/HWjfKR18EBJlNd6kT5hymAbTLaZlGK/bspa4JjuT6OPt92lXJX
pT3IIlxWrDNxvCG+i0Wrtztx8A+lgOkEM8awdotm3YpeMA/UqYtZGXsztvptm3LItFqKgUVCOUgY
1bVlye8DReOlKRsuiCu/X3iSi3/0Pjbal9ohfARGz3SbghtjjguN2DgY2A9h4XMblszfsPh/5SSY
iJdAclvAS+F/Gt+ALnofy+RwmqXdqfAhMgtMQct+IbvBpoJGmYA8K9UQgi8RXnk53P7X/yMM/UCw
+ZvvMv10S1JEU6dDpH7juxi91tcaAXW2GHVfbg+JvPIoHYRUMYRJoASXkmqXiFf63z9XAjv0LQuA
8BZZIUdRo7kFzfm/OTZipee93EslnZaEqBacYqW+DozuNOh44UcRNX1S7rHh7XULPSftZG62mbJR
re5/eFTv/f/2PrMfHoE0fcf/jiWYPopBNAbZk3yib2+ATHBxQB5a2q4IFiEsBLAQwqefmagij/7R
y+lPTkAYhm9P96y9adDGiF5cZa03/DIc/oovYTTIElpUxVQ12fr+WbTAlWQhC+iVF0RSpiEb/IQV
iIf81ceL5gqm+subUH4agDIWDwOLiair36N0Ijp2Y54Lpa2nlPuMLrkZioZOkpNWM9aIN3n8hlS/
5LkLMCYFfA7RsudojxwAl0kMydclBZMimoiVdhbJnPVVjf/IJax7AJ7tleUjId+rfECZCv0S1UlD
C7yAHMGFCHHYMjDr87/H10/vVFYUA4usOVGvvo1rEpxydiWvss2EjVAHDzMj6PaXyfNnkH4fOWQ6
wwQV4W8Zhvzfg7jH6TzUFlDGttSusGnObWIQDE3xu2bG5JRgjS49jzl8Qg+E+diZmz7U9vg/euzr
8Vn3GVFxlZ+6nauaO979OjfVT6uemCX5S1yU+3EAoJHrxVqs3JPY+F9ZmZSrfz8s+S96FqNOkXVN
Fi1TsiR1GiL/AZWyNKjjnqxwHZgQ5p6RQSsgRrqh1UIoBsihMkhsYPKbHtoTjNx1aQJcjh89qUPg
GEEY0ftPQj0+zai8VRNzQfGgFYwdXOSEhL5/f9wf1w5ybGR9Yo7J+p8//4+Pq1SWTh4qH5eRNSeO
EGEh/f5xwk5JSXuLaKlPnv6XXtuGCrVLDwEcNRkgmGL922f5afYoLNyiiqIeYei3IeAhLJEEcMF2
pNE9MYh6WEy0kcGnJlTIxdrTmE91S4vdo43R+cnHvx/Gj9NXsTSZhB2NNVz8/u7wm/zPGOwRFC1K
SabI3AaIRIeb2YThTFayWTXNPHxZEUCQ6eW08iU0qStNOJkemxw29v7TnYAoI2L/eR1Kn7UBkdPz
9nmcw+4BnV5YNfb+4dr67huciC02SgqmYetMlKV6wlD9+4tJPz9ZUzfYjWXV/GtdQoPKABJLu8q2
8KipzSu4AlGtrXpQM3WIlniUrE1M4TyE/PLvn/7TvsgIm4hnIsA95dueoPau2qgJe8IwcXoEShPd
SDe17cI10ay3UEspkHT1L9/5p1VLFSEmkdYE6Mb4hpOL+iZth7gr7bHnXSK4edHN7OXf3+y3n/Ht
mwUwPPGJMmAR+e1HHVS3mfyy+P44JpkMkmIxL2hyfx+TVgirRa6ZFIW0UjpaAAOriNUzwLQsPfd/
MEFqQMJas8cvc8bURDMe/TDhE7FLckrZ7lsRf6gpS5DxY7pUBhUDf/BfCH1f1RUK4JZABFhgw83P
2ZuHCRjlGQ954L5NwDHTRaXx7wcnTVP5v1d7RRQ1QrRYeywk+9/2FFXLG0UAFmR7iNNnNdv4TI0T
Av2gA4cJ08yo4hvubloO4G48oaBrknP0zUE8//ujWD99EsO0OKySsWV8X3QK3RDNIVcKu0i/BI9m
u09OrWXUxC/rw7kva3erAKzwle2/f+7fpxNUkybCOoNEdMX884T+Y+G1PKkeyygu7HH0F4bMnKx4
2PMsb/GjseiW7m/noWnEf3vmfD9TMzDOa4r6/XRskeM1DoOJO0wlIylEmc1R9ikvw8d/f7Mff44q
ixIvmNVc/RZNpXOHU6zSyGyT2s3oykS5Y2Yo3F/Omubfx15FMv7j53w79gpKrLsIRzIbJEUN8naB
5ptbvj4TemQBUqbSV3yISZnPqrBn3c6f1XBjFOGVr0+toW3aFUBcNFdKslTQY0mKL65CTkKz0U/4
xOlg8meQDzoUbESn0MXyqBmpVo/9PhfTNfxQYdlrIope6D6NZSKqcL2LR56TLLtc80NloxWVtxrb
VZb4ya5T6dBJrTFB7VUE8FkNGHZ8x2cubDoulHgmO+SR9PLz5r01ReQFke9xIcYvBlDklch6rqe0
2ry+Rq9mPksGSgmwjznmJoLXsg0yJOmKj9ExPf+5I1ME4Sp0Ha1Xz17uf4kw8Uhgp4NtaCY1zFEy
VqWmPYkrORxPXJqLtUuFNbNogLc6dpswQjxg9v5jMI5XLzj+e6RIP2xMHCgNjcVARBmmfT8txfEo
QG1vMjtMAALIfndp4/SsdPLFLK03qhHtTByiM3aeO9n1p8ryyaTXOqz+uyzQHPKeLpjXnzSpWEp+
fhuF+EXSgbDLSl2SvCSvx8GnsFPoi0D0HstWT3m5bgOAXVr3rvhRVvirjeiMrY0uleo/Zi2tUwEg
qGK9xV130WrrMNbNRY4oubbuSg1TGiKJdSgLf6liI6yn+JEwDuZK3xDDjJczPCeyusNLcpbr9oJl
zis/wiHdKIr0MXjS2hWMAzyYaKaU8muTSuscPnwW8Nhdly5WEBC+lyyLckRcgWeBCC/xg5T1aFEZ
zcXXpY8//12r76qsOqO+XVQthAoZOV8dW05P4LRGW7ApxdcqbG2XSHBVUp8UOd3gs3DiIN2Pvnzy
NPXoRbAh/PImjNketwvMHd+/+V30XPr5SCoKTB7XEx7qtNqrjfFBaDfVfLO8Z9gRT0Ru4N1KT1jj
sgfuoIwpF8PVLyPkh41CtqClUnzSUGUa3xYTN4FaKpcD6mgwZJlXDk4NuXROuAFG4VJbBYn1ESBg
R5JRImcRee1R1dMEdZXO/uWzTNv5twVUkQ0V3IQFy8P6fkWhytK2XZ5kNjgQ5OlOJBCdjVEtWZro
5Rpdah2E9+JcyLvX3qjfpUy8VCXKGt83yShoc7qJpuBturr/ZROT/r51KNzQRF2XJRMq5ve1vfSG
VvAbPSWE1aAeLOQmUlkaL4jLva3bl89uMkInNOTYrgw4W77QbZpGdH/Z1KYo5++PCL4t+5lpavzv
+12xHiITEH4DXta8QQRI1vj/EmH5hxuCqWPWh/2wTWPEiQpJ3xNNo5485+QHIiuOQxyN+ruWbElL
R3Tn9yd4f+M+cwXkTxhLCNaayxbKWbesyZ8VTkob812CWoY4B1tLzcaV2+gzLBvx///lROF+pIBk
0KhtyPK3c1gV1Tn5RmkKobU51LJF6718hUE1a+PyWnTpNW4GpD8KAYxt9vrvkff3CZrUURZIAyS0
QWD1t3Nm1Oa4m6QQO4pJuwm/0oKwkivVulWgF7tOTh5GAfHQv3/oD2OKUzu4a8PgYKSI+rdvnFdZ
1nhtE9tZhOQTLWEeVa+j3gD9CI+ai046xSPXvyahcUZF/fHvH//nCPjfs00VFb62LKmSrmvfD2Ze
EOepGhexPWq1Sm+xZXToMtI7cU5p9RjG+rnFHEB7W6MnLYC26KhOFK0660XzXjbKtZn+2Ayi41Dh
5c97k4pJ9kqsp9Lswfg5YYZF3yh/e1t/LxN8cC4dHNo1jY8/LWn/cbIrNOrWekP44GS69xXcwKP5
EWLC9zr9l9vBTwNDoein85g4CWnffpSPVNg1ayuyowiugYHDwyNwQmv2BjpvLGPcKGvr/u8X8/eB
ma8HMV0Bcj4tNt+PXWoOWFMwI5RA/PVW/poN0hUkw0LMyQedHnnkJktVNn4Zj38fK1WRK7kiTod1
fvC3SaBVFDFq14hsoWmcIW5tVY2OgS7u/v31pJ+eqSZS7lJMyILy9zIux64+IBshsr1UO+std/iM
iUbBja0yey4EZRep8ioUtZUJW0CtWGVLBadVM2wCRIFAqoh8UUbjLri/jawfjks8A0nk/G7Kos6N
8L+HVi/IfRqSVINWWtmOgX9RtJ41wN3VQb1t2meJOFCSc2BESb8NNW3aab/Px2npMzQgYew03342
G0htQTmKbEsDLqFi9KMCAmuBvE3W9YxkF5huMwya4BogkaSKxy5NwKyceEcfEzxRUu44Bz64/wO8
NSWMgCaTWpHwHvdJBLGGncALZkx7CmaSXC5wxiEKyZt05VbpQ6xiIu8ngswf6FhNTgw9HDhQAGQm
R9v1D8tAKMyl1gEv+vOvA8SzYCcBfcJETqkVHFzXvdSV5pQtSIYxEydTvEd8DNmHsI9BcgRv1PVQ
vvXA/YSstQFxWXNZKl4BPK/y6Rrwy4CbJulfD9a0ptKMZFrq9wE3hjBcfZWFbuiEF3fKbva1pT44
SYkarQCI4mqNk6WQSDBNfeDOWSp5dfr3h/hxchE5QPuCgMm/bqOJWnB48LLYxtOJpIqvLUbS1TTq
Xy5tP9QbGcGWzr2XRV2n1vffIxi3m5LmRRrbnULTCW2i2YDsYNGoiHzhCHWFeYAenHdTK9rZb+Qd
oTq7zhx/+yB/n1SmCr1Em8ik+MnT/+8PMoYiNmLQrLZUwb1o+GXRl+vKe42S4UmbrJxVFb+VhXaY
jPCJ+fb//8B5CiobukqU8/eKHNNAbyOf1WyI3I/peZfoy5LS/WWxlv++JFMEY2Wkz0D5Xv4+a4l6
SqUxY8XQI1oMFpz/WZzHqLOMczRIUB5Ys0KltoNWt2ZdzSgHSE7A6kASChTxCMMDNwd7tDjyTu27
QLXuCcwc2SVsoEceWEkInH5fhn9abYihULnh08T5qyxj6qUJwq+NUHY2jtDVjpDnrzzKeSrLO9K7
f1v1f3xOsgLrDuyF+VfnJuYhGTrVL3voj4LUgESO8teGsilISBNlTRy8NfGbCvilE8BVdZxI9cIJ
UgQw/x4YxjQDvi8HvCiavKqkEE7ybZ+zGhnAk1dENiZjXDqA/k3ADxAoC6iV/4e0M9ttHFu27a9s
1Dv3Yd8Ap/aDRIrqbVlKdy+E0w37vufX30Fn3VOZLt/0AS5QyLIsS5TIxbViRcwYM0T7RZNU3tTX
AdEEIcHJMmtXNB8MU72kaGvy18GndSVMu3VNuBSxQIKaDrBy4J/Owq6sH7SDZnmHEQcicyCZUTAY
RKV4Upv41lKac1rkT9Yg7gtA9Ysa5aRaPVTYbZe+gLqWeIlUNSlI6zJJ5Y0Cramwwhk8/IqdIb5l
Zqo4uazv6TG+6RQQMIVR7YJWAW8hrqjw255hADzV77KQbS7DXkRxOohgLeV9wHBYxFoIa+fx/WcD
m8L3s1yUZFSC/HskfrWqqp9ee4MMK/MfvX0fQ/vKq+eUQsrKVlZb7JFPZtxte4qc9nxDVD3mrWUw
rjWprdjAfNc505ElXaIqe4r86rkN6s0kqhchJMpseibssirPsDiuJ7XqCUutZVwFz9F3yQI50gaI
EvTxmg6vdQ6LLJ45U0aio4wW9Bc8JB2z0Oplp6B7nOdixeApEQI+eCnsKZOOToLcv2lq6lmG8MUy
8FmAIYkq20gavK15G/frrJgY7RCFAETWQiMtpAE36cHbipEj+eW3vBqfxAKtjpecrHz8Yo8jf7IE
SUyGc9BMsVb5GO/LEne1Svv2evKkF3Bt98D+bw3M3EorO0fFYyspa2U9vupzY5mGcCe4F3Njn3vK
k9k156wEqGcWVP2KOVPl1gMCCtnLVuR7aKmymnNQJZvf36ufza7ktCSdeJ947B/b7g7a6lD5eb7u
IxRtRrYpcfb20v5cxTgoF/FW7I2VEtChhUpzzPhw6EgWvdiekwZ1hBHQOhNcJcb0HA3qfWqKLxMs
uMj8JqXjU1yLX+ypPr28kkRZkloMe7qPq68qWFFYmXW+pp3uWOp9hWjo1m+KnSiGJ59gK0sGZ4zw
ljW1L32FPgmsOfaceZYlzWKu/nVsMeX1Ta2WjC3MU5Yyo1ka1D13jathAS1EZzrrt8EkvhSJ+EKe
egWxzc1676jJ7ZnW/EXcmMiYgU8rYnb4/ZX8bLPLh2M7oxCDsXP7MOumXqUCnOdKTk1+D25sNU7a
faQxXfqBsWB/uhczcku+hg+8b23Vwb/94hN8sq/iyoiWYupssMyPYWBhqGGTZmSXyrE7z9en1621
XwMxb+5VqzuLYnybp/p+iM1jSD8ZOo88Uu6jenrBw/gkZOp9BmRfUOmaNaQv7s5PlmNJQVVjKSpr
0j+q8x18y2wiD40SumVfnb9qWnlJagZQ6Jcns82+KgZ/NlgUbLZkTZKRlHyciBgZXi7XU7YmO7Cq
fNTw8EwWkFftQg/OUTDyy+GL23m+xh9WXur1oqYoVKBV2ZpnqJ827sXUD5XokbyiY/luQsc40Btu
NAc/z75KfBufXe2fj/VhvFlCFEeqOifKLPhYdejRYCpB6mKHI4VP5ZADYDORNaqKG4h41Re5QROO
uTNHi5tWt2lZv8xE31Q1Vj71vKoYN2Ku3gGqT6nk404ym9hPbiG1IRgecVMLxYWW2ACEvtKQrIUi
sTN2RVtd3snHSDRTyo+w+YpXNZPWo0JcqHVgV6JpUwfSpswMJ8u7qzF88WXDseoMJZ2xNenBJuUi
D/m6yUdXLK1dUXVHC9tkQxjdaqqPQl9eYgA+rUCrKQ2gSXdIu3GjtHSplS225s2lq/mUfnYcMggm
qTedtYRKiWxhaZTTpL0MDRA2yTAtiu/mJojZnuWqBfPFE++xsnmIa31dgSwTRmVcAtK2BrsTMclR
INKsSvrR3gmXFl9lpaKSpBtP3epogozIL1fpgFJaTJ8KpFlkFmt8sJrd5I8JLNSMdUQvcfLJGYHg
BVxVmWSgSH645Q6mE5RSixv5PcLNpodNBygK83EMItr4pk0JEhVLBQySiAlvMVP3kSXCStCOwWAE
LmQhJONksBeYMNx7JTrryFLcDFsgUyhOYPTo0WHUT2Z2AnVuKwXxmCEOmzpjKdSgxsX0C3d4B1nx
q0V7kBHWF9Mzd5pZvXZhfvKr7CTUDVoKD82TSkt7/lyb0p2c0LeYxfltNGxgGS4MHdwthYM7AziS
V9DkDaTYCtaBxnvF3kHE1KoFHKAE2qoRNvOQGPTyZI3GztRHmkj5kPM8ACTdRd/qKjHcQy/Y92F7
nxv+YGft6P5+uvz0/pEMQ2JyUJCtzJvqn+5VvazLZtSZkOTasyudGTnor8cCxwtUQuqoO+1k7fiK
X8yDnwUp5D/YvSKmQKv04bBaMMJQ8Ue6yCj/SKJ1zOKUfH72xUz06XKkEWFS4STlDPjm16+HT2oA
vN7K1v1ordu+pScKEjy2sRLZlBw5HdDN4GRV8iHEFqeUvo4UPpvxWVQNnXNMFvbjxtEq0jIteo2K
Aj0cSYnitEX/3gv6nl8fEQqw6TMXnj/dMPk7QYjiFSTiXqwAJJskH1sMeZqmuo5lLLVMfeelMhUs
DViyhxFNDzlzkUoZt2Dtrf0ke8n95qYN/C1c8Z01dsAUcJvqtIoOhYxsvo9RiE8Dcdq39pjrF6UF
AxczXbbjXCNMhKVcQSsNxrnTSRyflGxaZxOGO4GxlCzjmAYiQv4XuY4R5nQ04OPrtTCU8KYsTpWZ
o2FXaRoQm+lpvpo5ZDD6v4bYNiP9lq1UnGK5Xozgs6JTBW8Jci+RyKMn9AgX5opdwLyhwNGzJT8k
UdNFB5MgFa+CCJwCWag6NRpbjjqfLAMYRwmEcOKFLpYfuBAgUG+S4pVGKsCkImzuoQPLjzCi91Us
DRr1Ugx9uRrR/BtF44N3sOjQluBQUHs0On1bizRRJpW/aAd6bLvodooL6BvpLBKn5zP0OMCMFfz9
PfjZeqkrbNEt9G4M1fke/ekeDMVaS7O4y6AfUmOSv6V6sht70Y0l7Gr+vw71cYvWFfCGc5CP68CA
pJjBF87IsYNJXPaN8MXX+jRK1tlXoUtBjsZ27tfvJZZykZdqxfeK13WAm56fOQG+wnPcHknjg+Rj
L0YnO7jhL77mZ1EPWRpSUoRa7MM+hMh6hawgS5heBsq+ENDTlJaXpjkagbWTCq4vj39/Yj8/okYm
fzY2/Ue2ATg16hY4husqqmgAqy5QZZ4kb7zLk+q1YQ2B6uT8/pDvU8fHOGvWx5LrRK1sfBT/THUB
1R8HhXU0JMFSxeSwQ+NIs6WF0ahYLaZGP9ewmfCC65OzaV7KGIpjNRIjVP1c6sMpuGhOAgtVTbMr
faZpQ0QaTq41Im3QhBzqBM4jRqrtYkRvJLo8muKmjV4Y+nKqJtf3imZpmNxvPV1peA2Q2951cHRt
7pVdGMKXonhbLyXvXCU0xjUw4VJLwURa/jZY5XUmZOPCIxOLoNkOmgCasCXEtox/ArnZnq7jufu8
rIEmIQDEJCxfsvvMlnD8HyIT6oQGHO/3Z/XTUcuYVSgFUZpGg/rrqO0HD6+0wErXfVm8JuOtBW0k
9qYN+LqjrDpNa0f0O05fJTI/G0DwgEhkktBV/7EzqDthDApZT9cQql+jictnTfXTmDRP6azBGKri
BPfn8vsv+9nqT+UJxbs4//MeXf8084hWFSNIhnwYs4Tk4GqWFjqteemvcm0bmdJVkpeXOT75/XE/
m/F+Ou7H/XM0qUmXa2JKY/PgmgljLDLrYy9Ld1XeHX9/LOuTDDUuxDoiMbalzAofUuVNb2LogSnT
Wsmim2HoejtEtu6TjZWrpMHGpXjTMHOj+jS5oxjQy27CzCBvKHGhPa82Flq9VvyXJId+pOvDFbbW
J1iVQ+oBOFUSRH6C9OLr9GLVKrA8T3uI0Eg6sowsb8B2r4YxGESAc7TpW9OCNJniM3Mj7F7IU6sg
2xDT0hZNt0lNtzbObXfvzSW6GYnYPtF2Zx3jnG6kUmC/IYG/XrDzImGcE+sL2QWbjZqWEPLOnuT6
nYbHXVPjpocxJFIqJ9P6h25Se0zg2PZIjeYi9zp6ug/JuQd+iacJS3ADYyJe+jIM4VgZTmoSbOe4
uayUO5OIeKgZG1gqOH4w3Kn+hA1Wc4ny9ojdQ+EYsbAbYs3pwc+GQvAmTNXoaEGzxWO2OWpVgFsU
za849H6xxHx201izATWFB+7Wj6LOJClqdJcFefWC3VWu3HXgKBpRvdMKbUfB967BouyLmV7+bPBa
aDLohjAoFX8cT+wvfXwLmSD0xDjKAO+R3XqyLdXLEhJuOLtDSXMJrg6tte5FWBqm3nEIo2jtR+m5
ailrFjJl3xTXDjl6wwj9Hr095lbdNKMl4h0sXngJLUB1sFlO0tECLGnQIH5/X3zSKaDSY4HOQ2a6
IVf54b7whTFBU5nAPPLSFfopOtxFMt5DJR3VlG+F/xa+9jT1CSP89VgIMNuzLITZY06G3KcRUbAa
t2uZhZvsjKse+i1anVxcC+jEhd+OpUdy2ykrT1eAxxcQLxsBA4pEnK2hRXxfwy5Y//5L/dPxG/Qj
ogFpDqZM0j/ziPlpRrP00UwbWUnWgxw5JUl1UGrmpcmxsqjkYSVZXmHnKejwVJYuAXwF9vAZ7b0+
3iBNFrthzDYAaqUZmF/MQ58JMRBtUzqaowTjH4lZf9CmwuuYbAsz2Ldh8iQk5SnIaYzWVBqRGzxO
KjjetTZcgD9eBUNz0Ch9LTqPnWdTG7f9Kg2y1ybmQkGpR+aWvo64FRg9b9Fm5g7TGtQ+qvD2xTkV
P5lB0UYgFUDgRmHnoxJDjDxfJ22Uos+uMFKK6fdrR6YNT9zi/IxGhLM7THm46YOt1YMeyKN4Olgi
7IY+eBHHUr6igEZ1O4EYpHizP2dbonqTxid/4nYZk+/4Q2ZOnzVX0FHhnuCsaBXkODKdu0ULO8GO
4Kri28nNNkId18zwhskKQGWWG+sktlTcdjP2UqayzWUccpSAvPBc+YKbEmwBqAHpS0hQdN3MNfVe
6VO8uatLJUBraAmOWBYoTwXlxtTCuwwZ0kJpVWnRF8RKpmDuY+vZ6JmC9ah98TXR9jSimaxbI2Sz
S/0RYumr7/nbwYf95Eea7Sv5aV5POuMbNpiPc1DYJMpdXVUXqW1fZGp91M3vulCWqP7zxorYXAJi
/r7vNlbRUCAPdlDrO9sP+7eDJypHi9XAV6PYJVtIS3pVYpliGSfskNk+QgRkiu1gfhXNekpm7ugo
Pmb5+PzFWPhsKCBIU0REK2xqP1bVRooJSd0o6XqI8gQspLIA73uT+vXgsp/j/ITWqVMFTDzn+Ys+
mziVvqgxfhK00CBoojPX5hX9Y4IXu+uyTOcAzcq5fH1S3OoGiOHOKjk3yEnX1lg6E32kixDW8ld3
8SezP6kSajqkcYkQP2bfM2rsbZ+G2TpuMZEssmit5jDMDED3tlLSXpXTjLQ3tbPGPbBKvQB4aL32
ihzf56AxXTmLjl5byhtlnC0AOwsIIb5corbp2sE7QMu0MUy6hCbGocQWLlENMWFV/VjF/uuXFsP6
P//N4+e8wHjVD5oPD/9zyVP+++/5Nf/zN7++4j8HnNvyOn9rfvtX7mt+fEpf649/9Ms7c/S/Pp39
1Dz98sDJ0NWMp/a1Gm9e6zZp3j8FrZLzX/5vn/zX6/u7XMbi9c8/nl64BNCIaXt+bv7466nNy59/
MIGZRPT/9fMR/np6/gp//rHJXsKnjHTWj7f76TWvT3Xz5x90M/7boLhNVsmaW0no5fvjX/3rj6fM
f8/KQhWVoUkD6ftTWV41wZ9/qNK/DYo1oogKUFJ1GrP++Fedt/NTivFvgydorKRizqg2zD/+76e7
/rHd+3HhPm8dJfM576t/2ReyeWHfq1uI/d53wb+uga3MZnsK0MJDqZ7U1k3YpNMWFaZXOErgRAZt
CT9s44icP8RUbECLT8irjVJ6StRItpUB97cEdWQghrOIO9O3cGDBX+nA+6ongkvwM7H8XTeK0SbJ
faoIMbZdTL6dStyKOu+cVzab3Sx8xJKN0nWU5j6otEDc10LoTLlAr2VW15tmuG9aMEtiTIq9VTry
Hv42NNEsxWnpLRCzE+ym+d5KMkwNx27fkaNdiTkFEzrnKL/rMlajGQSVMvo+yjABBHWA3jewUYXF
vyya9kao5mZelYQO4gzbSzWJZJeFLgYTBU9u6eEJPDx6jMdcGILVmEqonKpkV9I+xp+Ubu73Lja0
iFs6KT+g36wqaDKRmr2wPD9ESbo0cFyGs168dXds71YazNJdm0f4RqmxZeNpAMAuNdyROWmpCySf
4SFzigcdWpakrXu8ohOrBzCisTrlRboRu6egtV5jutBL2dinSex2mXQl+ijxS33ClL0vb7Uys4si
XnM/BQdM7pujGrX7qqWyHYbBdVrh+yfn4FfUoLkKVJ1ejVgvMf8Tz8I5DSR/FdYqAPeUcniTtVsz
kJxRzqyj5Q3iaa4oNFcIeP27foBLQydjbCPtfW6JJrc9SSOlbCDSWCHMBygo6WTcjGGBO1iq6ldl
coqjuTmE6UyPkx7DbsO/rpPG2KSNcCMoIOXKPH7RS0Sn3YQRoKVBho2E3qfjOr3JO3gigSRBWQoj
MEOlBwbIUE5Yf2HqoUei3RXJs5dbyTYyClfPIF1IfS/btSHU69CEJ5F5Dq4MyikIkpZLBz4lHP1s
1+l86Kwko3mbD7kO/Gu8aRTsQ5S8rzeeISGL04u9NFTUZnAJE5SSAhZsVVnD7XgUe/+YsT44LfJs
pxH1cx/nxR1ok7Emy5n4rU2cgReDSONyh6xumTWAsqaAZlAD4KqpAhbCdgfLk/A2LvJzPQGd9Qa/
38g1FI/EqJeoUfQ1LebyUoqzcgVoAy01ndcY22yDVKX6E0xHXXs0enW4tCw5lgf9dPLlcRPBmDJb
Ac8pWUCEBSUrzcsrFlECtKwwycWW1RLRwl7K4xWN0lB60qS3ezEN9uQhn8JJv2tr/PwEQJ2G1T6S
ar2KRsVD/8uCinj7RjB9bU/kavRYGMVRAGAxSmii66BydBgZ+GG06WeL36mTXUk18AJu/O8CzKG4
xtDGmtJnIY6PCHpHNxuqtcz1dmRS1jgHjfRsVxpuJ2yjaNuek6+mJFH+kSLdGUYVB5l+nFsv9esx
E4N1rubaooMHvKLfrQc6Dd+tuY/Gckf4EawT7GBbc3rOAMbbYasf4D1jSDUUxar3m1Orta+x6FuY
fTbq7JRlGxoG9p7RglkjcZ3ohnpTHhROl4oXwaLLEK5MCqyqZi/L9dGXREhVIxRz0tHIVVdiil+o
4Zk23UgYYxRMQPgYmY5kTmtyXwdBkeFL60XApq7dSug0FoWUC6CnAJa1/Z4msHEzZMM68mlzFnwd
gGrGHiEzxmXHTm0BRwpRk3JQE6Z2vBTwtYkCu5OUG7EwHjSv9RZ+mu564S6B8L1K2/hOUGUsq8Kg
W479mEGfVU+CVbLdUEb/PqYV3hoKeLINoXeg5xdsB+4DlE1OJnWFPcmd6Q5V+eSX8rELg97pqHbR
52es6w6v0gC3zaoPX7FZ6HG+yOYspHlJO4EGH6GBqgny0A/THvI2bddTezOE6UTvM565UtX0bBYg
BbdZacdDBBiT1n7LfPOl0COIb78VTaqetPDVxOzM1eHUUEcpnUgYNDeCNzKl6aKe9HuriA65mNwI
g3jTiOWLasIYC7sUelpPA3vCkheObbNFkSaJ9cqUxGLrF3RoI53oHNOkRhy0rg/fYe5aswvx2Ndh
cdVKxrcskCB7S1CApyIQsN99yEQ1xPtQwFnFEgCDTU9DGRXuJAWvypQP+8h4kyZ/Rq9uMgEvWFNX
NiM2RlkktSdDSRA1TVeKF003qsccKsee0w6tzFmIRlB75BrLOszdsNeu3hvfNQNqgZjQxz0hOHFq
MMy+SlJ7MM5+D5ZOEMUr5NxIPTX4fbTHkzhAERKIU7mvzemJVlYwbkVMjCz2R6vQNn5B6VorhuIm
HcJZ8J64qspsoHsiRVQom1WZnXoZNn1ai2wsLbBgWYWeqhaLV/pGxX0Vy8z+IXh7WW+fdDwzt6NG
V0EqR4fSg/PqmXLrai1+8Akkt6jx6hWFj5E0sJVjctt/nxTtCD9HuFV0yDSq9b2juuk0pam5RiQX
Ky2d/TDy7FrQ9C19X/mW3ORL3LXfoxE8UK1GlLybbNwxKUFCUVjH0wAPVO08RhStBU8sbLVlqWgn
qbfHpryIMSGOkOqdoymTU0ghuKsAM2A5my7QdQSnbZLrImUtFMZaX8m56AFhuWDhMjvbMJ01xRAd
KgoykS7om6FK8UZGPrGkmQOPgqhJ7UF6k0nTumahHwxokH5r6PYosQ2dmmIRpyzQ5RqXynEdK1jV
ZYVO9IWUzo0IE5HHYIWYNOYVOfFpKY33deWndgPGKsJh5qAB3k2Jn3ajIUK1x6Zbnjr1iDf7uDE6
+cmjP5L9cWsc/A6Rm1oLkqsZsbUU1eZF8rVhX6Z4KGgJlQ9ySQc4WKVVkJ2vXgajzVe5NAMZy8em
QLAQ1ywjPgoWp4EAlTfJOURmZTMbmhJby0JI74KQcr7RgdMek2IVdPjiDeLAnF1g3CgL0/ewprNM
ImdOJllndacRWArVW7mRoNIVIfHbqrOq2+Ja9AQ3N6kLYnjPIl9I6sqkyLaIsJ1vfQihGBg8Bz1I
W5lIb5FAUYroIrQLXMrW9LZse/SVbjGKmL5N0oPQNrifYliysGKfCkKSwPJCz2OFcMaauZtUYl6T
EIHmAi0JbSdeJUO5SnLFXLBEACTWwh4nCeC4rQgBSiAGyafo1lRK8SpKD4FgncN4rt6H0Kp0aXTU
socrWu9SvPC2zRh2+HB1djqgE7XG24mJfgCiPlh5vzITHLglCbqhEMmrKo+ElZkTBRpDuWkqNoUN
O8A8LY6xKj4GYZFvR6J8sJ9oHyOMgMadF2hQW4FFx0Z2lg183YfMDJE3Vk2+NUYv39JzV4hOUWSU
flL4eAKIMT2pgDy13iVUg0voURYdu6qzEz/24XypVe5ggz1jG8N2i+lnu9VyvdliE1/99fj9l8TY
0iaubpTegrNeqWaxBZhSbHlt5PgG3xdMjALcUR1QX/YDTjrz01nYiCutFYHjqsWWVaTcvv/02cPP
fjd0AIStODSA8vJaKFlw0lOoyP/Pd3n/O6+U5GmpDy3JvFbAJGc++vs/Gj5n+Nz8z+OGGN4OTEDM
Pz3z04/vf/n+nr4OtLKkomz//WoB46GF7+cyBngEUz/e93/7LSU/YOdV9PqSW+CR/lrJ+ftoP77B
+1vFKGHgjAMD/vtpHML0BY085rJWY667xp6qyfGXfB8KlQLT9f2JfB4B7z/VSZnavsdy9vcTVcV0
g3AFoI8KilNq5lKANDGkwKXBQiRrmm/f//GibJcTzMMm5KrOU91P/7z/zlLg4fsZCco0iya3oedN
Tsxs2wplto2TAdo4TYbE6CiqQEDilZykyTeqMNUySBmhTY3/lpUOKfg1Lf3x04ffgTxZixHebKNB
3IJjmYa1qZVt1RENQ68VoB47nwE/3zuyFgNFEt+7ijKZ9tE0X3Yhli1y7nfL9+P8/c84HzHvpb8O
+/5ErlsrRKWai717tqWJJdtiWymsvD7ek2nMtn//vusGC2EByuvZx6o1CnbcKcd8f5EV6DcBmcoV
VBsL7o5fgoZ+f0YxWluRO0BH8wcu5nP9/tOHh/I4AvtVd4xojIpDXED5BOThQlcoaVKP5ajavv9k
csv+eAiVDoXVXHbS67GkAGXwj1qU2GDz8MfvGHc2ci833lyPq2l7TUHpOgIAm9ImoK7uRGvhJj1B
VnCDg8cq3iMzOdwBmV34m3EFo9DW3A7ksrHu22Wkra6n7V2/cilZLOgdHXGUhNG4n51mp413djv4
WXtgfC7FYEc7IfxY7TETWLY2BPBx4U7b2tYXlfMwH2zP5Fzmi+u4su8A3O6HZby5A6x7Zwor/Wp8
5hetzQGThXfWSHPkL1LqCPGZG9tN93feuUlIHyCnapczD3YbboiCT3w2ySUEOLm8N2P7rYbUW9rS
luKW3YBSQYtgY29UWGcYQ9SaoXgoS75dfx+WBzW74rRgWF5P17n2zOkZY9GZKIZp97hhDY/DeJVZ
vTOFwGnlbVk7aGzzcSXObjnggWFuXpXTtW5sqMgP04Z2E4KcI8f2DkmD/wiROsI3Wm8XEv5iCgrm
fULnBkTKN7iJ5CyMxIZ4L0q2CXIydeN9a7p8DDiRFVx1dC4rnUVhE/V8rYmeAwWaApQDhx94aKkr
ymS0w4P3R0TX0F14NaPCe4RCS5wTuQiEBLp1gDvYPisaC+6KLJCsr6XHznP4LUijop+dB6r43Dc0
byvA6LdhsjKyI8H/fDAcObEVoffpHrYk80fcLjl6XjsC7IDZtwAevpLY4tXEunZofcdCjLQn3GiX
2UjfKfMTBsS1Y57NKwj/5lXiXbNiOfxPvaOo6jLfySeAJhoKqMSeGje+HcdleKtcgYEtlt4SJo56
kx1kadkdgq3AN6XZftFf2GFK+BqZ30G/tmuNc226wXfxGuMCTlj3WuIM+cjZScdb74ZZcWHJxyR4
ap1pFVzwEAZU+H1dX8SVMzc17fNNWB0awbHSV8QLsrBJl8pNvEwgER0izE/T+BbHT9S1uB8dxBtc
AOzQhvP75j0TLGpcr2l5LA6BvGuO2bek2AubN4hgoDofus0AGVheG+AuNhozBgbmxnJgRHewAUvM
PFNFQa0HGHWrvA1v+OxSvt9HTwyBVhNWorFRpcmOnPbcHdOXAjvoWynamI2bKksg6Vyn6FYvThZe
SnFxkVIX0WGdPfDyWZuNf0Bvq1c/PCi46hJ77NQZhkchsdFuMR65ZO3yDk/NZ5cn23tyJY9StO4Q
mrFZWYL7ZCAlKMfeLGDRy6m+AUmbZlccOxoZkHbyxuUvgPlx3wAWk05qcWBw+ZRjDHseaFxZ85xN
h+CWL8dbckMEXFijvmlGpwT3jk8CsG1hxcCfpkOG7zP9HbwpFlx0uKt40sQAz9+Ejr18+8RIrqsN
5B5L2Af+gUGZGOhAlxqWEJLdjjgjZDuc9pL3s5TF+Dx8K4uLVTy3yktQLl1rJklgyonmFeYH3c4r
3jKEvlh9B32h8gaaeVaqVSrvO4L7DmQ6RAqpHzEze1K86w4WD7d8WtIuVi6ZK8rsQQT9leTXcnEw
z5O0LWkVEbgiPaBc7m8JaUwUbTr24oHk8hZB/nKHTW5+W9eOXxGI2dx75AI11Dw2YDuMOo0NaHJK
Xs+mtBhXcbVpp2vr0bziCkOE47x2yyfc6K6axTEMbjR3fOYORnPA9MRtwrQA5wm+o7FOgR+qzpNy
wgQEkNGSqTzGrovZk5+4HIbbbTF6YQ5mjn1gKHEMV9q2z8yrA5ui0eFF0zZ703jg8FH22S15Jrrh
iMbAnaLlsZ6KYCmfhdeKRN0jtwp0svFZXBVOsairNZXCJD+OK/WsX8Hyfp+awnb2H2CiV7YMQj7J
sB3vG6xLOAfk3chiuJN639Jh7Dve1bjq8WS8MHOGey4chAHOltF+4yOo/LGGa5QD3+PeHFbjCq7y
+Mzsw1Q6cK+1NmDveOOtpa3kziuH6tudEy5hsqdOdstk2dps7pFKsz+D78F3MFwz3OtXGCVMW0a9
8E1tXFBIjzmLu7Dqtlws0jjylS7Zqu+kG8sgLl2k0eODehYOr4PniM+cutbmU9AkzZ3E7Ti/fXRH
JoVpF9Xm5HHnL3mWqfr98ArVeWOZ79F4PhmPmNothG/GCc+Le3NhPcITYOlS+WicoOCpf+YHt7dx
lmEViUN0n6tmAcp/xcKOK8T7SqjazA7SVvjWAbBfMDaU7JpuG3w/IsNmMZtOE1eUocVnxX5yme7Z
2DMcqoXJ5VA4XYSS8Wb+ykvx+YmRx3JhLPF63JZ71i/ziquETSr5UFbiejUt471Bx+YGjLDm3hmP
bMP26A6WQW/z50wKiiteCQfhG0pPJs1xcRfdDsvnuY/8PGD+Z3OatANnnB/5/nwtBj9LKD7V3Kfa
rnACuAYL6cTyoum2lt8mt/KZy5jvWZ69s3FoHEa0whzlWhFTFufKOLD6aei+WZp42+gJ0rvM9VvK
+H2Ma444uSxleEEAp3Z7izHDYGFPyiuZKsmzoi9a1PcPvJgYJWVI4wHDVOlv0NOGey48k09yyzQo
bbnzqJfs+WbMAfcs7trhgW+hPPJtaONmDeXMYh7j1MKKQxmPD1W9D1lQH/mHjCcuML7tXxj26QZ8
uHFqBQZ0gQUbF0jBaOsp03Y16+QGQIjNLMlgpebDBzAQu+LUbSsn5n9eNcyDVB9WDLPkjY/F4s8h
2IpPOA+uC++6fua29nDOYc6eNizZY0zY4HBo69A5AgIAuxH2vHLU14N5nkcpyHLJlRnoe0WEibsh
aTwQLNALcJ28kYs3ifb8GwM1sTtOw5n8QUDitf3GuomwxCwfKwGHM62/njHT+/AaPU3duy0Cjk23
wM8UG412M+f0GfWNZasyV5IekGVqVFjvHIQbOC7QZTjFGvbCVr0n+dGRKwnqmr+rMEPq9F0ShOtJ
YQu/aWYmqF1iHlxf0//R6JeC8kEiA42WltrhyTyzSV8U2oKpgRYvPDUl7Ij64egb367H8j5LXbpc
w0c8YSeRbADaMGURY8sB3zpumo0B72M++VhpzCHaKuzPdxjiKOWKsKlwWFbNbiefZQmzriumKEBk
i/552OIJZYVzEqCA0xI9sJzSZAPtGq1E1C0qVrWhdLxVbh2K/FYDULstuIgUROij81ZZdrQG6DDz
MDDzQ1HNueHlN7/GNMs8BtVqHK+JzEVw3PkhYLgSEas7UBR0oL5TlIhBcEs8aLmjpLsgfaWBTLhl
aQU7yI5y7lpwFO5T36b0Q0wzD7A9wDkOfn5mzLKcE2czdtENWHZ/Xamr+gHTKwj9jYakzU2gTN+P
7UbEMYEL3bbrCKaiumINzLIdWpyGh6fBPErvTjEgk3TFcV2XSa6pboRvVbVipOX3zFeMgEH8P+yd
SXOjWNrvv0rHu75UHGZYvBshNMvy7LQ3hO1MM88zn/7+ILPKmdndt6LvuiuiSIQQQhjOeYb/gAjs
Sgyb1j6nhEP+OizOGtr4brzNezDHy7AyOhMFMGVPU5AMg2hlQDXfCreqcCVx33dHTpiMg3trGwDL
Id9heiV2W6GpY91nWImRGhAAt0yfWAUlFdpJq4Q4hUC4Z4Jy1PMw7hRMkU/1+1B/pBnNvxu6e6im
TbcNBJZ7+QWLAVcztwhWIdceVEdgchahMQOydlARZfCosicCAR8q0o2n7cw3u5JJ+IPnUkHA5xWs
O/YJSWjfJdFBbx7jLR/0SVFRdLqdsDukqLtPX3AsH8yDpq+jyg3wLG2c1AmT44Tyx43kElu6OjfX
jsC2crkBGzDzaXgSBCTquX6etV8xtbEcotbm1tjRskgM4DIOirtXGGK988ihM89DHJkrusupg5J8
xPNIm4FADp+obE/lC73PJ+pNI/V4HzXWVfnefDBNmUc7c7HGks4MJrMNEC4d8TmP1r60SyAnnfsz
xUeanfWNCJFUfaG5Wx7otNA9CTaCAiKhSzqr469E56J5EThj5Rq0xHrKtcZ+lFZtv5IQOadRe2Wp
1wL1kRW30MCjDEe//WrhenNd4gSJGj5Oa2wIrpHHydrHnk43QFjMkbhtKrg9Z6mENXsYybwfUWbX
r0ZENdS1xshfr8Lhy4B7otI4MKFat7a/GQaj0HOrOzJudfkBlxhEEprIQYpDwHhob5rgYotXGur8
FCPcAmX0iZ6NtZm7htjEjnV/azuYiV0tgQlmPyRHWLHx4Ji3tr5Nv/kP4zUTHj7UVnjUcCSgsoss
d+zvUJVByuyQSviPZqdIJQzZSs741adIf9tq6/iYMQ2usiep3dg4hN17O5JuvADaQM3XuZEcRGRi
59b0NHtu9NuawjDigOU2bXiSGhCo5QtG2xSNO5Q0G3Sn0wCY1mykZVeOfuvdAFdVvyaqkz56L5rE
kIHenLWK7vwz9V391sZrGyJaQWNtX5TbnmbknYwjVLdmGJMxU7NvG7xqoOvF3Jbw6CJodC/8mbVu
H24t5YRPhnc3HBh/uBVwTyFURVFX3ZXmCdxpRaO9Oo7dTahf+/09Iv9a5+bBuA2CZ5UToKKLedUK
zY6VitWldZJrB2P3d1CY7U323L+UCan8mhmYUfI4rMhfT3jQeLgi1CdmZfyuumZVvfEv3OOL8tBc
04ipYanj/gXMorvYHfhYx9Nm+y7wm36Eh12qrMPGnS2YAR68MmIAc4/EykDzihJtjS6Di7XJqdgb
2/HAtetBuXsv02Y46aeA0Q1vNF9mJOzWGeHBq7U9+7vpPnZjNCRsHOl8rki3xxHZN15AL6xLpKzN
wy7C3XEk38Ma57WWrGth8kwVe6T1X+yNvGHMZDJ3y0ffwgnUeKDI4iqUhsVZ08kwDgp37VPTbTxs
O+i0U7ijj2pvBAaR5Fe7YCMTo3hrQ1pVyTmMKe5jL0xAb1+k43FM97QxjBv/iPbwg9Luymgdb+No
DU8yuDCaas/xeTjirqPu0tiFk7dOb20Q8MEpYDhbgyuTjvpFXlPxZlRA8G83nPKMXuerukIpocuc
6ku2z2j+rL1nZKmxANO2ORKWuGlqp3aPr195fQcBeh2czItESWFlXnI3P4pxNdyFu1ZyA6JQ5ZR+
DKR3l3JYD/ehm2yM3vGnL8az/9I+NGItgkO0Lh80rviOM66dCK9o8Aj412H2eC6e5Fvo3vl5jK9y
5ZjjLFTf8YeGnMjosUodHBezEOnDFVZoVQ4Sg2Brm5977CMYE1GzZMy/KpqVsjfd+kv0xCgqnumQ
+VuZq6zuQ7Bh1RGPD/A8ZYelw0sR3mMTw1Ms35YavL2VbK4mbW/JH0RdCPgTI4hqH4VORtSd4phL
NVSsnkmdiA6JEBCXJxZNc0Af1eBItITnf3MdX06ConV0stzsMLk+fmL7yqlixsxjMCDEfpA4F3zr
DJV0fjXh/OW0p/6LCQSBmNZ6Sk8hAlqW04aQV59mWBx2kYnT4aDkFtKRZhZZFS0dWm0WwKDViE/Y
jWatx7Niz25vObYViBFm7tDss3aH4HhlbnuZpzV6INwkQx+/xMoaAzRCfRDo9vUk31DqF/tsztlB
kmBQsiZPY/6nmiGdx80rdwGuSoS96Za2zRi9oDadOJDuroJd/5XWH1lTtopN+iYr/yHBLenOdJsn
2zgAsViFjy0U4WynnREGfJ5Hb/8B6QnGq83wJf4In9o3nBRzyu9r+V2nerK2YczgwON4UIrrUzy+
1B9JgQAviAnGcfuMa25aYn7jfxh4iuC7RYluhYlMCbpzRQNKqU+UAxTKKIg3rJI9bSbwQZQPQAAR
ITDKg+gogMZ+Ke6C2Km3PR2MnbUnyL+bykPtpLchd0a0gbUKHBV5jAIwzhH8E8Uh+yq4aD1sg13y
hHZQ3TuWjl7vyvsaZbIb7xEUOtWoszlcRswzh0P4jJk6lSJ1zl6Cx07etspan5zoFqsz2MujXT4X
j5RU35vohkhLwtvsum3W+FTYWFWhJztgU4IZOUNHfLA71BUxlNz3V/KT9dxKq225Jb0/8Uiqm+6u
eTKeUctf0RLfwDFwmJX0AQD9ddyCXsOjmcz9G1eALPAjvVJmIj3XVDuptwPxxIMJA7s7x68Kea/v
Ttwi+UrewIl2vMqlSZDTXn4q3oq3/N0+64eKzJ66xgW4AGgBtbxLeKDbwYE+6BKqfIugTkP/Dq/t
K/XI3RHusCSyttjLFTc+9YVDcxDyB/Jhb+FD8VS4c1R28e6hF/vNxS9x30SjAU9N71tZazwt82DA
lJSEm0x5sPDM+tZAEHemnY/zWGq6EMMlF1srUvT5z0LKuO3emhWO7zw+HDWg6XYc8EAbwCKgbup0
O0YS/4bw9mxfleXqvtjkV7H5ZaKMthHYhGXdCvDG3a195b/Qrwpm78hncUeN7fGVBpAxj7aPwRMh
VMRfma81McJ9sK6xkM2JAXwMN1bdk3mFxAR18YvKSA6Km+LnKtoo5PHb9Kw/DV8VCr8v6m3+4O3R
2TKfwsNwz534rYyuuwxlsOhR8w/m7b0m8dve8WJ8kFfmlQe6oXakq/ggXbXMyNwK3nWC+da63MJb
zR3/JQWyuLrg2tgpriK+TEfDMQ4EZ1Q3YuWm6b1djHKafW/m0qmR/Gt/7qf46UDuv6z26twLqkZi
SMS7Nn6fowDedDE9I/o+YyvhuqSjxpP2dICWbXYZHgtwPFsMhLJDME4ZrdEZ1aVUlCSjqYfY8dc7
6bz2+VLzO3AP4r4RWYqyLd255fPLYtm10SKONMZ6ANqyZBz49fOxUsl7vz+EgsYOejbl94U/v1y2
eUVPiB5Y+isiTJTNSYfNNvhp198+uRxDz+kVfR4tr7x8k8T1HTBrwH9V4NKo3Xkl7aFl4Zfzdyyr
Og17fLLmtywzrqHPwq/c1kNw/Ny9++s0P7fZKI7/OMSycdknhe+1Y6rZfO63bP98+X0tgGvs/PZO
rAUqCBmmps83LLXhS5bXeU9chiCevV4O8dPXLz8bRKhPrjzyWGHnaik802lhY1nZM3OWcw0XsepN
V2DiVmH6FHUlEsBmsKGzL7aKWp79lJ4XnlHw/9R7OZaIR/E4lKGWF6R/sartpa7R1yg0rCoDJ+iG
qd0IrNvQl96suDnXmoKXX7NFwua9bQRlNMkGV6s+wVLvHZWWBXyvmbdA/WeUUGkFy5s5wkZwIYys
bZfKMhXjTtt0nbwTFbCC2DNtNAyAyQbxE6zqwTFqfd+MFRg8cV8sWJ+4Q09QGx4g6TIK5tFd30/H
1CM8E6WLuv86kndKZLuDRmxZxtdR+sX3iVOocvQkb6iT76V6IFSMUqpys0c1hL0iCC9BnW6gNTN2
qf719Apj6mC22CTrEaZ+afVQhNKrMCb0DOKN57/1nUovKCNvZsCxlctUQaUGo4JnZ64rrtE2Z7OV
KYBOFHU882UALuoMVnYN1MxHwKLQSY5AR5IB0H1lFtHtZ98HrFdoFHTyvpPOQXLVe+a3sRmUdVwo
X0GSnIVvfvFjIKxKO22H+F2WD36fvGc9RtR9NhEEBDX41fYjyKw32sjZsRVqt83FhLREGG4KaTeV
QBN1nXQabpHrNdmTifuc3MiHqhwPgEn2aUqfZfJOQ6jc1lV3PY4K5r8V6KjsMMZ0hCp80EWzSZvY
qXqDWIzhHicjLrry0Nrbzro3tNml0VTcVp+20KmPPjXPRn/hMr3VgP5kO7nISvQG0RfCNkSsSfZd
RXP6gqpHyjVT8cgoovat9mFYDROKGYI5vgLkwhUbDfPUmHK1kio9OAYTpJFG1thMr84uVWNdDDel
X2jvE+ytytNv0waX3aKiDmq3VFPVBJxR9k320fsIWggedb5GKBgeRGluB9hUK70lp9LmPjWBZRRJ
4z4oo6859p6KKdZ+2j9AfGLQa/RilXUwjrs4Og3ggWbK07qWqmKViqS4CmvxPMGQW5eKJUFpJp9M
lcehlXPcp6aX2JgYUhQZrExdrYEBSGuwgc/k+nSffEdOQF6GVbRBgucbd5Iry82j11uvyFxcPLrS
kwlUYxLDA1TQY5eEbmWUIHc7JOlkcR5N/84MskMqqw0VK8ofiKjfDo9VSkEnsTtlH9HLLJQG37NQ
e1Bba1iVuvJavgvV/ijjtNvHOZdrQE0hMMcjujzepkd+eW2PI5NX5x0b+EwrqRwmN9APciBdTcLb
gPDF+pg7zI6ab0idKRhD1ndJYTyAJq8AYoK+HUv/PHX6KwqTwHlz4mg6YlNql66ET5ljjvnXaEzd
EUnBSyxyy4mnK8DPF7nEx1WuRnuj+d4Hgt7RqW+/6DLDXCmGg54Ys2g/3e1glC3Q6HbmJOlHZXpO
Y/fM4paFPHpNkJERkHcfWj3dgXaGfOqTFnpeOOCCFR0No34KW7KLVOnxBwfRS8eaZkdilbFbPCZy
qm8bfboqJOkx4Nnk6upfQsMuMEGjIhOKveWP9CoNtCja6GXs5SeIWhPTbeNvhUTGHAY65IQR97cY
wXiv7vdqbZx1Sz4aoYJW7CiQp0iIVPH4yb91VfHVa+jz6DQg04OKIta61EKcgU3fMRUPoXGzdhV0
8ukSKHNISMfFG8ODbbUv+UT3U8fWYCUx9uyqxKNiNoTXQVK+6EX9UGb9Fdf8aqqUXUlAO7QRXVNJ
PPkWRS/kZLy+vE4nRKyL4jrUsAGQMiaGypxw0UvDD23AS3hA4EI1IEfkwbWiqTHQ4ISKvIgdZPHQ
jAdh6kh6B6LLEHAEY2x5u+RdyvFH8KbmQzMob5VJufe1+C1m8HYaNXizqinaAw0ejqZHys/4nZQQ
/YtYA4wIFM5s7hAJ+mhCZbyWG+7+yQetjoUZJQhmQWAP+Sa1cOsJkzZyo7r8Eg9F70COvKjXcP4m
qQDBkn7TU0Vxvhoa7YIyeE6aN4yjeNSF0uM0i82knE4uQP2Dkt5IXnXlD2V9Bbp6RpVSUJdzHJgV
D3+zPqFb06SPyK6/oSNR4OExt7rmWp2Go0qaJE6fZxLTc/8An6smOrUvwD4RUgE4V9D3LEYA7Ior
JcVBGkxzi3wTbeBYwjuRinnRUASxwPYOeKapGb0voLg4Lnr9kxhmE1TN2le5h47PoNRgqvUnUQki
dpFx17YNhZAqvheT8p7PxuZ1e4DEPPgUawud6AnHRQREYhAEI9JmakQlvSH7DKiIuXkagTfykm6f
abns9LWjqgepPWHFSrtJ0GbwPRusyZDs8Hvzzj4lRzsF9Gmq47udUJ0SNSWjNKVEi6ooLemrtM29
ddC1NmdLnyTLhpFIR6bQXmS3LVTkTaeJCTE6SgAWJpYeclRyOAzr0IOYWOFuHwIOc+u2eJdj4zv3
9r+Usr+jlBmyAk3y31PKjq9Z/Vr/wij7/pEfjDJb+4MYCmIYQkizJv4sAPODUSYL5Q+GfkQRZycv
dD7U//nHn4wy8YeY/zOhcEMC01XO4U9GmfEHsicWqsAQjhf11/+EUTbzDn5llCGmN2t6oukHTBtN
1d+p4iBOrCTyB+Moe/jSo8OFBUsrTmbTD4fJmhxfhMY2GwvqKm3ZHcMWI1OtHnJc1nWrAA43c4um
ENcvIySOmLdhZlnSoWWtC9vyp5e5klJXrfTd8mbmvYSeVuz7Of+S5yxpWVPntapt1T0x+ufmz/eW
bck0ArT7fLvJ63hbqPGxWhCIgVX2m5BmvE6llzL5c5fm8iaxYVxjuDjNiWEsGHVVo8Idpg44Vjsj
FDOlC6l75IE7GWWxq2yR0PMQ95k/DOjsSes+kIJjooTo6BvGR9e05daUu0A7VSnuf21FPp7qcKfn
Re2ZGYoTyZOcQgcZ1YFSqeB67wu6Vss1QnsTLoW0hZIE4nLGXvJ9BajiX14OBaVxIj+YVsPFTCCp
IMBAK3Vqz0kNmFcGpkKgWG/LIhsOyyLRNQqSVgogg8g/8eZ+OTQsJ5rhhMtCmmQaM8uqLtpil/Cb
c8i+a68jhvk8jeVcpvmElrVlwXk0m1r0tPqN/FDO0MbPxbKtycv10CfNLoPftSvRCNbnrD2iy2Tk
zGuWY+gJ7jCSChPPsgj7DMmkQT0vhIoibI4vy9CAbGvSgipPk0hYBAV3cNKGQz7o4WESm1CuBjCV
oB/BJ4990B2IWCqKZwW4n0lNAOKRBmrk/luL7rCIesSZU3XTg63eDRdf6uyDXRKZw0Hq3Kyl9Krm
Xr4WdUeXRYAsBDcmp6CTs8kWB60gJgJaj4WAF2qHXtZbpyjlNzu3TtECGZ1RpN68UNpU7ITVOcsr
RDOtjdUGZ3jV1AL9GUa6LLzwz7V81Dtq2bfepJF/jMS9PFUwPS0Km+QLe3WmnWD4HnjhLjO5M+2o
dW0vr+EsJHQupLYGLG+TNCKHuJaEite3RUOwUewPGzkKB6ZBgpkRmITi+95Fin7fatlTq78N9bNH
Ix2RrF0XIY+JtOON1nraBn054cqd8i7V6sgtWg1rJHlnYhgcHzDN/aFNpxGyYkYoX0Qo8noVfb75
cqDXwLNUzpjd5TLosVxsRFHc/vbbs7ku43uo/TVeJdHao+HQzLBi4AEZRQ0Wy7M5Q+V/PKa0TunI
ZvquNZ1U7ey9Fkpfqw7UsZSejHqCvtJY9O5ru0KX2MZYuqT/6RG8uEjn9k4iMWUHHf0Xo8UT3WuL
e2OIQMB0pnEwq+4hkQyQTa0NMzUrt3EcUtQfNoPiIanR9ALpY28Cer+tBQmikmXFYYIxwf3bAV9U
ZsS4NVKA5iZX6OYTv1mI73IClCi9WZUljIJqXXZ6vzNFio1iXx2Q26T3Cglp1cwvi3SAs5n6r6ky
NIfKL5qDUtnJRhr8N6xsyhU2TIRhjRHuutDaYcJokGyFWN53NdF4Mmxlrt9BnRehqvxYW7ZZvdy5
sRG9L0+/NcOMyzJmNJhyP3U7QwZCUXREojqmQWFNblCqcuUKmSabVdGB+X5KoL53ZdeslzFo2WQi
jb3SJJngLnmV26E/oG3dE90kNCxXsRalcCYxTdmZpU59OePPudwL31e1ErgTehM7e4ZkyzHtqyxU
3VjFhyS2Sbt9Zd8qE3XIgdxlTcJRzIH0AEuoQ22PEUIR7XiIfXkdqta1LReKu1zK2VMedYNjH87J
su4/GMrNhOVOmFPEb9AbWIsErOEy/i7jWwYZZ9CM6Pu4bAVS48AtZsarEAcQciFt4Z/cSFTge2hy
K60ozmFOL6gIWw3FTeCkhAQYX1Z5vBZTCKZ2MMu1HlUnScEXfWFcfBIwyO2BWUnNLm0RBNLmSh4i
uNUhmEuCy0uozF9LkbfgD3CEGOevama+hG6q38ZYlbHGSpNjT1H9SHG45YHDKrw8IKxH9WxZXRbm
vPH7mlJHrmcwbCLNrDuD0djoAoYUyjUM6fxEy/e4VKbHSSTpEQ389Nj2RuHmEhZCaaP3rpGRC2Uj
w8xQthEKmQAA/HlAabwgOoCxmdTUPgjBCIumhrHR4vQ2qwHWNbjFlWSdlGjgxMF5TvOmOahRne9N
k3KFMs8Fy7bRKJS1nRCwpz3jfG2Z4xYHoL2ZzYltiU47fIAy2Hp2ccmS3tyHRnJGJH3Y9f0wQUyg
LD5GJTO+5q2jGkMOT9V914rlPe5QVGg0f1uy1zEqlO6Ii8SqHNyY7FweCm9j+LkknOUvlVbo6y9r
yyIgENqqJoAq20nxDIWLC/mRJldkQNoKO3/XllpAU69Rk4ONyUbJI7AsMquINmqRPbZz2Ticw55k
DnaWBUTW7GAVabSfHZPMpRz9/Q2bmlDmNGnyrRr6C5qP/UnBTt0JkDmMFXhTdSXfRjmIyMHsXhXq
MNVcpSyS7in0MfOpCd7UHgmoXkLXQoxiO2iya40mKvb2DGTF6LQezUPoFa439I+JTjMaBmPkxP3T
GCe1q7feqYJRSWUQDAnGmvh6Mb7A891VevmUdsZ97A0xziD1tLWC8U1PCremfdzzMIJiC88NDkR4
19HZQeRnm1BzdvTQfkzl8NT007gz1Nk/Rv2oFeMqR1d633qKO3RU9ho5nB4r2wccoXUbdYo8Bujy
0ehAXYXJo9kM6VVKjKeCD8jCma0cUUeGsn5Vx+IkwrzbIKDxYuZNuZqohKrETy45HF2/LN1FJnwu
YyCpJWLcJaWawgppsAkckjXiGfM88FrkNZrRRUntNVdip8FHbzfEjXJdBsZDmo0HvtkM0uLihT2K
Ns08+9hMLSjToFQwo3SQuNoQrrbAaDokaGe1/EFL70PFjtdF2IMAmAb5sWZOsjrxYWgQae1Eem+E
amy6pFxXVQQdaEIYaPKI/gbjq9zxb2g397KMvUIDU3wL73XVZLDdo4kgwx4mw8XQzM3zBuWwmodO
9o9DsfciaqOJj8tfKMDb1OqXkXoMPlEpKbdCZwyohaEk/nEEyKznAWWuam+PEOdsE861bpoXhUrv
XutHLq/tvVrIyWlwlVemGcWrPA2TtXptpG10G4dpvUKwqdi0qblXLSB1WEE27gCP1NDpb4LXG4yU
QhOBw0bSKR6ODSiCsgRzNE6JU2dUnBsLpDRwVnDgipNnhrpJMI4PJjPchkH23OWAtcOIKS9CEM2s
ZLrJYNJoMAAblboXqwVfZgfisdcB0kTGLUwiVFdy6zkeUxABuga9gcJ8fTYU5BWo1YB2wqvn3ALW
zdpubeJrtEKOqtnIk/2cWP1ZsjnT7r6lKWeEx8BocoeRDqx2UCmUqoIHzVId9MvEbkLXZBWG+XWj
ynhXxhQltJ7d0TzVqITUL8gRv/QRSovAmnTc3LhFzQdjQsmqmBCH1RNC0roI4GXiAtSr8BWV7mb0
g2htjoA3K5qgg25/rf2KgVCD2K/lZrw1Ok9sJTEY67zfDZ5x6aLc5ikGK5WkGIRIMZhdswSTNIuh
tnYMc1LfJiPCsMIzx3Xge8BqcrgC/qpPu7s81b9KUrEtZH64qK2NmsAKtPMnf8je/AARkKm3WujP
kg3T24TAagZvuYlru9m1z7gpJG9yY7x2ABt60mV42vAKbECWhgm5uMmizejr5poqeDACopNzAu2F
pVWUBjnTwt/qhijaaEwbpFh6AfBx2eFzsez0+RIrED75Sfr67e1lx/98WwovxJYK7B9wtcQP7nsD
Up1nXHnw6EJ+703OqU64dCn/WnxvUi5vG8SMGyTvzpWXweiaCPaWtcYQxd4XtLFi4yyl5AzL5mWR
znt97vq5bVmjPkv09m/f/jwMdm4/vmy8izvC7s8DCUmH+hUIIMSc1eeOP33B53G62JvDRc2IyY7/
+gE5kfPWS5r9FGFWOBXlUzTPceESwdOTWscVjYtkybaXjcvic5/Pbfk4Z/efr3/bx+zABWZS80wV
EgjwfPzPxee+8ZIwfL5e9lkatZ/bsraIwKkve/7LM2ttNXRiKwMG/nm42dp9EyN0XGhIgbl5b17L
lt9vUNorDx1czJ8WqDH+eFmOY7nqPXrf4RJrdcVcRvl8//vrf/2e9tdRlv1xS6H7PAvuAqLyiMk5
OyrJYScoRy6pcJJFcX9ZVifNJKkYSnCSNVRifYJKvKx9LkIU137aJkoYxAymu889lrVMmo1F66F3
4l8/sHz+X23jiYFv+nn4z31QTbop6MLDoVNlxE86FlX2DSFMWEyFZH1XQ/9vCfNvSphov6P++O8r
mH8qaf0j//iHkydt+hb+opD1/fM/ypkm1UeB+hQVSwMjKFlB/P1HOdM0/0CZkVqnUFXDxiQCdbUf
5UzVomapIallI16F2bXBW3+WM60/LEqQs96WgewW9cf/pJw5f/0v8lg21hRCU2VdoWhKzPib7uUo
ZzFeW4PYSTaigLQ8/A99Ora+vxHIpsrojAgNcJtlrT35G7oLq7q7a9FUENNXRSKQFkivwG3304gk
4rovdgJjs/KLDI60Ca9/usw/1L3+kbUp1Nqsqf/3fxCp/Rdni2u2rKpcHpTnfhO0RDzBKCzL52wH
QbfQqmc5cuCb2Fd72pfRLk51F7v+hF6zuUNI5tYksCumq9HqdqXUvCmEV52m7KYUD+s+BoTnkYda
m55q0ahBgoTgG85i71kAWpNcsS7GVQzGKfAuHAaVLjAGpHtZAUK6eRsNIFTzNvaIq36DD837vE8X
U48pIuTmCct0e9fbniMmUD58VYNibQFsjMhp3jTvMh+SCtx2PgOrgFvMoYi5SOBaVxTvGkf/86RK
DeQ35zSf4HLCFG1zgbMf4tLzPnP86JcA7WYyM1pKdS4BuqPCFyrOvF6yXvee4zXYa6TxpvZjN7TE
Zd4nSA230rfE6Ov5bY3etl/wkXlXn20RclYAz63mosXDnoIdlSr+r1p3/rSGwKtIvRejpn48HyPM
MwjEsLPBS5V8tqQR5Y9zxXXdp/Z5PpwS4S9Z7zS128x7xGF/U7J3juOvM39t34gPxYKECUVR1S56
fdQQvecTccYB+I7lvPjyEsvxP3/q/H21NFC9lbfgskuEKee3aDsu/w47XbzVEWozZesuP4DjaEUL
Ai/czpdn/u3zl8+/QUPMsMximnp8F5fQm9d5rwaRaefriGYYpzaq2aMm0IKtAqL3BLEkBDVhl6Kc
r/FoANc0WO/y60i594x0LUJuhwYVF4+gHr4VL+edaxncbG3tRuBngnS0REwNPsumBWnSthlyW5wc
9d2uIzufXjCo3s7HrWPytTh1Yg43H0Jh3W6owLb4TXJWBkCaPz9qgcYvIw1iQeTiR7rCGHI1v1fO
h3ULjV/G0WINEF4oN3cC2CdgBmc+g/ljPSBg+1lWJWph3q4rgQfZaJ1EeBOn4MLR9HM0g/oilYGm
OCm+7whEKV+7IXUqzEtw9rwHhdSASi9e4jqFDIUwyahee2ny2BdGhBY1MpLo3vi1eSTBPpcVovgw
q5oIDF6gnNshbNeZ1ULoBCLfEFEhP38fZ1+UOgEXHaJoEkcW8EvRv2fQzZCIJXHyeWAkObhOZNWt
waLFYeuqfXND48ApjNptmVLDWL0wiPnfdYX/O4f+zRzKID2LOv77SfQprN/zjAbRz53AH5/6MXVa
BjOdASZEV2ZpU+xh/5o6beUPa1YxZxbAEsc09M+pUzP/EJaq0CDkndlx7lNbUlP+0GwMzbGUp4mI
I5f2n0ydv7mOaohK6qY+m/mqHE7+J/VXRRZB3OqBcbR9aK2mh0yx1tzqclbt9HIYEbPpgiudG7CQ
J3WfUW0AeD5CQID712r935mNzTP1p9Dl99PBTFwgSUzv1JDntuX7622Y+Uyl8v+JuSiFUuBOgNQ3
0PEiKFDweu9Gs7iI7NUuPAjeyEFT7S4uvd0nf2MV8KsQ7Y+v5+kmCLXpP/0uBG5HwBFwgdWO1eA9
50xvd/rg7Yymzo698HC3NCD6d0VzqvUu/BvfHpk/9++/nVuFewUbc2EK7bffXgV94LexrB3JOPTX
3BvJ6EdqWmNrQRIIlXsp8o9EBXFuToD1o69GmhxiIHzHqIaZrNYhk0wgAift6+k7EuAXbdmfoxb5
16BluTLcq2TpyKTjCrOc/E9/mL6MkR+WKu2YgNGaQSTPelIWm7KEP5LWIYSsGjUGn+EKm1prTZF8
m7R+so475S7JQY4RUZTITm5+et7+RTS1iPP+dsPwNKDeq2OZizzrbxeNTAr/mCHUjgEFX0QPPHBn
TYGKn2d/CKwQHjQRbVUlAVM/K+bXSadTlU31AyKv4RYXk4hISq27jZGU43EcYYtKOJ05velHFyEf
bLtba0NbAe6BajCaZLKGH8rH3hi+GkFl3LT5M5ZL5s6OtV04oQ8XUH19obL+gCCUdivFxTUPWXy2
4YeKJpJvDBFtEl+hh26PN8hhfdSZVt14FNlpuljqPojMZ8lQngTCnX+jsywDIPjtFjMEj5UBkgD7
Im0RkP/prxjJgdcmvqcd6U2KDbpBEAt0uVnHXEaYE6TX00BSGeaGv7Ky6j33UEr4/z0R8gYgDjzp
PFC/Rex+pAqKPrjj6BYNRWLxcyo89XZqhy1IvLsRkDbKP4RKnrZvGki8ljTc/79vnTnM/vXOMWhd
Ifmvo/lv/ZNDfNgUlWTkrXbsPPwNlJ1mgpof2nFPSnOthRF87+LvhjewHf/8ncQqSPkKDB9/93cR
NFnNhuAKyTwdJk+ur6Vauct96xrpd2gttgDGq0dXaKrNhR3zTA0N4LKsPlaV/jePjvLP440hVAWf
MJyK+EP8LqxvearcTZKsHvO4OeVxr55UuzkjmuWIKLFvhTW+66YUrtMMw7gk7Dv6pNlZHnKMGaYs
XKtBIZ8RuoMuSknt0FPodW0juVVFpu/zMWoxCI49NEryU1rV9FVzBm+ZaJvHrf07C4d/HrkNMkCh
ICPFivL7nQ16VPE8I9aOvYacaIYu/6WqfHWlD0G6HaDjlZ5tnQqplhwEarV9UuuE/COMurwob+tp
QhkebUREubKNNZkqZVe4UXkRdPu2V4+drkhXSY0IhaBvaKQoVog2HpEO8E1aB0Sw/5e981hyXMm2
7K886znaIBxq0JOgFqEzUsQEltKhlUM48PW9gKwq3ptd9srevCdIAiSDTBJ0uJ+z99pw/RAU1yo5
pCGwi//+XP175Ngy+vKfIn5ZoAqi1G7+8XPJ8tAjB77mvMnc5qiNuqD0zNsdy766NMPnXiIe/e9f
co0A+PP34XlO4LK8J0XOhbH910uxrskzbv3GuSRuqOHBy+mJ/s2TVRMxFbptSCU2QE6dO8Fl3QQ2
8+YfWVMW/+Gi/Me1hws9+G0g3GCxbd7L//NLreMO7UhTG+cuyqj6W+aryEN0lR5VqVgn+mCPKZSR
IPBY+aPvtZXiSqha5xjY6MDDHJiCbOUrANT2P1y03b+PqMt7Q0RF8cPzlq+IjOS/f0p1NgvbI7ri
3IQFZvDc31kubuBsKFwuFCGhAMu6g/d2zwJfXSzChuoiCh6X6wqadawvjY+DDk30ZXTJuvQgeLqD
dMi1aC5Z5IaHloRFdIHUAvQY7EJmZdTVFNp+NNiIFF0WtlN00VbvXnWTy/swbayHIPGa49QFWKJF
9GxKui4yCHelcs9dW8u9WvwPOjZNvH7M+zLCLw9FhvCzrQqsIDSopjmxt2kK1hW9zFHI2nwajwlY
2P8QHMRXuJxJtzONwDgPhYDPDzdcikjM/v7+GZYBbRFdOLjcpUX3x/XeEOrP+yoBOUIY5aOjo6WV
2pvb1OgUvZLA3FQe6HJmaDE25zYbz7+FKaYuqQTQ3zYrVPw0BzP4yd5d3k32OenGdM+0670QBaVq
7N8xanckD9o5T6nnnEPfe9ajmRxyhB/oGeD7g+DeZJntn8tApYfRGx8ayfKqkPSkVtFSLOS0acMI
6f8s0ICsOoKU7uC8ESFUt3WfhryzVSGqMLyaXGRq9Nd7FsEbBwbtycgH+iO1U12S2AF1krThedTH
qB+nh5ImYUTx7mKPkl6w7XV7pgecQmN26RoNA2wKqDyEybPXOcahcdKlv/kpr7PhNMflSxW4L4xr
8XGZFpGQ/T6hYJvyWL3GdkMzKzbtXdhASK49L3rMiIe4M/H4dYyhj6PRVduhmWNs6/V4Yv5/aNJY
XQsV4M9wpY9EA8KJP6nw2kmk/qTQJXx7Ni3ysqcYNOdi42sqJWZhlGdHWZu0sT/7Zr6cwBg7nUF/
VVyEX/P8PS3Tz45LjpKV7CzArVt/SPRVibHazKP5qRqkPPWW+7Xv+nxXK7TCszFBVrei6qD8vNxq
3zQQdQzOeV8RRIk4IxEnd3hAv+7dqzA9zLoaLmWr8PaG/uso5/Cu8shADTrgNXPknad5ekvLZAQn
4hxt14xPZuH9LPFl71WMIh+Od4VQDPuIAO279enDP2HagUrRJ0eHJsJ7Vk6PIiiPSEGGFx/wsBod
JvIA671syOAWQ3eUblTumpQGX1bFHwRWi+fYilqAL0w8iqI9jKgyTknQ5FvC3X8pT8kXY0Djb5Kp
NoKw3A1xHh40RiR0PzmcLAl0PGzPFWNNQkXtoYsKRC1zEHwea3Lx0vK+SUfyUmNRH5io9hsMRuPO
ygdnK6epBTeOpAzIbW9EGydQ00tQxOROx/oBVC8s+cSlpwN91+O0PllhBkLFNxAS1A92gxnDzN35
yLnmQNnrmc9YfDekIqAKsMuAnxKMqEb29e8zvC3NXVeAh0VOh76siX6FSasuFbC/UHINDsO5ehqD
6oGRzN7W8RziTqVs4ipzOoc93gOlvhn8NN4i50taji9ARO3rPDKzcFhJH+pYpJexHO6NnlxZzG2v
yqFFLsboqfM6UAYKg2FKHkDo/UzKoNu5RALvlRFj08qG6lTI+aJyf7wTaQq9YU7lM1qSr8LR6tiq
sD4qmX/FOHHHgBE+DEI0T/wHQUelLQhAO/oqwmi6dEX1yxDDeC97eOIRHNoNTVkkUm2ffJAuZ1iZ
nJWVTB8F4EQ74azoe/9Hd3XROr4Q7gyEI2DiDWm9fVRltp29ojjnZgnZq/kVjpZxn7vok/OueRT+
cFf08zdpluOZMFlUG5lTHbKk/Yz/Is8b/5Oq2vfEiiijuvGjVwE0JdhGbKcgzO4jOW5GhJFnquIN
DhQqsF3DEDg3FAAQ9D70oiW72ODbMrGlgALBwVf6RnqtYD23LIcP7ug3mzZXGwaC6nvBlAIvHrZL
y6qfarLoTkOQXYsqie7tmN6sPZevpo6R2oRIfY35PXYnZ5c2k39nGX5+agY6W83wjrk57Qt1CEvl
4yZDsbRA/TZ8pB6kTmKYVXQPGVo9O+G+BE+9xztBH99tU352GHpa1bEMrciEKn08u/6CU3IGuDXF
WytSfTWsLPrYCPFTmhqA3TxlLKN5JyDhnWdM3cFd4Y3hR7rk1QNStHyb+jmEhth0cU4Z5TGhuaZb
CLNW1HzSzNDuLCERN/W9vhZD+CGeaLQ3ajg42hKPBlmRaD8C8paVBsDlTh/kVZsDs2thkmMhzYek
CrP3QcIzJKVubyFtvIM4fFIK5fLQWU9N1PB00V8jpYJ7Y75vh2Dcr4uzkpXx3u4QB6dtG4MMIFPh
0PalvxntmeAs43UmR/lOa9GcQkan50UIUJWazNzAvUzZ/ESCOx+ZXVIqpXW3M1P1geKYf5EFsXdN
Fr5HhVe9FDNGorRLEYKN44ihXRN4JKxhX6d6pw0GJ2fOuELY6uc8KQj6o4NVIgKFY7AauoP13pOU
Tc0zBqgf43IFPqs5SexnaShgzi5ridCOCBxpyJ7zvU7s6jL/4Bs6vzrqCuHYOIZV02/vVC2nSz+j
TbBr/aQC8kBELZesWUAbtvEGUofCsIFNspPSPei+ZhlPS2ITt76xwwdDP7MNNtowirM2fefRHrMe
UIDa280Yfm7U9BkjGY3QgrQVZD1fjIZptiSvAM0ELQZTZsW2bExMyjM5IvWyuAjEqH5MKWTqzk/M
CyT5Bl0NVSP6Hb8KRRE5MFzn2sTg3LymeAyUZdyFXa0hNwXXAYX8M/PwmZcLYWhG5A7WLaJzJSBo
WgDTDXdf+xpqbcz6xQF9Zs7O3qtiquylE4PBB3OEMNFDWa9ZXTrdVoTGcEhmy9zrrN4YGk6F3Wl9
HdqU+LYUobA3QrIhwZXVv1hpmgGUp8A4u1rXl2QArNfOw3hmHDZLlsShP/msx6GqehUKUPxmj23V
NJuhgn+QkkpymjzLvGDBegj79kdjOxMl/mUCZh/aeDIgbIidyNL+QUVQLiIrC3ftED6kjUOhjyj3
gy7RkgYdJS+bWioXfzvdd7okPWZiWJQ0pY5RVegdwv5xFyhiZQyabHepU0T7wknS+ymn4HDXNIa7
W18xbeL+UHsowjP3Sy6t8ZpGAI2o5KHZt1MQLPOAabho7auAvUmkMMqUyT3FeEcR7XpQQbiCHxwP
+5huA4QSKE65Mlo7nLQ//S74FVfDeFKBeB9K70ddpyx3hYlYPO2QtpjfMiNKWJJA0hmN4YkQAxe3
reb8t8N93Toog1uYI87wUHpk60jRfbGNkBidizFxfhcWqfOu9e6ENr8u2wNTpheBasK1Q3yv6hE1
/VB87qvFSJ8lDNPErCjLe9GF1vsogI/XlPG7512WYpiOHfgrFZ5Jy/2ly5nkNLv4Fvj9J1dlJx/F
ppfocFvjCGAS5+7nkbigdlavmp/sTvklROb6XQV1dkCnPCNUHujUAfTIQxntW/p6ZNHSToyte9G0
0WZI1b1hB/polvuyt7p98GEYLeSn2vkY8C8BRXgpu+nd1Zm3T2J9ClwM3WRMTnzX1VezmL72YEj7
CQDHbrCaxXKbvw5kCm3rIBXEyolj0X40evpaRRYCdXAVoXsu2ALg2SprcyhvDZnbKAQ1X0YlcDkS
2dQQyoOEstbgngaw9jB5gFrmmbtxaoWZFdgI8go4vlMlNrEsnwcTtIFPQAwu0l3kGNY2qDeZifG8
xUkQt0m2i/3m2mgC4bMUpZsaF2MaKj5mkWgK+wrolyDlLakeqlR0O9A7vo3kvdXda1+DWyJJfDht
wzCJtqZA5aosBRdpzJ8kkQD7YdZHy8PuNw8k8ngShKhbs9jp1HGyMy6yJJcag4vDzYg5neUYEXAB
mcJKuxaWTbS1EsvYseirumRkLku8cBrSIfPmxyZ7MJzsS5+Z70VcBHsMgMBfejJaXPDIfnvoI7Cm
Q8iAzkptyxwx2IeKHlYgyBltyApxu6Mo427XiqjcDi2ZANp5Yi76A2NzxZjElVtCKmHeCYXW8J8D
EL4HW4m9g450X87NS14SFuiUZbPLgnjPDP1OdxBLKoeEFM0o55vH2mh+Ti5LDKfKDgybn9oIK2tI
Kcl16IR3cP1B0tivZsxoUSCqvsMXfEF8DjXFyV5ZVZznUVWEuJTdhjd6KKUzMY55x7CvE6TCDq4d
JcO7vAcnE2Ugw9yf5KZwzcBJtVdTepi0D2u/mXZZE3MhSGF3FrEDm1QCVgP453Q2TI1gIKWqiJ6L
OntIgvGlZhLM+EHHVRjh94HYrruBLPgNbR+5x/TtBcZ33XhbZ3BfnRFCnDlGb2Pr/HDqgnCNnsJ5
AdWxbcghaOy9DrNdZHn0FCuiXWXF5Ud1cLms/ptTPs05akLyD90t1BtpeJsRMSK+evhfBb6Du6r6
lhuLYJuOyzGzSeAYQftWyBhzlJe+gcp1KkEhgwAaO+vLgAx043X5VTIRhI4xYEPBbiLc2mek1fEn
mPDYQANyrjbRGJIAKtSzbfM3jaiOlzdyciP+F8pEeUrPF686rJulO1u3D6Sis1r3n8uBmAjPWdhI
Vn52vS9uay322Eo/TsORHjvI0tQFtjQQKz76fMacuiR9pdmDPWBdaDGqoIBs/Z0oxDlgNcFQ8S15
r3So7oTWX/MEh6cBoKagd0yakoMTmBQnOF3CxbVvtqK/CxqfFZd8ER7QnjoD6UO0GuQu6V1TWuL7
AqlklvufsERsNBAT2YJYQF3ge8PXFlq43f3AXMz0pDsvlzBbT/1WKnFRTpIDemydQzVb16Tt5w3U
gG5r9NlZjPHRL+TH0qx/WZLhudc1k9yQ5TCgJRx6D5Kr3JKEQmPcezK6qUaDmREWlqRH38MKapvh
y5jUmDHK4UoJdHxFn2ntWFvMOzukSuTMDRJTEu65+iBxtcz86FhW1mycCYxRKN6peJroAVEv0C5Y
raiYV2XgU8LS5r43SmiFqPI2TeNPxO8k9kFXzU83DKx7z6uuA8Pw2UqYaG9Df28OIKxts/J2gdDp
A38nfVhv5ZqQxFgWT+hk59PtuOogFhnzZDHqVAkrKjO4s2x+F+vuumFRUqMoRVCzqx08672ACKLV
QFBt3sQPteNkJrPZYTo30XjqlmPtemzq4h9xSaRIpVtJFLVxlKYyz34Ty4d14/7rludEJh7giVRu
Gbw5o/dZ5KSm9B6JIXy2Y3iKpXGl58OuPzbXrHY5hbINQnr6BE1i7+okr9/zfVX3sI4NInjLZBhZ
JpJRU/oD1CzEtxu7MN9ZFeutb83jPqzLTebxFQJ9SIr6hypT+GxZClEwGp6D8RiWrH/8Cm4yDnvK
KxZzmNi0Lkj7+SI9/8x/aSgVHKUM9Jeh7lt3JLilS7e43rFMMXnd+p7xA8zFdRbIOjJJfczlMpO5
/Wuaysc+j82DqLA7mdYjRRm5SWZWcyGS3Ls7urQZkBKbPMth+qAa5+uUKG/L8uRXv9hxPNHwA1pq
jLHD7B/OfuFSpYZRwHdat357UmKOXwJruCrbiZ+IusqsJL4fRXnQCRVRvP7DdRkpxwkmf+JKprVl
6lwMCTgwkMo8uRmrQZz7UEryMEDH3hPEqRrzbu7LRzUTVFfLvDpwkdKHxOHHE6WJ8eL21lHYkFJZ
RNsnZWr3khfzj8mpcBJW871vd/E1CBpsDDXMHj1F4aPX35Wuap/NzA+PLVMLMAyW/2q5XEwiaQ1b
I86Ki3KLR+W6XKxlPh7TYiJnPYPib46dPvgl0MmJJDInbuTZTOCz6yrdGORPMkLP8d1AiuOhtdHQ
mJTKsG3ASilwKJIdtcMj/6mIDbmlveFeVVm+ek3zCJkmg3Sd3anG9+7HOon3gc1bLqUdHLhuYipq
nkpT+bs4CqxnN36BWNTsxiiRnwYFGrO2UGTX+y7QFN3wTG7xM2AUtLthx6/lS2Xk+bHI8WmSmGPA
m8jbY+W/pX7H8I6d5p7XyjOr2rea64DskxYo6YlUAxLb4uo7PEb1KPIK1O4QwMucuLrarn4PB//j
bCMZQvpSXPivx4e6gCmltSSQA9R3lmSHNoBfQMPDu+iy3PssbjMRyvtxerJnB0qMHEk5yKPwDmcp
MHNlkQMwMWQrt51eaqb3iNCaSyWrT3ZVmJtE5xiMyS2/Bk35Gk7ZPjSqZh94XP/R2BTXqqB+IgcW
PjqUn9o6+mrACzp7VfAyjaK9Irh4s3LXulgaJZ5Hje5cz8abOcXVC1q+E8vtYFs1ltisi0+7auSp
G7x7KkXyqVcyJiIlYqB2JDxN6of3tTmY98RvWvfKBABPPzbcK2XOIK+Xg+tjxtIdYMUvzBpDeOo5
FmYMzCdT+4QeMAUrpgCbMWZmUhbd8xCKDrM2ljSMKlht+0q41yrSzg5qHzz1QgAFGzSdAKcfqY6U
8uAHHzCuYShLKWPMFVAMIoR3DcsfpI7ehzBywmPTFgTlVS28CElo54jyKbDpgfMu6WvZo3mqU5bP
eWRvYjcjtIf4kHi2Ppv6czpGxJ3k2JJwUFwVfgi+gxikHaFRGyI2gWGVTD0ZsEzWoTtCb52EXyPv
lkHOBjScRszsguQ4pl5GYkX8I3GQpWFGsEV5TzsfCVvilvtChNu+fQxZkN2NeiI4r8ni785il50J
GTynCfTa2AuPgTLss7B772TKj/WAMXDd8Dt6mUX6XRgBI2mgG4ZdSi1zQI2+H1t8nMst+B3U8OsU
bARGN2qnnVyIkoQUhg4+We17E/Nyl08lDyhpxnMFFTg3NszGzrOlksswLE051v3wUty+gnUTQNEZ
B4teELYIPML4OWrqJ4Fz9Up+GyZDsykNjVXFOhVO7EMRzPOTalmE2JP3Oo3edyV9d5N66/hqfRgb
TUaLVT+P7QQzhuF6p10NPwOQIQ7uOILl1ToDluWePF0pGL+UM7L679Nz7GBO9Z1OQQz+WTRCn3yh
LsY80qtiqr71CveUZVSjG1n9ctvMIJcLElbBm3F6QcpZcEhqlnyT54wHohNznGvhW4314znxCZR0
5c9eNN65mnjH2kV3OHSMjizJcJa38t7yoFrVBaT41EiXgAZk/EUVOUdWsTLHQNIwct7VSTSd4waW
Sgx6lEJTtjO7gskhpQgwrOFHZzBwdebGq27NpQJy5xOsuAt9ivuB7CR9svDRzChQhXn7PrCWBJdJ
Yd3KGaIGTu50imDQiV2vXcxhCpJIn8OKtInjnsasQdRCGWyypzPLToJ00/nJsU7GqBW5z/FBeuKl
pqW1ceceTk+PsIR0QrdLSBBNsfGS6hUfYA+wxK6B6zInMSeDuAt/prBpOF8Sy8alk7f3nWiLU64J
p9VVdMDJeqClEJBpVENq1d8pzRGjxtKp9ZiGUl/0JeudYG5+mBSJihwHwNQsJR9dALysv/qZDfZS
P8/xJI5zZj5Zsu4OKGcUbeLgISmEc6psgnF7g5CDauw3VdXSxrZS4EctZns7HbDSkZs1mxWhqj3/
N7g0tK243tTez4ZM2L0fZs8O62wWPil26uqTx4UB9h6rHkscIzf6UoTmuANgMhIbCyS0yGYo74xL
oLnJJtb+Vk+sq/ljNFMyG3tsTe464uG9VX9TFMOPXjgeqxgdaOG94P0DGmhHP1rP+OlKvP1DhDee
id97gp7nzgiZXIucVlrjsw5KYv9sNrXYM0C8xVbxatpE5Ugv+jIWHukpQ1DudUuVYCSzmIrSKA5t
SZ+mIx8jh4wels7HSMovYeuMm9qZgGR7kPinKbEAGC/gfFarMdCLPItopgIsw6ZOoGlJOtrMul0p
x36AI/axix06HgSrpW3/HWoCp+KvMWG20NB2spOxvkQleGO6e0FKUQQp5wwBsU0o4SewHvOMpK86
wJgeDsnOqIBHyyK7sID39Pg9rJcSBx3p7QhPLm0bEiMqyTQ92RCje6AjzBUv14izrOlqUaLYIyN7
c3WZb0eVf3S9tkajmrEacpk0hzVmu6TA9Zbl3vNsiPfJxMFI3rV9RuK+mzxR7QhPb8EzKfI+IhTQ
nrOc3sYvN51MXIpopb1JILoWPSUP69KIyEE5TIYPwVQ/kIjx8wjUDzNS9lZ3elwiTmvYbdY+sygC
jazHQ5yvm3mgkGEG+2ac3zBCPYdzcAgNszuu3vumHppdLSb9NMDEXiaSFL9Q/SYJPVKq2gsevkUC
ZqWvmiX8Zay2Dto50omM7OyEKXNSD8sbypp0y7BKkJfXiDNcIs6gZv7iy657SwFSPXrx8NgPoXy2
VXQM3TH7ABmUxmoL3O065owJEZiug02g7n40mcQXYhqwYVPS8GWF6ZFUGvKGVXMoQ/etDIKvXl7V
R5y3R+z2/mMNTSykTr+fF6iZmbOwgLy0DS2VPybzcCl6R78WtAzJ2uw+zNKILrEog6voY+ZXYjs6
YXSYexEeap+JUl0o4MsUQKnfszoqsL/PSQPYaOE4TQTy0Dfg/Outtzwa9Y6cOFi7gJUGIV/dOfnZ
Gw6lnGou74tKP7h9MB4myIiI9ovv5TywxEiVOjpG8BXJFvErtWN+tOUMSixxIGZn6lgnAL6yoKHh
rp9KJlznuKTyIsJP1dLsiGz57ujqE35u647mmjwyK/1uV/xvqoHYh6AoaBnNs8LL6Zc7jOEOrVnr
yZS1eSj9Qm+ZAXbHpDb2AAwIf4WxGsI5CSSu+7IONyGlpk2UVCatYLpEAy/0wZXlj8rvv4vGzABM
WAQdeMHVSSCeoyY5tQGO+srJYZBWzsG2yLN2XK7Q9JCCrYpr8mLiWh5Lng54Ksghxy/ZAGagqFn1
1gFdzDf60Rg40+Y5YCw+OPB0NpPX1BtTtegPyy7FdjphUjbgh0P82JHCepe4NR0uLZ4lMSqew0q0
aDLECy22UEa3XjD5mSLCSWkt2ngtm45JL1zeJHzpW9gykQQ8JnXg7RCmblRT3JcuAdvTlJ3R6sjd
YPjFXVX2tCXph1txYWPQ56IbxZO/J+D1SzTwzcWII3Jb1+gMspPJyElMLE1RCrqZ2+WneeBsjxbA
ZEsVkjk0FcGtShUkUSM+LwESXM7pZ6a6iT/W4F07k6lIRedmY6JLXWzW1At8MJS9QViuW0pw5ARP
boYZeVQ4e/UljNNL5nencmg/t35RHoalNyjMkUSCKP01JVjm6tH5pt3MPPakcIp8YoXeSLnt1HRo
ZJMTWosxIdA4FfwklifDyIzXqDkEGVS2hIwQytHFo+f77ab86RNPL3UtrlWnvS0SFYGREP2n59rH
utqXfEuPRslU1cFRW6Ce2Yi4PRq9T9CIMVJsHcPdRGetUyRAx17NGRpj6KMMmmJz6NBXWGjNGpbX
ClOBUwX9Kc1YUBksi6RNS9xAp7ShNs4CwY8TohxYfEpf7Ow2C88BBWNAdM4HE1XaXZWQUjaSdxV0
zOBSu4kOVmPtvM+2LqzdwFzlKuivGzr9wio74OoamvuodX81AZznNEAyaCXHIikkHZBkuWwolNTh
CAPCeRjyjpj6KsWHMtAftdTVbklFyT2JhLavr4PX3g/QofZONV3EUOUPzWyx/pwtn8qBQd8QLTnZ
dBr/PEhEJiUKaJJJdk80NG8+2KNNYORvNWyhfRyN1MtNdZlVbG8rdBlbd4AX2PPJoafpzsLnpWtF
0tAcBvM2mkCllUl/QhdzlHZ3dMLGZoVrgLdmKkfrgbUraYbdnS+AcIQS2dViOLuLF2r71ALotYoK
DLg/PY2uyaQzUgEhd80V1UK3K8X8ZHiEqDqswja2XSNs8LtyEypRPLS1NR0G4BPEY/p626ULqNQJ
onM2fEzxPpr2IyDidKsjAqd9jYIkHvy7vm+cvS0ou0+aTk490DMJiuFFIhV8LUL7krV8bo0FvSAy
IddpsNwGfAY+vo0p3RlbVwt0PbyMOnxz5/Sb1cdH5oU9l970r5v12PD3O9ZjBqQMrgiOhuxP5rGo
aUYvbs/VepmS4PpXF+Z6T+MH6UYpQPh9W7aHCokmUcN/w0Ot+7eD/hJB+RsVs95c+TEq4jyLO5rs
he+z/ia5HmdP1i74Ov5aUc6XqOIymZkV72F95Xh9O+tNsygxfGPBWyE6t00zTEQx3fb9iXloArPG
SAGfNPz3zrNrvrTj1OyFW7kHw1aH9b7bA0wSq1m21qSo0pL5jb2y5Ax4fX3j6ya2gaz4/XAdmiRl
Wu+RqmED3CmWj33k558X2XT0F8ssbdVXcJvFfjXQhoS5hB6UoPW+9dAYkNmrpHgVRVowgoLRlllG
mCAV1o4iPLGOlTPB61m4TXBDv3qz+2N9+uqKrUXQHqzygxIO1RPN5NgIkTysas7/b+H5MNU//8//
+vqjYChMVNcm37u/mnFsh5b5+lH9tjpsv3Zf/+sn+IVuevha8MyHn+N/EcWWfK/+zdP+4eGxTAcw
n4CUF2Lu91aP679ofiE0P4fSDShkgXMF/ec/7a94eExhItJB3IhtYpEk/9P+av1vvK8AvJC/+6aN
Cv1/4uFBDfx3ASVuFRO/DKhB17XI9f1TTY+rLZ8RCKbMOZONbDwm3E4NGhlUE4gybwCws/yE6TiD
6PFCluOxD2TeKLjIJ6rB6eh+F1QfmQNdq7GFuhN74++NIyCvRchgd0YxvReL0d2hE3cOS5jdvAo3
yyAcrN16s18gAuutdZP5eNmM1dO34MCqhRhXO81TU/TjfmWnrRtLKeqM682a5eYpKX5gOyI3eAFC
rRv/X7fW3R6n4W6yyJ9ZUWqzC9dvxYlVFjBzQs5AHHRAi+/KgkrSb5TYgiRYeWK33fVWaNHgiyaA
/C50HrlsVhThbeP2Isbr5F5uJvbbEDtCk2Uir67roToCTTvJIMFVugxkQxmz/Y0HG6rqJbdUu48G
B0KzGAiv/n3T7+3xlOkXt26XGI8lzXcd6dbNupsmKdjjxPjVGkE/XiTWYwoX/rCdKLLAhQWYk1MB
vnOjaDvXw4+umJ6g/iDTmKEKqbC47+L+sU1NuZ+QJAWQyyiawLBCkdYdcj18gN90QIdoHq2g+NDH
LMuA/jyMYEzJZV4WA6l8ipGfde1lLrP2IpZbfSEralHW1ygD0bwsCttxofVkoFqNjHDJapxzKGQk
3gF6Wplf63dDMestn7smQr5oi4/r94f8L9lnisGwexIVzl/LW1KCxj6NsEVPsMpN7yeiJaKUljjz
G0crZGb5m9N0O+bUI1en2/76mNvu+hdux8DZOItTddihXqiPt8f9hz/z593rn5V2TH12vfn7ftiU
Mxeb22u665u77d9e739+rK1DUuhK2EPrc9fNH+Cq27EhJ8LbcMl/8Pd/vNTvj+D2kfxx97pLCw8j
fa86Ui/4BuKRBKwWBuWKq1qxVutmJVqtt7IV+XHbXw+2ACrmzY199ftBt2eKhNjAzo83sQ26aT1+
u/O2ezt2e/n6Nz5khY8sm9sr3x5zO1Z2wJoMLvpgOf754H/3uNtrGrIP98zXr7dDt6fejt3+b7dj
mbIf22Xa8Pu/a3v+G2Hvch8vJE0KPIyLyDTNXY+95tzaBl3iP2/aS4Uav8lj2luspzCdIfaxpIUQ
HY/y+jduf+2P3fVvZf6S/r7eE/JjY/a2vPiEffrYwS9eH/Pvnrce+/3k9THrG/n9F277t2f/cQyx
lk2yrVmd4F8NZBi+i93Isv3ceZATkzDXlDCX/ST3NIKbP266E1MwoMwMo3/eVfdHFF+HNU4+QYgF
Magcl1gX3NxqgcMMC9q1XS8Jf3mQXB+63oeZqDjfHrru9p6w9sR4PKQLqjVfNoEL03bdINplhLYM
QiYROD6vx9bHrbdctYBdbvvrk2+7tz8zLnzcdRc5KQ2uJcp+Xj6domyItF1urRu3CodNE8yUmG53
dMoluRrxew+l+swI/dfNvzvWZeBGUYL3y2ei1+vgcsteyHPrsWyF6q73SEsfa0ESEPIbesCJJ/rz
FGBXsMrk4c8H/37eetRYf+od0TSpncd0Rpk/rJseYdIGliuxkMtk3FsubusmWWbg6631DqI3gBbW
1Sez1cPJNGJ1XjeYXAhJKlPiOt1QftbLR+WoGWiZcoyzNJtxpwM0XcKiAeaPDE5uD7ePht5fN+ux
uHK/mSV4TZHY81kvKM9h2dCCsw7EF5wUBfNztqwF1lsp2W+DqOoTBlz3PC4b/CDTwes9II3FaBJ2
aVP8FvMLuSswCNIlRXE5Ydbvd1q+5DyaOWHWg/167rgLBZaYxlwmPN+xEdWUHhnn3ZLMsn4S6wcT
CXwdVkmM5GwKlO/kiK23Yrf9xy0WRtUu66tFu7jYTTCBwBJeTSjMAKszxVD248q8G7HAboOpUWRu
EXaixTy+8kFBBHIM6GW1TyvDXXhGYZsuSgSIKMgM4LUZ9DVosofE3ZKnlgQGmXeBD+6DJPWAsgjS
TWZ1Yp294dzmt7bsd7eD6/56z7oBp8s8r7aBo4LKjxa8Lvu3+//yoPWPrPs5LL69bXf3v19nZma4
xW+DDchwXgNrLPba6GY8iz7DCQqyf2x00mwiKkhHqzhCNnVP9nL/uvm/7J3HdtzKsqafCHfBm2n5
Iotk0UqsCZZIifBAwiXM0/eX4N2bOjque94DUWVQsGkiI35jqchredVaKWj45f3yy69tOk3nmz82
/9qmIXUMkl0P166S+lr+zH3CmLq8pJWx5hUq3P2X309uRDGw8tPNH9ssW/9ffLZs8nmU5SdIEP6M
ggg879+ns7z6ulQ5UuSzpyJYLxe13K2vy/3j7XKh2H05832nJqSvPyDLGbn//ixSM0iopi+jC8mM
ji4NVk0tiCgym31tuLwavZx57es3X19/7jbJrfLwx4deq+7qH4ddtvm3n7nE8GsrpzKoR5Uym6iQ
0OUPJCV29efL5X2pGf+70Z9fg/bgUf7773/b6Z+b/vb+8+Vv+x7NkV6nUc1edv1P3y+bIq+OQYrx
87dj/OuX//pIXyedTcYTukL4ev1xH742+W0Xy0Z/vl8+/O3nn9//djpWvrdb1l24YJm//cn/flvg
J2vjunNYtvj6/OsH0MTDrZhhg/39o9DuzCsT0oaF6SYvl2/63Dc+X1UTK0SoixOR69XyZ5zgQs3q
T5baPWJ16uXy4fJ13glWw19bLq/iPDY2U17WFPz//trt1WJ5+f633YH4a6/MQQgSiOrl8v3nkZb3
aTM/zQK95rbvA4Sc1XktP19e/bbPr1P6+prH/aAZJYqTxahtZWO+LH3lq0csb+3IxeLvs1+4MhWI
QKleuGylF8LbUAmBPK6m+EE2LIfjJQJaHNC+/vhlF6+DEus9b6xtpqLA6JD/Q5R3+aNJhfBaXuIf
4uho4/NV8Kvp0WAfAyV3nas+Y6vwbFQx29fbYtylOBf7frlfBMpbP74Q7JBBmBDd8dv+19TbP0Mm
8ryq92NWAXoyHqOigsTWy+8eQJprECPGrjPsC8VsqK5qtgIYfKmC66BTlS51dcvy/etPryIbSmoA
4iOmFa0v02u9NzdNFhHgxpl15cL1ProkdrMa9IGm9/vBdp9B5ypHmWs0NHa6TuhFgzEatGV9YEcz
QFoyzndfa9clFbGsYmHnUOl2KUIEAyp2/z9ht6Td/lvCTrd92O//XnPn5kcz5T/Kn/+Qrvv80V9q
dc7/kHWDrAAhW9et3yV3vADxHPJ1gePosNqVkNxf2brgf2BkGvDLTX8RsvvNe8NDp8ezUMxwPNtD
mcX6f8nWGf/I5Xc4vu76uo7+HXk70/1T5qXUIQsWcTYfxNwPm17OA1gURhIPH/RJK9bViFFWlocO
kFsW90zcLLEz6jx+DfBocn8GMQWgkiKp5aX/jfT/B51dnRw1Y8Wx5zKp6ynRjN8EQro8iDsNxeGD
hi+O6aGlZUmjXDvdcDchXLHCA+5lwt3cLuTeKOiqwsUp/Lfnef4kfv+uNfOv5PwQFDQtzFFYbJl/
qvB0sD1l7cQjBHY4dLqcUG8QrAIm0mtrL3wSJFgKalnU43+9pVUpto60UM76pmecIlXuFfyJxwr7
bjOFzqNT3FwLPb/k3cXWREjBh3PWMFn4TLL/W5EcpdTzj5lY7p/h6mbgW8AjeBP8IZrQ95gfyMnr
DuSMN2HQf5MemtimZeGRGoFgH8Ed+EVy7cUpBmp642wQOpfu/Jog0I39QX4exkGul3s9ZxK/N0Yq
aN9U1Uz7kDmVv7GG4lka+tNoxlhHBjjHSsxr5WSx6uquvZLDdHFy3wVyOAiJh+pYZ/tIp0xb9Jhi
mTVouwRA+Go+GF5jQzLsza1uYfM9VamFfngGKkU8oBiFVJxtZNBgAS7FgNYmD0X8AFEfS5/Bztm4
G8COgi4YshoiKFcoJzntWh8cQgPGahM5CEb34jGKtDMGBmI7AziltOLyZEjkQbfBaykxD1SNEIgN
fRynQVF7OLt2o1NvPFnsUwzkVt3sZBuHCia2DfUGOXfupNq6gfZA5VQEBbg54u99qlH/z0TjrFs7
nNZGFl2DkQCqogNSbl0fGfDvEXImhziusUQLbRTjzOgD7asUd0UJ2QTxgD3YxwtYq++VP8MkUw2c
BDgNK8ExFTNHuQ5ScYHIw73Lrj1XvMPsyTZW6qOaoEEgAUPCzzEDt2FF1BAKN14xAdVLyrVrCWX8
+GL3Ub1JPO0QBhO9qrJOXmqqMiuajG4c4LiOOSplYSAkCOOjdU/J7mK0aK74dzZWq2hlT/tuABgf
qJK5UHIxXVTAizR/uVSdaUoh+/VRzQsH6MTqIjRExjW0uqFvnWu6Q+Q7TzUyByvfG761bnpxYI8L
Jd4EEbXR5dqqgZeERfCEdQWVq9hBucBuqauD74z0w8ROVlRdrwcJd6tNAUha6Tcq9pflm8LgMclh
2I2O/TjVPPMAalg/5wJe1mxC9MFUL6b2G7ka5shDi1STAhil9gtys0ysIawndA8zG/KCnyF/UHPv
PEG3RpTgwxMQaNP8GRE1EuwO+cKesMf1AxYfDZlk1C6AIEOt7e7yAa9HzO+cdZNQM8ji+jY0aIjl
4OM6AvKpswF34MEBtraEPVPhIwOvYbNcQZR4iDmW06M9ULRF0QP2CUiMFdzdc6ae+yztjwH7CrsZ
sAsbnoa5yNeaAQY04tFVIPznttwbgmGp0drsYQBAgBzDqMXesRyGfhO6za60eqQ4LHHGscTcep6/
CfAPw5SIO+xDq0MoAIU/1TCkBzl0tpGGjAq5zpoq3zjD/JrCiQPTinP9CHyJRTuqPCPbR1viohpk
kiNwZ4V6EGjTnZzzl9QxMIEHYmEaJsBLECQ7QrDnpnHXjBy/or4RW8w1rGM6DC8QIrG50BxjHQPn
s/RKbNMQ3wbqmiSJgnKgbF88d8WQI87PD8lIHBoN0nTdBjxS1Ay4X9w5VD6V2qmZ7XSblGM3VKfA
RQA1kTQlHrMXAyVcBr86AFKihSZ2PchS+u+9Q0I/t/1TU0tIvMba6/IdPpYvvcHI5qck8JdnI3ra
RxXkl4nV+QY54cpKoWGbAmkfOsmQAG3JI6YJQBzRykDBCJGotwa0BOymydz69J1+Eg1DNd05vZPe
0EF5Zvq1M7r28kT6joGZbOZ2HkEljvFDM9K9ppKhHSTYesxRfEkOviH6dR5xdWWI/4kpO0Y39h4P
kCcLmDYlzwjJ8w+YiKqZurRjlYeFfIlDY7MZq2eSgD9tmBzzkF3gl4ntciCiFHo0Zhi9ZW5rGvs+
15OX1q/vrJTpZWkmzA3Ah4boYTZbrOJnuoZsnZUR/EiH+Aro+velicwDo1muRx8t3pIFZJAVXino
tAMf9pIHQC/+CrrcBfBFtiPT+AG1x9+IlsmjT2EUGEqmUxr5nePg+4o1A3SpzFiNKlKw3ILzRVks
uAszKbEMHQH76ptAzRXUEjedYb5Hlg6XI0HUWrV9KywYCOATcA3cUF8HkDV3qNcP9rc2RxW0G8Pj
0jBDhTNJouxDC2MdagYwRWvMdjBF3jr8LCCRK5ud/nFpRVbAsGJH8w8rzhCF8rdeyCyhmzzOWjXw
NsP6256L02Qact3XcYZZFZIA/UyDbWjbpMUK0ILVxUR2CGJCtmuk+1ry6IA8OetCDdFVM0M6dA2M
Nig81NgcLN+JAl+0qH4vYy9AfRR9T8Dw4dVQb/2CoZjqGF7A3FMNp4x1IdFkKZMXVx15qnBl7LO7
wiovgmkVQ5NplcrwSeo8FafQBBRWBA3gcIF8ZLXFIE9/D2S963KkNKKIeSet042hzXeGXYo1Fos/
7ZBtpKifW+5t6IPq9PpMbOsF+2ZGkAn6iws4s7Ez3LRHcDJJ4G2WGduwGeywRvqFCMwOIsywgfiR
rh2ctezQeZZcPXD34rLEARpJ2dWoM03yTKDSmIz35e0UVf0aFihBzPitq5lU0syiw7fZRyb6V2F7
58LR1k7VnaZKguZhdEGp56Mcn8yqQp+iDi/aSONCD1KFzidZoXvFVMs0iAFvRE6xFwxk5lwcUalc
x0QtoH7DJ0uPfkjo/MuFaAL+pjYBX2YWmnUC6brx33FnSAIWfGrkxIOcMck09x6jzUq03NzPEMRI
8BSqASkFjGOipVl0Po61AEu3XnonrHDvmtYujunm0VA/ym5+CVzWx4jVRvatlUHYFcgA2Tr4eG90
iO6D+gBefNO2AGkanHFWfagBsANt62Q3jXU71dpPFiW4ged0lT7ssn3um9fChoXZ2+O3KG/okWpY
NWKmWFxYEYyrxCVASmlVW/zQvHXbKlvhlsp4xr1oex37ETSolHoO9CRvQPia+MpyOIV0vIqxk1kv
XdaERBylTr3uMvqyFrEz25t+Rr7egw9mIO1YiqwJxPDFdrRfAW4/q6wfkUSAzCNDFeoiDw2UGXzl
uI1s7aUa8g/PZ2p1AtpPlWgFwcYH642dI4J4gzzMcSrN7x1KpBNKl7oX3WPlnOFGiAoJFI1iPdpQ
Mbv8SWj5vLMmLrKsokOMbF9rMiprjudugBztOkDwQcH9zGIGUDnBY0+z6K5y9RLNaBpM2RbvJGke
ELEhSEvo5pbHfU2dbxrhhrTmW7N/bdXAnqbGdeJX3hodyGnfDy8ZmkKrWn6EOV1ntqEsWGOPkiFj
EkXLu45AbxXm8Yevjl9IPGcgzbj6AO/aLc7QJi5pWp6F9parLLUJ+6xKl3kUwxAEPA+eTxNxswtl
A39TVsxDWgM0KY010jAoNhW9fT1he6vbMDQjg7bawoBGz5kQEfuspfkFVC42rbYpKrl15/pHMUdb
OuWNpwbVJZ6rxuK8hEGgQvMBdtUyGKeGD9WPGGQZxNOWydVI9fvQQoUacVLinqy5mFFIaT//6PsW
pQ3UukvUBVE18Z9wJz+PZXtJEZdyzb30xtsxfrZw5otmwgwge/jFISWxCtvsfYl9Pbczt6HGHI4E
WiGJwQUK5AfGA4EWVv6hC9q9CrjzNnsFHcKkLQkhXT28SnC9TYzsEoNbYGFc3EMXWg9pu67sK2Nq
zv4c7qp+Yv4DNIGWGTSWMYOGrULUWQ3/4FQPFEvKNfMR0YYP/dMzgMgyBDSNPMStc8kQhtjaMHFy
mA9lyr2WSX7xUKbCfXVtWWrtbqzBrT6B0X1CvYIxsnOvu8m5LLPjrLFwNd3+thiSq5oQnAVFghKR
c7bt/JK0RDXIuf4kQMFxhtacF+ETwtsEg1z7OMSnIEI0QsUNsLuIP1s6VZV+8IRYhjDvYSIM6ZAL
Ah/ENll1IvNBEFCfmhbJGRX8R4nzwyx/9UgjYPXmXpe5ecY0U8t+LW3fcwcsdcIEDxe1RZ5sbGUU
vejWlX37WNTNjQeKHVL0TNCSfFfxAmmOp9xn0S0T4mHLzTaFujf+MN8k1NRXzijfqu6S1UyYy2Oe
4/usn1DKTqN5h1/5OcKYWrPz0wClbFP35cVsOVcg7BA5hbdvk6DaifYd33MD+gWDdfqhlkgIJKgB
7XGYGe2Wdqzm4dq2D/rEaaGksimy4iwH/zQY95M+IveAeC6Q9v4XoebFdt0e9XVrh7HbR2fBSJdy
2k6NWucO0NCTSMbwG1qcRcYH1FTs49CdhF4kN0Jk1xoGFazWoCi4s3bQtPoVOttzp/s/4iC49fLq
TBGbqMGAp5i7+U9U++Qe8Eu2w76bIaaWTwnwZwalQe7to6YWf7papSSVSQ52oAq8MVFTH+dAuelQ
yEZ03w2Q41uCSpUDMFqW65UzQs8zos9FZxXtXOzsCPMICA2RvOA9/N2rplNvIXvja4QWphs+u0yQ
qwAxHdZfTJIzihEVukzQNqw14rbTXiTGqRdBv9FDO17VhhYc4sjCZS34kKGHh8CAClLmwKx8g/3Y
7UNJr0HBdjdKPUE6tTwxWZ8in0isnfOjGQ0lNcWZzu5A0krKceLOTD/A6/iEFOGT50nA8Km30l0B
5bDoHpfKpaMqmZ0nKPnDcgwBDmuArMsC0BR0NwTrfWTnAtSYrjKLGvJwLgHx61tZ+AacT/f2jxrY
b7Uy1JAMhBCrZMPQQIl0iNZ24TkHeC7xzq7l81JEXU4iNAlWDo0q4S0fYkwW01ORpzNVYTWXyR0W
l+5On3p5JQnEcL7tMCuzUOf7rS6+FMd1w9wmuR8flnfLn89N/MVa5qsQ/1lF182EFXCIF2k9EgKq
VPfXn6+Nvz6TKvP9Vdhf3i7ffn0WLPX5rw+/tvm3n/2x1wQIAp4Q4Hs/zx37T7x6pENFBgY1J7Ds
aDm91vNgRnUZlmV/n1mo51dxOlVkDTUU35adZ11gF7/flOAnLKvxiNTydGXoaDNarpa1ayQJUS5o
LKQTl4qyJYewvV6qw8v7yHPve+HXO6SZAAxCM9oPGGHWXdlf6fGl7zxce5QdX9hHAjOccIT2kbuY
GNsYG7p+5yowBLrQ6sPlT13nMFejVMNGEZgBWTBsD8Ns3rbt6F1FeepfLa8YTjHQU8WgsTMOjtGe
O4F7ajVF5pXWCPMqJiFzFU7y3pwCudMQcNm2Tf2eEfqKkAXHMZLBuh17Vl9esXWNAv2NHGrcgGo1
/ZaSus5SpNCw9Ajd8gAe5BDG1rx3SygWiS2wDAxsZVcX/OynbTpZV02DBnWU+u06CuXaMEWxdVwU
q+w0uZEVS/lj4MyY0+lhtkdxBrYJGE0TRtMONzS7Q+y9hcUcl5rFHG1e0VfB3GcJAYSSpZPOU5rJ
eyEr5Nra8lbzEX4rm+A21OEmJc/4WF3h/4t2TIiRYDj4xaY1ZhgRvrabtPgmc4dT0ibZJvcgtobZ
WVi2S3nXwB5BzixpctKdGVqXvTMTh4fR3agn9zhtnWdNtOi59Ye5Nx97P8tggCYREx2cPrT/fpmT
/e6Xnr3Was0j71T8DNpeQpzv3iHIyVGiUFbnUAYdsa+S7uykiFAJBHgAKJ2iGCPH0WXgrZ1hI3rb
P1ImuCkRWZRUstHXGsbN0P/MjUk+tND8tpYdalCvAPfHnLJLg4AFdKhCIz9SFrIwewBcmVvV3Vgg
qEAD8siZeWgVJQa2EkZ2KNJg37ltCTXOy8jteOUG6w1km1yXoAUhY6jB/goiY4Kqet+v4jYt14P/
6HQZnJ5i+m7GSCmX0hLUCaJV4rdiPQdWuh4im5xvMd3KQjMOHpqHm6E2dvh1YhPXeRwveoXhGmzt
Vl4HAbZ0lbSmo8whCgsAfmRvscyUF8NGwEkjizsEj2ZCGhrlFXRIgfrm2XASneVvO+HrK6OsD8JC
E7RwWWSKsPvJGbBeMcJgn1ni2skQgpMuq5EknFlaxf5Km/bw3HF31f1NFDcdp5FuiyQ7zlHSPaWB
Wd0ifn3CZLYMgc+UWfWDfBxFSNvfSr1zjkHtbSzZheu+FTDJqkMkzIvN1LjPiMTKegBJF2bAajAQ
lMi3XGV1siWditBFZFzHuu/fSnLXNKB4ZTRIO9V1AkVJHhxoot5Q2TunBX3YI7zlOzkSWJF9hyrP
rmy1jnZvYPNpDS9uF59JIzy7ob/vLQYLN67PlRvcoBzxFIakRBo/JF5N7lptmJ60Vn9j4UpKxcUy
Bu6sEffUYL3+LNqRXBZA5NwWEKkS6R/LoH7Lh/RgDIhKzBNyNKRQb70uUPacCB12zeBAHD6yUnkj
NfQWz+mNRMtbg8nDVHvr3tpx2u+aiDqJMSRMxmLvt+FJyxH4ReRrVY7afVtk+PXChGvbiGYbkrQx
bssxkivAeUxm7jCvShjtUFrkoam9bwgg5Xemg/4TM3+JWcKxRgymCJQqKZHRbE6nrCSLUMwjfjoJ
BXUsxDeoq54bSzSHurd2kxk/daJApnhERrNXucfAuBukvJnSob+aGbitBJFREt901DxcOal/9FHe
xh0Rn8oBb8texOtW2gggcQKx0yLWpOunMk/jG3OA7D1qybErsvPQZXhBaUaPzmDcXN+DhnEekZ7C
QdGVuzAOz3oXkGyK8nzbTe4L+PrnsVz7IauXqpXwnwWau8PLNAVnIrlNIF2MkR1nWqFsCub7B/hl
9IOe6sreM9Q9JcMAxU15GIXfPIp7a88xv3WoQcW1c+iUwrCsFM0E5VscExWuhNp3toms+lHgUSUo
BYXToUuqHWwHKhysERHkOsVom5lCPmHOhWKdd9ZBPyHiOq59Z7yHkf5uYdCchNXtVFAz6KcVgpIY
z+J2Y+C/YIBF9/P9gPmgbvfvaTySm6hxqu6K4NTXzputchkaGUZS61RKtE2XbamS3SIZeSMq8dS5
xqUszDtqWy46JsdQFm8BFUJHNWkjSncn6WvxqausrdaGmyEKmaWLUycqZstXA/3D0dPOiWjufNu6
ievsadIYNoKqulGqEtJ8i03CYLNuDqVuvAyRee+59S4CfedY0URay6mB9xGWI59yO7bIYqOP6YH+
tCX+Q9zzoqmwXjC/4+B7NvLoBMH6znTJHzgeifa5gshsg/LNi3vEh09NRKzWMcWm6yjNEAAwcDfJ
YtJUdjpjEOE9WKy5VpJ+mc+opsTjFlXNF023rgvyEaVtv6hHo3aVeMOhZmTzyYyZzU3qf7dxRmTF
LlZJI19D330fa++pReakZ0weveecx9GP4nWiDw3zvPWNZyeM35wWFTKY5mHuUPFCwM3IvWM0u1cC
fcrA6DdGlpvkXIYbcvArG4SqTwq8R3hPGy/jJBXVuVkp6ZcsjvCriH6QT3mYHqYoZ82op/aGjCeC
gQhXYBmLrO6DVlChYFgC/Q+Z3jCvZ62cNwM3fsoZ2RLvvvWLH+UcXXXV2Sepk7fN0Unri5b2M8kk
DelmsmIpmSXbR2doNowUWmB+A6Zwj7bBaJ4QnGIOTHX0SOvsYXSmX+TEvhGqbGoh3pvk2k9phiXT
1Zr8wRF/a7zMiuuxKA5jPpIXhTg41wjFGlCh4V3dTyQ4vMGJWWEPh76BL1Vmab3ODe9sT6UOZRdl
nkoUp9DDxEKHseGSXjPAc2h05sG+7lLf25ZQGkfmpAnDeFi34aUe619ibJE5a4N1Y+ASphvbutCc
63HSD6mAK1GVnaoyiQ1COm9tVr+5LbN+adMI9YwSq0NSWZwKrE2Bxq2wQt7ElQclZPiIpSj2+EMq
YWyIDKWyYnOi10GjrQ0zrElQsWuMzbeIQ2L15DvzRu+R7Ou9GN0Gtz5qXvqMEgG56gLX7NFmeRGX
YqONLKmKJn+xB8u7dg0yx6n2QIb73tUsa60Eph13JEdrQpe0p+HKSI2HiSBJZV6yjYF0nwxZDsaY
r089WkYapPoxs/eMfu+GEb44EfxY4FCvfYkcF/mlcdWM/aWigBqPPNLkXFXzK4Lr0PlL5nQxyZM9
IAesMWPbNpIE1Tdp0kaGtPjWByROM8t1dghsJ4Ak+VXv3JiTRZsf+tcpjne9Egb3qjpezwAf1mWi
PeNIzj3J62dNTjduEj8XerfxTG9cTTNSMt3QI1Di7AcX8cfJvMtC8iYetHFKeDggx6yh7Vl+BAF5
lY1DrQvll/ipdoLzUPjP8IZdK3uzZ+JrYj0XccvVhEgGlprJPdTm/RDayEiJV9nfGd3a8Y23eqby
yr8JXATx+rof8HvD58515KNO9X0xvjM6Z0WNl6yYctErHBRsLHulo2KifqYs88z//S4ZlWwdpUmY
48xyFJ8LtIUYvzmEy+59bPSUH14tDPjRPxqpLWZ8ardmLBiNAIuoTQJqVyOKOHxeYdSndgEjfnHk
m7x+O7E7Inll0GeixmMlz/N8VvuN8NiDhr9sHHKMPva9FZqsjISc1Ygh3IwxXJI9QS9qIKYLcmcB
5nEGE5KI3Y3gtYXIy/Jafcc/pMghmyV7+GcwiNiGINVA9rfBrM7W34ZDg42dhY2d+l8oWzsMdTC5
azC7CzC9C/j98hVmeOq16o4B+0kxy2swzYNqiWSNiaIyOzTI2MlO/1AnViq/PcEeUgz4kPAhNyd3
Hb8w0uuAtxK7PoEYPQ7mAgkLtYU6Hg5TVzEmf+pcHeX6N2P/Z2EDqA4usAVcLoDCtYVdILXkEfNA
tTt1XuqwmrocZACXa2cfNb5vrLbUr2MsCRsq2QYWherrBstCdXvU5alb+NelogO3MUeiOfJm9cxi
AjcR5YWHGtGW8XunTOv+stabvGKjXqttKur9uvums2yxK7IZbKqM79TmylZPOfJhMrBS9DtkD9cG
eSwyFMgP79RHEV8roz61ieiSzdyzQsFFzzbyd7UrZd5XGJwNSfepad6GqjyrXaptguo2n+/UFi1V
ubL6Fd/+dVIRH6oziCrnqA7FIW4GRLdKFs9payyHU7tzhx6txFsLbTOWKA/BjAYQ6nd9unVL5Rfz
Xa8oYkFUO48micUmmq860PKbMk0xBWzqjTSpdERW8uERbFv0qnRAAHTWXLGPI11jup/OSwFfdOgJ
OP6TNtJcC/RG57h4ihA2utYLtAWomCMVRzk4RbqzIxetlzRFP+5u0jAc98ARPkTQHsaRavZc6WhP
IJ7tImV9cBolNJye6uhHSkKPycaEEZK/FXIsKLh7dwsMwq5pqBIpNpW+7VVRxK6fbCWMYRZeu8EY
p2Ih35bHcj7EZhEfrah8hP34FM4+aJ3OYN00QMZsc7ju8l79Q4gdwUEFE1NQMNQGz2bazju5M7yW
ChaTCJJh8YceymqXeO9a0CHQ7kzfurCBhuGQotYTMt8zEZtjkeq3Gu/ZmtNXq/R8KH6oAbBgGGJm
CHGZnO4xi4iHZocku2tSbbIm5gxbsozTj+hRO/AjmLAazKUYUSh9u4LY04/0pyXd7dtk07UK6Tlt
0xTFCblmalWqAkPCDnlphDzMxDpMmp0cgqaK1+RYad4khSdIjF0POjPNq5soJ7BFbMjBdBIEBar4
73aDIk8VsXo0B86//FX5FcVaK38FP7FFlYGIieL+EdmRg15QQDITPVsDMUbr91spjPKEfk6Kw2iy
aix7NxsUWjq/r9Z2rz+KnJw2xbRLWCkUcV36qL7U9LkwOdSIoayW4iSxM4Ko5A7wks/XJri+VYf2
zRx2VGJzpmFs5lbTMO0ttyp35iivdYF4t2j06yYgGTENCaoiqpjpmNVpSeHnqN5ymgvyqgIqttIF
5ifKHnNsyZSG5LINVYYeDHBvefUYhQSpS0P3vXjc9CX+p0bgbO0x7HcFK5kJK419icrVpixES4RF
3blXTV5o2H2g/ZXunPrkTo51nDSeao9a5YDSK/UQ/4BQ/XDjES1RVnHudO8qqLSXORzfEx85tyRI
0UWlCooVCdibDALoaKLFgrRMedSJr52yXgNnAEQyWtXtT5aCal3pgWOkswJzU3CwsrxJ5wQ3i8i/
LhLaxaC7L/noowwxkDjtc2cnA+KWObkLq2raJxO/9FJn7WCJsQIR9mQpZMbAGJ0maIWjFqGQDPvS
qZ+KklRzPCjOyhReWbaJBJI85qh6b5JvTlj5eNIFj+7YzLvSiEvMN96JOJWExGTuwTRcdy2mvKP5
XTcoTsRDfmId6KyncUYzbCjPFiKI1LuRMQAUuMVh46oP6zNWeCfDTT/8/CYICI3qvLHXE4pTS18I
e9q2VozPYF36tXAZA4wM1VTJIsLQu1NgoI9KnnCMQW8VJWpLCtL3WU5VBcUFJYX6OXWX3FvDz7m4
g3VjEO97OPJtu4HwSGnPACE7FqRt4iDWV8jB6NQUB0pdSj0pT656VCBUuWgpGjSYm6jw45IRMK0x
sqCCxDvdrs7O7DygUbOn2EPhhg7cC/O2660XJ2UBV2p7nZIj3hkoh9RbpoOdnrrUfIY+24UeFYGq
L1ddtcvC86jD/mh8uZlncHGlRVSmDjJQiS5D41suqkubO49ZDA5IobyYOogeKZbNXUl2iA5cuDSz
3M93YaH/UvWzBZgzS8ZhDnrtWOAmyBXfRFNInZY1mh1nGz85sfYgi6TWuSPefUBa/es6zS6mgR6t
oC0g3PmqKZXFlqK22adYeg0e/Xncxh2KryjSsFyeg/7UdqxA9fFbHLWvsUoDORIkD6JRzcpXGBlA
KE/GTI4ITtm6GTHL7GMLja4YMUHcquZdECU/AYhZFFWNEh+OYI90HR2hBxPhNsNhQN1lZdd5cCo0
fycc82Rn8mGm9E3qkAbiSi4iUQ8JBWvCiKLZVjVuF35lPYo2qK8osmFa3I8r1wDpUaEVeQxc+86q
nEvqmu+ib9/0lBqyNRMDlOh6J5JHENisLyI06rzPMmNdxFdxCDkt7tH6B9PTraMMCqH0FU5LlZn6
htWD3fs7pHQOBcW5JmpfsjHYpw53rvGoaXvdR5n6T5/gqaH9UYoPbbhPqmNp99dZrnCxquSXJ+7N
bBpXuoJ1tgrpmcXepksM8iYC5UTklACNROVFVexwgASBQ/FmiyjbhyoKur54ac3hMTNQ21DrDTnR
ekkEJ+tEuPe0m4ey0RDpQUZ3qZ1hyQDPMPjeDPP3YWQAwruAqw9iBmFDRBtY0v/FJMz6R6c9Bfk2
XMNlYWIx81jgzv8RVd2YdDQwsMgECTAUU78URan8+n6Kc1HpPM6AQw8YKyEzgMROOqNppbo63FGx
haPzCQ3UOwa+kYldYZXqhNZQNdVZU0hGzCpJ2gbecXnnhKNq7vmFe1JfxZG7N+POvZksVji6uErz
nvWbpBwZqAJeDU2RBejDHHHf/jOS+093tOXC1WXj7mVw7cEf7mjAuKpCpHV3YJl2yBk4xtm4CXA7
OWhMzau5ucnERzWNuD0YjrOqfQMVJUNhLqqUDsFKDlQA4UoF/m5SMJ8YJMCWytIHQciPulUB2By8
+TVaRtLf9Q53b5lFSbChxKpdy5xpzYyLR9mEdAQgyDhkf6iwKVbtNFNQ5NHieXxi7RXAoSxJBSHy
fibKeh0aohc1whWuyZIIN0BfrxP80q7FrzqZ7xoNk6v/fNOsP9Q8lpvGhZqW6zsBxd0/bpqP3bsn
Nas9aIkFAE6ETzM1Sk+FREstd2weOyT/EURgLFjgEVRdjpVNOk5NLSxYTl4VwCxztGdZarcRovEL
OGaBNc0zgwdCphXLuPw661ruHL51iJLH96RJ0W+k4VW29SxN6rgzSyQFbogGNH6z5r6TI5NqfGyq
XRSTlFY98D9fvvfPFATLYdCAheGDZPwnCgKivpkZ4HB30PXW3CX5Rgv9CONspolCi6hvSdwoFZhe
N1Nygn5yvYD0NItHmRQKBK7Q5OEU3jliPlm1t2XwO8wuQ10hj60AYrkEDGM93Y8gDSo1qUR2cZl8
7kwZBE9lXnBAg3RLjyK33mrXYTFQIwrmT+iQg3whQWT6kQsdhUvE7gcPFlSEzF6UjiA88vHg6eUh
nacFh5QOdo3BEtwjH+9EV81tdmwEeweLskoBsfxIirWRUwZCJ2+VsATfBw3oz//D3pksx61s6/lV
HHeOEwAS7cCT6js2ktiJE4Qkiuj7Pp/+fpk69t5322GH5444h5tklarAApC51r/+Jn83I7hH8fqc
Q02Qfk88m9pdGVc1FOS4uOtC2c7CHTxuADDn3MLE2v2fz4ht+v/rAuYLG9GKIHBaELbwD1mIi0dg
U6xzd8pIBtkRhlkfhyBbMOmFs1PN9570xGYYfLbSFjMOr0V2NSWf7MnNCLHZHuJnzDaZeSqeVdVW
1wRLEuxiPXwL+EcGmXWdTfNfMb/6syj11hkn/k0/tdnesOwf5iw//DR+h3t2mPv0yQ6LzyBn4SiN
bwAfbKidzQwFVlneeea2r/079H/vsmzI9Wgjzof3vVU8TicCGzKmJN0n5JWWvvEcDYnclM04P4T+
sh/kcDXawTyQXLwLusq9VtbsXgnE2eS4QJ06xiQJL32bSoxxwonIJ7eyzhF242nZPvRgdSexFDmF
F5bVFDEmbHK4s2T2ATcWJqYobIqLXb8rDr7feoCdLHiKGabpbGKAge6KD0WI7QpqJFWkeV3xScTK
YQhYm1yHO1QzqfTjNoWc6Iwv5hR/4mO3MTLiIu3+QxeUcdk8egYTzA4Dw43WWSjiVue7TzLqbqov
jpv0zc+6c1hHz6yU76o1pYsW21VhQ0kxvM2h+xaRAIdrPJRebKywa+uOwJC3VlJxETI00xqTBCPr
74oYRMW/dUgpOsBh/HSm5UtbkmBoJh5NIhx6jA6BPsOPlei6uCtOmqk6JD/qePxp2Oq1EnqIkPDA
CkmEW5YL7SZ6SCwoeIiJnYny3cjpRNO2unWe/5QbMHgVq0tVnH3R24oMUmwhld+CIjkHMak55h9+
26j6jgoX2Y1ZjvSRXXtK4ZCSl/yELx9YFWu9kzB2yk3Qw4rDJboHg9EGG3zDaZ5GCz5/2+NaqVph
Ktl9DzESuaf4EkT1W6RWIV/y5ubQvqSt/aZv8KRrkp1bLV+SbIIB0MQgeK39SGxWdCGI2mKuouja
GDsE3WsQz49I81ls6Htwj86OLj15YHSUciVLvhXSFlm++XVp669NWj+uSjdBRvlmoD0OezZ/ssrn
XepETwbgOTFL1rYTGB/rtnswAE4mCyhAUt4TjsPE0eAfZss5If1wjH+A9BuGvmyT5GpZBOTZzIxU
0GvjwfDPBpFeOz5kRzaQJKrqbS7lHpuKGYYQg2sm489jXlvXEXqaa+BfPufpY2bP53Ul1aC2Q4Ae
v8TIW04RkksfyGLMv9bVxH5C7v3RkcmjS295NnKv2DWRyQAwmG/zKn+6+Wp/yyVYcj7djAQtmETE
MvjPAYbRzGAwovMHEKcUvqeZlLvObwbgrQpAdkgdzHt7m0w0Me3p0DGcR1gxjsXRGzBCWLyxxOUX
W01bDHSqDoO7QRF7IGkqva2718Qg3AYdUn8yzgTG20l0gVV2EXnTHnID/alMvV23mGKzkNBmg5of
k8mAyFJV51KlkMpQ3iWVk++RwGDRZDW8XCO3iGyP0pEmhK63Zm1bNu82Psxu/4kZPR2IAcZAlp24
QEkTF9/v//0dY0Ny7MqLYZtfpOXZB+hrp8YU9i7xxJMX1vISDi9zm3rgS1BR8M0jZkV/OzAMGslA
r5N8ga/YGlfb765QHpYTxkzGNfUz/9LJT/1Dr36jv0NRxxC0w7ufuEsU3YFwIQAGdxLy+slx/PAa
jTLDYkq8pm2Y35Z4STZClvjbli6jqdW8xn19N9L/nLCHuo99PzsVWWGhHEGNnBLOfi1IHdnWU9ps
gRFdot3tR0h07lEfpT4K4ff8GaL/rCM4LFFddZAfUkYqAQ7tWKCzZJC9iZPndLTjNTl7RcF8p81v
RZSFWzfl7cw6vVamOZyaAuDcYni4FxY83h6G4DUoX1rSuIhFjs+533nXRhUhkYX5RLD0yxGx2RcH
x+DT7AZH3wJSyak7GbQsLyFZxDJdd4ttf4g5y/fZaP/bL2tJrF8t5PRDudTjNWmWcQNDJj7UHpFC
y2Rhx14xzAElvM6242+zmLEha/G3KA5e8pS0wDAyobNg8jWV3nYkNAksncTL9YuL4V3Vc7skofVo
G7QWICbwB40+Oy3f4kpalyC9SA5glDF++llkHSE5TceeyJ14XIcjOVV0yW0r+4tr+D1IhthMkiHK
NlutR7L+hgsE++yc1RHcY5QLYITKfIa2MEdkgp9NySmxM3+nXyOGynuakWVgODGkdHnJfQpDfGcr
jQrNWLqpKM2q3rpoBnDeo0Sp6wFmFlatXR8Dq/vJSUu4kJ6DAOfTJ8p38CmjvelVq1LaDOjVH0Xi
PTulfNbVRTmtRB0tznG2GefFQ/82xbAdA8Z9MLmL92BlmcKSm5AtjsatAdqJ4wLlIfaY2q1YlvSY
IKha3fpABPjPNY6vmp5d2YW39SmkGdd13IyI1mbPuIcfddBHqQnTCiKSUfm4JDtIjRcrse4tp4Vk
Qr0ucY+q0v5J10ndyvYxx+UxyaBbEXPR4dD/p5q3ALy3biW/qO1Tc8gRv8Dq71j7+SuIe8q+ygj0
t+zzd2zw2cqgnVOmd0+yLd8VH1axz3EX/gwQNjFKxL0XSUCKCDIiHEmj5nNM5APEWJxfeaVmhppT
FzdS+VBlIUIUJFxtmxalfHHJwBU348j7DFCf8xbSmUHyhiYla5GMxKh58665/VNC5+6nB78AIyjz
+WiN85McUmIgyzzfpCK56whMPWCiqjVbmiC8dMgIOuUhPMGz3/styjKIlJ+CzOoN4jn0ZIL+tl1k
gCNRidcIyteMeEXueRt/3va+M0OCVSWzSvuR7hZtiDc/uTB3yyL9lG3BvcoIajSe8gXEwfPQDnTr
+xTAUBnMdm+veBL6zqlaPYQm7kk30L5iG4+9/wBb4mEmv/Ew9bC4Br87FxpNU3pA8q2wBX80C/Cb
MibrgBj4zVhfyIrdyUJ8KxSg2Sh1Df6k4cZssXpNRooWcXNteFN0+lOP8oX/pjgM7Va/ijBXXraZ
2eaHNgJFs5eLiETOQAYVVRz9npKZulhdETIRYJGUkRibNvcU0fNGgy1LRH/iT8WrHw5Hog/ekKad
Y+Yr6IrzeWdmM0oiDro/kxxLRbxQPeHRPG09BANixEynKMv33jAOfWG86jcgthhCD+uDqBaMn93+
SYl2HNYHVtv2VdWeGj+IHCqR1o1JbyS8uO2+5YyuEclQ+5aANllGW58YNTlYRrMNZv9rsYr71hju
Uh8WdNTBdO678MmMU0i1zG+9kI8uNFXSXXbv2l4AQR5ccnSfZpcIu3h5NS340LbPxzHMnJ7YTW14
CDwR059qa67+B+AWfP5ZicDKWp0h73cwhWSEeWl4G5QUNVVSpMgUHJrDnE63iAYvEfrJXTDFH0Z8
V6M5B61+NkX02RgSrzH4kzXyHZKnsXVFgvk4VxxrtGaYUic+EXNT/YChDSHLfOY1CQGpEf+0Kj5D
VaWyYe+91X+Xc/t+qtfwu1mWn5aNWEDdt4OVfPGC8jQNze88ys+WAkBIlezR9ZrnfO0+JpBToY5x
of5tfAKps1AOHKJKaMWgcVPKOrrIriFVxIYuhqspjcZpNrh1Qjz8d4Yx75JJIG4cW+foJrB1xZJ9
akQkgOmA7Xy/9QECdw5Dd/1rI1k30WR9C/LgR7CE92BQe1UvJSRImxMZrHCt+ASU2q+O3yvXQSE5
5hOgHkn2tF5/1rKYEz3X2Xu45D+COPldJV4LGt2gpB4rMgIjMhpwYEvo5CGJwy/s0U2QW7OQyYBY
69jUIw2OQil6zMa3U+sflGhF9eOqJXFX2mtqMt4kT7Yt/Jm1XmkVlL4+Ez9wTkMwqBQeuj9qEnbt
OCGzqx6KjT+FT1o4pRUYlrqo2tV4rmyoScipNQCncWtbVc1+jyhlmFHfYKgArzRG8kvhVyqc2Zmr
fCu4UXOAyNO4WMjscwJg1aWo9TkmOsdNBPvL8vGR1l0H+WvEHBEpcO48l7qXyn6yDAft8xcvvB/l
cCxrMistuCfntLcgY3kBU5y0uKRrQr5m+jw6HifDvWZOfLYc7ZTmF4fM8+jHIP4j0jXuJ+l9HZoq
2rpKVWYME6i3+LWqVTanB52HToX0QTynX0NP5pFvAJThLIcmgdJqph4pe2JnD5xFrYg105WdqAr3
yGkX/E23VkWjX850e/oQnIwVd47a7w6eaRt1c5ND+9AvFbsrK1JW0iy2Dqp9H4DW7CkO8tkhnGp9
tFYLAgaqi5HY4bNoTH9T4zNOSpt10QJRkgQcd6Q1GnZIPY3qQQ84dZNrT+j2hH8j+4E5O+h7V9bf
xWAc4lre9zM3qlbdRj7zSmzbxwN2/uHyFBo93t8OArV0qZxzZs7oFr2PGhnEYSj9G9GRTMl9gPxm
NYlTiX4Sngb2YNoofaOTtukgb2K9w9W0iLHNKecJYYlCfEg3Q/PXB9UNbPrih2gPFpbQbp0/65wA
INfPuenICyuKxyyFJYT7O+gBt43WLGvlSSJbwmT8p9Bpv+uR27qy1wXD+l2G1i0z5ZepJI0UKjzA
WJgrlkK1a8Psu1a8oRRlX03Gn34kHxZ423PtPw3t8uIU1d7Pvac5mu46PLUD1b+OQBWwxtBsKV+H
KDbqfalUXmrcTHrxTa3/up80TPwaZiMmBbXOgXzSGsI5SeE9+53e+bKme+xHpsdMMw9Kgajvrlys
B6ftr0FlQ13Kn52YP6XOCKge4dBFw6ZQ5V07sDzrW65UExk91FCDonH66XtWDQJutsdifSkwhIcT
Gz6J7DF1zY9q5L40jOQweaycYYnbgUKOAx+uqxlC+1BbcpDHP42shqrMp/xnJG11M97IW09pokZp
3CLD/aYnvfocQrVgVp8BOncM87umO48+s4nef2LQxM6iaqTaZGUaA+Ry8K/Py1JmGzWMN0zj9+RM
b0M0fwEOY+CQx9kuOaUet0cDgKGvBqNLyY1R94XGEAwGLIx8eEHwyeNq+l9VzQxpM9/pyYUeYA3u
jygYvmktETEqMc677QYv+X63BPEKkChfksWA0kCudkU9DPbIsTqAhpuicLeMGnn5HAiqLXC0MAkI
+gNiDlQFGlRd5C1WF2Qz0jurWnoU+CnQg56NrnoMA6XtZeG1ChbfnpopjQ0YD7C9KYSWk1A7XgDl
Eyl38ajqMbz/8IzPiHsFB3NZLHQJCrDC+VV3SpY4rzN1Z7AA+GiJl/XsSyJ149xkLtkb7GJYrFPt
WNF4XZ34U8360gR+imzvmyk76tdy1VRXNkxSich5ovH/rAwk0YvhXwLO/FYLi0u1jrPqA9vhAp8e
NQZEHt2jxpuX2IJwykxCTV3gn3lbk2pvE5FtkKE9bOdBHtQIE6oZM6+A01J2j8ib33qaW9mGz0gf
GFyAZcCot+/yInnT91BrWfPBX7CCtvx6HxPIFgwoTJRHjZLEeQuxT0UQP2ohbaAE+ErN6xsfBSDF
ZrbDI9oSygx1ZwZT8Q5wZEr6YL1SjAy0rXXZ5xRKS2arD+NFjzhkiSlBQ6ZY8jz+dlfCYxeHvSfy
79HlvFe01MTScFv0DHnbqvgUfvWelvNjGhLNbsaWnn87/qElC22r9ZNGwKZqN+ycZV/dVmUmUPp5
dWiWo4MeoHboG9TFSpwHxBOFTqmyhRlZulv74aBVhaqeS5UVgiiRvyoFoqaNuBjuE5MHZNwy1IY+
hVrTOAkiEz1UQfsqjYCNM65adWMx9rnga/nFjpmXmcY6HxzEzjPZ0IIgM00YgGLPzJQo3FnEw+69
6wyS42jUUjlSoMTeO1qYk/rIWOnezHA9qHYmVdpapy8fE5/qWA2/1aqXNeMetj/hnW0sNvNSfCgM
ch6pIbWCm/3jJcZLBycH7oYgRxpsovVRdXoD9DuiE5WRe549bML1n5BMC7A3ppptnXjwwr/pCUal
rs0liJ60r0WOzJo9EvYvAWc1ngA5ERvb3LXfw5V2qeC+Smvw9CCWXxeDwVmLexGP4y1AG9LY6FXj
njjg2ETT4qA2p4VoN7HVfl0Lr6XjpfkbOS1hgz52dDeTgZCYy0IXKyihHqsqQEebfKpPVL1bIjo6
MqXo6G0V1ssiVTo2uTey2bhufqtAkKVbFQcN85s0ptau6sqPsUjvVOUkc0o0attDkaWoiiuuHcYq
L6YFDBOhES2tecZi87UdEeD6AB2eKiRc2yFDKJZECPLZ9kqXnmUQmnL0kxt0LNeoWw7A4nsOl0aP
YfofWTyVzTL6tM4BWK6Fw1LnAZPWi1wJrtjnSCrodkkfUc4XwESMd5TCoeyG3yYDDwMbky35lVlX
fkIdBdyN/PNoheApdGCOEty6w7SDS5ahAcklbIzpl5dlR3W56zUxz1LebswOeh7imaj+C5+REiWY
LjPNJIDK7/4KaiQQY3nLnCTZ4qAXXZhpkk5ukCEOBq4tC4LUxWAvuNdWBbhgEo66gvLWLmKpkhpS
3z+J8BFwAPNuSswT952Mb6r2cnzmoU0s75eZPNo+7WDx+c94wzbQuJ81mKBxDKNfMQye7G/aHKMr
Vti2hFIKpQeacpbRIEzooYV/SYr6i0i4ciSbjUfe2qF/kg5bd56jzCqDEbnG5+pggJQbSE9b1/2W
MAHH91KeloFroKrY2M1wsg51fhqVzUvp13cGMb8IZdYfwfxbq9SjNodeEvKZk2a0D2hS3Sa9JSh1
g2BiK5DousLZbreKGDDQEQHDN9ti4iaqI2DIhHVIRC3bNann2D4n1sgcrdqp6btJGkI6Ue4uc/My
sCQrZKUkpour8dTSGRF7xyiHq1830IPsvwkxvkzz4mxtzk+eF+lReyxFjEsMprbzKHbLvCS055Bv
ZxoM38t/5019XguTEtCTG8dXVF8F1MMu+76m5Q+bbHuYRNgvzNJkrYOyZfuQMwxEOiR6OQ1Errnw
rmlkrlDqnC+lYnwU83TfdrZkXpPeO4Ey4SeXclcq8lQTU7y73JWAs/uJrSUmzo2kb9C3FpR0Z4aE
1inKxeAFdJ5ufPMoUrZtyHocyd8+hS3cHFQvlU+OwJ+pqyzfyhY1htvhAtT5vN6SuSQaE0lAEUla
NTSCxINLt8a0p33EouQUxdviij8GR9b0Ixv67YgJ89bv3oXNQNaFkrtVO7maiWnnndRjANK6vKjh
GJ+GY+41gMKpJlFCvGpzlTRv74x6+qb2zRYOOsD9eMWhChm5auEzpkO+xW3ex8WvenzVS6hez6rs
PSW0fSMauJTOaxGmxygFH9CJRkvX3fnMXg+0+e9G4u6tsvmStL+nYPzRtMzVg4xzVtiUbCmsuu3i
I8BU4aeOIiex0GirEIrxZoObH/jru+ruqjg8BSk5iRB1ROUB8sTHVt7sKVH2AD14Dfzlg9OEV8OI
jqWV/9SmHKXBClcqaBoNwaZTpI84Cp7CgQosElRgAcu5Qr98TAE0p2OWyWUO0jcYh4B7y0bDnA2j
ni16wiPJvOlJG0NpptfcbkTMPqCJA2r4l3uQaIM4/w3licooGqON0+a/tbGQ67GjhDV594l4HTPn
d9YXz8rASG2bZk16ZFh3JHf0d5AoP/S4Drbfce2bVxlQB+G60+DtonwbIKMpztA0wLbsmewm6ubD
m/YJieZZD4AtFQgIQLNxwvARL8CHCLrfHlEGS20M532Ivqn2aVko74mAgp+q5GaTrxysqA5LRfEb
nfLOy0N7KyvjtwaHbU/JicmusrF6YUICkdXlvFs9TPiqI/Oe5gAGUQxPhvkcoqLxMEF+2+qLlMHo
tHUnb1v2Vq0G8V/HBPas+vS5uOH1MIAsByK0+vymuEqoF0669tO9W20QwRntZcBMs/BSF82Ij/6r
g/gIMVtg0ARFNz2SQEsMnvdq2SzJsE1/JopSm1jdPuxtRqTUIaILvgb0tJd0al4HK2h3jHe2oTfc
wzWDCK+sxFSXtihLJPR+zsZJvyum9FQWWAcYgJ8KXq/7p96Bc63bm0E5jekx6jjaH65DFNrofhTu
gqJQ2Umozkahoyk7YNXjxyAWH1kiLVvBw76SzyoqiAM1JJuCh3U075JaQhUQ9GeO215w62QZrfwf
6obISqhpNroaVUVrAhzBH2pumn5vH7KOhqJUf2iiKoBhfDBOXldW+2gJcAmx+i/avyuXbNdpcIA3
H9AB2nj3MW7de1DD+1ok3MuRcahWhNM2I6ttQ0yYZXtPCh2Xtf9RGd0P5WilekYGH89oWk5t0T4q
T5E6dW8S0AMQmZpxcZieht+wLX1DRYgOk5Wc5Y515bGU5pP2PizU4YfGbTENc9/maIh75UaHk0h5
jAQ03f4KiPlDoyzWwsqR9JJGtHuuwfkRnqbQAFOxUx/hKnMVRTt9DRSZpyYdlwEKJBhaLVFULwVR
b4wFNIVSNZ76zpXKXU/1YBp7AqO4CKqXwil/CYWfqk85aORd2QQXv2FcJ71f5dwik4Gia5ak7XHR
+86HnS5f1OkRrpcfEsabtMUMAzyuQ86GAcjEzKb1qQ85p077FQkfGzpjPPWwTYm2oNLYtKqyUh+z
rogVnK7768XnptduRerZK+5wsMUpmXUHOGCvgPI4v65qoVA7OJojsjKpQZYMkkSTYcqGLz0KXpZC
Y++W9MN0DaTAdt+JF4b10HkU3PjU8ElIVWoHCr7H6/KBVAkWes6ZHGFcd23wVe8kEywf7I5MSnnm
+1lDJcIl+t3DsLCU5cWJYjzbWKLGu7wav6u1Ru/9biTvBcSjPTxRhxQwrNhG6DgbO04/I3wwNq6Z
Xq0Gb8O0at6G+tsq3CftIKWKXk/I96IKryjwlP2gSDcyjl+He7NPvjeG+Gi+OIfcqQkwbDihqqrQ
m40RoAZd1wOUyCBSpapCL+z7HrOEjTNN56yaz8ikHqDov/RzuGxQ1z9V89ekZJKMJOKptW3BIDFj
6crfdX1rVI6xJf8p7V2SSNr5DxpnWYABrouy0Y7FHxbk/48g+785GlvsTH9jXO3+GUF2l/a9+l/T
pP/F1PjPv/u3qXEQ/MsyHcvCWdaHSgov8D/+278zyELrX57juML6u50xHsjQtXw8i3n30A5xIf4f
4WPmvyw/9CmVbQf/Yd/9fwofs21Lkb/+uPieP/77f0DocV0kdByZJ0ToYB38X9mtjPvo8Zs+PxdT
jYZjHt7Boe/DcghpuCG4wIfFdXIis3rJg1OWVud4QavlDlhdsdaLjdMw3fPXx7wTygpAEvM+1Gfk
lj+Kpcb8yxp/L2XElgHB6JJj74O15vw5sYPc+rV5KHwwPF+xq/sqMzdQyFZakdVHvJUY0z2MChO2
Y27b9U4u0B3NzkcPndBoDOKzs9kOFze+ol2EQf44xqsk7ap/L9t4Viudf1gzinnILcn4C85jwjTL
+eYpZpAux0QMxzySBbh9JE8lBc8yNvD3zA6/mCBl77KwQMQ0A8yEhNFDBrgXYs56z26bPy4uih3o
3P0xXVI4fYWJ80kZ/zLQcFycchBMi0V6IirreyKy9D6sp+QekC/dDZaZ7vwlWm8Z1Sq0LNYeXCzP
TklkG3N1YoC7zDD2TCIFgywot/nSjyoZlYNrCe10EeEFDBg36VoMdzg53q0hdTnB0Hcr6tZTnTfH
kmCJxyKR3wJMZdmV8vxbYP5cpvo8JdX0u2P+InvStVHMKBvEBd/TaEQz1Vo7ekQdzTzXyFbSBSOQ
3LNfqihw4PquT1ZTgU3CNJqSugXyUZqiaIowxpquwTwvj1Kj7CJZjzUW8WfZrgSuGwXyiFYZvGL+
Fhhin9Ydto71Vj97Ve4ltQyvS/q1jIprEMG71MWXyQtmZYt3lsmEcabYB+kgfF40eBytXQ6Rz+6Q
OPBHmsK6AIkkhKrFMHCG9NeUuNl1UF/MZP73F6To+d9+1I/q5+mn/O9+1A9EDgHd7Hg3/ZPhMe1A
LYZPRDaStfKP99Cv1+hH9LeydMJDG3tf/3EYThYgZ5fjayv68vLXUfx1KC5X9SYaWrH763d/Pe+v
t9W/0z9i/2jtAzOFbKf+5r8e0D/GWTxRAatH/nZ8f55pSBLGC7QNcb5Ch/2fT/zbt/qJ+m0kjQ82
N5jy2GW9TYLavOkvvWUPu0IGw9abV/M2xyjAHRScu2mFceKGeFCJeHmqyhsx2fnfvhirk998u+B3
RltvKcG7HeIh+v8Z0Tz+jH47f9f/Rv+WZOF1IwJb7qeYLPC5f+3Mot6zXcYdVCwic1A1J0Z7B0ew
2ichVbBllowFhtkgWp3vRFIGAImIIgcYMtfCXy5zOMtzB99tP7TQyXOUs6Z18kopbmEQiBu6Kr5j
Tn1zGLvboqFYLF4Zx4mjfpzZmgffbELGbqzXynD5qD07PkzN7Nzi2HNu+ruhgCrQr2gnabzAr9Gn
cWFJO3NvcWWg4jH5DP/6nZ+AWo7EUSzqGWsX/erQJu2KXJzQF0JwKivvmswNYStJjshWfe5ySQR+
W03QAbQwc80OUcZ4sOldCQEoMBF88yz9xfQK6893IiBKsJnzN5u8BRbP4gfTv/IoyjBHooA7qvTH
kx2E7rW3+f8KFlYm8DAsZmyRU/1Cp4xbJV3PATuI5g5A+aVqBu9IkVIe+jassEYtkWmOGJMIWS83
3/OX25oldLdlDTt9XW74NS+4QzOjbKwuZB7FM+zucZ4kJg6s9BdcBO6Tx3SGxmZE8C/NCb3qgjYl
WavklqkvgLLi0jNDNhcXzxthkFksIOb5vCBeohC507y+A4n1BDxTGR3NGX+Frne7wwy4dTNWi1Ti
qJO3PiuxtmmiSyL5lf49cZ0trXmQHfSPmbry9Xc/yaQXYVDf1uI8G0FySKGf8HFwCqpwponB4fOh
cszp3AxQwMygg8c/IbmbuuIWhRxJLI3sNIHboNwkMRiyU+ncUKxZ57WcT049eA32mznmCQ08EGHE
7rER7ou+sDrBJNJLgE1xrinuWuLI72Q/MeJ21u6gf3SMvj+sDmOQyVzJlUSzuYP+PlKBY6EA3LNJ
s5gWrXzsxmLYQ1zAwQ1KAA6o/bAVWVOcx3ztt4vR4zhI6/DguyogVxSvqVEVJxFlmHck1slW+WSL
9hcDu4Nfr7zEHPVLIuvmbdzN00HigA4THwwDTgrP0bFW+rs/v/zrZ/0PM51FrB//x9P1jzanBxes
8UG/tW8z6yXa3tv+4x/87aX/fAvr+rnHH+5Q/3Uk+v3028uy5PAQf8Nm9PD7/NtB/O35HUy4rR1X
MR2ZxUAFyBnbCvUlIB/yz3f6x9zG8+4fv9MPjBMxpQ7c5SI42lDmt11kekz8/HsxtntjxYK1jjJu
OO9nW8U/hwgHerNsf3rSf7eWboKSmUH0wN7ymMk3F8Rt4XM9M3LiBsLaFQoBSOKSOUfHtrADinJ/
1yzQQCe7hkfg4PMi0wbKULGey8Z6NcLu7GGal2Kz4SCuxbPAimEdNF8nnMySav06WPOyoZ/hbzaS
B6PZW/hewTIX6a6prRGdXrkBHZj3XlxaWycg62ywZEar494w7hhOOAT2flTvLOsSZuA4cg7ac4HQ
0nQmD1yFl689BJQ0kHs3tt/mKqtxi0bfh3FX2ZXmnW9jNdEO/ZOFRW8VvUJlUex3bzh5eJvvEG4w
SJPBfVZ3hxyR9zYpjfeyKSdllgm9cAlO+EXbu961IA8jxtwFUzreCKjdmSyEG9P04p1V0/FmJuNS
2kKC5sIzXOce5yeZKjzsnA+IRM3ZTfdRq0jYIt7aaVLsbDzwt8xebApJgdERJtAEnuAx0vbAN9Da
NkE/4BkQLmQJ9PNrYVGBYSGzIH3yvxicBxTS2Qm6ESFxeQwQ4PYkqiYILHEl/dEQeZev7pH+lWZT
fKRunRxKk+nhku1ip7lbQbKPmFW8eTHGPl6kbIYw081XUPioKDt0zHmxSw20VsaUPzUYc6DNy5rD
IL33WE4xTlsdhBYuT2ox73F1mWzATXqvXvyxwMyoaI6zUffb0hzfeo+JXrj4P2ff7DBZRG5A2jOo
+rLBwBsrgJmZgq2c/OMlPoKNgwXRUdtmluzCOz+YHxu/gaSGuO5srWB+c36aZjzAiswlqWJ4lTL6
nYzhCboW0RLAKmY6eudQEs0BzHVHGidg6dWSU3E3cDkOaWju5jmkaSgWZbZQbwq3uTg1qA0G2AhY
YnStn76DYwwTYfO6Jjy9+lFXUbrrTbwjXRCstUTQm3k3sxmTu8osGMfzCQpv2Q4VTMEwZZwiuvAq
YEg6eBbhuinemUqtX/Ag3XRJ3t2lM9dS4CFhCYEd3YELNGhwljCmb+V4QdxtbUI2uG2NQp8AYBB9
z1FrcvgcJsa4b50Fbj8hugEht8cUB3IheKLpBvgrZiWkIBadXR4vt3z2BQhLeEyA6rOQzEe8zazW
f3HgieIJGp+mzhQnTE/wW/bSi0/coVv5qG2rFlv3S2cPxb626gd/5RhdrD0qN95YgeMcyjgbT6OY
T1j8jCKiysbKfyfM0wSu8RK6w7Mn0h8LOjQ4RKjNUduJYzHe45zibYyBZcVNcyqQAHcj2JvGbl1d
n0lv+Lz04iXLiX2cmiLcxx1KZexVPQjZoYQUThWGjhtDnKikB+zj2Llm+YOnBNdtwsQgNTGVbGCb
MwrH5CTFWYuUyQjyy3nul7cZe7N9MIOspn5wU8ZNwVA9uGZAtl0xJDtrHuyTtzChWZKugII1MDbJ
7F25ctxZ0wvIRWW6L0NMqrLEPJAN/+IWvrEnmDHF1CsxtnbI5zOueNCKzDjitJ8iicCBPQ1imC9R
f6dKnCKet3DCiiOzMkh+Q+9dUi+BZRejezFXuRsb404iH4lY9nMDJ4ihxsgL///IC4MrsVr7pmCu
lMAY3E6ra+48mAebKg4eDSr5CqbFdoGNx5DHM4LwRB4Wo2k7pZDCfs4yKeWh6RDe2oUIID9tWHqn
1C+xPo9jvKphCR+qMXuwJkIZ0KG0iU2iZl+UB/zusFzhbGQuhCeRNh+xe8uGn4ECvJ1Faa/T5V2F
jEO+szIsbFmrgqRGpA1/8SThgCrFFlewgJvkZ1s7K7GBdDxetTeRvY9MeENvOg8hSqQ5B/OS/vdq
IgEmdZiYo9Ig8ETHUrbZm1V1w76IoJZQP8kYYB/3qWRvOAMQe6mcigMsMbrAP0yG8xGPF2xio289
H/omfsTeMLpGhHtj5Oh8JkAYgNPpeBL4e8B2u7BSzckm/C667twVCW264bzbRpddViJHRxOmbNF+
h9QEZjcMn00aj9uSD5p0a5RmCFu5H+35LjESFPJF+tQhZMGNBlnYNGeb1Cx/IT+AjsV00ULNxXCs
zE5zxXgzwH0qc7/EkJHFf7J3ZtuNI9t2/ZU7/GxcB/rAHbYfSIK9JKpJZfOCoezQdwEEuq/3hPLY
VZXnjDo/4BdWkiVRIAhEs/dac+X2zilGdZgHjZnFTKmbKgJYO7qpZiXuuQqutiwfRCqfqjG/i8UT
FII7AV+4RdadxJsYHGMFWKAWzmdyMl5Hl6/BA+4VTOkuK+JXdxmIpaE0fhiqp4adZ+tGiPndpkay
CHU0JwPWNAFx+1EWzpX3xSl1j5sjOGb4ryFOfbOyuqY5Q7BG0KYXYF1IDKll7oZ62xI7MGrv1nXA
Ugw7gR9Gm8SZzWZ/azC5h7L1nmntP+bk1zGVY9rOq+57UcXHMS2cQz+537wlEU+O8QNq4VF3cYBP
CkTXwm4IfsjBbs1j4w6fVMbCQs630YpZ+ZfxW4U+gLB6gP9lErNEXrZ1TyW+cfacdjipmIt2S5P+
GFvnsweXBNEmw3jWRHm4ZPx4FF2KmroW3Qm+RMMH6IYbmYmxohfBsNu49VtfSpwpnk4xnSeffcDc
eLLBLk4UtmAzvQD0JmziQ1PSElsaTELOrPfak58WrzGPdUJekLU81DXfKyDLbcy2YZu605cedT0U
qzk7dj1lhOkpbQH+xNU3D6ibwo3TNryrcZxFRfkXR7XbG4yJ4AgpoN8PMktPXTKg0c6hYrXOvNwP
gEbejc8VNZpK5E/zWH2BnZod077ZzcOsDv2sXCpx8QeZ0d1/X3JZuQRfoJigzYzdabHufRc3aGFU
0Xpo44Njyn01und2MIhD0Rr1PnBBFuEYXdEIe9rsjB9C0WbM6WN3y8d61ZMMsM7sSXRb4huDh1nO
iFdc+zL4+TG1c/rLIzCDVgXLYRqiYNep6Eau9APSShcr134i0nYLDNLZywU7aVkmH7WOHTjnzjMJ
iK9zouyDTNjCZ/rOLGr7EtuE44rx9CXPiVYPPMVpVrSoHXmxprG6TJZbYkhvPwU+k2rp+j+Mvv4R
WwybkYdTsElokSUdiZdJadX7IrqvA2d8mEtKHcaK9K4ddp+JTE+QZpGbyiM9V5YRMiO4wxv7q3qE
6CN2aZqZu0LWy00vzn3fjjTJWjnv6mbxLm2TfDiSxfOl8UKihuyTMSJ+dGIzFGUwIV5Zt+y+e6hX
ekoJSmDLPBmxvo6Olu/ED6Nt73J4o12pvOdUOz+tUgybKcUtafXzhH0oxeCQie7Kuq7Oza8JiyYd
TXnY+AoJSuujxmdTugdIMS13GjFUy91/hmZE3YGPPmfTYdQ+jfeA1bVVopBZOtbTNlpBpHLSdc/1
oqawgo1/whF/J4z4Q1W3MAAWyF4QcpKd75WfDXd+huSVMtO2ghhoWj626Z28Divi3smtb5rKzM61
FrCftvWKx+2iSNXcmcomG0s8FCvtbjYrZl0NC0wzKaLo7+PmfuiGeesbioW1Wzuh3bRXS7pHneFx
jZdgN0/QVEcAeRs3z7gO29tgJU8icMqdzEg5wwyBV+FKIOdwdrpFb7tpCUsL+1m56gP8AHpIXAZs
XnAqRwadGUqlH7uoC81+XL8KdjjA0e9xdsNsarIHr0TlvKDNzWP3Run94pb9nZlwOCyq7jhPRANF
D1biWHuvl/BYCQOf6u61AeCQN85ra8MsLfpg2FVG/lSYGn9hM7thEZopaR7Jl4Jw8W3qF8MOdCLe
9yCitHGYp/EpJVLt2MBoFrL1L4vOvB1RDGV2Bksx59Ze2ECqtG+Ne9tkH+MpAF/Ipe61ru6LbprC
FZPQNDO7Ofwqx44qf7IfB+tTABUKIEyZhI0NAaKCJDisLkanjmUYGNb3xjN8SAQJhEqK/41ilby4
yHKbk5p4Oz9pLgZqomMZ0YuM3eB1oHb90Uv65jzZckFKgpqoqr7bxbNu83lnx7SEe5k/pVaThrOC
BlUyOeya+Mdq8wbYRaZQpbc6a6ad8Es3JJKEzZcq0hCsUsW3WJX7ukqPJJuubTN8KMZawuqPdO/L
kF2PB/cvxU8CSa71gj7UU32MOrQcHkNH1A75dkgQUDjRQ+w7d3kmhz1XsnuKpvGF5u5NyU5uo9lA
7h0YL34QdztP1Gymu9OKdQsQOTnQPWEnHpdkvsg66TeDE5VMrdZ1KTwfY5+jt3OnTHbQlssynxJp
LBf/wLby5PTxz0gMxTGtiCFUaYpvRwMP8FluOEtwbjXUN8djDB6YC0Mk1zRyA1xwuoa/3EEL7BI2
PWVmmZdyUCd6DbQphMG+0AcM3ut9O2cvpmdXTOH904QzP4zJett02qMWh2Jmw7EOBJnsuojpXfvn
QXfV3scOtXcrhBYFF5RpN0ffAisfB+4MPdwpw3nE6qNAhqCmIIMiWCy0BxBscVzR+nd/+MDxL80Y
f06zI5pZNNeJk+0T7X7pgYRBpBvYYiBKTH3/bY4b5LGFZh0Mp1Wr+T6g3kyERgaNCXmmcIpgyxlj
a0Oey7yMx2HyXhRcnZ2p0aQ1vQApwNDfiPJzHE8sVSr5GkdKc44rqjWB0W5tzeZZVOAVddMe4i55
bMzlxPqN5pEALL20X2xK1mb3qgqasY7G+7qkxsxX9CmfaRzHyviK34NF9mRfO7NtQ3YkhNvtZdn6
T0YB0pTq+7mvpoYy4BxRhnB+BEv8ioIWFmAyYXAwoChb9vhWN125T0T2ig46zvr4TiVVfUuLHOgd
a/OwUq8VvXLmEwo5vlHse6fdu4Vg/pgqc5OXuLNactMOw1i+2HGkSYFhWWqJ6mNnUwNekLss+fKd
reDiYmCqaBo1c/GIvZ2EBjNjnr/ZI0voXlCDmDD+6sB7dFokQng+hnJ4Ucbohz4CZ3CEzQKkz0H5
Gg+h/QaVvzwYrQf8LWVDutjEq2C0finYmZ1MJ3jSi3Wu/OmQSutOwUA+rAoSVvLsVdfEC/TCNCdf
qYrWG8fpn/r1JqUeCee1MLZV4ZzHPk4vI6Kbr8ug1ksNTro5zrTp7CgANIJiTBvYJRPngHn7KPFN
Ybfy5xXeWEJ09M2D8GmUZ87r6MXo1ZAOoUZefi6j3YW94XDjAylvv0XxcLCT8RmxGuKA6bu7aGzg
s3FWsv0UTVgRqxpXXAJ3Bn1c8LPEoblvWvfLYhfmkWkTS07Rzdh/hwcuiz4sZ5y80kYwk5Yx7Ot1
dkRSfxM0ZjcrKLyLr0o2YBDhE6YRAAfdmJSi80chnBeyELi8uq6kZu9/bC0E2plTQT01sbzG7IGX
r6ZTm7Dv1SVRAVgel61irBwLT1wVFo6XXbFjgW0jdGQc64dmjdbjwH1AgXFC9bj4pGy7CZPGJEZx
1UybFhosaiwG8pAgOJYag6goo3Pszydb+SytxS6Lne8YjV9UoR8Kw3KJSpzeKtTuG5PAwNCzgbz1
3R3lyZ0Rd8XRAOLTfc1aSIutbaO0qmAg0ns1U43BXHTi5E3fWWNmz75Ht9HVw2WR9UkPiipgE7Ap
H6GUZ2HuumzaUs3yec3m6YsBAlvq/1iGBZGm495bPivytuuovFQ3K6DxnDgGRF81cmiM2I0c5H1g
1+bRzfj4hbC/57Gu9qYqvvc5LfCk1dHOdyG7zTqiccXyEiwtISaTQSJBwYBG3hvEAQ93DlrNco+W
6U54szrVivWhOcpDI+MDNxCYsFGfg9VrTcjdXqaYyVCFcGm084e572AVkK21x0t86tM2OztDtiMn
iB5ULRF144vY1ADcNkNlplfHuOuyga6KKh+crLvOFcVD5ef1wad0fLaHledpf6yj0Q2BUtF/8NR9
yvIVAv7F0Yaz7Y3xZqQmOQc2K5Kqzx8DnTFnjkqFeuz1risN+KMmAbw21tPaDG59IT577ipzTur9
MNTB1fY+FFgKNkW3bo8yCUBUaPjRw4FgqDd2VneLOFmLIR/GNrifCP2lLGh86RtqYQOVgsMsSYO3
i+7O8BJMVEHWhrML0L1OQEq5FWT/7+kM1NEdT1bHvNnZAR4PzCtD4HxLV8pDUj/bJO3qWVAkN1jP
Ik0MwSH6IbKYCI3yDCePKoNhPEn7OCKT2yizQxmTlzuKQNTNxU1SLT1U2C25oEYW9YV9lzoemTbq
4MpeH2BhK1hMi0+4WAFnNKE2MF29iHLnoF2A3Y35WMn54mak2TRkrp3SYrqzJHzZBkQUZOp6K0RD
NRo7ZTeloZ1Wj0tuvdGbsjb+yQKbtYcJV7MPTalC44elSPBVJUH8xNj8EwMLRRRcWAjkrWFfsFEC
DHlKpV/c0rK+1uhJ8z5Gi6zjcxcZ5ckE8HSEjXGj8w9KKYNqS/QZq4bIo5BDEs9paDFdxJB4kVB+
TFpO2tLnnOBck8vQTx6V9OSVlQj+QC5qSwjI90V6WjpKqrMBnaXbR50zfPJn72CIAWsJ+Vdbx8OX
N5Nzsp1QXm4j5esDWuvljKmMMsIQ6wOzOOXPbnrzuRJoSBx7Qcrp2HboHZwi3nrW1bVHc4Pt4gN5
p//IhtddWp3d94yd95j49+fv//ojP/79tfdfkbEh8W6vv/P+/I+f/uO1lC42roZUcCsQy0OoZ7qy
O7Jib0hSSda//Ottfv3Vf/mWElPwRsydtfv1Q+/vzmxIE/qPP/TrN/2suvQ1ABgavuwpo+g45Bg8
tr8d36/3qXrzumaO7//0tkrpC3smvGz/72P96Zh+/eD7J+mk+5bg/wvf3zqh9MSpWD/Or19cf/uP
E/f+WgIGDEJPNOPI4v/+cUaFa1ZkeMGtUrCVBkSMUM4S0idxy1rK2CXCq3eIaxTFO2TkYATYuQzM
mJNlsZPMmXQt0wTswKaYNfPjvWd7AuqGFZwyOzt4wsED2lMJmxf9oWCEy3prRxbWN7b8MR7ErIXy
qMcwI6PATgEijQHtewAJBpE0u2nuWM1X1YdAt8fZRs/iZk/F8HUg/heBSQnoW+f3Yo2oKzF6bmbD
rxBEXzFuX2BRfVtbGGrGd5Xp5q6xl7e8I5cKl9MVYschQEtCTsrGd/cgTO7tcmK8XwDj2lmMJnTo
8Sszn4wl0RM2A2rmoxCw3ZSrfsTPtTQAPRMWgMGDh+uHXhE439oFVhmcVZuUYWo7OBC9g6YXvyH2
ivRt/A2eB1C8Ka3L2JdfF8XprWlxkaIWxvDZqRh2H3o8zPjnaNcAVRo2djGdmNiORiMPFNKwduG0
sKnlzaPxCZ2OsQVGfUWaA0UbWdIA9hFoijo0eTeGSWLv3W7+jCyHnUO/j0jnQOCV7R2ilcIU+yJL
6+a1LDDOjva0G9r5++iXPRtE6Oq2DSlqBZuwyO7JDVk+JbH1Uhcsb4nFoQg4NMheP2pBFXRayGIz
QwuB7FYZqXsccx2FlYl1USoa6FmKxaMM5KEVDe+XX6IoNXe4/7utY1d4WHtG0wEn3Ub7pnnqx3cX
mf7UjriF8BvjeGVd4RGuTbPn80LEAoU0n3aU+jrvYl18nZnUQgOJx75faZuYNa++AvTluM8tJc52
UvHe8unKlwuRK72x2uFBVvUGSY2ly8G3wVks0WPTYYpAAleHU+e9jjZho7LytpVRkNZKYnrEhABT
ayEiuyY/Mnjtlubs5v1bOaW3ZaZr6SQa2L72QtdExRr1vr9/1zy9Oyb/pD68/VLu/UelyxuxZn33
v/6btQr2/iro8yzXth3p2CyV0PX9VdCXRM5cpJriFKHQ+NlhKZ79nM5Caha3QqDuWMlSbtMS+FFW
Fv2ZJNqDsPPg5dUm7oxTp6wDPRQSKuJYX0j8Ch6dacUn+uVDzoVQ+90zQ0G8+fsDN8W/OHCPvDxa
q67tUff/64GTu6m8mRrtiUZwfjLW4JCKct6a6rgmFveUBjOSCtIieYDhl55nmxTVf3MM/+LkUf/w
bHOVQkpWeX89hrRNM29KSuA4up8fmsI65WaWnFj5mdtgIfG9hhWyj9gdGC1LBi3O3gPAs+bz3x+H
7f7zuUAq6gSOaQlpet5vyL68nmdH5X580k007xOpnJPuac8LBsGxyz4NS1wf6sJ7MWXc3sncnI4p
xZahAU8ddcbdADX8yoIecpwc72CTATAjgxYrQjKGTswwjSLUvIv8+AJO4owPpbtrDPBajU8/HJx/
u6sKkB91ar55kvygqW4PeUAsxvsD8Y7+laDiT3//sf/Ftetbge1AqjWlkL6/fj3f3p7YMnKlm/9d
i14m/ZDEJ8+0sM53pNBkQT6HZuzvweluE2dR16Ed2VsOy9G14GNMFf39Avp6O12rMh6OpRjJWXTL
4RQ5ZLEMkB9XR9FwKJbEghg/PuuotvfvR/7/5dH/Th5NqRYE6P/43//z2/Rf8Y/6n+TR9z/G//hc
q/wv2uhfv/QPbbRv/qd0TUv6ku8dtIfPvfAPbbQf/KfPikB4643Af/4kkXaQSMPkcpFg+KaNgJVL
5R8SaUf8J7Yim8gtW0g3sHnD/3t4/xg/u9+e/3k8NX8nmkrX41ZkRHXZkEvPW4etP12T5uC1gxAx
3j8RFw9QCfunyKqxZST4BMuFvQ8B8TPAQ7I0f+K9oLqy8oT+dNL+xahuOr8NCOtRyMDkppCcC1AN
fz2KoRPGAmCXoIGChkzjRs+4U8C2zea9u1A9mUt1p9ARULhkZ2oaYez2P+epSdADAJVwLBJX/v6Q
LETof5loOCRHOJblC9/hrpW/nRhl2BZ5aKI6WXODQKwwoHLphbDXwv9e9pm4FZM+grfuD7Ydf3Vc
3N/a9bydCfcEuu1TVLFl09WoD7YLljMvgC34wUJbVwA/Ycs9Upxoza1f9zE13sjd1b46GmN3HC0z
Ohvx9OHvP5G5ju5/njr5RK6gSoBQ0/Ol6fx2kltDdJTjFfR7+tEX259Q0Sa1ChuSM+wmcI4W1dhD
l0/W0WycQ16CcrJpB2Ebk1P1ktY+6j5LfowsEYT/5th+nxHWY+NCRzJhrzfJ70Nj3/WZGgEvnvp4
fIpGDyu8KE41hYdDLPA1dgHrvdluP7us6s6Fi6XKGtFTeQmJZYRfPpTGQyzmf3tc/3RhejgdBEfl
eIHgi/ptxsyEMTVWp4Kjk4OvrfytLcjFcw08x2tIQ+/2mznpg3AhqAua3/jalCNL3KqlReXCky7Z
Rfz9qcIC8dvX6LvChp5D/Yzv0pLrIf/pjp07k9xy7Dw09yE1uFlkXDxKhsKSxh3VGPVcRHe5ZceP
7VhkL5XpUYHA7Ls4XsqefEBIFDXTfeWQklkPht4NE/VHwo5OVb2Ij4q1vk+D9Y563wLogbxKN3de
vHky8d+Ks6MhVZoZG6TpIaNLdpqMmkwhdoi7dDLCWU52OETzV9D6cEjpKu27ur46nT8wTXUn164/
JySZbNDG4EjNzKNtdPf2qIx9XVMFV9VOzvPPNMMuB+RHUwomJhj0ILkBmj6OF9DagFM5bpBcDbvZ
ki9/f3rx5P/TfQKpAI6dyX3PntRyfjvBFYv2mMAkhMAjrSTE3/eUmy9rsfBiZbY6ZdTxyL+Vw22K
iBCvnOWy5GA5MigfhqawzGIb7YhpxBcQvD9USZl2Bq1Ixe37mNR8dqC/UKeW6JJE/remzci4TueA
88u+24NShqGh+Rz1+RYZUIBR1uoOsCT9M9u4Wy6tl2AG9p10vrg3FA/v/8pX12Xv6dsQeJT+k9kL
O8NMHt4fiiS4NyMqjmNtRqH26ovfVU98jfq+6KeJzrxrvgwUXh+T6AG5i75VfUlJOV/MlwUXSN6p
5AFIDRSpWRghFw9pdMidrJq9V1+iqSYRdGuCqEc02LX7JK6rU1NlVECWHB1uk99Z7tcZCMFumsz4
ziIEY79gejsxwUEjBD7AzZ2CzVY5RebOuXpjvMuuuVn3V09y9D3FmjsTDUdpxfFjmX2cjY5SqQMY
JDEXpOhqIB6SVoMxz/dQoqmBtQbCK0iGplUFRHm36kQj1T8XYgJqVTcmFU0iVnqBYHJ05vpC55AY
lyTtrmAwaN8u89lInAlob7MvSm0f8y56q4bhg2xqeX7/jrwiUds2sU2COYGG2Lb47AK5PMc0hTDs
u6ueqD7ZJaBzQK8hbQ2wT+WyZoSmjxQyLmVf2teEveVjZAzpo8iQNNWiJXuIFSkZ3uazrtAzWZGs
tt6E3MPy4qvb8BnJlp3vR4OrxXJoiOtivlpQUUk3ctrHwEuzU20rcdBN/yVdS2ndZFYYSzTudoJo
g9ydzjPKxK09M8tnRlyGcnAs/kiRXZ31AfW7fYzGZI07jfYBYMMt2ieGWTk9ZWNVnQ2X9NBJJDHg
JIeAVw2VuPJUgW3GXm60KMUtIk8cnUB6amf9NinA9bo0ptvQl68BKbmL7u3jYk72kyNa4yEd16w+
ntmOeKmWiZO8+pPmGeVX0wVnt1hOOg78h/cHN1bpKYChTB+D1+BwyV//I3f5HD0p6+H7awmhW/St
4b4gd1hgCPPDdoBByZUVjLgSn2654sYAH8ePJEUgEC8XeeImobK6Pp1bBlNlJ9Odo5D6ry85oqK8
O5rnzi4hvwUyOVhEAz/nVeIf4twRWwYY4+n9QWQuIApkK2L9CYK39LGQBEjaDawR27u9P/QWJ5QU
gW/vz0olgc8y0uHvZWzuBsociG6f3x+QkXymM1jtZwZtmpo9mRFGRnnZ751Qgaw5L1PbIDIZYUlM
AcHllR8ywaLub6pzpu3g1Uzp5JdQB58peCABjl8bagtHYgdmKBcZKj6v02Gv185Z0MERpYq6ocdF
aSBq0Rm2tOm972Oapx/6mYtYoBh2CvfVdGGRyLr0aYqxOdGtA3DVmr4VtQ5oK2P9tL5QIB9uNB4i
Pb9qr784noZslKijl2HNrdjizD1kkChwdxl62QtQ3NPEfUGAp7Nx9Vic3MIlzWXs3TAt3SthHwEt
VQX024GtEmM4285S1fSeRrhJJda7eFzb+llunijF/LQY2vZBMzqMXCCsCgAmO2VJkHCHBQM6ra8K
VNIUPWI1+NLTQ907DL5kIuMwVlre19QUMGbQTxZDeRANHVtjtj5kvTdvGLram5dUj6kYX6LJ8MIx
DiT475XFbBLlVhRBEoLrvSsSutbvZ7NwFuOEHnRjuhb8kxwaTpp9dLXub6InXA551K/xCVeL/TJz
LavukxRG88hMRbbZMl6CFLKiKSe6SysbzL1M7EMOS8GrLN0JXbKn5oxx7YvTOcveSbt7NorkU48M
EhRZkMAHJH03Izr6jL2mlCRTYiYceIPPcbE8w6NwrsQeBKBr7PqAqm0jpjEIRZAa55YsFLNDFpWY
5YXv7ybjdLz0sX/zmwUwPTyasJ1zYwt58ugW8N4NU241S+FDFSHqdJBfs9AAuUY6GMjKFDUzDaWJ
qpr5VRiVYr1K1F0GamCsdH3JBptSadon14lCLvL08erEoW1Wyz1F20tVZwZ66uNMr2k3WskM2qLI
qbY294uG+sKGrMBpVaV7x0jOy0j9IR8+pjWmdDlFL4JInJXl9ZwDoXV0IjZcjsZrrGPgoFN9CPTg
72Y3Xm6yfVRuZp6jLl0jX6eGP28tgBglE+uwXOSkciw7GM6n0SweRCk9umXLXYoxMY6S8ZS3pXtu
JDE5TczMOhP8Qp4u6wAaVVPvqrMHlu+MxcXfihh3wDcha/JGkOIcUdLctYVV34vgRwLa6hxF9icW
Ne4pd9WPNEP93AoP1VUfPJgaEo5LKGVYofIgtS9DcODb05PnLOYF4B/TsSRQerFy/yD6SWGOiUra
cp7zRsxR8zn1k9chH92z3SnitxzKmSQBGQDvbPvk6FiBYz4rT60hzoW7kemQnwSB0O0Q+ihJN1VH
YqPRlccq925mVtYHI9g1DbyZNgAzA9NGgvvFZiv9SJ3eD97o4+6x0cFdHTfGmVQTOmYzesJep+Iu
KOGR47pA5/4yDK1iGBjSk91PzP7SSY5umn1uaWnfQQVCzsqZNVRPVxExRAeK7zIRM0xOoo6Q0awR
M4N9DOz2oVDkJUzdvuuM5lQPzYDk4gf5CfUdDUv8G5H62SwSqFbMBJ4hliuX9oSuwKC+WKsjtTz7
zKRWkW7WwyIx11p+jIAkyX1/13UMhejTPloD7Cmk9/khT0t8p2Q0nqyMq2l9j55gbjLHzBaJ4nCy
NfjyYMkwIVu0s+wI4+KY0/+Me+aeOAj2AHeuZdWGUdQY1wKB825R9DQAA4dcJtaupyCfeT8AEC63
pA8tlCcnq6cmrTJIO84szxpw3iZJJXVTahWIGcFQBUPxosEUG60M40a1l3Hc+aAkX5Re+StQmyZd
f4yWETMFvDBL47dKl2inUaQTCoZEjnFD7aUnMxpe4qciSwP2rJ89Kfqbupvtt2EwcOkhxdmbiBOR
fqNGyPqhuYDitl8KEAo7VKxMTX1273U+a1MbQbGBoGT3/lTrYboys3CKyctKeuYomjnTsy7LU27g
gWtH705WtOMb8k83xexFdyxTLQJa8/ITmrUbesThB1i5E7WHO6kaUOBOkG9heXiXdwNg0GkdisE6
r7FA76+8WxGlRUu0XWhYElTWKK44zILv/kRLNxdFG3fjlD7UbMJkr0oj1tUCo0dV9oQw+oCryGw2
QkdZPDWi78Ql4M4eG7FP3fKLYkN2oc+IYmL91/uDn8CtHoWvYcvUcL1bQa5JQPYLUDjn/P4jXZqf
p7Y3DtMS/PR7i0aFmO8NF4+gZ3jWr4eq4Ntrh5ZIsMFHTcD2C+THBnWwqIsHCd5EtNm8N8Q9EJAa
YcxtKjzvBjoWkWHUPInCco8tFRyavnPz9P6adieFGGOQh67Bg9iLFVyHYvWpxpoo+76lP8CzyLTM
M3XWDCoLT+OjC+txz2UMANTDguBJF4xepexH2jv245zTXs4xG2yTBXWjotpyau052U64f+4FClQt
4vY55m8wbTxRbI3P9dyWEP45HKXM9iqD/IMZjf7V7MlncEZ/5whkSyJOTMQ3pnhKPHSPHQdI1oKz
r0fBDsyKQ0pTYF30evtIJJmNf2S7UV8l4+8WZy8WF8N4MDsMJfMixHkk5R2N//rcb6Bt+A79dwm8
MGODdDFmCfapLOYtYSvL2THiJ1tLdVjsibSKZBrP9JNIjZ+W8/tDXUgcA388T2b0PzJGtYl2l5FX
z96P1Ozm0MOx67cJHD33sWj0cPa5iS6syyEN5cmmLJtgx29kFz+J1YFU8nsrWmgGpe4nQyzcDgQA
7Vg3nKbKI/00lUWo4/JqabQytfc1UiK+GLjsRZB5vFt6HcgW5YuNH8WYIVRL7xW6fa+3XljhoZzX
91PKoc6mw3uXlOVHu7j2zALSHY1NNk9foPnn29bKPhrCAYcmSJ/M0hevYuulbIwBBIRGgIA7Wqfc
gsE3d3He/MU/jnL4YFQJyM7lcym8ZedVIOXil6RB1k/Hsj5UeDVJswWYNaJKMjvSop3+kcXJx2Sd
YQpnPKzmGmG1u6Y9WmZ2wjdoqeSWA7o69BErXKvDCUSOIWLFGpDYHF8NZz6Nfrfr2uGMeOet1k+s
8zFwtbCE6PyhfVG+ScuXxpM7TMcBXP+hGAzzWHirxcRML6mo1VZI/cMxfE0Ic/425ajFhS8/WrXX
n9BLTRErdBkX3olS23YeCtzMZnX21+Hy/YFMCk8lHinBwY9u4XNmuju0tncyQbiGYDcevXRCZqjy
rVWbIL2qRm6lI1C2InUnYszYESV8zDzjCbtCt6/bwQ+nuvg6BZpF/FreKUHy5fIVTIcRRp4EvdZN
wY5GVQBDDVJjnYLrZuoEQcd2qC7NnxGnuhmjarcYzNsGDbRtn7dv+Wfss+UNOWK7jdsJMSgV5KpZ
+u8MHA8MQ8kGhW3wIPH0bqrRb48wNX+OkDG3UeZae3MK8Pl69n3Quqc67QMqoJ55po/ssL9K7A9e
0HxSegVKN2yBnSDCFhOM2dXCwNe1jf+Y++vqq1IQO+vmI1/JnVFEr6odUiJB2jdPEzwJTnI5dLgZ
t9geom2a5EBxGEPYtOcX4CbY1woInrNvJ/dGEZAXYKl71Hr+vuuN14HhBxuVvGTzIMOmYfqSUaN2
ZJ8opCFRcuwLIzgs4ilY7jWM7EPnN81jmlIxROhFkIyHsNX32ZR71mEw0dbUUXkdigaNpP6At1Zc
xYjnnkt4ZQ+2nETrH/EcjXIKIppUuzVRp5ywpX2pKBxtRtmdaws1M+Me4xeKcnR6/i2hQF0Z3k1m
p4FsurdGwKZb0PuSrxnMxwyvRcta6pAP8lEshBxGVgqR03QPklyITTEE7h7wJI4kYPbCJ+4tI12k
idqHuk2faU/vDPCxV7413KMu9aRIBH5Ipy6UxHDtfI0HwMm5+0nhReFpDn4P2Zx5IzasD8Ga58pC
4VrnKA9ykG8rTvVRemP0oc6qfd3Mr35gk8YVWyNyFCzCOCAAaaD72Zlj/mgaAePWFNdncyGTj4ya
FDr9tuuIEYd5C681bh+GuoNjUjbbJOP/5zNr2lREEduiFtlUa20jgB+06U+4L1Ay1Qthks1kn034
3WcPziMZocsH6Uq63ZSul+37PzszBUPQRfYGr8kXqUljmsQLVrS9ARsc+ksnzXMDzOycNOwp/w97
Z7LdOLZd239xHx44B3XDHdYERVG1QtHBiJAiUdflwdd7Apm+8W7avv6B18EgKYligeLsvdeaq3LM
XVb/dOfsZ0KDAkBkgOphkJbrr/cXwcMUxYTAxFXpV3IqsSqyWe+uG1PM4Dn/1x8jO/9/f3tEiXRQ
Y/TsyuIoqnFbD/aHk4KWRM0k7b2tYXhUBfbTOvdOzfILdKb8uXTJsLCIe/eabNdFTu2vm4F4lYP6
iqjBDX07sVi7C7I+xsdM+K996yumNX08PBZBxeg0cf0iN7JtVuU/VI7ghaBAbG4A2vxZ3trc66k0
NQxhKaGXwo7GQxgm81NQo2SH+50fxBg+OsemDfLn2BleG901jngrCl+3oGJOkKkBIMoL8IIdrH1v
dJ77hrGKN7jv+gRfwQtUSSBhhXlw2sTDeNZKO/VHw1X3kYrrneVoLTjWClE3AoB6yPxAj/RT2Gnw
xtqeToYqzjMZUXS0uxz1wASiH60tOeWh+YxStaiqlJjh+Ysv2+GUrVlnaPouGebY0+NKfZNj592P
0YxD1INloDAHxng1rKYtqQCViY/Mpa2bLdCwLCwZ9UMkLMviUvfF0WNP3ml6AUqkXJ1XEUlA7V66
c/rNzvMGjTfNBgAxKNeZl92lWXFvCEKPK89dmc3uOevC4dHTSANk/NB9wvU/OsD5h7kznx0nKo8c
AsUpiKLiDTPwpSgS7Ucf0L0zXTHcT3mU3XOJplDyFldmHP0IK3o8iyfMmcwPps2PNgk7v3K8bQPB
2pJzzC0LjOGuCNE2Nbo61WZr/8wLw6X0svhedRrpWR89eRMDnaGnyUtB7ezKECiT1PAPO7k5n3rc
Fce54NShjAyikda1tOZmzEQozPR6OtLiaP22IGGmw+BLbmSY0Q8sxU6zew3hixaCbfYIJIiBQ8NG
oaDEhVMbkLmd4paKQcDRtv2QhgJrFA9tIxWcMsrouenQki/3nJpxXJ93zn0nDbGZcqDOjdmTYK9w
v1EjoKuiCg4bcmswTZRHwie2NqEau56V+eMUXlViOdekKbkOafYnPgp1tr7jw+nusYGIadI28N/l
pTIQEuOYJv47mbRDUw3OdWwIHUyKGPsR+DVHny5MJ8sz58zrIJL+Ueb2j5TcWNBQmPnp+D5gfsKh
G3GREhM5znb/1CNxhRetu7vJnb/aGo+hGWCu1GiuEkyHSNfWGeA2TXRIGrLqnClur4ZLBMii5AVq
urhUVXPqe/URRR1LdOLJ79e2lGcZR8ZG9pPQf2B8rg5FWXIJ69xvdkU2QFRFhp/FqHlVVR16KdnH
JmgsaTi/xQoMn1TjM9+WOtuFRw2UDoRaA6nbOEvkkef08ggDYD4IdjBOEcDWScKaU7rDbcnvw3N+
9zpsDwNjpFrpPQE/HQQYlG2T+HD6/FZYbfMYzVhPCzvsrlpOzIPJJa3BKX201Ifyxnuv8PS7MO32
Fh+vr+LiGxSf8TLY9gW/lH0PkPE9LLTyoa+DO5A0tGhHm1D2iZFNquybVyHWT6UNtSRsb7ge2bWY
2JhjHx/mso4uOG6fZhsTjmt91QbeMUuiZwk1FtuJqfatAScyIPPNqzWX9XGOLtlwjoCWQni83aeO
3v8yaxYW/QHLznAifS8mV2Pqr1E9rCkOiIDn61i7WEVVg/W+qqL92jmAi27voCgh5A2LU+OMxXlI
UejFLpZSlfJxmKYJ5NN1PppXtXiPg+6m5ND4akifwwk8b6IqidNJ7Ox64WsozwLbWJXXQNuiZpK+
J0H/aGZ8iBSFZ0RDbyQ/8whjC3NiX1XvnO1ZhevJYTYSrJzzWcVEeaOKvrc1Zs0skpaMUMgftzhk
JYRbfHqIWk6HRtNpd0mj8aQyfBgtmgHw8a+uGQhMssQMCYqQfchUYmvPfH4sbMEBlW5/6UvvdZy8
+ljLJthiPTZeHVPtOPHwR1Vn7aKg9wYmKom8kA/2azAy+1BlieYX/RPgr/7boPRvJM1BsMfefYwE
X7GZmeJYNXN0DvtIbSPm8wpyz6NIbONYOsShjro+3JPMvqkqFn4gPO+ImXLO3lS+mQiqlqgBTEIF
setZhS9R5W3ITqiljy5PgXse6qM0Eqg8EUEO6Jom5xRT/1/aDtiQ5Sn7UrJmXIR0C8GkO64yKEvT
ex9TAeHxpbgC/H/Tc7M/ca56Y1SBPh53YnvA/en6omHgK92W/pJk75NuBddNjdCQu5GAUW9JAe/D
lMYJSWsDl17fhHjsV/i0jmasCIiPK7TwbGLJGblBKBcQtHmosN9tesZSOPwZNlexeIFM1x2DBK6J
Vl/opOb4U/EftaP2RxZgKmr7AO+H6Q43bHJHy/3QLWW9tFpjv8w0/clF+oj1obs6mWjurB6SxCgw
kc8JKF6LC4BHndipyronuI15Hr6qXUDj7JJnZn6Jwgzwe4MSuxYEt06apEDMpyvZO/M20smCySy7
J3sxjH/ZCSCAPrJM39Yz9+x1b3lYMjkQCZZXJyWyb00knFvJzQaMux+n5LMGtCw2dssJgxc4+QU+
OixwrTigB6fp5yQKzLYWwrmkL9SMddCcqh6IB+JirB1oKTbQYPr9LINQckWsxntSfcQhyRjED0X3
Ko14PBVjkCgm2oyYssJA0YYl3OOUnJLw1dRNe+uWzXrayTiC0aGkJ2e6MbRkrV53bnHvLGNqcxLt
1ZpuuMajk4v/Y5MUiHoUBPZbtNxyYu0XtucBe8Ron8ZMMBvFjgmeiceC4mqXQ3tnJtnRZRl7abCk
76s5zc6wOKgUCNwsGocK1DNeiybjMmnqoK9N7E5zEdrXsZsw/ef6NSWOz2uL/OIRc3QGeDqcOO/N
e8NDsa84Nx+zcv4RObBkdDf3nnsRX4uu0T8CYy520WgXe30WD31L4Z/jz0GDggewJeryCD1E8xem
NgTxaJeO3qUqrGKZmjtvHmJn1vs+sLLwpekQeY+TuoRWD8EggbmOyOdTRSb8gaAcUc7KC+SM5mPS
cXTZnY2Nwo7uRRUGV3MiKKvGfGjSQPEHlnoQKcTPdMSrFudMD1iE4gaiE9prDbNNSWfnOBj4hPK6
9V4gzR69qMMe0MZ3U0Y/YcilT1hpfav18kaLHqq/rH6AZP1lhf2nVRY4NL1WvVS0p2ktvMQVYEUS
PHJMzOwP655Byi0IJR0zCHZCTAx5cM5CxOvs3OzxbfpqNrUORBCxQFuYzWNBZaoiCc3bUB0uRddg
DvV9iDqxFVw3Ngzjm7swES8MwPVdVjDPGajdDnS2KPsYd+JdbZ+GNCe4uaRTkUwkiw1NOb0VnvVL
a0n0SrA+HllnytcZ1feumOV8XE/CBtwHznOs6ayp+xyRpVzzptUhP9TlThVMNmHQaccefjMML+ct
Il3xpcC7fI0wSaf1IyE34bOdWvGL12AGiYpYkEYI5E0Br/TNsap02gLcXO8byJr+vIW1uvHXu5HC
E+/EULpzq+OSECfe2SBpat6mfVZjiWRTFOO7WDhBExIM04srv3cqJvd6pv/XzZSx9nlUV5rNpb9u
rKVS85aya72l9/ESn9DRAOeQTzYJXjjyJmkm0y5xUFz/ebuI7Rg/pZFgYNeycxATjFqM4q+N54K+
RJF9EWD5zq3Rf6VdXu8J6eYJxn+YRtZbENttzuH2e+JYmHoHmmbEIC43p+VmHEpeqMPZKGqtfMdc
ufIFFy3QdmzWu783FpkyMKGZ1cYrxmx5gvUJ/3yqfzzWmB4R32F5yinAiOBLs2BvTePb+mvp+tj6
BOkKMVtfwt+eMK0QZyFmfKvpkfqlPfJFwDqu/T/vLw+GEVj9EVEGkQBGizt2cTsveBRmd6QWLrd+
3w0ijYUqcSl/e3z9+P/22O+7v//eYMwD7Ogfz0wiFpp8F+f1+gzR729xva9psDQ2cRv67Pw6g8sY
RyWMBh/POm7AzsoRZHjpcRxdj9bh8/oLmvnTk211npypArIt8sJfn9eZC/aO9WZQDgWTYX6y3hKR
2+71pPv8/dD6uLv82nqr9dwWfmx5/v106+N/PmcJyxRkLfq5HOIj8afU9klr/3Vrvbv+oMf/AgGj
N7dx9ewx/Dx3FSYwNdgZrncOK5JuW5910QbWcnZev+Zo3cd+f61ZehiWg2o9kqa4r/11A2Ks9k0b
Ak09x/BrwnHy66qYfEl7nqYed39v1sfyaKYy1Oiap11QYXrMUWYvbyRMOEjWDcBcTNxpMyEXcfHH
JANSJ/QCmcUAGZ0LmafomiJwXGmDmb2qNiqm3efppBflztHwLBRb7ovm9phTA/uY5MXEJdo+AKH+
yuPoFWf9k5HSgh2nvWKUv6F1rgHAFsgO1JEFmry4FiW+SMVWUeFtGB1iFZS3XCbuQar0y/WodxiE
v9ol/zDvlskix7RWlO+uMs5D0ULUDKLw2BrGFV8YpVKNUC+E6UIX9E3W1q2TSXgXmuEhmpdmcxzc
Bakd+Q4vcDNuHNX+pBfHrJzB6AYBWFoFfDM8IZqMTdt2at8FdP9VbdLd7PbA9nJELal9DmzjGpjg
Fo3+Oi2zYcwtm9ZObjqJyKbCqUm3buhqZqS92kH9fTez5oGO2bEPXgXpSrtIuZ+V9d7ZYB3Lzju3
YfrJ2Rq28Mj7CeNjornotWr1OZPhqpnEz0sGs64C3h5W1qscgevrR73Nk+3kdJ9ux5xFeQ7cXsG8
IGhTrGqKCU4kKRa4jMcQkCOrL7Yx2D3cUfq+pwd0DYP4ex3XGaVHJnDyTucSsUXC5GbIqS2D4CGG
N0tuGEt53JIbB+7a1tsZGTwCpjk0ZFxXQkMesLhrC4pcEsNVig6pg/ucZfZGGHxyLZWYH8jhrIU9
CWmtiggYzJife+KjtI/So8wycpb4VQMSZgge4+6+KJWxL/MUEiFcC+T/+a4ztgM1bda6hKlhG+9R
gmM+FccAsc1mquueiRVdSSnjq9cYz6qTHoiWrseLkT7Rorry3jFPKVJDEVMlEAr49BYTdGLNhCva
xRtH5x+i2xFEx/y0ZcDNAv9shuxcQshTMEM7aY3oOA9EtNi9/pMCouWQlYIM8VCQy1mEkJFocE2H
oKveVYf9ryrjn3G14DddfYdCklwIy6l5w+JJOdZXYAc7a/SJhSMKueMz7hvCLwJS/Bii5MGxmcyT
ichrq6PcOegaUbFd1E2vMuvlYdI0tWeVLI9FVOi7pi6HUxJOwLijznzBT4sqSS8usxehBshz62Uu
yFRgqn6Yl7JhfSiErND0o3jSCwVtf7K8fVvPHzKQ1jWfO+fsJGtuMu2COZTOObQmhyiCqGaCHugH
5ooIOq3gZUJdfPYoEjdlXXCAGrFD88ASyH3Iigp4B61ZFY8mmKLnCOhZ2YDy1lTAikdnt4EckqFr
Qa9kMEajM9EOL9OkkvuhSl65UAwv66ab/Glq9eeEXNmAZ0pq46t2DY8aKxhfIPTR7ddDLoXzL5zU
vS/jMX6IDWC+EGWNKpCcqzLAgM68HCZa/BRG5BqZxh2RSht3gEhdw9a7mF2vkU30ZHSG8zSJGE/s
PDzovXyui+YzArrDjxS9amUUN9vsyIfWxQjYBtYqyZSIbUox7UTekOjiNcfSbI17QWU3lEV3Qfj9
g/VOekhoI9L3A7aVFSZ2s+QtJzWM1f/Y7HH2sxeMLwg9OvJL4W0I12PpVLEszPRrbbvm1ZLKvBYS
ueKEruFga8rmSE6sLV3sjLa/s43DCFSvMB/rYWC6ZIfTnnYV+fLauzEN9tXoXIIsSO+e5zreQUua
cHCKCpN8t6jV4bigD/+lMvmMsiJ67mjPR0GXv9rjRc2t92wRYgax9T0XagRJq6proomnVXVTN3Ql
41L3w7k5DTb//l8ri8XfHWCui+rKMeAdSoET7O9Wi3mQiRc7cEVS4aancWDo3eXwBtEMvrqIFp+n
vG0w3StQfIg7JruL/4+XIP+b24PXwAlVF5bQGQT+3T3nBVHXJwj6TzkQZgDr8uaEnAG0kZAsLmQf
mWR9jiCgOqwwd9MLt56Eb6pVJUbv2gDqQePwsohN9UHkt8ENXzqGy2fKVf1+UYGu3ah//cHJRXD9
T8aF5ZPTddwT6PBNVO//rHjHzZAZSUkISup19j6zhHsOh+BeGDOy9xKymjW45W4axHmwVXSkbEo/
QGcKM/0Zj+oOW7f3Y9pXwo1+2lJ/K2nm0PyxfiFQsUzOXyyB6cY8tCUotjyOZ///eP3/zdzA6/ck
LgLXs3kbq+D8nxT7CZ4ZYZec6gqW7qZW7uKu5U2AY04RVJ9RZRRbJE9AgzPn25r9LMwrnkDsiBL2
E9r+u9H9CeepOc22+81bOiB1Un1w5D0kU1Udp6ocgWVF1rFLzHuzy/rt+ib+vwXsRVW//uPffrDK
KwDRdk382f2Tm4tDBfPV/24BWxIySvaR/+GP/isew/t33bM805G2tZq8/vJ/eda/Ow7xF3+awgq6
udF//Bv2LluI5fzgMFgC6P/b+WXY5GaYEguP4Og1PJwff3N6/Svnl8R6+s/HFRNZzkQ4QS2X9AAM
YH8zBNHvSOq+DiNfsuZwzfAR+UFHI54CMotk56s0s45WGhzXe+vGjsS+0fXkpKu0Og/ia62B141b
KoKD/qyJAb5s9W6+R+O2w6cI86jL7FPilt87PYig6tB6EDBBIyP/Zbcs2OKiueo1ZIcBZptaEHGN
Dh48zpM7oDQ7GtS7we7FLcgZIAE+q+9QYKPHHZFWwfnYK7FU2v38jGUMyuo8X3qkwhs7tb1zoOmQ
sNycLC3M/S0t1hbXzw6EG40+OaW3NN1Tj/oLpI85ol/UakSfmjGe5o+L4Gdb4esKy+AOVUQLneVg
t6xB7LlmEgP6lU6rwraCNJ8FNqoeaQWAM4Nq2E8a8ycCdY1TdB4aEWzGJQ3LJdFGajQmDBLa4jbo
DplHrtIQTkchsV+E0Q8Bvp0TU1Jsp0r/ZeD4aIU6gH6XmDoUYYOkPW3wSVOiuNAeS7MO99nC46qG
VyQY5IAENJlcqQ4IZhk3pcckTP6wE+cpJT/gTKArKjAz3bNaIEIjfHArKkCRQByzKz9M0fGZyCqE
7AcCl/cEU0a3EABZvNedciHIlthh4gqdyBhcxwBLeyTDYA9178HRHEF7kQLDS1tAwFBUY8G0c0h5
xSxiqMOClGVdQgiRGAfaFYmfl0+IiOYfLQvEevw1eXFwJl0deohNJqpiIt1mOpy4Mnu2RqSjLn2u
knpqV3eITDySKhnQltMenwKCmiYJDnnXDJtYGyFWa5k/T48KMeApqwDUpo754uVN4weddjYHl8ZU
pZ35aC5OXQrahcavYc6BI4He342sj7aapT3EAy8TeAQip+Ok8+6ajK6mw0Tj4PUMpcJ0AGZtOgUa
AliQc1igICpVvE8b8TjPAmZpIqMX7FT7QhXtVjIfItRYx53fddpNl3yYaRqeLX34mHoLTpwODTdb
ADSCduiodnJsUWCADtiE5KYdh3qK6EaDk8keVZR5SwCxus0g/FBTWq/AbHj10vL1BFV3adDjHGC2
aVJsO8NonuwwQYZKCRN1HGcuBPgzvFf1VJEi3bvmVxaI/HvUntvauvQmkVPKxVQ9pKzNKD0c9yWc
iw9R9IJufGyeojgg4aZ8CilWDiweEdQWOskpvTpLih5pqCOe9vxgwdY75s6OeTXfXkQJ1unIGzH3
4WFQqICAIA5xoDZxVt2XjPZpfEebTrXacSy3Q7OMSx6MyT5Iyz7YZk/VOADA6YqFdUdE5RGR56ly
JMS4EmF3pUMss1MAm7AQKsrhoTfnrTS8s4Ug7SrxrwDzLve0QWJjvM/Va8dg/WhVDeGI7knmWvhs
8OvXxE3gbrgfzuCe27Gvd0Jz7srcfCBCu0ci5w2XCoOTDuoxnsvqiAqs3d7F5D1jlEAR5lq6dw7j
1xiVwaZPGcCGefsYCPhv9rwNQ2zrMIU7AjGHYpv1WnYMcuA1ufWAE3y+DW37TRui98Qk6rM1yWSe
27o8N4F7gEW/g976s0GqJwi6YAXh7mU4qz1rDYIPPP1HCPMIGlyQk2VrwvLYA2f7I8oGv/eqr4Ay
/x6FAeemxVxrpZAhmslBuaLmiPKPQiQAGL2tqfU2bbkZ+qLemia0va5ym23mjNdOi0+4cJ0D/ovL
PNs3Iw4q8I1MT9K+/UkxWB5Kz/sV1+a3vk6asyxoaMA/vAllMNGe5noXSbrb2AAXPlqyKzi1Ecxs
M3jowe8o9QNrDMytaj4FFFonPS+HPQEwVyM0LkB4qN4EwRoxHKW6GLuDm+a+bIB806F5IKK3MYJT
4ujlsQKsuSE+9iCrEAsVmuP5DWFDR066jnRpdr9GfACl5BJBWNBdNNYPtRPWp6TMvhCSfSaFm1yC
IeopSIqBSei706XuvlGU+JZLraIw9pjW/KOJSeMTDaSaVkAtr9BsbSqZWsRkZuMp1Ufcy2W5F6l5
HVsSneOOFnwy1duhmPHXYZVCBAcizXyuy9L6csY3O86+dQ4hR2PMZNazuGqaAG63mT7+6rwcDU4y
PMHrdIm/hWdRGN6lnYGlmEL/HjcsH9Mr2FtfJ+B8AqbSIG9AkC58YYfbrsqqJUHV2+FG1zcefoRN
NwyfufUe5mH4rEcE6bUtZ5X8Xnngz/VZCehW+pvRPvZGk+1t+tmbmNYH6nQFKuSncGfg1yQnhS40
ZhUbzzrdkXsZRZyY6/TUgZU6OCSHm1PYcvjVWHfK+jvuPeZEKJW2njcGBx3gyhZSg7GP7OkVnt23
2KyYB8UQVUZI8ewf30tX0nnRu48OKwudLNSTCEzGbZclB8IwDw71OQc/2XuWYNgqIuZ7ipUgEv34
m+HI5GLZ2hdcLJDGFnKbJjEIhXDBzAEHru9jQJho/oP4yhhjb43D2SX66qEUY34OC75WBylZXyxA
tYRMeJtsK4I8B98y52TvDLiG0sqyjyQdb7J64WC2MAy51t6sOvKZIZGmTtPc12UGhwPNGyqn6g6I
bU1Lvj3VDcpjOqz2wSn1t14fvhkxbEOU23vdgDuJwIcIxNT4ZCiPWNS611pCsiGBHotKZFtpcz6v
CnoivfaEAvthZDfaWu1Fb1oO47jVPr1ka5ij9uLpyS00hpB5DJl/JBx1M1M8fKl77AFLmM/8La04
eE0JLRvdFuLFov22WGVIsmwCJCdczByL4JtGn7VNx7CoNzBycdoMbyUTzbYiHBnbqa81KKn0EnFn
l410iIr2MNgLT7X9HsyLAFg5sd9Y4leMqrkO5uKUaHVytJzwUEO2Ayzq6mcLF8beytFaY4QkYg2q
wAPGaFqHVvY6Lc6C2aFX60g9uAeON++xPYBrdeb0Lk2w5zKa6bbRN00Y33iVSLRpSACR0cK31moA
fnpHM3SMYz+wiGzKAiGfHhFbbyU+h9dCMyO8kzyvs07S0RYeM5EeORTW0TXuTJLJNm4acxWsQpqt
MYPvapTpY1lJwDlAj3TbO6QYWPJZhKxDbZjlYFpbYZ3awRDgPcQ9rQJ50aeAjrRlfjWuV55skgRm
St1rb72wfxKXithio9D07MjC8RkyutucYMszF2/2DKPDe4dvxPWQsifobQc9unjUzEwtaxYwmvwV
psAhcwEGHdjmbmra3VSk47kOp11YDIRx4os9VCQucc2JdkS3W3sDxv0+5vNUZYuGYDl1Zo6HxKi9
GZX5fZLsK7HZ0MLLE5DdyJ9cknbU0h2Di0ZDsefyuN6tAf/hyuNoZObFFYQsXeSu8qwwlXccHLs+
of+bZOWz3pikdTvxfDfqy/k7w1JXmdVwdOwm5CxYPtU4ZTqZZocUQxCD/daf7MraW3WnWBy3BKPp
BfU0C3bLilqCr3d1/ajhkaGR5UQHK6W7FlOmtHadXOzCeRDUGNtAozVg8JXnCWfuHE4CO2H5hnRy
EczGNyOf3yvNRFgtNPMi0I9KUj3b8uSOBGw5tqWBiUzpz/eshsm3IQAr/Tklc7DNImIH7GnMd5kn
L6bo7DsWIjcvGqAve0h5bE+BbyWgnmnK1UaccWvru3Cy633aGowqgUXZDlEK0m7fyQBhVU1CoGKS
c2708rmcjGAvIgPeOkDwTpT23ZjO075NmyM+JNsD3Cpd+TTJ/qON6QdHzocqS9hYaQRGuyRjo5Th
Nhk5jU6CKBkvMQ5DFUE+jSNe6bXRZkBkgjfizjnGlJndrG33c/gdorPym45MUCoYCodvjWsmx1Zy
WZXdcOTU+Bk3ufmYYRZE6U94wIxBupvybVMVtm9a1Sn0MbQHxygcPi3Hda8g7klGpyOM1iJ41pLh
K/PwmE9WzEBGe0KH0b1Flk3oavTVapN+6Otmupvn5AK68yKVP5tTvUn7Dw9sDjyjmz578dWBs4PJ
huhE+rKbBhPLtp6/DXxrP1QCLXxKiz9CZnHDle9cbW1dgNatQUB3Dsd0hBBGDlIeMoKFABIcgLqx
K1lnRx8JY2lkeG7s+FS5fcgUN0D3FLqfEsfPZtQkjCybM2M9tK9hRQiOVe1CwUEaFY23Qym3A+/9
hAANUaUWb5J65jrguOfSFOpouu2TptOJ9ibP/JEn1r5Myn2caMWXTBZZu+DQruqaFW4BQDjnSKYG
3mMcA1c5EdEW35pOZi8dCWGb3uL9V0JjZD4N2VaTSAo0w9o3hc5amc9lSwC6s5uxzQL+Fjg/oUGA
B7xV9vjcx9C6KffDI2ooJlXM5tqcy6oqu9s0zh8GdoBJl/3dQIbEIZYd61lmYFlZLAurttgSqMbh
KGZIcPHEtFo9ysEY4aNkb7nTmAeb4n4ieObQWAo+MBTKaajsA4Cz6djnIdFLtnzvjDjdR8GI1jdj
COKJz9Z1M47T/I8E4XnUJGADhuEmKbZZZaYarC3ZnodgePFSYV8as5t3iNkAoEIiCFkX3BVyZDGW
M2UygIWfhzK8VlX7CxK4vYd1vSck5TmGLbpNDC3bp67Qd6qiA+AVVX2t8Uogm3xrnDDee5wHDhN0
kYOgXYrNbNN0gCeH2ivJ2CHYJXNwoGMcitv4HQdlTAznqteUz1FHBA/WTx/IH+ZDx2Gto7HEQsG8
CXltfG3DL8KuX9spNM8OefFNeNEDFKId2fBHfY81XIt22cDJpPJ669jL9MlU5gVaQH0Y4zbf04NY
9auEqExFedHT1ndUDww31SnOSwJ9tRTYaAWtw7aKV1nGv2ZkqLvcQLPZGxz8ExQ6N/khpZXQceju
wpF9uyg52hg4iA3DDfMe+SaW/uBkk0296Ke3tbPSvnkLRQiptar1d1yHQ1SFLO4VKex1c9Pcl3ix
OoJ9xxkjwFHYUvq1rkmf85STM6jh/rwo9ddb66bCwdMXBKPYLZEY2mPdlBBntUj466a2auGXy2a9
y8kbdfViGyAiTf4l2c8WCX/XRPe0ouG5mJHFqs17IP4pOK//DVAR/PFlA7yn9bHm/n4ReqeHGyuT
hFMvkrpVV7fe+p/utiMz60Jrz87yAvXc0v3W+VHqBSb15c768CRBnqQwRPQGeANLEEpvNbNwWl7x
essY4lvGMv/QT4GR//lTDe4nu30IHYcPKQ972NTLLVSZ5hYrHjPKHqk+g8ZhATA6id9HD13HfBjv
oLlTmt6d+qbYo7jDW7Js1lse/bk/bzV8TetvdCwA5B7pZbyzR5DMrGY7n55Jh1U47AnhK8cdcDnS
QOZFYWwsf8c0jAKUrwmgPhm7Q7jQcgaM2NFfmwl0OoKafzw4cEVhL4GSR637oDXpiGrfGVhGcstb
Nr8fK1itnwq43TbmKiQC4q9Npg202t34ZbKXdpsjnsIaAc9qtRiiUWxw0TEBmRoUMv/YiEUFxCK7
8sHPjztMgC3yFDs+C6/eeDBeqpNaxA7ZIiVyWKOzQ4PONhv0kUWOeIWFF2T65a6W6mLn9StknQ5h
ktujn3IknoX9AYdw9HUCUY51hFzMKPEFLpv1cRzfGNPSeCBUzZ0thu/FsgJWmP48hxK+zjwYzBqi
ZqIUP0RyHc0G3eBkZe2pipPe1xw3AYw9Eum+iEF+b7JFIJLC9TmUU/G4Ps7/T3xIAIk+jzrRxkbr
z1rf+lWhR3TxRoP0c1EdQyAqBqnK26SKEOgt8pLfm2L5p63ZYS9dH3wwlmcQ8Hj9eHnC1W7Sq4wU
9PV+o6keArqzGKjKl9Jiv0tMj2w9howhTK3OGQkI0CmTigLtA3bI8hB1bx4ueMCYKed0YX4fcL+i
HhnpixAfL2u6s05inMdUuwZDe3YbJ0JDwNgRSXmBhxO1wYhYdjtYoDSc8jGMmuOgD9ahT8RzbXjv
6H3HfZAfsD1Fx7ImukSRkWyKursyqCZP2La/Eu0ZPFO9xzThbW3LfYMKcGckJipTVutkCY3eIVfM
HSb0lBzHOTiFTSKz+0wzSSgJN/qSkITYiaIB02KAdtX1NZkn+9LI3nBzgkZAKw447ND1WGda8H+c
UrPnsnINkju6P1jS9efeYlWqpW9xatYbO+F8SXBCpqydiTZmay/tciYDGxKrhoPnOv0tKXlaV3Px
U4VkhE7M8fN6ZLjbFGhLxgGCgb2ZeuOrM8YNcR3UEzZyJfR6H6bOflEq2+HQKuBuTWjeRvzetmf/
0LK3NndmrC62toFzsO+QHW96O4XsNDrn1gOD4iYNJP+ssa8OWIc0GdBsDlc0hcqvS8oz0mYwj7d1
/9BC2fpP9s5jOXIl27JfhDJoMQ2EDmommSQnMCbzJpRDa3x9L3fWLeZLu9Vtb94TGBBaQLifs/fa
nWY9NaT3VAOD5WLSvlekEGlDtR78Xs4yy/FgENBL+C7BZk65q16BxqEOBz8qzkXZfk8dMRB9hVCf
geDJM4zXweKq6rmmt6vK2TzB68r6qf1GJWvjmhMISGJSAKfIaafA0OFg3C+zveNxfWsCY955Bopx
x2e4B9yA3+mdho344Y7DK/R/ZMte8qNfvXRTr1qwWSb+DCQkmMum8gc/+HdTZDsfM2HQm/XGg6QR
j+ZPogceU6hbMuwsjqO7NfKW7TxQ9wyw4/WY0gVlic3szumhBf+OINPnDD5wDc6qYEf5/bacjpFO
3KUzok6wKo8UbXvKwjZuQcDP8V/kEDlIo6oNvQVZXRvv14YUAcPMw7UZmNnptUQiiavFzpqt1QVP
zBDmzUIq5wRDwE27N2oFb9Oc2VvkFFU4UWGkFcKlJEmrO2DtKVWOTj9aiEzNJXkaW9irHUk8cMXr
KuzK5FIYd+3DavLFc5idDMFp0fr93q0XgwnpSCG02ZK9MF1bVp7tHBPzQnvNocXe5diYE6DRxY7z
apMjfkS8XxUEEs7W/Kwbhb2Px/4t0gax1RxdMLdnN+uyhMpFxsCn0vb4nV5j/hjm4XD24sTeZwRo
hAMzRtQ5p7ZsQBctqwjJuKAJVUTf1oVPGhFEuDewEm0MJ7nm4NrIVoYAqruz/QU7CqQby5J4qBSH
hVcM2YN9V5PnsrXIfJelLQzcpgXAwn+XeVhXUqrH9Ny5rc0aM3kWkSRGqW8h84d+7tti+9o5qp16
gze0jfEAQP0x7o1IfyE18I3CdrmJ4gqXYX2qfQOX9tCR14AAf+HLtjTHtZmpXUIgF5YcoFBcew8O
9H2ZEPYtobHC1OQnmZjpJkpIZR5nnG5cvciEtNy9L7QPxy5gA4xAG6YunNbZeK7Sad0npowmt4tv
7jQhh8+JJQAmPOw8uvX7Ipp1vHDUnwNOw4ynSaWi0A1Kq6hv8TyJcjnXifs05b15px874D0Ve15U
S6dv1cVhrrnvQEKeyllsc68n6BWlwT6GQtM4NkCM3Bm36VIekb0HG1PEeD9J58HjSY1s4gw+JOPe
7+FfWQ44s8DE1MnkxrSQxAhKk0wubxLx7IypE7pt82xKc4FmjfsmiAHEG+n6PEkBQR8Rariszqk1
3RvkXJRozX1ttctRyISCNHjO67QNe982DwbsfuohxWFZ0usxj0m0YPhpi3rnJcuPGHX0ISONaiNG
9xsDz+96YmmUseaDF3D9r5IWJn0v3fLxdZq23U4Pvg84yUASoWvjIc9JVFNN9s46IMStqAPj4C3e
42RLwIJ+sM2FaBH6MUz4nJqpcvVeifF7Q+dARmRvJm98T6vJZF5rPJD7VFIdQR+EOyEsqni6GvUB
P6b4i2KgPbrwSKCpjzZ1MfqWSAOrKD1l8jZ1h1qkkilfyITjLBbP1DVJtlkZpahFg7meAdC58IuE
sthC4l3q2jcTbnk9aB+KopsOhJKQkn0WIxE1Lg74s1oQTo7zTG4uUR9Jgm+KpC4ySO8lTg97Rm3S
Whm08bJEdnwAuh76ZNhgXY53KTVJ2nR2tKX92WwiWn4x3IWzZ3fzUUT5dSG48ARBfZvMXMaDzPCN
EKnSfK6Ffcp1fWGEn6LPCiaw7BRut6Ji/MpFEunrwiAW3cnGzDooAvL2Bgb3oZjwd/j+fUP5frcO
tCfT/GGKepcIqiI4Wy5Zcu4YQoBJcfMOVAoLWIUBrayT5zMQcruGfKHemXYYzcqNqev1btFFcbFW
X1xWYygudjxREWF6FS/Sajy5fUB2GTGTgUtvxjW7DMQxw05XLtSaWkyZYEqlVklNqM4kWiR6fimh
zF/m3CIlPDP+qge7Pi+4O0JhM4BbyCfZUS37GesEN/ea25zB97W4JNlkqldvXK0/tstE/UP+R16E
Qu1zbUT5aWftVTN7IC/AB4Rrm+Vb3/MWCvYpwT9M/rCf8Vb2XFI7j0vICURhx9O9XqTawbLd4phF
DgEyDAu/FhZskHNnppRy1aq6ZyGDLzKZL5BzjO2nJ2dgLNObMqlfc7lPLvrcIOxP22sNtsD+t9t6
t8NAuWYcqMz83LWPsUiNNFTZuw35VLVGP7o/DeXzhD8L4/ZsnYsx5khAvysV4soaoBaGnB2sq50j
T436bWAV1GakNUAZAtSaWjgZzh9jquptN3XpxRy1Q1ZSp06z1kJ1jtlK61CRoydPg5ZanjV7CFQb
n2qzHNbbJGBvTK9lH5NDfbXw0iHYm0RmF3Iy16f+X0BPki2X9ZNHa36wEobhDOHKlH2nksNwL+48
pi0zZQOp6aBhh1NBabmH2sPT4i7u5ssLoNYCXxdHI2YKW6If3vC7FjsioX7ZaLvOSq+vFoFU7qs1
qwmc0PLYRx1QXHsk4De5FYFolQISF+e+yN36iBFl9fRwQvZy7AF9jHKOWMjZIsZS5jMxdVz1R8TS
ciCU7aFrPZckO+rsCYM0mvgMyesKvKbfls6lkewvWkAUKItZO6wOBnHM5NRTg/qYqIyIGNHaYVhs
PIRYyIs6eoiCoNyr95lU8PmkEtzBBtj7yJruex84iucNjNWBg1uO3fNhR/vom2QLqYmQRrLvmFcv
Xz4CPXUYt0pbifIJKC1+I60KatMm1BX1eQ/WlkneiKlgG1k6NtvV5kRpSbVIkDQpV46BGUi30hlK
aDz5I0Vha/jhmstDtmbd3pSzUE+iCEggJp1Wbc8x/Lm0Tfktxmq4eKJJTzVlBSXBmcs5IRRG7r3g
IZjqdhbaMS6k6qMnzQvRU1iX5CcF+s6EyDIx4XX8hWNuoqzXpMGlwRmzNsEeFOGl0lGxAyNRL7ko
04taVQs9JwVIvjetqn97a0xgw+K37VF6OmCl3mtD/pbE1sGdErhB48JuZsq9iz3EwLWH6Tqa5clF
3tbabrPx6EJs1Te2vQGPl/odMq17WUns3GYzRFv58yRXJWKcsycG99x3XVhNufV5bKqPOC4NNNel
oU8np+Vt4f+AFvAkZHmkQ8d7cGUpRW5FS/pznAvoZWtUnSPah8iTow4P2Eh5QH4sdaiozS9nzTQk
sHQDau7qk8+L1uwty7wKOucmtgXqEv7dT5+OA8uotvZ5yiRwnIbTWBT52bU45Auc9lTQX7iCAc5x
C0GqRUta+l409aM1EPgT5MONUQJ78eJoUzKn2c7SdtsHBBCl+h0jCIqRnLlMAQ2sHYmNSJsYLbdL
+boxEo5B7QyAhup1PX7U1DU3VVA8+LX5guvh1RX+TVMbwZYZpX0IaqK9PCCmIlvXAwQ+Lud6fyZN
9wLY5NUZLPodjv6gOcjUCw9VzpKgMeiKtzgwSYIZzQIDbBqWSUTHlcriiNn80KT207BcLNwPFcz+
ynSmbWoON9kk3qpOcLK1r4dJIiHy6oNyfPeAU9ocBXlQc7I8iEg/9ozHSAaAbgavwWtAc3s+sV+t
cK8p0wM9iQi1uje8CNWnTT707Ka3s0yrSyWF1V9I0zSZGDNIZaCCYr5uqw+OyHUTaQzKzBQuiKmT
VNZlZhv6HfIHugXlZWkcF7ZReSJUfPhR6XeOF9kfSUREJ/MTrvIVY9SxiLf+pD/HtnYbULjYZUae
n8hN/WUEjOubZLyfG7jaXaUFmAc4/ig6D0f4dzTfWv0wuf5BnUWCFi5cqFbzOTaxGZ6QIaAoWHrj
1hCrtg+SMjjPhaef/r/Wkylov/w/tZ6eH/xftZ6o3d/L9/8p9VTP+bfU09Dtf+mm5Xq2jsHC0m2o
8v9We6Lp/BfaXwP3qQ3VzdB5p781nwhEddyKaMJ9x0EmjBDzb9q//S+LXLfAQwsKfdy1jf+V5tMy
/sDa646ruwZHO8B/HxoiGtL/QQ+v1yo3I6aLt+4iBUiMRohGLY9lA9Sq0PQTDA4Pd7J1KQY/24kx
ffM7n3ou7DV0BoCM4BwMlF72aCkAX5S/fDkjxkXxCkTywa7bLPRGmxbrKKFOkBwYGnBUNB599eq+
mByanGa84Srv69/ypf+xroLMlWzdGWmybPLWek3y+aMEX+PaRX8r8kW/lxG66P02uZYDkY0Gf+O4
lC+EPTONsuGNMd+18rtmXZ81p/huLVp6qH4xjmac1x5aHwu3MdBDTtp8PTSA+wFwikPM05gtURqh
WP6Cng9cgrf8nG1ajfx6od/a8XEd/Q1AFIZCwXKOx/d51fP7oq92Q9DSYmHQe+WZ3gV1FuMMKEob
MSz4iSeyz9Ig/dkAlSlHIaOkdZia+K1xweo+6SYzhVYEM7vC7ghkFdV8MGuCop3cPesJ3Ick4FSE
EwJdEd/cnofhCtxTHUvhm4YWM64LH+RiDhyO3nxmLncJQffEKd42JbbPOne2vS0TFK3gUUtTRt+t
ftePlTTwlz1wjaTauPUjc612pxkORAJbvBgtLo7GFO/GgHiMZm9MOrZDj7RGphb5/t7Kutcg46ri
rla1I6D6bAbVdFU3yd7wbc51dKIK0Vb71GWeF/MLCNBWEx2RN0OMD+5q23szK3RGAlyVGOfQL1zX
hJz45baZkvYCjI7GnaaBX/FJwV5OCYC+I4nxE+me7bMHqJhLTRFsE2G+MyuajxY+beZ340nkSbnV
yYI7AgiWf+x8o1mgijPITnOKPhhNImKV2TeAXaJFdHX8QiiV4owZae69lWtfhlWCeWpcMMjAVQf0
HsLjei96RGkalw5kDtlNg2UYnc/q7klFtUwXPyMRaEGbTdDDuKwI81egJ/UpKYYXPaUS2s5M+kgF
gr2WpVurNenLu/Gld6GbfORaX5yz0kQPkFQY3C0Hb4UOQTJNzHuixjHEt2P5kCTPUQIOGV0uEs6U
a6bCEGeFsUE4gpZ0xqCdPsxdqLsESTb2h9NgsiL3UG9vPQqQ+9iofZRRYQKbjQ7Ilt46sgFjDJOW
cIOF8iSzGShtAESLlIDbNiihfNnee9FGP2lbYrheDQ11Ds1cJmfdAn3TXoi9LedrSweC1GcTddpm
GDZzCpuf6kQZjp1BB5HJyN4gKmEM6vqoSQs4Q8MYinBrMN0yspcG8dzJI7LsDkU3xeeyZ+yCptku
ENeltBKjhKCKtSwG0LNH/rVCxhLSeYaLsPF9FG5oASrS0Bbf2nMGDiOcavzisH4IbLvkE/0tpBGG
z3/bo5vQYsYqpX2a2Wfb+GgRjE7SYwX/JJ3eaZvtq26Yj86Qgqx0CSd1dQs9doq9T4zVdELK+1IH
yY1e+e02kVKxkcYiWJta39pisLY+0fZBZQOopDlPFiboSSIMDnWArnSIpj2EJgZe4iWuDPawcrYO
xHICB9gkZJMPLdygmYBEYdOv08d+D0v83beKh1wk706Z3kLZcm41T+a5RYiCGODd49y8Tp7SdCeE
sWyNjLLtTBOfCtehmbpqr7upfzDBRfTkfh5bewknAqY12T8Q7W2SmTk1fWZx5TAOdGbpd+CuXaf2
nNKTOUOt7s7Mtki/jvXL103qER1RrCYtL/Wcz/vkE3/bRvUHiwAEO+54bTznsnCk1ugp3a2a+9PC
ZJAlWCPVMF9NsnEtMNCWA3u1yFu32Dmx/aun8rDSRIbrs3TQjW06SSSbMuycHY4Ff4pvu7U7uSZa
uxFqCXh+8CycqLdu4pmhb3raDXCjjb7CfE+ZH6EDxH7t067IqbizqhZdDVVx5SsRqcjUUi2UX7+T
k8mv24x+NraAZslGnVfGnFxGJ+bdtKU4E2Zr+2ClcN0Kmi+xuX6r/FLW4f2b1YGz3aXiuNjDra5Z
tIDlonZik5pOcgLlhCisNfIzAmz2q/yMwuUODvf3Piru6fn3SEaYI6BNwEsL2QDdiaAGGRfHNjd3
vSH/Ocdo9m0fP85uRYCgug09N/8mFR2od08FvYEzMdh+3i3HuCDD3iwpj8z+uwTi9JnVXMTk/CKt
y9lpPg3xzOtuHTkp+vT9y6KC7t1AGCDV28LpfFQTI8/8CEYXkgvgzdiNV2T6ibOJDcgMaqEM5gM1
QbFRq0bP6bGNqx4b1gJqEDlp0wMj9uaAC3iOV7a2AV+7XxmYvSxGWnmen+17z5kfbRAWuAjOievB
fXMT5NOGRD25iDW98U039Gpf9O4pnZpir5NjXJTwlIqpI8rRjmEoRBJcqPYA8l3msLfHNFTVIfVO
X4s/bjPjoaXAQxZzMfWFvlNllqLL5nCtCfFWv1KbooMu0uavPyot/4Rj4MqIfZ0Z1Si7uGqxIn5H
Ck1tM1srbcGXQc1attFqe3Ln+lAE0ycCQhnz1cKKUodOlflS5rNQu8OqcfjGNjHIjW7+MuE+UXIZ
CFCODpO/pMmPRCQf2pz4S9jI3XuWu7wvERVfm0U+lsVR3QPPoF136q6icemorSNRvYgPYMt8PkLd
18IatMcuycKOIszXK43lWGwB/eICle9jyWNOrX2+zOdbyHvU2m9vo7aHYnjyp4b99D8PUWvqZT4/
ztdbfT1G3VZRbrQXrOqHIvPe/rjzv26qO/54zc+P+vl26v7PG9Rv9tvX+G1VPQo5C+Czec7nK9Fq
1W8/1m8volb/8Zv89nK/3f/bqnrq1+KPDw1pj6Rsf0Coz8C8sbrkMsN2vVSLMaOt1XGmt3hf1R0R
nX5U//IxRSzdSJVcVdtO8cRBwiGfOI9eR0pkvCIl8AVo7M0/r3Y1Qzw0vGZYGlh0DFqsW2uWGgFP
lpU1EyJxqJ6qttXCSMrx2NIJmI3RoOhOZsa27uZhYzeXks7qnmgZYjk7U98SX2bs7HFEliGIA4Zb
VZ0XVf+yuRAh6qpvvaI5JxInUUnmii93ObU5k4SBcew/2+pGTe75au2Pp1ST6I8jCCpN8jjUAgFL
9blm5vin7IxxQFDMyHHli1RFhZBTrY5RQh6tevtC3apWf7sV6fBL6TAgcbulgWYTWDu/al5dxf9M
qPEMGeCYHnu5rDXC651z8ykdQTSaLvMgedyqRS/XMgbDGycCk2ou4ke5gG/L6Knp63zJ7ZrebDAc
8UEDUJ2pJY9BWPt1T/Z0vMP4w7m1/0nDvQCOzmsxMS0+XzrqtnS/vJObTj/XKbhrCiol6nsAqniM
pIqgVCcEdZv6GTj3eiee9/X5THnFHJFxwVz9+1esFSknl9AVekjONnIK5c2jrq4FL6OhW4CokLnQ
O+YhtvyDW5Ld69lwdnor8B0uEl1DWldDBLd3WiLrYW6zA0OCGfSPGxaZmI+zLPqbQ1PCgzVImQD/
gCpH/llB3t+0Vk5NTr6++lwRbOVTb96uVtkzerPuPx/4n79WbZbD8JFZS7rBzEFhpsoopKp3GeQV
apTvp3UJUw+1nau6tlEc6ypfhLXpJn1nFCgpFqcvp+uBJDpQmRRQfTn2maS2iH3hV50UZNH+55/o
1Ev/Z1PdkfrWX2JcGI8H7RaTVcBR4gHZVjgef4ww2HAtrfnJ1D+jdutYH60QdlYSVfbnLqvuUws0
2P8+VL7+yc8dWh4+6qv/sakep25T9/7Xl+rLcWbsca0OObWvqQ+jNgtV3vraVmufN64AfNHQeuLz
/4q1wT3qq0NrgKNMvS1zTY5ktTqrQ+1zVR3f6tMw8vv7AMzVG3195LguCWlhnKgFwzdbNTnlsZFo
kbbu1GFC2aTCqLXYb1Vb1geE2jmOmCQBwy0f/rkayV+NuGRnYEzRyxOD2lPV2tfi67ZlRbqwGCbW
9JS25t/nJPWd1KIfDS75ahXJCONTtfr56clWgR57PVe92I+sd9Wy7t0ZaCqsL3qWrv3DVx/EppXn
m/pJ/djY+gEJybf6+u2/bvOqgZl57Gibrwert/za/HquWvv6G7/u+Hq9P56blk9DjuRR/RbqxDl4
SVse1bY68vjF8/6itj8//Fqj+8PIqYNw+/uf/tq3gvU91jTqseqHxzm9cCjxHyTDwFBG7Yj/vKpe
4vNUNWNbPvq12Ao5nM3kQp1L1KZaU7d9barbXDkK/l89Tj14ij4mAGkn9f7q81G0Z7f9OmYiRQL7
3JnVrYFZDis6nL+PO7X2+Si1+uf2b6/626P+fIM/n6UZiI97AndXPQvVCV9dRtSaeu4/3fb1EHWv
qUaBavVrof6Pr021pp73X1+1Nnx+ka+nqAf+8Vb/dNsfr/rHO8XyhD/ru1a2adQx21NJsEZ48Jk8
1r8Wq28BFCfO7fcb1d1ft62f7UP5mKa3ONo/n65Ot+rFvx762z1qFRnDCGaIPAK1R7ufLDC5c6sj
6Lftz9U/b1Xb6qnqOPv3IRZ44YyYY8hXg5Ieg+PmAysbtAv7Tqw5fhICN5yyDg54YPQwmJ7yubRC
vRv0J04ns5RpeffUhSs82kPzRJb6yW6wAq40iV9LuzyCUtaeCCYN7kazarZmND7mWY3Zt53Jgcrg
PBIUP+uu81DOGa1vC5s/3Zz6agW0u/ViMjwKu7hCg0W5kToJmhOUP/5YNAfCALAWY+rV1Dnuzy/8
eTpZy2UzyEmVtDTg5UeRqC6v6sL6tQi+rra/XXLV6j89/I/b1KVb3fb5Dv/0vM93mPLgyu1wPgDc
koemWvjq2P3axsfOJIbSuZQvyuNXbhMK+PeN/3j/H093JbzQcz3SHXp5UlNPB+NbZrfqkWMO9NWc
m3t1x6IOwX9eTWNBOqOoPoy0JeyswnPRATogJg6bcGpLu0/y4ZVXg1bzR1doIWywtOULziJ7n3bt
kYIdEZTYDkPmUTSze/u5q9M7o3XJhw1urBLNkZ8BxdesndkVDg1C5wFt2EdtkjCfcnrepQz9j5OB
9rRb0eTaaTlt1nLttgOtya2GbgpAAxGFDXHe2yLrqWtSZzz02nBp39w4cRBAMDKEn0yaUXcXCx3T
APz+nVjIFUtXtGMkbK77FPlzgKc3NJz8YnCdPXKJfyFdhpTSynO2mhY9u8PwGiezFsaiIHeTXuZM
nY0q30gVjEL4pvFlBT4i6jXwXA6MebaoFCw3JHhTpXCtnJJhQUpAHod1RNFiqVmjKYoIZ1oPcQer
3O4iIdMyf2pGcGtrtstUuT+4tfYLQtayKzQz3dUJn5zwPOHaCwkyTMHryrsbk+wdT2d8hJkQUjpA
Mxd9H9zm3sdX52dpEwqXX3UUaWj+sIISxPjSr2HQ6Hsnc/ZeG0HKKcqfi1+fHG0kySOZ5z2T5GG3
5OVdU+nBLfO+Dy9ICNiqPP/oVSiCZVvUmJBHCQwZoUdvvivrPUBoWh1utjdBl+HoFR2VG7Fj2kbl
vEs2TVW6R9HaSEIkU2/W2/1U5Qw/aSIEPgJmowagRXJdOfoagBHKFobdbi2MfwDyrEfE2P7FWRp7
65UlVLDuKVgjyPBeHCC0DB6zuV/CXO/S+8wZXpIkI5x41r5V+HMBYBjfkFIFWD3JXuIElV0GI7ou
17bcD/BRiR0hEJC+NPBaZ92Vo+EQfGcf/KAhpMABf7aSCV/Pto+VsuiuPDJkDq5WvhL1h892Cemk
k7ySA0yipvdULMY7s09mlbjd92VHdjzJH3zdmaJzSZlp0AjBMsYf7gSbOLDhaQrNvWqsaW95mJnl
2R/qCWc96k10fAmKGqjJivKqHeJDYhvDqZ/6ekMqDkFPO61OX5GRzvucAmsztMfi1u5jdNkuvYrA
aBHRdj8L3OA7YbjfbJxsK0wIrzaSH4ul/8jquXxsxzw7A43ut67k5ZupcdMv1Mrpt+BOID1wTf1H
YMBX3sRMhTAABNvx1dyWRFE7XFcqOmyDWcWHZfgr9tLyLp/AHRrTMSUdbgcMkeZc794sLSxafGHm
oP9Y3dK85kxB6I+FUJnL0Gs+k+VkIqDctU3zIiAv7ZA+eSEeSyaH2cmRQpB8SN7XHt1ZYAlyFpBL
t5H9Uu3NCh1Z7nZv7kQrIVte4slbyGgwyYk138A6BrtKQ/NJaoHePSz1R9k4yX2mFxLRXc77uGsp
NiVaOMKKvPJ8DIqGO72anstOQo0YUnnMLu19GFHi7ketyG9dB4eCa7U7j2gdYp+9b0tsF1ujM6FT
RqDI4VWEQccZwyRNqc0I4BxlL5HwC8CAdfCzoNRWzKR8R8t6JZLy3mvyC+VYVOTeKccTlhviewCO
m0K1X7bsflqrPfox7xG0x8qk7lk6zsG28nvTx1zSpjdc/kgSQqvegLXjf9wtzWOlt+YH4rp6rL7D
CUYM6ZOtO5Fu0wl+SM0QF6LO4Onwdtt4eTad8XswETEolmU3Q/5BAjbcFdDHJ5w3O0sD4GjXBQBp
Gx+A0XDUDrZl8aGd59Gp9HMTEa9I+0h4O9RvzzbjnY0ZeBMifCCZLd5qO4vuzSjdVS0EQH/ou+20
ko0mZJFc1/gR4Jf7Q3rEHzYDrdaIJLM7rhAL16UiRshHA2C5YjyDRbL9BY7PPTbkaPcJ/rio9iEt
A/hLDZs67Vqe+rYF2zUN5amxmRG6pj3Q0OQojysj2Aj8lIiqXBKYp+ka+n6DNbu19jVNmzSo22Mq
E5sz/ITyzM8RSCgmT4qHPe4xzi4ehMNmtnuoCq91T8/UbGkFxXr8S4v7j3gdV4Aq9yMg/xNZqgRo
tkBs7BxhPLK70knia2s1nxydgMdyIfJ20Kyztbw3Xa3dCAKLBGTJ60nTMAoVZP7RlNtUDpJcpPYH
0XCy5NSAsnyMwnEkc6Vvu4sfe6i2qfd/5/x4cYMiDmOdHbVcgJlZnKxMQ6t3lpc/UJnf9kWVHki1
hAVvBdnBypO3zKhuYDFhxeimnJckrwLo07WpjXdrn12CltPbELk/mDEfuoZibZBe0xQn6ypzEY2T
db3TovjadM06HBr/JtK1NLQA5m+G0aBb5c73TuokB2S2fK1qPVplGVzOBoEim5nD8aJrT4LkxE0s
jepBhCDQSr/rHYm94j2K6OprK97nGaUxysXhmC7PI2CicMTTJ/IUwJJ7D8jwQGMuR0m2p3hkobNf
roKJQxwO765bZPdmHt7obnOARrxQBYfkGBH74hTGU74k/X0cwY01ibHwCeMcBL8QVKJ9G8zZxdDR
HmvRrq2vprkLHojkm06tTRwW1AGTEDJGA3Bbi6raRgGRY/pyzukoC1wPWQy0xU1HTuNWvuUKhZA2
gAUuGI+TUbgrTdLt6r6AlpganPrW9HEwFxT6BfnsVUM8yVIGsDS1Lsah6TJIa5qnyLjzVnFDIhPy
ijcLPijZJSOlLfxHVoKzWyeNgMKP49CLymp0f7AeG3L82KmHizOaelgTcKW9LFPuHWKLYHNTaC0e
3+4Vr9emaa0V/CacI1JDtiUQANTlkJ64dh1KE2X75Duv+CMwO9WXSSNnV8jcNWsuxJGcnWe/S46G
VzanPoMlCU5/5SJ3ipBm0dlPhlPgLnAaYwbMaQL6VLtLBiTpjJvqIN5axN48YDCnMiwSzYa6q994
GtHqEbz1IKf5BDgx37TLO5W2aDM6yc+6XHHKedGOfi2/REoW6Kny8KRUKQ7vQt/W1iMqCX/TpY4G
74QLqnBbGEkgDpp6PXNVohM8NByC6bKJiu5lRH2Bt6V+9Z3xBNLJ2OgdKaFB8qtY8leUJvhiqUtc
tWX/gPg+2CfO6Bzn2P+RFPk3p4hy3O+Zvuk9TC2dwM8eG85j4n0vmP/QjsZf0Ira3Rl1elU41572
5sVJc0gH5g6LdtGmdbpCtf+mL5oLSYlxS9wzFONsWpV58pCO3cWrVkAekQyfx4WcLpyUGxOJ5mJ4
dH2nMTQGzFXFnWlZ2Wmahmd/8X+1DUmHdQGjOhgbrlDL9YgMIG+bJHTxTBxaJySuCPlCPtSnVLsL
TNLj0YYKDihIPR4wWwnh2cAeOJld4FwxuWDOQF6AExGNGetH4Vf2XnspJ5OBehVUF1PyagsfsShM
y5Szg+efOKM/kaq9Bfa2XHTgwrMeEKo+fayD/QvGGlAYJECoo7OwsK97+AhbWGY4JsZg32TVlpAf
DmGiMU5TFN3o3Whu4gbvLMPulH7nmg7TocyadqsngKTjlLzCAvBtLTj5Wd10N8zzOWAcxKhKEFmy
oBiMYvb7YGIQnusHbR7GjdXrxzkr7HvQOIheaIQmR7zCr/BNbjrixm96ImK2c9JqCEWNPcCCvUvK
4E3PBNrw9RLc3by3ezk1IW0tW/y3ojBpEFo5EBbXb9j7/acEn9PCCGAmUzPzlkNl2GhdEWsOhDRT
jO2yrXCnKwFiI6Ytuc1c8xnp+k9vjQWkp4zJgheJfe1YRSiK7MC04aWpMGANaA6EDotNZVP5E5dP
Y22OQUkE5ICSgHy2mc9/NtfhCemtdy6zu0G35AidFAG/LN7BEl95gIYl+AYBPwnKm8GAMIt+2N2M
+IkH9sLJhOsHOu9xHvwPx3eml8oPvjetaDGEiZ9pphFEMxiobTzMvhb7l7Bv2twxn0Xrfe9Q9tAg
NXZ97AJmK4lmKK0y1PoOEsyMLilq4qNRZs91bxePHQrvLeSccF4RO2Wp9lRmAMY6SDNRtQD/JK2P
udr6HRxes9NnsU98/kvXydhzqm4bt9CEopkIb5fxQLsgx/cRpoUVtTsj2Y6adTNZkGobPFyHehkJ
xphDDyMeBjdhHGKPqDx3lVFdmDFbF4xHajPQwZU9hTE8xa3XZtpujO9Nrjd7jPr0YQSXXGwXTDOI
XPISxCrGZl3NeF85Ebb6GEAU+k+w2Gg/N0Pi5buJQjFpJtm5nZbjlNc9hz7AhaWn+Cz8q1wHN50O
vfO9YLoEQhTNLKq00GlbgYmKVx/xrPl6Xxyt1NE3LW2xucU162YQ43B32Ljx29s+w14nmHxwJhNY
/cl6d/ZJAchfFAva2XUSmzVZ3Y1rM0se/e5QpJw1i2I5Ll12X7hetUuC+cRBXeHLR+eb9d5tGRXR
3p8t0qBdPfTqdrzPCpxtEeKtxLPpnLSo08BjZoDReg449sA9rhModqVjnLH3JftoEc96BnbC5KIF
Tl87BF5Cd8QnNL2tHuape/bTh8TuMWtC4iG4hnhYdOpl5p74N9qYWKEoC7Ug5s+z/VUmCiKwGmBW
9x5ui0oXZI8Hz0ndJTv63veGGbsHFGXlwcMz6xj4VoYWjJyxGihrzQI5XcRgxmhNcwsubfGSX4Lf
Mmy0BZRXmv+VTu4P+vcH+RFPmTu8OVS5gHqIp3aeqIYt/dHp4wMInALcfNlup+HFjMAcecFVipze
sQY8br1z+dU0Wk54N8wqLhEP5v9h7zyWHFeybPsrbT1+KIMWz6wnJCiCInREZuQEFpkZAa01vv4t
d95bzJtd3Vb1xjWBgSQIKhBwP2fvtZmCkF2YVFszBH8fhMbKWvhJK2vYMq/AHtpGt31JfK81DRg5
+wUNXtNzGehfFr3/mmuhflvy7d11S3OrTrHoCJQ4PayihcWWFVvBGU9c0YO1ndDXYMbnynzX12Wz
bUF/+XE9kZ5nECXp9El2dLVu9W9t8T+lLdZd+3/VFt9+fG/e2/Sv4uLLk/4QF8OLNTRiuizTQ5uI
Tpj9/SkuFrpjbMi24biaY6DsvYqLDcTFhu6qtgE52TWNX8TF6r8iJtZ0hxf8FcwMQtpC0mwanoM/
1OKt/VVMnOGwVOcgIv1vMLsJVwMGw7NUSf2Wb/L/eZ/Mfrhko8g9/I+74d+LzTyE02v6mpEnW/n6
pexFyycNJuTRwYnNucrhJmYPgXB5Z8Lv7ejjrsYAngoneDS+lm6p3xTLiNNHuMXhab9Rp7thXxVl
fhzlBdZyiJjYzJOqxu7x3qOo3TCJgkgEAtbuB4K9YA0Yw7Ibveo5cFELCg97g5m9w9TeYW7Phcvd
En73RjjfR+GBDzDDZ8nwSjXgJhMueU8IfTrhnK9wMupGg5M5IKuyKmkcN6DD1TlUQQGQlmq/j8KJ
bwpPfk9LuRIufUv49YkAe8uFgz8XXn4Qc6sZc7/G5D7H7F/wOswa9XTLRLxYI6U4e4INkApKQODC
C1AFOaCLCQe0UXGYM1DaRGstv906gjaQCO5AV5FFkIT71rb6G1MZPkczwio+Fk8pBCV8yPALAkEy
QAQaCbIBrejXkB9q47iHVLAPSkFBmAQPQSNsljOeglR3LG4RT3t0JwjTExyFYv4ZCK7C4EJYMAVr
YQG6gCHo1Qtzb10yyNoMzXMBngHsrro28auc51id4D1k901UR7u+2y6C7tCAeRjAPSx2aaElqXat
kz8slfuGRBrPomBEFGHNZb8nqYtCFQQJUBITSAkXtIQhGBOGZ/wgWWHejII/QUHiG/MU8slG2BSZ
/Yp1F/CloFaYKvyKXpAsIpAWSY+Y2KFkU2i3ZG2fmC0wuDEX7IaVh5KhXqcYg5goo9by3gcb7kBR
RTrXSbCNVRf4mvqjHIbCT6x3xSHXOVPzyo9tiANNWp/cgYRIkz/kSkubgrELAQxxWd1VuWf78CsV
DmnCEDDo3uGps8Ha4h0zqKqDNcRYi/52GN1yE9rlK14AQC/4Erf9MIxAFAHl5saGOeLGrOtkrS/W
4zRrDGaikjppZKKbx1NoTM2hqmGo2g428LkvQ5hiQQ01Q01gmUe3ebgww82UPQRqsr3NLvK12vme
Nfn3qO59cMZoN03nMemyD1UVLXALdyazJ9uasSGa7wWz4ZXD5G4zyGm/dYMX+CdlrmBjdA8mUVwk
KoCExwj6oDGZ1cPsWxqlG1Wbvi/Z8BZNdbOH+gZ+qCve3QrndQvfVDGMF0KORYGY30ohk2WTdEfF
+z5p1ZM4v67wDnn8aCYmh+Ls1eO073osyYSFAHkwCQZiWH/sgviTGMhHTo+bxQuTXYkhdxNTZ1Rs
eIxjpJercWP2xrNeVM9NWgR7ENWMadCeXBaOgoze/BLnc8+wV79PGvsh7RSPgUlUw2/E0K31rnog
RjoJlPjeIbhvhEbCZV09LtgKYD+Yh6nkP+EkU+o3Bcrnoj8nRvrc5WhW+HeZykJQOL+Y9qiUiP37
fJ2DCz/WCiza+AuxXsTJd+2ySmogSXObHTOU/X5MPoLeby1jZICbgNdHXr/js/xcwsE8G/lEGDyj
MV2v9z1JNGE33ddZSMEkbJ29kwN8ddKXWSGiJ3QqwhA96xw67nfcY+OpYUbtpsDFg9bB/uY+ltgB
tmGmU4ConY3VL/HKMu7AhbkrOg3MkFJ33igWfDWTSd0DpYjiLqgt2ON+pdbgT/TkzfTQhlbMlkLg
ogyFKeZ35PJGxCStche3OXRrhn4fVW7tIXmMu3Zyig3JRN+qgAyQ/gwOkpml4WMlq/xqDjIk9Na9
yYyLqLZ1DNd7rY9MH9vUym+NJn7U7H5do0Rf0yeAM74o33uTaHW0DPpaN1sgDECTfQgXsV+53n0R
EEWkhAdC8UjSFBp8x2RCSTgGiUbIOYbewW2sbvUl6nyDYiwJRMFW/LWmpWemaNnzJk1+6jkaD8s8
NIseUd0uQEuUykc9Dl85IXFvAv+l105lVP4kLOCOi8GpoZWzwjoBRcfMHjwVUmNYnrxkplgxfsY6
gr4ibz4iSA6rLhi5VHafczAD+Emj56Rrqz01FL/UwmWLePyTNs0EN9lFJOaYp9iq0LNpm9ShMQ0j
uPdtMQtLUWJRPnQ/SVhm8oYyeEyZW7Yds/0cyqICikPzSGLoM4uAIsUmrMXK1/MUlWfaI9/HSX9s
5vlEF6S/iYa5OA3BFnstLSk9e9U6EzxWagy7rgCylsTzPQPwl1ot0LQkHv8dyo7WgsJ/DiBd2Ayq
BcO8qwWskPSKAGFiasE96SYHANCHFxckRtcKYwfQ2epiHj0MuJvCnd6IrlQRTBrvQR3AY2HfodN/
IvF3sNLEpxKyM7rz+GHOX109BD2W3TvmUpPtm4Ub8mQ/rQwErmsg5R30wQ8ipnOd5TyyS9wAKSe9
UU3uY8G5Z8JyInxQOQ19dFQrj94NZJS9iS8QUOOOjZnt1fV8xII1VowyMPH7Q4UogOyYbK3yf1rV
PfSAuBzoE3qtX2naRz14wOeo4Y529TWvrXgNrfbTG0R6p1rvOoZ0iN9FpGwX7oe2nUEQDeSo0OhX
G3r2ZjM0jC4alzIV1eWW/oJbM02yObGhJj/GpCJv47QRNuQNsypvTcLWPeNISLxknsPLw/BlcDre
tGRgdu70DgJiWrll62wHY/wID4pWOvu2SD2/XJQ3PSGlb2qd/shYAchvZlZc7D2A8JpgnU5mSTBd
/V1jpnTTuN0+AD5/UtT8WLbu3dzp43qB0UBYswqbU9H8PifVziSjcAamRIoPMI+OROeWH4siNx0j
16x8daacShoi128LJXPi1h99zwnDMEqm/zG9ZM5l84q2YHRbWwD5hxorDmr4ZNc5eXnuIkyfWkET
xVY5gDAq4YLNP5zZSOlw9JyL9uoY/yTMnrw0HX33nI83Dm5ZWjgenKYpmKkL0rBwrZC6rqLzN1J0
Gj+ztRsXrqxV6GySJMV4xut6GMvXdC3rLcBTHWl6QZo7SLvSmtQHpTUqdIFRt23AT+6GJHokIzI9
WUolDC8MGEy7P3MMMAbJbmqMbpuaCv2qKoafTpv+XBL1O6b8pyCi+1WZk3B799/qaHE3c+9aB+IK
OogBekSa9vxC5zLZ2yKNtQmMZ2+BtVrScF5TsLCC4aeJbAQHE0DWfmlXQ8aiIbuFaxhcx7g8Fkb/
Q+9C7ILADXJs1aJr/pznbvUAjCkOrBu3BnWJwR5nk+eea6J7/ETjQk4U7+AbLmWSxQj7U+tMWztR
a5TtTuPjz1KO2YzPnBrmnVWo485ywA/OYwSBFMwiYmZleAajc1c2zS2GG8pRhlnu1cxEFsB1TQ0A
kEVgnQEeEppc0rxY8DBTNoLjZyv5sFYrjT9vWfd0JxjZGDZM1QTtDSfluDqpSTjgsa8/VC+tj60w
Wci1Xh/vDEvVCEUHcVY60NYmB/DGGFkGrazxizLnUPDT+WSiq7iNHP7YEFD3czL3NyOXTbw1WbFL
1EFB456Q5Z4aMEfEsN3xFAgTDOX0EgO4QsApSMXJT4bK2oJAWCXmHOy5UJya1umOGf73fRssD3My
BPspDZzVqDoHYtuMVQpmA7mw85gNFcDLGONYkNTqa+4a9wkNuUmD1EmIc0TJ3iGUg4rzrBrHvpqS
cx2QtcCJpNfKU1su6v1EDdrQ5ugElesNSxtENDMI9ulUPtft4h7zqn6yvAr8aOHA4n9sVXe5X9SF
uJ4lr7dULION5+GZi3XbRmwQONvRXaAZ2sqTmo8IMZlZbIuBEMNM1b50+mZg5LZqhny8HfWiBJt1
CgMay4vL4FQCB/O/Uwclj/C3+9w0+xGHjDgkf7ByBy6L2Cgo1VwJhGrl+HTcxr3oOx8khhBEdIpf
7e+36ePF+JPE/EHHvDSQ2LcpivDzgt2TxD25KPNwBoICCyKsjfe4M/q1XZi4s5QaRovn5WIVvs7h
crur30McdBf5uJYqggYjVM904vwmcqSW+I9FbNS+MtBZ680pGo6cyK29laRrZ8rxVkmpY06sLw4w
IYfE0e5ueq39IpWwUt52XYxCAydvzgrtOZNIo74F5NOHRUhaNypJuQ+5UDmxMwFxdte7Li/Q1BC2
hohOjVBMy70R2oLcW65e7/TMmMY43J6rGpqxFqpeKfZrvHC5CbXTLzLiX1SzUlZWiwr9HCl3UmLK
xIMSa9dO9m6ifpAKkqHXBzlfF0mklYHuHCAYOBrQg8w3JLoQ6RMeCiEijIShSS4U8S3ZpxTNgQ6H
kRFjQHcDjAa/kvip5NqUG4u2iRX8X7iuJHnS8EiclWuVatFINifna88ZHAA+tjdbiMDLihrffnbR
HgtcJtcFfAyIBw9pIXA/8rbeQJhkfEKfVSHjNyybQydsXnLNbNJ+bzn4JoUlrBULuZaR57Dp9Olt
EJsGqt91eXRBNMqDL9ag8sSucHoOtA3WGo4CuvfCw8VYR9vID86PJA5EwoQTx0g3sfjEAEzqQ+9Z
xHWN8CuiRLN3YQouRi4sgc+A3V0fxjZATAb1Ut61LE7p44JnDly8oFeCr0PTuDoQTIFHQazJmwUG
881k9OD61W7rzd3Df5NfXvSWQtI5R7htU084ZIVk3pP+Mamel7flQt5cFCLsIU96iN9ypuGo6XE9
LP2JSVywlQeOwpQBzHCO+MjGu9rIvFrxqeRnmR77Ulj1gKPzm0hyji5gIapYJKi3djZQEklRdRTo
UlhaswaBRcKpRH+0zFHLVpI4lQjQlKRNpfxRfCQIhOkIqb9c8J/+Y222O07419vyYVXeSZdr3Hgz
c+S/Pw9CvIrySdzuej1vvv62t6U18ptW/ZgqgWypTY67y6pZE3nAtYKxibgzGQB55E3Mef665YAD
CD8gC7kmNxwmrsNUb2aECYIklfSbygL3JG/J2Ga55hnN17rvHADQbNVAUtY2aqgW4HEqy6+UIvaT
kk6fzHOW20g61W83ba3YeeT3CCsbPv3r7g2jVXzcLrgvBM1Lfq1XuJe8bxQPyLV/tAlKQms/FJzR
pRlVcmcIICCMVAkbG39jJKbZZn5XgnPn2gdRXCXLBc2c0P47Un0vV0kIP8dOQlbQdF/ONJgveb5X
y+nFe0gZt/YX8tJXXfmgyF9Toot+WZXGU3imeyeOhh32SU6SF4pR6RXmPgV9KxE8hj24G1JHQE5y
Krm+fXkzFh4TuSYXUVUjAugRbYrzkQT/XBhA19sBKXU7t1fg9fDJJDVIrhWcP6dBj/eUiRtftwBH
y/vlwmqbaQW/pqCJMjPDm6n9ibMKf6Co2ctVArLKNTXtbp1JjKxg0sq8YnlzChtmoLlAWXXZezRq
w83VGAlEy+bcJIySo6YQLALZ6q8HobgpIWnymLSov2210bz/5fiWq4BD7FUKdmUtb1ZGlO4yTTv+
sp08stVOu9Usxdj+cvDLba6vUWsIm4u8orcu4GzgE/g/FZPAc6HKurxB+ZTWFkCFSch6XXVcfLJb
kd5J5J4E7UXiOvjbTfkA5mHn38l+H/9UR8ZQDZIa/+dkv9uP4f3nX/sxl6f8CXvRaLoYwF5szXRM
m7zjaz9GJ2vvT7qLTgPGNWyPzo0LucEllPMPuoth8ZBlc69r6rprkQz5LyT6aZbAy/ylIWNrjgO+
VvcMipE6/aC/NmRgE09D0VTGmfAEKmSNtWHqmKxCNPTUaPtsjZWG8n1OSzGibUHkSZdG1gkwo7Na
9OYlIAoXgQ16U6IKCCXRmw08+koB6AFMG6lbg1W71BFHK9r0rsHdjBhAb3oQFOvRXFaLivNoAC2b
9VoBWNp5afJg3ngJI0JPK+4DMjZ3msu5PgTLR6lYL2HsLk01r4slTuhULwcCi919k3RPRj/VlATN
Z9cINQFI6LZaQ1auOg5MeYlnVjtFRVVmwWjtp/a1C5tnOquvDYE6XwxyBI1iuvXcoEXPgw3UGEZC
iSkLH1yzvoMFAJQKogFQAVTQNI83AToUmFCOdgx085CpfX6vuDDVtWj0PR2QC/LrnJpn9qCYyObS
vAGlq37pRSNIW46ele3LIKzeYJpStpnPC5Hq/jjUGgrL8eBGOmEXNKs3k7o8pOObBUyR5rPdMp2h
ljcu2qMXDuNKPgO/BsgQm3aA7nIZ5FriwS9ACeG0NJK6yc7WTTIMTHHurSWuEN4Qy0LMwBjvNODw
CMlMvuzqs+81eugqoXBU69DFFFv8jMHWM3/aTNDXrSuySAz7iJ8huEWYZpPgNbfW3YicYFOkd2aN
QJSmPc5Wb/x02vFtsvJ6j/xvEyYxQW4F8K5+cnxqM0wzkowaU5G1NwtIPQvlwspigk7sDoIwiwjZ
aNRJgGAAuSawyYEVi4Iagk3nDoehR8wSE7YlZDh04Bd65IOi3VfNmJ6NuYGc3HhnO5uRjDukFmch
4MFhOAT3YaLE5wxMvi++m3JJlGeaJFVGsPhSEgSENIr/gTvDo0FLVfmOnmX3xA4cAzTRJ+eJtKRw
H7Yl/Yr+02qG4Axs/nvB5HbXCtIR6jPA2IgEQfOqX0KzJWzPHU2+nuC4qF4J+I7OjBKaqwHI3a0B
e27Mw+ZoMMsql9H4klbuNsYzEDe4ERgmrEjMMY4Jo0US4c3F10zMLWYcvng2Ki6PaMBbr1MrP8hV
rmtTu4taSGqBNg3nhl8RY6i3i2LQZIOSTj7OnGyP1hrGGFKBoG3ce9713rXpSYRjZm1wEQCiTYsv
QCHbkwulbN0az0YW9W91XzxlYfFCk2XwyyGz9l48tT4u4WkYw2ODkPRmjhom1jDRwIWOCzlkMYPl
sFHeFSM+a2M7ojryWjyMnEPcYNhrinKTmoZ62whRVrAoFDnj/IsuqmG5jg4OLKPALIJmzqAQ37q5
e4pMPd+L0xXhcjlS1pAqzBughnOnuv1HjfHn5KjkbzJu2lJAxveJUPvYqnwHsx6Vvqp05TlWEP/g
Zn3TrSpgzhxPNOYwGVkt4vnApXwB8NL0F2XK7gLSKfe2Q9BkXJnZGaX6iIAKVU3YIJqxOmXYWG2L
Ogmy4qa2IwLBm8LZKAOyT5V8pl0zeIGf5COZUkHw2gEIeu7zco2RgSxwnSFymoNzL1WGTGG73PM5
u9ngm9DpQcQDwt8yyU8RtfvLIkuSc2EFN61j8nfjJ1dsrV1pY9cBkZs+GLpbT2kYm8IUA/ppHo59
QfS11RFOoNrfqEHiaAiJ1KkYUAGTb9Y4ThSfRPaW6RMLQyz6SEA3rrflWsFYMaPVC5328viMiZjv
S2D7xZOuNy9byjudxmNP8qFfVuVDE/2IbTtp93IXchN5/2977BnKwPDQX9x33WXc2WuCorosyNYi
wZ68rColq/K2XJMbycX1OanDEYGXnA3dNubp14euz7neJ58tH8DdQhIP/Pz1DDRyWcs7//E7UOT7
khtcXk7u5ZfVy9Pkq1xW0Vof+bszARYf5vddy9tyH//ws1528dvnlM+ZmqBcT07TrK/7vW7XNsMT
KQTIfK7fo3za5QPKDa8vff1Oft9cbvjLp5PP+eWdXl/x8sxfdi93Sq8PL9L1HVZ0OHyrzehf6wrf
tHy+XMD3bJlOiR/vlzchH7q+0cozb6rMaqC6TG8haubLEy5bTSajd/SjdK9hxJDvsPAigXVOykJb
l2Foov2imo6u6SGnn3BwZioKSSWYAVMhgLjy3utDHXOOnR0oh9/ulzct8WS5h+ujl720MFKB6173
SKN2lVRMd6aaOi9O/0RMcuMBq/FKrio1mIfL7TlG3RoVMYn31zuLIB1u0vLLZRP5gHxeEM3adlLH
uyCNPc4DgtqM+AEEBvByTv1R6meud6xTJn5MiOuDXGvEBN7oYbASDp74en7A0H4bewEYJfF/l3/R
Sp4KKv1W70AMU6g9EonM5SrlN2MMXNy4rbdu2+HDaT84k5P1U8zfMqVi7oIqCSySWMzCYi4XtuBQ
/6Ob1+3k0/g1SAUg+RQqcb+fpuo4ta1zY1YFOXvT9yLymm3TwCtfeQu1dNMY34LcfippFyF7oFFT
oVA9SOyHrOvJm/XUrU1cUnv8HwZDHAAl1GBIaLVJTknaNbLQniolWF65aMXaJW0lh/28N4XfSbCX
ZcyKKtbkzapbtB20+BtlsqOjXGB1IyJt5mpe4tenkdi4xRHzTYmth59U1jDlAivfSh8DZy8tppOY
48lFD2C50iyBN67AYniBEe/syb5vBDp6xj+yngFbUHRBP50Fyj6bAB1YWF9MCR4uFAuDlg0iaVgY
bHZG0pD8pxkHx2kN4HRKg9InwUEv6oZJo+eMoIkfs4f6DcbLuWFEwuWMnyqZHvHlgdzDk6JvjJRQ
XbvuAloQdnADgsMS2UMyPAmZgGOiFHHwaiNDEf5p6Z4Xa6NNz5v22IUvAmw7WmUAmAji5ZiSaUS1
yE+Sa57NZJs5AaJ0YyCcht+AI7vu9kyf6VuCMkO2DA/bEYuxc7WbOnuUNUFVlNaQ6lIoDDJjTzbR
SMb1n+b91LEow8jatPTdZ0vB0IBhniz66QLZYNGPyPfUcIGBxAYZqKI8Jn3l10U4CySSkYOyVwoN
MpOJjErSQayZ0ijxUTNdaxqbkulwPQDl2m/3zR3xFNGER8EVZ0PPKRPGjNuWUaAo8guqsPhIv9y2
nSjeMD+LwbGJk8tvzAFZOpcf2avwLMGZJ4RTHFPy48kDLpfAEVm2l4+4AdAecLFXb7xcuy7kl9Cl
NBgFjeY3q/nFnn3lVIBCR6bTtbUv/3XyEJJr18WVdcHVhOFqYu4tUWSSle9QRDDJxfUmwUBvpNoS
yjVDq4xHa1lLGMpl1aBruBpcy8SwR31FFr4TeVSLxW836WhucyMEqS0q3LLofV3Mgoglb4Y6wnwO
i4M7GhMOxFH/6NQZN5WgmMtFFLXE2gb8Xlhxgr1pFruwpdNP4s5G1o/l93dtSfwGaOmy4tDqjSbE
Gfauh9+Jg4rDaMFxPNPaPVIb1pF7JZWfjPg5iDnR2t3MNU9+IJO/tFVqeOjUoaUYzCRwhcw383UM
iPyziDPQAW0l+GkHVb9zA8dEWuLYh3gmkYsYE6TGkUoGgJGcwjh5HscOeGhbZSgITTT7oqbcpy5E
fcGBKVwdsIqwqF/+BYrqD8VAB5xUWB/qVnjsQaw1ITFb8uhArpJuIY0/S92S/OHl2vVgcKiKH8yn
YiKNqMFz4U9ibmRm75NWGuR3wXJ3xEJhMqjUXbqWNV6ZRRB6Y3zIKnR4nkfVsHb3sRoRa9C/9pWn
QCXPQr/ODJxOQ9SAvNasE6XNabdEY3LszKLfOW31UKcYncyF1EYGh8oKAC/8ybrv/UZFGK7Q1EPc
UWKwXvR0H5FEqlXtjZEAdesLJFsyS6AzObGZ+NwououThxaURNugKPM9+k+iPzSQDuXWRH4xbFbF
sHkSV1UHL86GPO9Xg1YEuTu3WW4OG6f1YFRDb3Sb5nm0dwbT3vVl72bJ3VkauL58HTr8xrpWT3lB
NqHT1Kt8QtvTQaCy7dLPWwLnGnGdJ00OALom9Baddqo0VSXvS9wnH12SCP9n2z1HPeeaZQlfgiAL
iMAJAXmb3xdTmQ96G2pHAtfxf1D9xwB2iOuBTkyL0SYvAtQ4XQIqeEFHLr4AuhMtuhP9hOHnrqEu
sFEXVErKJ6Cq8hjVw1etDeeNO3abgFRABJs4miYAXcC4BPGaRaEoIaVy9cNs+S+6DaTFVn2iFRvv
m8O1ESLXZHU+8DQiBcwe1f9w57hTskmiiPAwTiio4DPkqnID/r3Ya98dgka2XYJKbQANPpCXIGRl
XF/EZ4sqkvvUaXRXtS1OumIx5HSZBoosftZzmpmXL+XcvIZKtzDZJitwcTS+Hjt9xU1KVyQlHdNw
4vmcdIXrG5Wzdslquhwe+TwzJDJjHTObUnqQBqE/MNn875wIeafkQCjtfATAHBExwsa6QPRcURBy
TW5mXxkT8rbcQRoXeJ2oWf++ndxE1e10A1v68/JceV+ejDdxoabrwvqRqkAByowYoLHsQpi7puK3
VvJU5Oly9hYtfSTfedkn42PSgB0zdFyO6H8ooSnzloRMAinVidQX73s45q9LNePHykbgxNNgk4RF
dN2y1Dha7epL2Be73NUAPWaAV6MeTXQR6vhvBsx3zXSkY9j8CCZEh2PlfSslXmymphQMtbM2235E
k0NNUlHT6TAOi/KI1u2HBufLNcxvreHivwvH4M6JwuYcaApxL2k8vztNfFrwML3o1L72lJig0Q7W
8C1VjvLx0cgQnYA9OCAQCJ5qrX+xp2V6N6MWDG8eOLe0ftvboiWPWJRc3hFwPhZ6AGIyK0MYdLF1
0y0jYlTxYKsSeNmn7y3Rbdt+Idk6CZ3ipYmWW7lXvjUO9dgyz8T1jncWdWGigHm5zlXeogTb01g1
BEWbWArzmdBstWdcX6rQ6ydveas1VGNFYfUQFb3ldayiG/kh5m7EbNnGxqlqa+2e2Y/Qb4szjY3N
tZ3xrBK2Ezw4S6wd8TzPVNd4tws1hcWz06+50iw7Z+q0nZb10VfYcfiFeFf9HE2gamz9ODqoaS1S
FC9vF0wpoucuNu6HcNZOhQH3Wu5yBmM2TBa2NVJV9uVc0gvHyfWWI4WSu4xK0OJdaxiH1nLSJwTW
3+T9ahYjAAyD6U6fc+O82N1IT5z3oEXlrZup9QuVwfKmnRqIEoodvlukxYof2Kw5nIhRsm+GUe2f
43R5lDscK5SDg+V2t9FckemEF/XyA1oueaYq0mlifrNN2/fpQSOy5fIDqu3Ri/Tx24JBki4+2aW6
6lgYbLKT3OsSOQSLi0MMk3RwJw87+cHNGtaJVeqPpjrHx8hFtybffqExvNRJjo5LwCu5igShrswb
tODeQxJSYPVmo/hR9OYBGqP+ZXIXuK06itAQN+1DOCkIu8QWaCpuLFtJvoJrSbbm3NB+5oT00CqW
xn8wL3/Ek7kLMP9+7ePC20QGap1IVEdJgN57Bgea3A+qYjzqWfTGaEvfJKHhHjRoKfczJNnLfqwY
j9eoDG8ZvfiN4kAHmIwium+aMKanyyuFeelDkAveWs+pNmmVj0cEUNodZWKow+LdNrCocXt238JZ
5+cOdC70bl7fqSgdL/uwMTLlneV+W2rH86dKS05FSR06i5bhskWPR25YlvbdbS3DTzKzO+GnVW8t
wXaRrzJxDvAS9z0r3ckv6CeeWjuqbp0W46F8o96wtzEmnuQGatW3vtM18bnrHI/kwZ6YJfFx8JFV
yex8H3obu7vttOfU7RYOQS2hhN9mP7I/3lCJb3AyR+NskDt+zngtP21G7Tt1zcv7qVV33StKdEt6
eHCCS937tUFIYK4c5StpS2UQeFl2t9WA+L8PAN8EREu9D+YXuQHAm3ndqLV522lzdTJbIne7sFNv
y56fBwrAmtJ985OWDqXIsVMfMRJXXNtIic6XYnhcXEKdB82ufxKUju25N9+JU1PWWcw+ao7PY8F7
3AzYKV+VLny87M2Lniq3tF4DJVM2dLPSo6Mp5i0HExLyyA3eXX4suWlqEKpOUEn9aJXmsC/TAI5W
WVqPRKOSsCLeGxHA64Li7DtuycSv0rq5RVk+HlOrpcs8VOShZfW93JR/z3OPPeKV0gpGBf4SBG25
0d1YeiYjn6L9boDjN8VeDSa1K7uzlQdtnvU9gydyf2wjeSJquVlB/Gh+QtbEbDgo3xKFcOnQz3DR
I5WbzGNHoOYmzvl7mYt5K78eW3fhCjTxq9l2xImHk3bQ46K5m1pFRaddiZHRF7nlQsrYCraB9jAF
g7cfZ0AZ3dAcp77un8BXlZfvew6JMjC9+ZuSVBAvsWyeUbhEp6nH+98HTvR16dOz/Cxe5X1Vh954
cSJl2C4FEQsEkql3Gqh2QBgccNpwll9QzUwOrOrSPAzQGm5o+8+7Lg2tp3hAmyM3Cexw69Ku+hbg
OxJhXOPZ0ZXyFJhasbHitvuq5dpRbkql7j2OCq6TOf4njMT5TkNveGMXnvtgL/lM8dUwf/R5gxqg
Ud5Scp79sSvbE1Lu6BaRWIxuNuu+5+7D3OfWj0khZ3zwHOXOAHiC7cPE0FkO/RfMrGe5r6hTP5Uk
TJ7pL8CTmPqJoAQu3U7Yl1zb2McQe7A5A+2rZy3DZrGj6ZgsRXiXtyWcMPF+5ELe7ENPuXVVDiZ6
8YD/xdPE8+UWRnj4t1vxn+yNe/SW/7fe+Pgf+/ccx2zcfPwlD8VQxTP/aJE76t9sjVg921RtnWb7
H3ZFR/8bkhMMM5Zu0z/XRODJn91yTI4klFgeYi/MjqR//b1bbup/sz0AKDS3HY30EtX4V7rllvHX
XrlJFB17sl1TtN+xR/Ieqh/vj3ERtv/1n9r/MWFrhDVntb3gUqSxjXcl2rjxRnmpT9meoMFF39bO
gVBIeHf9c/du/gifu1eCPWBUYQQO5u20IPv90lXHPthpwHKKHSpfCxyNuvcSP4eLBLLzJe1o6dwQ
P5btCObYFu905JkWMpvIAz960X7WR893bghdSi5m2x/T/w0/yvsym2lY/kdBH7qMi068a1QHv+oB
Lp8R/75nWahobE//62dsAh28aO4usFKd117THqOeABTXuE9G/uRN/6koXCyqNH6zYu3xlwPiH7y4
6Ylv8PKmbn7+139a8tVNfinqYqqjWsZvr87wfaoZXSx798Ubj+pn+djckYmgfuu2+SdSMjGt/HSe
zMcSatGRMlr6pGzds/fkEqt+V1cb80FrztqJ0s57frvcpA8pMci3nOzHh75at5v4dn53TWxvK+vJ
SXZL4pf76Uf5Gp2Me3VXuR8h056NwjA5/UAVZ9+bb9RRSkC9pKGsrHOXrxZnRRluhY79JX8ZgCcY
N2S+586GEYmxkPe6plSKawPqRnvKT1AKfk4o+Pd0r93aZ1pOScD1m6f6ljBc7dju3IPh59/KF40w
hx/JMx9nO30pPpcdA5V4G5+DPVC0VF8NJMLuxxN5zGAMtsnHvM/93l/mDYiTtFp96kdsiJ1HiIBy
wzS//Q6ko3dWip9/xxw1mb5y03wbXD/XN80LMgV6Wbq+QQYVPosa8kvQ7rLkYb5fnHV4Du114z6X
D+kHXeoJvfK5fLZ2yyNxBMWXfHxWR/qRPl9HeJq/Fu/2diSfFa/VZ4Jf5WwzrtYOabhB/x6i4Ha3
I/wD8qpCIA+r1KSv+nUgzo4hO0LG/0fZee62zmXZ9lXuC7AucwAu+gejsixbDvIfwj62mXPm098h
d1ejvupGB+DAOM4yJe6911pzjgkcphQvqujD+zIu7fu01z+rh/DcVyf5CVU7ltex2iQRkgTHekwC
4QQU8RTtxnUTPeh74AsLbW5G1E79ke8aE0iCHV8qV/lJvcjHegbUS8QQ9tmnXoYABd0UycdO+CYz
hK4ekmsfH809kXEG1QG6cK/3yv0aqH7skUsEEZssHO0mfYVHONj6cX0DrW25xRklxHt8lI9KxKXt
ahc3LOgGLEkhFrjAOMxIMYmR3JuvVmqXKhkmbv7dXmB/zCeZKJSzeCNYUnuMtkaLz5P0HLLNnEly
rOvIlYDa0iOEOOAUlTfpx7AlivUsP5LkZj5Hn/pp6Pa9YCev4bN5webGSxvgUe/CqVG2+qk4T8hd
vEI5GJdO9YDv1Zvyc/JLUtg3zSZ/s1zWE7ZBDLlH68F6YWxT0f+qndnrnYK7w86/xxOQu2Evp9e0
cpozu/65uzto2YVR2ZG3tpveaHsZFxUgIzlopIu4udd/6JsE44QteVbsrLQ8ncq3LtouGuz42NWO
TuTrtIXATmH4h4H8/Q/U/dIztiPSo5ULySA7SI/LJqw3qmG3TnsqCgf31jFLmSuxBuLfWUTUHCjr
nUF3R9QlVNFf+XPscbi8gTzLA9leNvMD3To9QHipbdPn/n1xN8smfiaRHVc0gvPobBCM0dvaNfzo
fgRavBCejuO4XV7panlYOKzLAICDSO5gabciPKpgjrD82OZZGZ6ty3jsb/Eu1W3jtjyKr6JbYI2z
xUfp3E7/zeLM9vfX1dGUZNZIi4w+iW3un7Vacr4CT9GxSXaEeZTYkCC+vZpJ5/7Xy/B/WITvv0az
MO/j0ad7e98i/mGb45C8DGIoNRtNmq73X2Et83aJ5m+8aZjfih5XW8MW/+9ngf9k6Zfl/7i7mpIq
i7TiddUwVUtkG//HX0s4s6rPVtchB7kHciWhp81luqnRdNqlrgjvktbZmNP8sH5JIwvbvvmBB5x8
TAg2I7Y/xn/LtQoRlKymzK2GO9IfNGw3iSIesmE+zwy2gH21nS8p+DlB/qieOcsmpbNU+ysZM3bW
dKd+ZsnIV8DhlbpHJpOey1VpDuq00LVLjV2m+2HTdS9yPRAPbZCVTTiyBZaxotVlro99gQacVzmW
3GUjKyMRQ9UzPr3hKdI6+WjlJcndOI6KzBDQhUf11uq7AxbSBF8ZG1ko1jdrrLZYmfKoIJpeo46f
nKaEcNbqAsnD4FerAsVWvxOLTAoUcd2Scwm6A8Du3eCEFiQkgJSZP13vxJlAiXHUGB+Skj+Bp71n
OTDt0qKbgWAHzQkAQngnr3LdCi4D3NoF7vwztH12kieke0klPmV6qB6TsaHjv5JXXMmknVeagP14
2WhNe9FzInzFpSDQFQOgqpUKD9L8ka8Ib1hTS+oMXnKhHeV95aKgY7AprICMmoIMWLH0BZn8ASUV
jWPfGUfM7TCAxYmNz1DPS6ssgS6on5M1qyidQKhj8A0HI9+MowzUoNe6LXZCb57SB6US/lgyj6zU
1qtG5BeP167M4qut1HCj1Tr72Sqf07E/xmS/OX2lA4lN9JchgfapYmufSLujDOaQMAKKYeiBTFHX
n7Q1ehLrFn6BdBIBPQmL9iDNX82sPa61oATkk73SsnypZ6TH50GMC6+bu8c5Lp/SMLrKSfeVmjOE
QF7Aqzowt+he7/9XJw8VnnlPzU19rVDcaL7TEkWBPzGjMcaWUBL7plG5UmTKLsonQuDSVEHQR61a
a8+kAx8FAc2eavFMm/KuSishEHJV2LSkYKUjliUlEzHMDdNLWTPONSdEIXVk+sL8DaUNOVR+nWv5
KzSW3bSUiDgtHEhiFgjZsNhok5FfD/oDWtXIXtgZ+hNRnfZCAGnO1cnXI40Ht64jf5ieMDg4PQ4P
VHJuzQhTxaVXioN7f87EUPDn/NvKI98A9afEmjuhkmpXnKxms1EfdEb4hUbXgnzcsoKLmREWXQyO
JkH6mfF4t9sB8PivWUt610bBMVrRzjh4ldp3Cgt0flpHjayQ8dnspgO0IAJ9RF9FuniXFHbrQn47
++Sc6PvCaPW9guAjSIrivMRaCqcxNGQPnDibRjsoh1AYzAHf+WmlmVQRgqT1apjbNbG4Syk1W8h+
Cy7kYdNlYFARZ84DzZL2UagYI6IIiCAKpK1TaVj9UHWR18TKZ9eK2bnmKEfE1I07aegIKgTDAdyO
rFFJTJBAJL7RMfP+faMvzMHzpOXMJlt9HDS9+RD2qB+Y43dYGNEzqAtRPdM9vptWU7Yz9I80u9Mf
fj+UmK8ls4odLELQnvcv0mIr+9f/jfIf7oh0v2oljsQI/1LRMHCKCMuw4z5n+ZytPISPL383kSz4
sjwm3gORdRjjz+tjh0WWHOrBrjem2x0rMi/sJGBUwpExvMnP60a+pbXXue0xP85H6SPP7G5PfqFu
uRZBXjZrd3Zbnrj3mwOTqvmnDSQPR3BxQOd3s6tLTJrijX6meo4/uoPqz6Re2OGp+iQB/YFgZKCr
8hvPkf5m7runeKOCBkUryDp/NmrGeUh2oeuS2sSFcnD5T6rbdo5xEh+YvZClFsE6QOVBAyyyUQAQ
BSJdUNXcrYV2e5PIpTQO2Eb5NoMDooPzU/s0H8wvc9t8J+MtBh6VuirKkYFvHH8aRA8v04H8ZxSa
gkW3mVOPk/VufrIC46W6cpCPHkx7fjECIxDPSWC0jsEmVnLQUH7yd4LHS8f8XN/T1TaCpvMqmZM2
dlOOza5EY2/fb5BfIBC9Y9Z2FRSAkQXUcsz0hCOq1QIUuYQ8RhjWp81MACOnq8lTur2kbjHCLtxt
/d4KHfHYjhi1PU20GeN2jV2D+MB+AesProU36Q+aBEbNzS4Na9O+8CYvMf1YIF2ZBYH9xEGnOzdI
aJ2o9qLXvA9qV+NwejJ55FC0tuR8tm9yHShgjyenWhwcSLnmCOTMnGXSora8OTIaqhCHh7Zm+mZj
6+70xjXOuL/oWsEmUzYy10OnJebjx8YMXYzeItg9kwQvuVRcLU6X30jylHbffhJWydPTEO3mMf6A
05qfLX2XMUWMsBY/TuN2tm7CiSXMOmnaTr/BPR03vCwKYcslvmdRRk/GSf0ayXvLPEoy9JLtHSXL
OI8zo3klvYzhSHoyk73+pXnCZX0Jz9RP3Y2BclM+9le4mvzu6J2j71t5qLfjFzVZiYzqW/GTk34s
PobKERW7f52ek9kha8Y6cdvQIKw25oRj06mea799iim18HPfuAOUz4JiLXVx2gMps3rKTad5vscd
utope9Y4qq4usYV66lm1B5vtdTSQ8m5qHv+OxysOR7Tk3JMcoYgB6m1DtMGIOE1jG03QPEuxjd+G
P5MfPY4PlfQG2puARtM8RJqbZB5uJS6iQSF5ylpHO0iNZ+zDnUkFalLX8Ez5/Iwmc3mCiNQMX4bs
JVqDQnd0vDHDXvhUSy95jCQ6ecACg4aD2Mk634l8dPTn47wdDxkBh5HPKxeNpWCjMNoPKAV29DmP
aeTeTfVfi+Wkb6J1yA8hEbGGrYfEgtoi8RifjLpDqjk75mwS2cYbrytM2yROEtLaIrbewDn7HD5T
T90QI9kd4k052wZT87c86HWHwwAFGLGjLzDssnMfhAQvThBwsSfZApxq2RZMh/Evg/dI96ZDQ0Fe
uow7edVQotIX8PL3VqBwcWZYIRcqctgs2XUMOOVZV9NyhteKE84cmI6yJRv8TfLlQH/OA5o5N/wV
K9vHNj8mvvJc0lfwjMMehd76NBUeQBRAeA/5hXrm1vvpPTlBPWYsY5Fbu6jajS80P9GmOBH/+Da+
oex952+4UOma5SbejcG42lHNXw3oZ/WsLRTa+RxJztI6IrNBwh5P4SOg494ZqOrgO7iU5f1jdxZu
zV57wjbcv5lki9rv8bbbA4r2OCZcCMu20Dywao9P6eKbAU7IcGv51qfsFS9sof3DHUVxmP3qFJ3a
P4jZFlAXxyxxrDPGU5Xj1nP9Obja8W7Mvyqn5Dnbo6STd5GyU7E6Lra8AAjY5Nmh7re1+KBf1KPx
VL3AZOGASU5EGYGJQlC2Yb4BzJGGSruV3nBMrmdKuhM7DK0QasTks7fsXrZxbYBk7gzXGLAVOEXh
1uGO6w4A6Y2YMDhSjJnfJMVT8K6fzZPWOy06LiHA2R4Lm1nyeZ7CGFME4cYXcT5UqG5ShyIVSmQ4
+OWRtsoEWKA6UFVKX13zyanCQtffH9RLfMXNa9qSb17kwHpiMoR6B1RmxPjgPv53EuJG7HaLehzM
5nxIiFPwTOvUnNqYDenEUBx2kvmDcwGrvmJHr+uf4vS7zKletCve6a6g7JLesc1zLLK85aEIql12
iRJS8z5hHafmJZqOyTuYzCnfr3f3LUSJvcnUmCx0Fv9hwXe7D6frwAwyEn7AUwSm4VXpA+uPhRY9
t67ZDtWwxxz9FcAQFcF0zG90IJQ36UwDZFRs6ZxvV7+5MFGGe1Bconf2JRYDRfmwRh9kxLl6TIB6
/On9qHOKV1F0TKbHTOi4AJCE2cpYHwEpsA/roIOf5/o5MjmFO5kWWHdCI8EEvsRqd0vfe8PJziRE
L5f5LQyJLqYb5vRbhVdsiogYMrW3Dnb4HhEiTQKD5NWfzXP1XoUH9aVOHtMHs8aKs9E26e1+8EQR
8zHDCkPkk7jQ1LJdSqTXZmWjeJU2gBaDwVkKG35VsxGDfkt5OhwTgDht0Mj+8G1qbg+sUnMxpoiQ
QG/mk7iewqdyAx/mNnxDFq45BVzHitxjW2nR7djRSfSKZ0N0wofqAgLpsT6A8ck+oMk1P4o/vNf0
N36WXfEhK5cCFw5FHYqH47ifAPFyCH9iz0suYOkfRjHQkm2/S7zlXWWS+MyqDsqo5KfSGzvBUn9C
usIuomzMF8i9sAisMw2lD8UXv3lHghISwZoFLMssOgiBPTREBTjhFatpudcea5olsR/nl+JbWTnF
esW3Bng+u6zWPpN8ZoGlrxgnVA7jw6hvQ7bFRXxnhkWp8DmuIsWJSODF28rcFLGRjau86qCe0cGi
sJ1UVrpJxpMKeoMjUJO0FOqeAXqpS0PaapJsq0fG0fkb8rDw2Co/XfunxUn0wN8EFRtKe7iNvjnD
lGcYasmFSN8wcnJOCTuj99rWszKnvmEw5olTvxHHI2fTMsoPG8otyZQg167jAYDJn+kdTBQJHetn
803VCASnap3wpyPGmY0GYK+JMczWXqPZZs8SS0cKjN16XNziUAQFp0t30u3plHHMaBEcqQFqK2l0
wX2NdnNKPEgbCLPVL3HLETEJwJ9Fe/XYbGj4sbw0XnTKb+U2DdBidZ9D7UGUi68NcBpwyjY7xdkM
mpNp7sVg/h6/zROvSiFyiut6jI/lH+sanfsjAi3109omL+2BOTD98+ZlXvyl/JHWhwXCV+5Qei3p
tiQ0q/XnP4YZ1IwpLEoZPEu80AlYmZNCcUYzktFWLNDCZJXrPDdatGM66cSaIe6nKJf28+8nJLE/
jkUvBGKHKBItY2eTboaC5P7m9+t+//f7bcYEhanMso5FeZD21pzgdfr9NMjSehcuD3nUQwVI40sn
StC2ZwVQi2gnMetM33Sqa4qt7EEyUCiqojkoah0AMoJBoIGOoaXnKJ65sQsgQwWZaS7qkUtixXtQ
CTw2MEXkVReij85U26yGaNlh2ajgeLGAyyOA9kFDmoRS2odUwIlKMHqgeqLXEQgBElukGWVp9DnD
OPL6tL9JmR57zdBNTxJQrqQoc7+R6bCLFgfunsGW24RkPuZy+9Qxx3arEC9LDJQwFmqiFggwydsI
XVMuuwQktN6UtzTN5bDwlWSOX5LE1xrAzEJqSPjDevxcStj6gJgw4QMEcSu4zo8NpyNTiUGRp6bd
zugv8pmgGGj5e3VgX6+zlUaKOe3juzExJD1hFMk/iTvlpqsrCDfWh3Qgn6lc6GSqQvoI/Wtn1gay
S9bRuNmPcF+lNe85P3JCnqrwkifhO7kT3a6XsYNWyGL1lPWvWzUfmiC8Yjz9RrXNoj319UNfi6hR
Gau7i1xk3pIUVCILhwpi07fRZD3HBXHmKSaMeDR3nREdwnp+07NSRq4jMCfr9Ycw/ciHFtuRJX2r
dU5ZNjKvH5c0DcTwjgEQgnRQ85tqUqxgjLCAttSgpNceNVg4P67RpUAU9UbkeicwNZ7F/gYel/Yy
/sQ0vDbaD162Frhu/jLGOftqkwGFbK2fpjT2EpIim0wgOiclj6FYUKjNqjfJpkDpu74KGBQ3/awk
diPGP2uo0UaiGjIhcsfTGG9CennNsD43hmpuiOkkwEggXD3SJyYM0fS63H+ZLFOdImiXrbCgA42J
rV0tTwfHpGLVcpJUJmQnljdiTXs6UaxgzSBaZWS4Y2jZD+srALDXsYxPYNS80VLoNo7Va09y5L9+
b5FqP6K5zaSaxRr5XUc/LTFgbc65ec51vJjtIl57UX0r52wzNB6UurtKQiQYg8O19cKqHNuDGfEI
7kEo3WuloZQsKIjrkiOqUvXPZUNwbKkqnLUn67OdXSkJP1Wdo3EyDgDqOTDXBRMEkhIs9Wbl0htZ
Eh0lKAMsJNxOBi8QcYAfgYd05JgRStokxELleSC1RbR9jLU70myhogOuEVRSQjGDoE5ujIu1GC9C
ip5kNFrO0+Itq6fPdGanMckxXiz6QUW/BYkEUgWhnpWOGgCcZ0TmGG4UlpRcpFqOcSG56Dk96HOL
B5ih35hJo9tWmei7UWIDMKLrMKtxYCjBSF2a9iMUGEEkcWLwu44oByG5hqQzaagr6D4B8Db7fivn
SgZpHqxhLluWo4z0LYRIKbddQ0cvYYLIEukpC7kSbTi4osK8LRrqs2mVl2Rqn6VmubfJFmJgOgl7
Y/9oTR3UNnF6LlSkt9AOqGSMu2W6Y2wR9sR1VYyTRSPa1IQrRLrgk5V4Ubi0vDrlkox3jrRaC21t
zIbXtMo5j+TMYljDi4PVvCjEflP3pzejtxhfpSRbqaQ7pZF5Haf0sOqdiw86g7MkBhXhCvY8grfR
BGFx02yRzzVzQEHEkKlbCf5Y4kYza41soHRPUNJoKeTWR5NTuVZx8Tyj9UhGniuYqa29zNjD1Kw5
1bQZ+j6EMKjizx5eCXj7TYtObR1HpIeUlFm6Ou+6EW+f/B7PHGTr/ibq+0iqT8w1NrUBL9Dsu29r
ZnBfdK4I/MwQymO1KHfpcnR0HitT2xZN8yRa5mmuIZ9NOpO2Xpy2Rdt+1SQNLeJHFBVsp+UAHjUB
+S50hFyhlrllgt9lTH9bLT7mdxoJswQOPJQ4y+1DX4j31VAsJ13cOAjlOZ0J8qEf6Iq0wr1WNafH
xCw5eKTJRWzvAWwanPaGse9cDZDDrKeoTQs/HxY21qzedN267XVszWkr7quWMKlUzB/nsb8R/NvA
/SNgPpIjimXORMSYXypB+JhHUr1i5RyNJbIt3NuzFfFsDJ2N9BucInh4AQxa3sW6o+IusHVyCTZh
hicGKzWDM1zpqFUNt7KK52qe+FBNW62dxj0AtGfRmN0O93bWYXwFBpozWp3o/o5y0LGa2bqZ3fVQ
yklaofxj6w/wTg/2mgMeKdePVUv2ICKFLRlJF4ib94Zz/TzNOUW03j/NCh3ccDIuA69TZ1FZ4GUr
UNQuc80hp25i1hqplFWjoQVdWBOFpbhhUm8URQiSmkafkluSk0jlFoz/fjSTJ4G//yWheZ5V2RvO
k5idmMiMlo1MKrEJltYkbtVRhLyGX0tWClrIKTrmrFUTP64p7NEPUmCGiNYTYai2KZYq4KN3PnKa
+HCaxzOYst2YYn/SJ1gLkWy5xGhIMAegLNyTE1B/UxrqiFMzK3UmklKcqs62q0j6fGVu1bQfPFOQ
BBsVNDLsiozGdXYnFBtE2JF2tsrIJ0Wefz1cfSWmLiNiQnfCVHhY1L7YarUKIMgkPQzfsd9UBuy3
Sf6ZmpE2bo4F/ToClfVM0GjNklI6dMOxk8EuDmPsrSQ6Lmb/1BUmfc2+3YaDucmNhB5Eq12mgi23
XoctguNTxiWCt2ccakyRbh2x2TC0yvPkqVk67phOe5XnGuRqVtyyUHye2ngJNF1jUGe9GiJBSvI4
+5oywVawOiKlI/1NxcLldKngahLYKBV3g429kKiofPIrSX7DR4ImWqcnYN571pqcP66CsI/r9akl
XoqTLpB0olS4jQt1upplhdjTlL7Ihm+PKs4E+vjklgBp8sewf4y6bZUbn7qciG4H8Tgqlp+0imLf
1EcTbL/uVKrqDTP9NUngxJaoseyQvOw0M3e10fwxGgigks5LIu7Ag/Vzp7uZLxVZ48gjNtNSlp5D
cYjgc1IoqKgjqnAYnTxNnrKCTCEGNIh8TVRBDaPsbEQCcc8oRGI9M9FYJvoaUW8ckRqjwJDqoyHO
pF1aBHJ2ldMv6xok5XgeFV8wMfXL8aAEa1uqu66Y1N3v//7p3TmvsPFVFK5N9pkwGfIkpdF2kxn/
45vfj5ntYnmJGL3/wtZ/3zQjdwALluQVNae2UJJv4oBZp9PLPySAdYTyWGQDiQKZOA14NC0e6fDF
WG0jCAFwCJXSncEQIqqip5lTuUV1vxujqNqqdJ20uxEza/J/ezMs9UUo8MYT8K3vunQBWi1rlbGT
767N3zclcRq7/mYhfYcJ+vc3CfICEr+abXpnB/0Sg4o7QEiDKYVXT3wsJpOumKKVD2I4ySQ+aNkh
bzI1+J12/9+/yKy6XzDLn6pe2gRh+z+9+y/XquDf/7t/z79/zV+/41+OyZ+26qqf/r/8quC7On0U
390/f9FffjK//d8enfvRf/zlHe9X3ncZvtvl8bvDlfN3oMz9K/+nn/w/3/8zkaAk/bciwd13230v
f1UI/n7b3xWCyt8sDCgGdBxF0SzF+AeVoIZKkI+bjEHxkfKJv2sEpb8pd9KNKd91DYaiAt75O1HH
/JvFT4OqAztRlcT/JVFHNu4RBv+oYbNEDXG/KVmmySdZYv+qY5CbtiwIi2o33YyHKl6EI0xs7iuL
8VbatpPTQWWwy1bpPZi8V6HVQ1dgAMm9iXgnC5trZPWPQ9SIbtqn2aHsSMFL4Dqw2XDCmO+O6jSv
Ur9D/26bg/6uFnO4J1/l1Faz5hNequxCTd9KYpdtG0tnAPOWTkW7txDX2xWcRt5Akpb6sfAhqxSu
It8HIomyPDUfoZR+tmaVIhqSWWlp+JcYRQ+4zF6I8SXnRrCafd5hv+FoW7NiCUQMTAJdsbx+MMu+
P4GTv5o1fRBt7ALqz24LjxvupPiCulPwyJpPnHheflBOo9thoAEtTkbmgUpd3fUqkyjIPV0QzcUZ
nW54HUr1jzCl741iVUElmuNDQ/4KQQrVts9ZjgUCbbB77YyM5V+Uk9Q5tiTKVLKSHtNWSNxOJMTL
hCAKjRTdxFJFKOHU8pqukuE3alZ4GkfMUG1WF/Z6EbTR9LwMbbEppwC+cxnIEz+51um6QClGypng
x6kINoTB/RbVdL3Z+68tbmVUXNeqSVG7T4R2sfTvmLAIZYw7u279YlAZ25Bo69TV2jOWD6+axIRS
mFAuloPmpJLMey36DBz7aKSZ5ZRcRLcdaQ1DXRnZk+V3MnAx1pGBNCzppp9U/tNw3u/6fnAIWnWq
dCJUbC58o+aH52G2z++4VAsnlaI4Fdrsx4pcKVsoRsUBANF7d9wLbRAG/ffvmHRDIK+HVCwzRWxm
pXysmAlHQmXx0PfLRpS5HC2CdKebkZeMauSu7YsozDwpbE49j/MXdjxb6mYd1pcyhmCgkQUHyZN9
bDHapx5c95SER2k1yALO+sM0SRUGFXlyFw1VgSJRsGf47uQM9jfamGAZubxj8Swb86PVtjqZnjUT
gGy3mNbdDi31HlAkLi0vOlCUB9y1iYcTJ1sbjGXarorXF3nmpdaqecBrePblXA6dEPHIau76X0rK
2myVmCHjbJlBZBWrTxHGmJ/Tu0HvSIYKzdigdfRJEc5Lkr2V67lC07qHEUyQUJ8DHl9nZB00C2bO
zJnVpDQzE17z4/Sp6291Ko1Pg/CqSQhPeVLXnTqA0WkIMCLHzDxQ5OTgQOO3gaPOTplWyBRLhLCJ
2s8r5Ao2ply9NEbmw8sAQZpM5WYmxtTRm1LbVlL7hAu+P5goiBh1m75ETUCuJjP9VhoDvegvVTvI
QUgWN3pQ0oaNAstKnmemHeuii/Krhk/OuEqZHSnJsqAKKyWwmDpMNS8eMhxGckEFWVo3bVEf7hDM
eKTRliszrWc4j16PFq+urA2Qbhdt2bvUa5eWrBC8VvkTx5bowEMxnOiBxuLg1GbZPcHqso2lBXZs
jLkXDkvlmzyllGXDt15x4klNytdJ48sgcmt+JuhIqRlSrdR2eXTnR80YW8I8RqtJVhKaG2Yz0oi0
Wq0vs4F6d77bcsci/0wIXHWKJf2qIoSEatRcM/KW7VCjlwWJjFCNdqIjveaDawDnx2s4C5xEsYBJ
w0b9iUx0GeHE82xa62bB/rEaTAhwvOSHBXsaOIqY8tcYn/JcoitPLDy8cVVxsRK9CDrWVrKHQXmV
3jQJ35mYPUcriixJGLdKwcQ57kCblMQtNtW3WZWbOsTmLIu01OPkU5iL0sZsuqE7KW/1TqIOqbLP
thMIioj8aUwUF/o9Fp9eGh2t5gZq5exc9QQ0q3HIfTrjddEG0wdpuydarfD0+xeRSEh3qSw30Qpe
32xyK8g0yaUEpUlApLeXgnK3y3dZob4ACQdleqG2QJp2Ne+is0lZkNnwUigrT9iWIf2OBnjh3fA5
HDPJAtdEbT9NITKJqg79oTQSUhcnEk+qDnF1En2nAqEhw31RTb6ieDzSkRgdBE2jC3/F68wFQa5Q
UObc/UIdjrV+JOk4i3CDqgIItrKKTpmIBkgn/9bXE/MnMSiq9Uoeg7XUb10tEqhMEC8BgoxBZyUU
yZxoKBlhoLUFudzkF0qHMCGuZlDG3C/kvnmQFwYtJZkjUVtfkKHVZ2MUkkOZk/naFQo9Jhzu1mpc
cOuM24lPHsyo2RVSm12gbqFVYlcRKqFBGSaEl7FfTpaSMk81ksyH8/GF92wXCTJw7T6ewdXJP6uc
aoew4I8oZVqactJ0x6ajw7hmLE09t2cpq5Q38Ce8xhz2XTXfxMha/GzV7i+DTYF3hiRYoKtjSXT0
fd8amMdYaXdS6aHQ+eTrlgYiFOdiAWVBXOmnWB/wF8yIacL4k91+dNL7j5uL8WluPzA8FTSEaNSY
48yYWmwyfwAB4hhV8mit/V3gchyWqA04mvEHJ/Fz17SxXxAbggUOd9Lvzbgiyh5rEqzbKfRmssVd
zYy8OlPXjTqCJ0mxRuizdCNJ1wr03DoZIYMKq32RO8FwJgv1GtR9p2pZakC+Al9O7sOa+TSAWt5I
evjHVJkdoXCk8TiZeAWmjmkWifQW1xPBRCpu6LE99gJMFGV4MmYjUPVcdvopQb1jaR+rbMI6YEBT
9vfII/IQ3YEUSM9UUQr02TjeYx0oi8mt9MxO+mFjViVpOaXDIiDMHE5FKpF8h3Aq6Zk0S0V7U5Se
FwarbRbWh07KFl/9ta0v0if5n69Yv+RDyLHwvpUpcdljJ0NoXHNA0qbGcGd2c0O6d09EOYClFe6k
GDfJ1KMXWiykNgnDyvTWJWKD0p7ZNDlRV0vtTshnY3+CduyoXFznVwq2VvTh8lp9rQXKoEmAR5CY
mradzXNLU/xYSRqga3knxrHTschxNqHVwcJAiJ88eHm9lWRXV1GIxgyB2AsTJ9VpK9Xgqg5Ej/CE
DndeInQ5DxHztGVTRIUNZf/cdqAT83WxHmkh/DFX9Umvw/EBA63fdqn5WJRPVY+oh3q7Y4aYTHtM
yrY1aIeKvblgb3xEgsslynqLuXauBFHvEztpIUI3kodabQaG1israuSYalu7ss4AuzUVC8S28pWG
5fqUVYdlBhcwzPBio/H6+2aq02fMk+lpMrrxqhJuROZjNG7CqMk9XZRX4P4hvpAW+XuCcVPT+Uk9
mKGLILDRV6gxUY9KrIEJF6IpSbCtew23iMimrYVXtsTqBKJe9KORBCV61cZVjGTSvFWDiMGUVOpy
7Y2tgteVSJH1ps+a5UnlInhY16VHzsq2VRTaVdQW5AxZ5oul1CGyu3/IwuZYTmK5X2hdaHGvXrOI
m6NrKjyWOPZcMkXlAMj6Ah58YDQd9/OzJHD7Sjkx21rBnxDP6h9tgUoBZ9HVZfwEdfOnqy3NlWe5
PJZijWK31hMESvKu1ewUXSZCnV2y4vfQZ5Qck0gWYoSaemwYrouoLasV2tZq2ofGjP8/e2eyJLeS
Jdlfaek9UjDDsOiNT/ApJo+RsYGQQdIwT4bBgK+vg8hMkaxd1b4XScknj+SLCHeHXdOrelTcLGuZ
qIkYX4uCJUrtdPPWacBR2e7THOQPwYDMYyzGuZlocq2kRSWY58/bZepfSIPBNsRp7es0oI58zRyO
+2mIQwZ+ynfjKn0r5NxhGGFxSw9McuSISw/4nS08y9b7ZLLiTaY2YuGGNj3U7JDiYm84q2I22sfe
jrqFaIAEO5wNbA/CS1W2kebUOllh9TptDB3lyIuySY7e4GNh4CdkMS4cK1YG91w4nir0qtIKOPTC
0cQNVeKigSntshjPmiE4JKlwYa0gJNKC8FJqVoJTSgvQ0tdt5JXyANp7PhNU/VXwoMCn2BMhcVSN
HcO9DHxugEUg4FZLc6D11BX8ROjEQeHJPtKBBXlXD8SLmp51cWoaGw2VeNZDDxlmzjemHn9nn4qY
5hOzCB4V3syUmV8958X3QgqCWZHu+nVCGY3m2tnBS1WG7UO7AFlPvF8M53itF2rRfD2c83D6pfLG
eeJxc+lAHFLlMjlbMu94Fy3ZXblNaeqkmHts5zgaNjESrHxhkP8tExzI4K9YIbX5s5nZke3NMK3X
bvUQvY5A+R/P57NhcpsslaaIpMVRarAvKKcnnZrlUdt8dNlNpYkD+vJDQkNwZKqiceWa9ArXj5wX
qpNMtfOq7BnD7QfYJOIYee7vRyp2HLEay0Z5Vy0gGeOxeCZ1eiVy/Sl8mlmgWD6PVQwSdO5/S85d
+vzEtgfxQbgAh2nLBTVvkKcW3eAhTpKcHuvgc27w4owkBk5IkMvec0kkGf2wo+92gu+R+/j7uEWY
hTCvNoME351kSWNnwzVdxp2cjOCkxKGQ0rnBjFiPQYxrk2CWlenfRtYHWy1j1KZxs2lZRDXJ7yCY
vKgvcOgVwtbHzCdTDaJC4Q7l6I7zhJaqnsDuVtN1S88h19s6CPbTd85+iF/zNWQw5t1JLxg30nwK
L53OtuEAbcHmkHgZFxHFBB92axTlGFPnDlsDj4xsrr5V9iSt3R/CBo6ZJva9y6bnmNfyYS4oe1Oq
v0PXxMDrz8HOXbuC+jAgi7T4DxjlU94o9U/Gg688wPBEUC4J/WOgaXxn338xA/Ui14JuRjgqUL89
I/nQ05xr8ZF3jTev8mg04cOF/YDHRWonnPgliRS3I5OQtRZGRYuHpGKBbkhsxhXMpcjKMcz7Fn0t
WYBoutj2nVpSamy6X34w9Bc3Ge6cVpzTjKRPZfvJfWUPWGbdsj2FKc+HgYD5aZhoQEFaotQK4sxW
tAbNEkx5eU/sur1LOI9OvCNj3qHWXWwELPMt/zRYMUkLi9o0iJt8RofwlXpMoO2e8afKml+LoXOA
qbxPbD6x0EOZwuAt2dshg7FZhuaL136JDqZyvAzVkaUUqj95Q6PhizPpCaiVz34KMp3PRcZdWNfJ
hVxZZYVnHeJL9SbHPuQJR7kcmBrd2HUulasepT1YW0qYf9B3TfVjvQXZXB98ubPFbR6Uf3RN+nuL
Dmt1k2jaxDAT0slHFA+wE6Yd5uxFdmc97klwY9JTF4io8ZYpzDJf5kYmG4qs03GiZ4ldblAo1tMh
Nokqq9jXKusOPdd6uoddwNIWao4O/440pcFICp9aB1B7RsYMnbbexXJAoprQqTRuRlWHzr6fSsy4
pvtcAojaBi4j+WIm1tbW70VimtHQ68iyUNA6cH6dufxxbWzCqZ9+Uj5zqYwqjBhHfo7E1Leew8H+
lNUxaQKCt6LCBOUUXCY8JXhqLO4XPInNkA3d3vEbtTWTXy7peKCh2tgNBiOawO+wd1R6WHpGQ65+
e4pYysM4PKyhn76rL36hs6P1XTjkKkJ5lve4aIxgVGGSamyzt1RxlxkYDUBI5RgSc7YCdfCJJaX7
kT9ULmV/cY3LCTgDbZTGV9IjSyn5SdOQ3IbM+dig65014RMLneUxAEy7G3EfkIXgCW37XA5ktmCw
ZnGSIWftVw2/0p5LHznfgbUwNDkQMiZtGHtZZL8gYoVrdRG2ujq7VH4Pk4iik1VfQ0Zr4pfZozgK
58b79y0ua/EBU44dc5hFi6SE0MPy7vJz/r5KCBXztzIxJu1r34EzoWM43E9Sn5PlaaIlHpTqYGwV
qaSZHsVSsTGVGXV8TBNd5PZQgda5v8kW3kVtfOF65h3ino9vy1S4amjm0jmbEqmmDKrmSIEzfliO
/r1qJxAQpT+eVO/+yoyR6/1knt2EO3Jl17Qtl6egeDYs74M2KXzZAVfiqiXe4Ns7uUqV89jhcKWm
4biAkAz7nIqIia2uLFrrKN32ZRYBkLOsfIxnuA5Fslo61dqv2cQPBRenu7GeAcDF8muCk3OOVfHs
DnNBqjJ76n0CvWzJKVLCA9Zz8d6jkhBm0Ygu4MLmG/2H7wPtls561ShUc1F0GV5qH9vtXLfTYbAG
6qCbtWIQB7bb6OeUei0WRF8qo55EzhSSCsu7/P8Nxv9sgwGd4D+ijeuO5F+7j3UJ8//+733d9cn/
2f7s6iKtfv73Lcb3H/33FsP7hwvLAHuP7wW27a9hzn+xDoT7D8deAQimRRbyn/3L/9pjOP4/PCEs
uDuCag/+GH/q33sM5x/8VkuENmOxSd/h/4p14Fj2mrX/b3sM4piUAgQeVBPLdIKVhvAfMdCA5q6S
hUMGQs9zoYs2r56Y44h2Xspl7eEpc4LkSWbTueJjF5m9tHZOYzo36AP4TsplOHtsyfOp8m+N0Yb7
RdnVIeWAuk4zt7tpcb3HMd4IiU8U7utBSsa22ujEpkin8qqGpnl3uruQlHyemstnPEBRYA/fwpqt
mku+gEqQmZpZG1vBUxsuSJBeTHCZyH8ufQl8PHZuAujhobct++LVaXjxx344WC0rFzvhEdJo/JH1
rPRXHxp3iWC5DoW7uLiVXxwXHZfRaM3Th9l1u5jP3Y9UNBuQg96+6fChZKVfvwOW0awyAyS8oj7j
PBxe9cyVITHm5m7ol/6VlfmwqbkX0t3Z+BvftJLXCiNY6RVRQXvQRen6fqY9LU7c0yjan2EQUtWL
/Gq1Gi0q9cQ1o0k56gaDuw0hB3pFHB4L1ChpigkxkS/leA3L6yjy+aLoRo75Yb2ZPRbaxndOWbi8
1GsNr+ExrPq++8eYxL6u+c+ZaqGtEpoSGDo9gUXcIdYTjVim24BnDmcltBp7m0q3PFSmpQ6Gq+oI
UkymhvDNvGRPJvP7oxywXk/ldCg15YwzrDiiBUN9RErE63BQEwsw2hwg9Y7WI40Tt6obrftyyDTP
5iKJcJEvtn81WN5jT2xJwpCl56AojxCmbByAabgZ3C57w3Wwc9OlomcBR7wLdv/YuL/5HLXHPCvd
I3YnMlUhvjyU6xeVI1EDT9xrkagHYZc2ntCYvC26J/YcW0eN3WM14MU59CFdgua8mpNMyrR1awAs
yA3Gy7nYGZxv6K4suY3GSy7WZPytlfmLupz5OMvWeTKNsxxjB4mkCq9ULzQnzV+6pbaVYcX05dmx
SVbgGyvWY9k4GHEWEjsRVGtgzHt0GsI24VgCGXZIkTgmeYf1l2DpL3gX02NSDYzHOW6VHBxGqJwz
+hGG5vC2FIF9J1INhsDxyp0q3Bw7Qvacp80h5Z11FjES85TNeJVj2kEdg22B8J+0g5ffShiLfMU4
25V4O/kyin1oEr3mOjERhZj1YybJSJRGgF44mrz8iHpGTY9DQunXrq/nt2q2jR1s+2IbYFqLMgo5
/RL3QhZna0LdqTfO7I+HAAOz1WTD5mXS1XDRXfILXmpx6lo6lT1KjgFEFrvapByU0TpCWO+O83JD
nLu0bRM8BmZZEeRbv30A/pvKqbujNljZ9a7AEra+WRv6FXd1hTOMiCe20jEXl3TK383E7R7D2n72
ZX5OY8e5s6V4S4yYPvcpYY+55JvRl/VHWePg7hTBSp7Ad3x23r1e4tNW3GytYnlatD2fWP7y5k4Z
iuImOVCgluyTqi5Qv2JgrYjzNFuQJUITXjbmXIhdXOR80FweE13dkG8rtH3vpGlLt3LC3qf6dF2m
ekrks7PZslJ7NejQ6t10uKvtzIJV0gn6SDIYhk5/TkSKLA+fBDwqgjR+z8DCvaomPZ7NJfwQYZ+i
eQflJvPKH1YcI1DRadgKo/6RZgRwyPsMrdPcSe6I9z496bcmtcptETTJNZiJSqPacJ8SbGlQ03F/
GeXw0Aed/eTm5oPd9tWDwHq1LLlBrmpVhaU/3reYukrRBr8wt+7b2jvJJnuTEzdiUTZiX1EVkWUn
7D/eZrDy9DQGgdqpkiGw6NI0ShNMZ6ltZMesMX6Rw52ITNsPdUHpdOIMd77pr0vvrt5zDtVXv0N3
mYd3c+bJb/0xgwRzIe/+PTBW816FYHEqQexKYnNjkQcOWw6USqWjG5/RIrduG/zkpha+OfEc37sd
jSe5M8GTi6fVjNuToSn11S8NMpT4BrjpZIcSi83jkoj6M/Mm9yFwjNeZosoS4fe1DvYonC65FwJl
tkVvstkPfzNatfE7Eo7NVZ1cvarl8KCM8ljm7nxpBcmz1HqWqTYuIk52gKnzl27+asb4YUhs8cpm
/aOku7Zpgmy34CynFnBSq5mHUmiPH21ZBpy0y8pKS8qznJGZl2n+pP3yc/b5nWNZJkj1bQhKoAI4
LmeWw/AXjyHv+F0fh91TaJwc1/kt6yR8a2WLCd6Uj1RoN9shFwmprpz0+ZzetJm3UdXxvyoz7soE
Yg1blJ3VwJN3MYkd07b6iBOv3U55WZ+bnBjeKJYy0gu9tmPcDAe/Q/ahF+OIKbx+wacH1E6Vmrhq
TQDFIYWJgeMQdEhp3uiZGE5JmtQYqSOx+NOehTZdjdSv7gSlzuxFKwljOyQGV/uftoUhffTtV7bI
mnu89bikpdx2ru/duKm6cpoOPmuIcx/TvY2p34s4qdGJCwJMqKR/Kdn4WQ659TZbF3Oswre5mG4M
Rj+XKqm2+NbCvZurVzmGiCS9OajrQut5k4ufiTtP59qYPhqF08ghxdQ29RZrRH5nu9blnwdJQMIi
EYQ7Z5z7e7ftzGOnOBOHAQmyKHsLJCAegMRV5WNYFPCD7J92a3q0/tDvCsfSudq5kx6ylpM6cdmn
uaoSx64fSMjCunyhqIVcn+BYH+z1IgSI9ligIl46XBAnrqNUGubz2YwLkMg4Uat4+vKLWxEv8aXV
MdXDFvbzrs2tWw4jOejH8OK0NcbXLoS5SQdkgFl0cM0bBg+tGoIqVnru5poum5yeFIrDL6PGd2gl
Prku1agnFcaXkAfQFdGANiFutJECuHnFkH72W2qTswZVjkqNP+0CfpRFHkLL9NSWvLMbqfRNmlye
IVW+dMTIip50GIl78yB6GRkBcboy+ywcsp+in393pgcvPoxxTpDURXPN7vTCshBhsOHrySUGArMe
NqMoYijEa12zLD8n1xcHG/JxM5F18XPbvMdY3mC77IhNzto88Eo7eyF/CJBfPBrrgc6k3pCnaSFN
vpBZG2sxPIz+wPCYTVdugAhmE7dm1XnuzhXAiLrRTq6+V/9haRbTcGVx5UYhVq6L1XsS3aNjGO9T
nYC4bp/7wKif15ATY0RuAv+k4ykrIcmbLeHaKR+qj7HFeMijzVhYoORfQcbY4doKmaUJ7gRzIZZL
LMvJAoYjCH9U3s1I3OkB4QcDejJEJWwv0aJjWJl6smx/oyFbXkRBIAEP1ZW4ZI8D74Ir96+DNnLt
Y5Y8lVw4FILUYcVOz1QG6ffSW81uSCnrqiz66/ou6x9Zp2oABGvV0/DIzEoQip/i1g/0snFdWRwT
B+uqaVDjPVLRdSgC/620ca0b+WLicgXebgfs3fVo9rAfC/ItNdtrmLmYT+dXVw1p5NjxS2B06bFv
zTTysukhYXbDULWcqgY659LzmYc/gexhvFAEaMei+wiQkxmDmjFrHxqiyI6cnkLWq6e8gb+Q0dZM
8+8utGbz7IHPWCfsNiNKxCCDqNwBpYj9kbIDt3lLYALlg9ecxFhydjbLLcfWb6bJfFen3QYqpH6s
JaYcJ7Ugz7oOxQ/UpvsCVwyuRfKNtdqPKjfJ0FW/q5VOElOMdM2rmc3hvEaY+8C9J0CCaKn9JeLW
hUxhOPiiEqqRlFiweK8nisrH97LL3NP3MMTXu2lqDaezb55VOtAGFQ/2A+XWeKWX8BrkpDYwaRE0
sxvWnwhnqZVmhzYpnvLSze749+fCFxadKDWY85zaB4goHXASEp0VmS9QDwxlUzDpa0ZRIT8SG2pA
n4UXcyo/sxoaWGdUxbUdsvY0ViYEF2OVWZGbKu5E+zCYG+zFLfVu9NEdB53h2h8Jl7csdlNdeM+d
AyLNr9GmTE5L6iPivb216unmhLN13wXcntZ/ScFJwpfVbJaymaMqZlcdeuUN0COfXR7HmFn6U02H
HeINwVYyVyFJLnpeUmj5TJXhyXAYfIeUmdronC1tU2DgSt6VreGmUeLYx6AHTRDi1uNvRlk3x72Y
RbWvh8/RZsLyuAdsfI+OFlf/DQQ9G6CVqVHp8y8gR3wgnYbGKoAoSHykbisXzoVU5CWnpUujMETe
5rgfSf2U5yIcTzZtINtU9YTUgdrS9dQmMeW87F05MdtdIbOPDOT+Plai4IjlMcBLt1fFW+a3y4Na
bEKni+hOfZtvl0SCMKun6eh3sLJsW96HU1W9WE31EXZMwDVEUsnAyI6PZ3086+Tiav1cmv4Y1b0p
aNmCWuQyrvSaC4tZNMERw+DLovJ5m+ZU+9GATk4v1PihnhtfDVu7WXiK5gOms86Hm+PHHbl3Y4Qo
N0M/a637uGfjWbBY3oXr27Kza6LyVHiwn7lr5uY9ZRPA2w93uqic9NJU8w9VUnE8unN9QZ31D0Jp
9tZLzAuK92oIyV6OoU9h77CoA7j4O9yFRDknGBBtXMNNIoJ2dnV+wTPRnqzW+22xfKeXAcdILX3o
CtD9j5pCb85V5ezmsc55kXbfF+5UzADt+vJ5nnN+4qP1t2Z+2Y9Zku2pSvyavYaXG1wugTxx7bl8
bhPl8s2VlA4MfhpezYmPWlqiYk8ztR1dG5iAbbHu5di5d0RcnMNss+dJOkGGo6mOhLqSXRqYrFMa
m8HO8rHPpPWd4TpnP2BacVMWyZY7oK0r7yvFpBWbbb23J8maN+67ox+FQPTX2hLSkTy3D3gaf/re
/LVGRLh3Hhelw7tmZG1bV1VIwbpxajS9Zux/nN0QOPpm2drnNZyny9woruU9D+GGktzKXuI7WLaf
3Fz5DcUYnxfRv+N18k+N7fWPXf1YpVPEKd4/xJxHkYuUs2uBDSWIVtFAcHMpwutCFeO2Z41OrUJf
HMwut3Ym4v8uVcsfgSNzp1tN5rHhEpbN4lrYhvXiS9+5pmIpojRoWlIlE7E8q7olcXdyPLt/KAoB
UbeXSeQLGhZEqU5dda9r273aQMgB18cKX35lEOcIlNiomVoCC1/wqtSmURlnUAVdwHw5BnmIMRWE
p745GKEGcZjEbwn9GoPZ5AeZhcPOcph26kqxnV6uS1hGKXlREutGHw0hVtemkCZc0IXd1yywCzo2
ebD1CNSdbV7jMHv1u15TusA5N+fHZe6ww/XzpSyg6WSxevExkCoH+F8Sequ1P1obAx57bd6aAtxk
Fr7lmqHL9AULJhljmOtLHqqJBbMsy9v3Ot40VjxuOS6Bd9I/TsIav1Xa2WwKuWaWVTKdjEU8WaWy
HmvxOSpCIeZUPzYWoHTVh/t6Kb2dwXFwsjCNdoN7gchlHOdqnral7etD3iBSBa4R8jFOT7MF2rxJ
yMFPH0VvqLdWLAgG1a/eMNJnt0g/4mwsLzJOPr9PrIxOklhBfmJLQ+3nYryOCDELiYnnJOf54nTO
XW4TkE6Gfox4yOF4o5RINsTV+uItcci3smCcHMBYdTezSpFErqnJo4eSDV2tYhnRrVf1h8lMKPWt
1VGElvWysBTnIkKugrjWelbfY+IK9zixTG7NbnoKs6mn/SloT+kcBZp5T07WfJxibB34Bal/yADw
5Zb86y8B8eTCP5qOAeWLEdBGrfcGsuWsYkSfoR05uTwIXaBNufWFtfTfzO3MO1bre69M2o2LxHvK
LBAmobYRMZRJVhP01gBciDyH8om2xW3E9pzNarrkl1Rj+2UrATZBt8FdVdfGER/Yc008iYBHbp7G
sjt6tBZEY7LWDeZZvfK3aLucPDtqipU1gOFlC0fN/bWy0lv31HiT+rDoqHQtVE36F5YHHOXJschi
RnxQGaI2wjuz/i10H2ndwhpXvdglZvgjMfhpCfQZrEBIAZLT7VGV1s1ccoJ7A7cZJpvpsf0U7lLj
kulaip4qelHi+lqWhndLKDzNlPmejL3zKQ34DcZwSR3vHOLoOlFYKy+ZoGUhCacHX4HasGz2QThC
j0XKc55T3NhBpEWMKc0nQtzJpkmD8R4X1ykrJtRcMovPFdaOcCHhrrxG78eY92y9irXOpG5e2iFm
Yllnpk2C/UL3OtkeSiUDs3pT+ZP2Z/Ipnv9lO9R5jkZQPbhujRo5vaQyDx7c6STR0K8h57JtTQDm
lC63iu03wzdWvcUH4zaWVI+UQsQRwjkqVhXwH8mK4axj7HFyIutrSGkcU+jqmwov3YEloNg24xRv
7F7JA25O4virYjGyBcZdHpSRkYJtQtBf7dtGeWi7Lj80aQ1lio/6UqOVB2XyyD7/VjvcxrGT3A96
GN9omVlOnM/3kyu+Ro88YZ5ZIdQ2FAKNNiHcR9KO89ayjHCVnAkalP7JYDkJ/ihunxOvx9JuVneT
zN9VwbWXxyVENnSGJ/SRba3rnP2TLnGW+S2yPuteopVHWlR2BguC82zNcmPATt6kbRmJyf5ho5pj
wPH3pFPSdz/A+pF3by2c7xHz0LeDm734X59cHJIl8oeQTM6JDk+UGbTnummJOFNki3RXPBGTfPYx
VUVMX/pUzFRx6VGepJknxzDBM0VDp7oSbAVwX2NpjVsbWq1hky2k+tYjqo4W3K1Wkaw7YqftRFAx
H3FWZDa7CFWpX2MDtGlq2KmPs/WoS6c8CKP6KQwCAEsuo5RWMU6cmXGYR/J3u1avg/lYdIAtCs4j
kmrbVgZrAVlwH5itOo/dFhsptKEM2TgvbpQ9YXcL9dlafwEhnCINljlAyYB4fp96zyYSyqGP40+j
1cberXlM0r9H8rvBSIkd4mDwm4wqM89iSI5zKcxt1wKHUaP5sAbKDtPahB4oF47FABhTEYPH5IRF
p+f4ChR+Tdri7U2ahUz+/vAwSKZqnYiDl4UzslG61w5ggO8yPN2vmdqwQ7uljijokkeuFbuuxa7h
lO49HlXvYGb+vRrgQU1L++TG9trpRNLaKCXG4fXrzEd/4fv1uGMXPWVuDj//sH4NhhoeJLksdqI7
Ah/6yEjNw7W2PVzq3toq4STbr56H9pkMHo118zJF5Uz4pV0UCQx+kYzrFKGbp7lFHJymXO1Lucc2
FR/Y+r/XXfGbIj2wAQqHuiIcVmEGOTte8Teoh2U/SJKxCM0BOk3V75IeGFY+B9Gk2y+NuVSxOKqN
/ErdzY8l/kgyinvshVYTkJMbzwBHFKy/yBwkn0xm6D4V1UGmISBRlXr4j8Y/JN+eaPnCZyWcx7Pr
1XlEMvCa21l3njUktzoBZJxQcCjt/DlgDtoy7mGOnde9hEtgjjoJWZWU7Mq1TceyeKWr/FZRyYNj
p/J22EU3NIidUQfrAy1+uIvL8joL7USMuo6m16+aieIRrdE2EOx0YcLAMvELU+Tv2l2ivglelqz4
Q7vVgTg3lVoLiwxOSZ/3yum7KM1yCEviznmLWaifbRcC1zzOn16CSNmEO6bAIiI88qi0sE4zcBeQ
rRbCTWmcZxMMTCw1SISZF6KlaxgTxm4wTUCklDmdhX7kncsRSAvgdzsf/EKCTCq+1BNbcStrlgh9
gjePlG+jO9qvpG1IyOfB0eMhcAraYOUJ1DEop/k1LBxn970jWVRNBXO1/rfur1Y6m/eGGPIfuNR2
mcH04QFjPNO6+JIY2j6YOHzo7Zrf7En7ezPFGKgFPXOVkFFuYMj3Bul+zL6dcHs8Sysmr74286FY
AS5uWJ9wl8Gs5yYw17ALyL3l6XI/1BL0Czr9Wlc3rb/MiugQV83bP9+Xa15xRmfcGK7/6qbjXTdj
Kwx/e/1blyY3YwaTvgztzyAEZNF14QB83n8QJQ4SaC1/tTnv3LAHmE2ZFoBCEzyAK07IwsYG8xa+
mzzu2eu4zrGpAvts8IcTG8uOq3iN/aoP1sN466Q1QxFvSjxHaIgHf+De/sWYEvrOHoivtUsN9zoV
7g3FcVsMlIoabvhT2M2nmZL9rKrLmDMA+89aPS5Sf7oh3g0jaLjgTOOHUTXv6ksk96XlD5jWr6bK
JCS39VJtv3amenbpq6OZfhPP460Rw44c5y7hSNjGaEE+XW2mBcm5LcPXvEv2sSFeE37rOUis/eRk
+fG7VFDHzXScFmNb6nvZts6J7cZwpvKDH7FfQYBSAxuhgYl3QSFr2yipULRZMm/9HnyVuE4918HW
AofjzfWTyHHF22ySyp1nlyGRM/zytN0lCxzQie431Hd5y+0WNaKyhm2p8nvX2NhkwcY5fZbIT4wv
hGJDjh1J/GeXgDignzw0V0nDPAdYJfFqwZUd9O9src4kI5L0O4pNkAyMiu8+gQg3O+WpW9xj0kHa
k1yILHqRjs5cbAcit0drffZ8d0GamXse2kajotnGMQDJRk3gwcc3chzpVMQLDH+S99rvMjHU3pYL
M3NpT1zykb7QB7aGn3GpDMO71A8+GIjlTsftw3fd5tCsVbnawyPTSXONZKlzEc8/2ExwxcjwAnmz
5LMRm9Qes//fqxrgyLjmk8OmLQ/LbF5HSlQ08yQa3mBG0qnPi5fE57JlrNYBtjJf6/fSAinmiPmt
Wf9YLBUHXsuro4wnJgTQIkX8YPL8+T7uvn9p1me7m2bVPvMEaL0EclHC9xcDouzcpj3j4X9uPY9H
bOwwENeJtSPktudZ13JXsbkXUi5KKTqVKO65jfm5J3Lln1XlA64FCsljhr56gOqF8TsOJdTX4aHp
lzzycz7oeT3/FBPMzJQ9Wr/imr9P6fUr//5/U/FzTGMbpIC2t+S7Plhg4kyqyjcNzarAHQnEp4Fa
MTP4NowzyLMi3toVAH8oKY07brIyuHFeTbA+21tYZ+6BS+ly9kzwbqZlYQwrg7tQWxqMwbg2rf8c
pA+LEvPRln4WvgXbJi8fOr/CdTrxcJXxeHYqlmqwu6kwiAV1wJY4x8FYnTq8Yi79sdFgTW+ex5mx
ErgBHefo8SEB9q5wqUjAKLgvhMhAWgB0LMKYo6sg9UOhTXguLPtv63rY5tEx9eJE3+c2AtZwMtRP
xzRe3FQ/EFWRlA1R1i79Y2u5N4UPJwpUADy3zxfUMrYIwTg/DIpaR1zu2vRZTjZ+hOnybR4zydu7
u897fXFQhC6umexnp3NvTgcDO8PtzrCrr7ySPUaA6UWO0wOT7RO3NbETHvSwMvQN2lurv57FA4K7
8i40XQiMS/Eu+CS1A+7geJzvJrc59u+5OdinRc3BtqIzbuvD29i75h+c+UxPNfQEnnRxlI6IeRPs
uo4r4CYXqntAEe3ilCuLEsfYroC0FQ0NdoOOqN3jKbgKc06w8jJf2owoXZUkTzwnYmRFZAwqmwqB
st1YPBktErjDmrpRAECyPiD0I2saQkqoe4ZvRJ3TxpGXq+IoLXz2KHbu1saHTdEOxa9CHeg/QS4o
xY+0EPnJtBhigvlhZCVy6VLyGRWOmyGdHnqJCYDBpOiGn3FW/TJ5iUF9zABPrIGwTMf+eRrbT3p9
KTwiNdh7F7MBS2RmvyoLCwvdX7gFaKM6aS9fHSOW2lbcrGm/SrbGeKvtCS4DrCXYMFlojgc3dew9
52O1C3NtcBgERMYW5y2c3PloDb9Nyzgqy45PToMXhoLgKsR6mWX88Pog7yKLWNBGttlLwML2qObh
mI+xdZ48uHAxoA1XnjzuktvOJyAY1n+7OqY4AYpaA5fCVkn+CcoUmPU2Y4I8EsV1AUN6f8JG+fuM
RuoNxVeo9/ElTTK6DhYttmPanBzCe3u+AXkwfQQy1yOAJip7xwIUEF0YVBtXU5AYu/4bbwI4mQhC
iWps7kcYA+jRwAcN2CMsH9KpkEe7v5kj1h0DIO9M3ZJKV1cpqrMJ1Y+BdV2nfPkYa3cm/zABMltS
OUcFxG0SAQNSo0me1oAxz/v+FHr+xIYI3nY8TxKl6bmDM37CgjVvcTKoe5zJjzJQhwaUcRlav5Hv
vUcxBCVXqbt+sfrdKBts2ily3aAQ3YviweKC7f0Xeeex3biWbdlfqfH6yAJwcGAa1aE3kkhRXh2M
kAl4bw6Ar68Jxs2890XmuK/61WGQCpEiQeCYvdeaK7PtFYnN+DL7eOcWIEDYSgPgIqpd//JrRW1C
DPE28iDt0fzCiyrzrU9hiNGKVYoerwCNu6gcfc8hE3Uaj8NQz+ZciCQ19BmC3cl+sJCNmSS2FrWf
4zGzp2UrnRYQv/Pd307rIaL+V2d4skbLIu/djmmWT6thrdNA2/ix9W7Wj8IRNYJvNArREFtz/wrl
D+qPtd7YmMoochUQrQCS3SOucDfgwmsaykgYMneXWBrTUQK32WIHJSdsrsXANr6j6diOin4jtpIk
t46DPu/WUOigwI6dNDjaevHqDPYqsztvwSjoVBi1WFOH7DpMPK2CQUO7MqSS7MNTNUy3+Y3JEnhM
NY43Zu5bcIWqCq+S+eVSD670o0aKwjoIk8e0rIzjWMilqDT2dz0sp0pjkcw05yCZQQ4GZglTB+Sa
DqxqdWGXxyRN7tqyhH5lkI+SRt24t1J0QDWwfUkQUJipfBlhL8koFKxE1H+Ag3mYWrJZKfOvyjLe
+yfbFRlFU9pG1B2XqdftdfyBrjXUh6Ix1/aoJ7u2yz2UMuYm9hXdQznTIkWzGRKOHYyQC5QVD7dS
vC0TeaAxmi4rv9zGlmZsfTg+csDyjM4yIfQWZGzQGJ+0fpE+l+jwmxjn7GQOZz2OEZFf2OHUB0ka
NxqTaANa5r2KcBAXPjHiaQxorrgNvKamf2N9pAqxvqtAyHcR13lW9G+If8B/tmQZxKl3pBGsbdM6
W7s8ZZO6wwXTcMdKj8CdZn4VZesWtB3sG4TLkzaQOpSC9rHQyns7y89x2noH+jf2yvLHnwV5bDuR
27c4jPF5drQj2KsCaAiZeJPC2phBeEoUrGO/tSAgmw9Z2t8EuWsshNVX5M1Yy7IqFUD/gkYzfYtV
QHBRTSEFxFu2DrTgrTbv8zafnsoMLXW0thRLa2WaEAXjgowkh7lIZjq1Xgcv9ABtGd2YWNETH9YZ
5pQ+t1/zdIQ10HQIXYaHAI7cRpcmKulmzoDI5rOhcejC464kFXRRq3Za63r82NnGi0v7CJMT9RVk
oq5REP4WP6XoEDdINNimc34gIhPNvQjd8Eib6lYhPMT7YkcbD8S1a/svoUf+U9c6mzgYoqNt1Yck
k0D1qOK3mJ3WWReIJYL9xaTVq8mgY5SNc+CBFSZrdFnnqkxPvjOQA2Jw2rhW7SPuq7RNlUWHrFbh
XV2Ob/Hd0FmfIuVyHcv8qWwrury99x5h2tyEHsnKYYphY4JYybB5TCe2Fnnfck2gButRmUeYEgVI
surY0oqPTOZlkIwV6/noGT5HzMLDBEwaUOfUZXtQ+XwlDqyhGfsg0UdzNn2Fl6Y9lvYT2WTt7Pcg
wp7t+K+bXw8xiBKnZJFoFJGRrI0VfhIk6CrLCEsWc/Ty9cb4173/159lVDEWLRvPyUuJ3HEp3OKY
ymFY6XMUMvvM0e5AGdcAbtkSJgX5Zl0NObuG2xDHrTpc74X/und9+J9+dv2VP5/xn37FsgY2C5Ek
zssyEkaaysQdUoenEMrlOjDgLuhFizJv9MkPgiGShFO8zsP6yVLWV9AF9SmKI7X27cRZWJV7zN2Q
6ohN8oiFHBmmg/VlgRtZtLgmWCuhISoPsJMoCI60XbuWaqHq4xvOvC1DrLkZSBledl44nBR0qzYk
YCCXI9kOZkunkjIH9hHmpi46Bvz/GKI7Rsey7KYdxTb//d3AZHhrpT8ZM4dloTPMdc0o8ce1W0kk
6sI0fgSx6Faj3wSrXFFFMqB9dDPgmT0hxXfjUPjmm8vQsfdtgkzFe2n655EAi63DFn5uYmud+jBL
8gD8qAX3QhPUdqgLjWrk8JxqLxbUDHG/9z2KItN2FzA6WSD72nOX/dQbj2Bh441M0W+Kq+Fq0v2n
oMKLkZDGIpq2PBRJAuAYLB3haKYFum6blJ0FIYGdvRqKr2mMCUQlTAX39jN6aOrSE0PB6KZ3LBeg
ICK8DGceYmR0l8xfur12QUUkVnyoJ1XbOMojcLyGDvrRjD4bChSLeIywj3h9tjNr9zHXQkDRCueU
0WHjZr98ElP25nbqYchYOOiS7C6VeTNKDe+kRRy9C8JgG02TPAgB4arvXHmwCvcxhfHAmpcd3ZBB
yKdchN1rGEmnqeu7tOu0Q+U5HYxvW9EY/gJ/69Nu5wWLRpChM8QUsu4DKrCV09bHgkhietXwV9cY
h1ImmlWUkXJBtjGG6iG7n8buIfTIAdFTswcGQliqZgCqsjNMJO6YVetG5tY+pt2SRJRTlZdurwgs
ys07PG/j1psJ355n7onuSY+jV6zbJFP4ttjj9ZDj6B+0hNXWaCW8gmNhBJl5tJzphY3iYmo9Yx14
KgQyUR/KMkHzPUDnnz+/UZ8ExriVPoBJ8HMqmaPNzjt7cZLkLIc5CxDdW/hs+aiAXL3UkSVQWKYo
fcGRihiA8tP1hTx5I+wZvqUoOYfwJltqBn1Y2zt0G5DEJ2qxWAxhsoyuf2g1c5sNntpVYd/v+lFu
hdRHmlYmXfXimBD1LNK7OI8P4Iv4uz01/REev2MvNekfnErjxGE9jMaV3X/ibVjkvQFgOnUWBqHM
Vf2STGdy7xLcvtGtK42XdpBksntEf5XGjYhtbJXO25SnrwOZD7toKHaO8t+EH/p0sePuoRewfHGa
HbowY1dDy8wSFpJnss6azn81qk7fOCKmuB+N0EbBbJYJ9ag+1pK1H/t8sXqoPxSy+tYzZ1uHSXzp
EDIsdNw+sUq3KrGiSx7S2eqm9NlxSRzWUtbrbB/WDh0pWtNufAKwutM1IPRaYYWkydveHqipvvWy
Q1cq66YYPG3XRTUdR7AqAHuJqWrCkwHRfS9/2CY0fSCL+YyArJzLQCknoONYIurYNGN4n867KOXg
HTQndAsunQf6jjFhyurRTalzpF3sYDOn61CU3keM+wA1V5evDTcdD+Z8+rWSUr3XcNgxLpPO1XTH
0AQCFCRUt3RWpEufdcbWz5u7MLDpW5XxS1wCQfBUnK9wU1SQVVpmsWwkDg7gAuOfYc+oUXTA4JgV
pfB1inllCVTAY0sjA4Z/ZtmwV2+9Fw0H0Q3q141XAudUJnWDMqpvc6PvtwadCFcgCkqrfZ5O8cFv
TZ02QnnfGwSzB4E6XG+6EoGKnKl1ves/D8lgL/AdlAtHRt1a9MNXphcO5HqkzsB8jyyZCgz7LZgC
QpoCvNQsFHFOkC1Dwfpgdzplp/lmKvDUSjB9jPlRfjDM6Hkq+V0w1cxqtkniHsiJKau/zCjJKa7y
HBQAbKzmMQ0uwU/gY+1SRdazhXU94tQAFCjoefb1rYu+6a0s6eCVCM1yf3ghbXrcFSA3V7pKvpBL
hfveLfVT36B+dwgRTwOSndErZpMfnREZt8tBsxS7i8TaqMZumDUH+gA6FASQPd2Kclx4nLSfI/V6
dhLW0W4i+0Q0EQvQyai/XbhVy1QC97KUwawiXlVHo1jXEWNJ5UanxKpuqJ+nuBYJAx6s7jbj3dde
Xlx8R35A8HnAvTe9aUVx9Bw1fGciIqRQySl8qzN62pMmIzo4JepkN8bxHRTPJgzMeJJq08dU8Ecs
A1NIE9Uzy+jV7Lw3oWT9NTYvDi6/NNfPQWsRU9goubJy8dN3EKOCeNRImHLjtd+b7A1zBFsCL8rK
CIOQmrf/nUwgCwNYtOGIDDAopvx2dJCI1sbkPTizBNwravfdUPu2bM6tLi92FWGGrIMEmzcJN1n1
RI2KxlU6uwVATKGM+yHjszVE4WNeG5TRIxJXaOpzZTCyOVX8wwQKfpQ+asq2FQSxN5QQZICoJCmK
hwKNXOnrDfriRmc7W10UslHLE/2n27qKqcSrH8sQpDcr24XML/bYtTe+Ma2r0cgPcWT4aAUQdo1V
GeCAMTBF8T3aoVPuA0zrvTl+e6Sh50G8LRJl/TRhfLk1km827/YmUhworxPy1LmGsWco7MCq1PED
ni/2uXiavmWwMyYIPxMr3JUTTN0xCCWOmc441xKp9lDTVnRsm9CkYjsWqrrtQzysHRbHbWKCIB8o
t926tn7fIpdGvtzkt1Aq6a7GFFP7WodflHbGW2POcamJ6RycuU1xvcnYEx6SFxW25W1OOt5tVkf2
2i2prv56SCF/izMUKAVrldGa1Nltw9dwxOOVuXR4utK8xK5PopjXo6eqonKdatVsE4HAnYTt0tek
w3g3JMQVAmRPfLvdt07z6jhTQnjOfMxLKjdWYlg3VaI9yc701tQB8nUb/jQce54ix2faQT17VAhG
vYVaWtIOhoGn8fWgcmzKBJFrOh2aUPp3PXoAkapDFI7J2X1QdoKESOZ4ZYsOgYQ3pAQzGetGIcfE
vMGS2LSoJZWYZgoG452W5e7aJbV9+Ref43+IcJS/Rwd7hiXxM5rYBk0H8+Bv8chd6KdR2UbxzjYb
TDxTY972rX6IzNa753BtYPRFh8QShBpRt1nbFp5xF9zrYsoxpbCUQsyejlGKoiV+7huXBW6Wmoco
ibQd8hUCQF0bW7QqxR9WKJFCXS1qJ10FZbMDEhIfRpbwKAZS+7FNPRiCHqkCIkGHDyRWp5CgA+Rq
0baYpf+W5kLdNjDa9mYnTqU/Bbd/3rhZ3uzSoHsMjIq+lsU6qUcBBxDcJg2wa8p1qRuXzoHr//eH
0fo95ZPD6AqDfhcxmIAyzJkv+RffpQoxREwm4Setcr6AFRtvXR2DUhYxASjAz6hw9NHr9FqODZof
JxUryvjigtpRIgdJi31npeJC/7U5Oda0QbOAgQViLq4wPXzgwsWM04HaGBttn3j1An1JcCalzoZr
mBI3ZtufqVGDeDGi8N7EhojkInxP6xRN0TBlz0Y05CurgEjAEO0skX/6d47R7V2wYCQ4oFMz8elZ
TbXHo44WgFrMs2vRP//74yTmPNDf/KmecFkCmjY2Wcf5LSs6F51fhOgCdkBSVkNOLJgNNbJUBR83
NkeWkqSdoThqj72OlDXsN+AV9a0SXbSnPHzn555+E9KhcMa03l0NbLFsST0NQPBk9BuXX7LMgpO7
roZpfMqG6G7Qs4G4IbSMmp+9aXHcP2jKOqLh+fvPxt/9jx/O5gPayIUN6zeIaA4ap8v7Cdm7naZ7
5KWUTzeqENF7WIKps4Ki4lLii6B7ZW1E1RDcpkUa0WcGc1fBIrhOic6NZbrOXZqt9E972Fid/lR7
Uq2cmsjChNOKhAaImJSumlMgnPQv9xIZ3jmmaO/GjggfzUzaT8IVcGKN+YvdkjrhbhH/DAdcucbd
VDT5Kgh0580vs31m0Y3LB/1Zb+O3iMDAJ1Y33TbFAbOznM68pAjBSTHtEWKq0Uairr1Q9bEfsEpA
QYiJZa3Zc4DYhNJd0TfZjam9t8WKK8c4muG5dk2SYQLDfWDSOyAtJ+y0SsOb0oPdwWaWAcHHS1nH
cFGbKn/pG7v/7ml2+Vb7XnTjiMYdKagpL22PjiFxJAR82VoPJbX8bQmk5+CyoYY+h5E0q5DzOV1v
v1ZDcTLqSX4ztO6ofvpH2ybszY58KD2dGzzGvpWuO0Pad9jscFxo2Q7TZcQ8QQ0y3DBv18AbsKio
TTOVzRu2N4TjzZ5rF/+u8tobM8blYvVMR6ouX3PHhv+ESAEtlnWIQ0DwLQClrWyRYvaxCU+paMU6
ZZkR+oXx9vdnofj3kUg6jiEdARlXd4zfrzAaPJEm8OSSd4/ZUke6LCht3jr9S9qb58jxwe8Ftb2m
mGgeUyMpKPklwQ4JPTt+F9phPfccI938yCR1Xove3dbR6ZPr8Lj7bBxXk4e9g3iCfNXNqvqJEB6n
bbIZ0biWTe2uReFRv/fDN4RtiDaoji6tbLrVW34zdZXcZfQq/4eP/Xv+MdJCqeN6s4XlCEM3fhtY
NFlpU2c6IYEwxSmagwsgAUKnTbXoLpDdMctN0LBB/liYHjL5Xu8e2dGcNAX2Zqyb7txAJu+ABtH9
kcEtISH2XKwUyGTwLJc96u8g61EOzkLIafhh4P5bCA0HYBDHT1xERLrRE0vq5s4W4cEs5I5ydLJJ
B5/+tFNJ8mMyualg29P/Wk20s/6HQ8AH/rfxByKBJT0bvwfVR6DI/20Scnq9xBEMUKs3yx60T+De
drWgX2a+2k7b3k+BHR6qIPp0LLQbVlS+QHNd1U4wbGAtU5DLvPItTU5tbzykY4KKOTPFY+aAYKpy
UjaZRI6yqvsXL3rzkSmce9V/VIOu78xqxOemWfqziJ0VihSutCbGrzIWp1aADvRpY4dF+pzTeDtN
Uf2iBS3BaX4SHxqt7h48Bx5GXj52VIRWVTbMaMninJa6OgHrH26GYHx39aZHZpptmnJEHS7t52aM
5ak1LevEePmaWoDfbdPgNG2j9oJ+SNzAGrgzK0iybZBhD1HabYeraDkFloS8OJWnhlbNqh3N26u2
hDF736Rs+Xt9cJGHVNOllMbF7cri2FX1RYgW4CuCqEvGZrD0JhTH6CW39FqPWlHiOWkJhHY7iZsC
HlNHularV7QKFPmwlKXupdERz2vDewzbgOgZDUEqNsWgtFCgO6V7Y8pGQ7SE/GWwUrYeikyr0dPX
uKkhg4GCWaou9c9pZpyoOKRbgEP1unRREjd5UK8jtu9r3cgqsDsO4jtDS0hBSkCjR90OySnyvYh9
uT9R7JYGBGGQMfERTTdhERpFcxm6/tqoDBN+S8JQ8MziivVfSkVPCzE+Nx/SIAUbABtSrql/0x3R
bKcQEQrOSNZ+HQbHMoek0MfsG+op/Fml5hnd5q2BZOukgGyvLBymLsKcRcW261ynHfE4jhTrYaTg
Eo1GQmsdiHPmoLYYI1hKdlvcp+EAts7mmaFvs1af3GeUYgvhsO9DYWrfZN1Ig6f0tae/H1kM0/v3
y8oBCm4brmVYtmf9tkQOoe/BjiZNkG4qYUL0jk5Q3/wliu45rpLYUTbRl7yM/dVoNOm6dKz8oELj
vc9JbQF/hlMOWORt4XnDudHMcN+BuF9mofcoPTfa1SALNr2jjJ0Q9gsQsCWwsuxWFrI5AVhEulf1
DaRJ8ps9X1t60i3Y4J2HMAnPc7vvngUp3grDJGEnR/Xr05x3dTPeuj388azteV5AOQUgc8osJJJb
u0D80EvVrRRW6VtpZbTNCwOGnVf8oG1OpdotbrswJGDd4HyMpOHcmWlbLYUdNZDDiUUaDazb2di+
ZMp0ziqB24zbbPbpbbLwACi4+XTGZh8R3IbQ8myaH5Qv+p1W0C2Hgz6xiLhzWOEykyi1Ax6C/sSO
V4oBeQ0Wt0EpaRM3kfnTTtjBuc1jJDdswWjNjXu4F3J19cFL5yhsynqpX067jIoNCD7lPWOjvU3G
CjqFdZ9PaK5YeItDKD3sgK1T7bDPE0obQKWysGEvJiiQp4QEnAlh0g06zKWhlSw2MHrVELKQeRTO
0c4DMqljdxa1zUoIxNXoXeRjjPOGyhexqr2PFjNOAKN5bkJYHHqQCWzF2gow46GSjIM4+/QShAFe
DGu09s2j6eBVvJ6xf0QB/LGp+y2Z4LeH/58GFdjzvut//zUK4T9gflY/kqL9HfIzP/EPyI8HrscG
x+OYMN2k5Ir/F+TH0K1/6JbtEmUgXYd/mGH/GVbg/UPXdTAjFpU8XeoOo8QfkB9L/gOhFTAensbm
kJ3Bf/3zLf63LzP4Lv54/L/A7ZyLKG+b//NfhiNIXyj/3ERZAPws4WBA4h1KxiTx21rH8lykKoNj
3oiFmerl4XqDCF+w6hKEiOgOqEYvKg8alNdDfxV8/vn4+sNWB5jWoxNdNYiJD2ONhHYp60OfWcYe
7aJG6HM9j3FqFAtpdQNBuQVCooVjkEleA6PeDKGGYItK6PVGKRfwSyR6b09Z6tqtDGqW8btoVjxe
H0vTP4qhCrcdeU37ii0/aspLTqI67sfsGdz2eziKix6k+i7viXAyJuRqEVID6rs+UTxoJVd5TGcc
t/5TE0yPma46IPTZXgPh5gEcoqealJsYJhA1K6SvgeXeK6gflh+iKZzAmiTM5BWMXdBARce6xNq1
hpER40dKQoEXiUZw9SkYpGitOedSsIFwk0tTBfej3r6kEsCvKVlBiDRew0qAY5dhM9OiiAg46d9U
eYOBLPJ+QtbNaqJC2c+S7RLR6s/L9hYiyMrN1K3VgmrWJvlSZeMJ1dS9wSZRElawSlV2n5fOKjd9
YEb6xUYTQGLOe+9JZjuYqashABU5gGmZX7ANmxfWIwgjUSMNBPdScYFhr2Yj0oyYzqISb4nExgZg
lszX/FKgMQBLB8URfrQVi5uwzd/LWW9AFztbJnbqM5dMxzCq30rXfcQd/2BU9dltnCfMas/w9Qjm
VjGEZhvOk89xZyxzqntTgyONdCKxeijv5VExS6zCoPqqWmQ3hci/8H4OBWKmdPLXmEYpNahPpZAM
CxCC2SwOT4Dl52sUqwDXJCaFaDNo5Ubo0YAB1ScYzd7XOoWxxgBs2OfSXxdW9dM02XGNOvk5YUff
Mrj3HPOUtsa3JOvKTMvHrEem1OYjevJQ/qTFvkSveIxbwg47Zy7Oq5I5gA+NGWlFnB3H0uk48erw
PVIV7SqnGDe12YqNQ75ZlYK2JhevlECea1Wf8vxV6QK1H72KJZRBGnWyeDBeqGqS+21kJL5Z9kbv
/RsxeJv5fCr1YkcoBp1H8sDQURBVPaXnKN3nSjtRrqZngFLasU9mD/5DTJItS4Q6i7oxTbLxazKG
u9Sm5xi0MTVc4Iltgp2iox3QG9l9TYjdotKT59rwX0Tu3bUd+sdOH1GvapLWKiwCrTS/rFY/a9hJ
WnLhoUhgBnbjnYT8D0qGwOWBwEq3BCGm7K+uaHA/Z0SC9D5qiZrwWp1ClWTB7E3DSbjUcwtVVCtT
RHgI1bKqbHg6jXXOnSsF1b+TabXLsB9VHlmGXbKrRUNfaWSDYka3tds+qgQ+ceqRWJBzJttmC1LP
ZgnaBtQcwNKiCyFCRS3bMt7VD6on77B1EAbgfFEjyxhmcbJYbDT6MrhvB3GcUv0YUpjloOo5pXc3
waKbluNP/sBbFllnLSS2NamjD7xze73P6InWD74df3A/os5hg7PFeAZotUv2ZdQnG+HHN1EVsHVf
9d1W9eST0BwmH0YGfFEmtXtBNN7SBEO6lBLiygh7BAPxqTFgCQTVz7iFTe/dYVN/bGv9Ap8V9aDB
NU002bkjfI7SKOq75t4W0bOycAQ1qHGqttsrTdkLvVBnMx8vDqUZZglOr/i9F2BAMBr8bGDX0iRO
MFZqA/xK/cGLOZlNiRyKzc+3Lu98jzjywD01afTtG4OB71VdqE+QBJW3j0YhugWBHthxYaiQokjZ
fWJKCTv/oQ/7z0YUF73s34eSNymm/M4ykQK3eM745CvXsc6hl+9VTKHc6bIf2lA/GQpOsWk9FbgJ
Gmtyl7hwKgNfX5/qF59JAOHvT9AZj0rB3I/in0OQHwHqbjSzbPHwMJu0NH2WCKYBipHw1pHQjfwh
BjVgFneszTFDyNk2mz/pvLzpOvFa99HXJALDYWavCWLckpfqfdoxY0XHotmVn9NoDWt8UbxIRJeK
JuhaAhFF65C7ZElYd3CHjkGazy7QF2J6vh1/RkyQYBBOVgf0xbnxzX7jDerojOBp+mw6Rz6ILL1e
g2+veE/EeWRItc30R6g2uh5c9Hl5mLU3QuyHJDtbmY/l1EGQ15VyXXceJn9EvK2BWji/T/v0Gy0J
UgwUal4//HDFoK/coTj3FTF489U1TNUGlNVsrwu/J0mVXEl0zFReENqC4oWBJrR3u6EGnTQeFXok
L4GCiJ/k3ZL1yh2Jmp99PuWs0EuAt9NHawbPwxBdApdCXh+jJAI7tYsoZy4aR3/NffJJwIvgJXTH
/VAJQFYw9EhPuhm05DyGLCfAybJ9xaevkUZtq60up4vB5gwPLoRzv0KWO/C6iXWr56AI4hZrWWzv
SkL1Kum80GQIl/PZTgvQ2DYuupKAmPpgMN8CUidmHsNHJup7rA54K2Pa5695qO+ccfj25qgEFPKo
/55w/DzkAyIF3MBvMdKa7eSqQzMJ/IJABArMv1UAJJihYQ+e3mhchHADuZqFebGm8AiRK1wYMGVN
yOtebZ+xsCLW55fc/NHDC0J754elTMI9ovi5nDgRdYTSKBWOjaYTRCJLxjtcZux3QJTnBajzif11
Ljlveupntd/26IqmkOy76lUqCOTQcKIlDQp8+xCublhSLFWhM7txhgir3gZ5urNL64A08dDbvGEU
nk/ekB1rZOt842+R0Uf7eLK/wgRok0NFNVbah0fLYlnKk4xDb68ScdumiKiaKn1vlSTzs2Sj2BCC
mih3qesQThSWsa3l5eYxkiZpCpgCyih/tKkyrBC6/BBW/EhiA+ShuvoWI0Uut3oSie7BTidaNk/T
GzpK5sLHcD/o4qnouVzD0n12SDIp3aeoR7AqHP8FyHe4lmH9ZrrpCZoxacpFfLEz/zvPa32NYYMp
KAblMlK8xrUQWYQL6hHjjWoXIhs+RAlC1Qz0u1J8TIWxsAhAMDwUCc5bdkdPjrUAygGq6oyImdU8
EjbBvi3TX4gpmeOHOBN89Nx9w1P0wn0BU2az+HEWOjgWiprqgIKtBfgECRoW45J+94Phlp+UvoSn
vyvpfjXE71H7UPD1XXPhWfQjQ/Jai+IJTxPysFA/NxikFjGqKVeg1jWhxy50ZWHHGEzcZ8GJrizd
n32nkzA2JMEbEbPoM4IfVTLdhSK+0Jq5w3FzCyYRym2mH0UDKaIhiJ1c0U0DuozG7/A85njSsql6
mFzxnmv2sZBoXQiieOhS+6Yw+IzNQHI6IENQj2dVBC+yGAABJSFVPcG4S8uA4W+l5dYjVQp9odnU
9EkhWeXR8Cpjwhyztjz7LKz5KDhNR4gIQAqZhMLgVEjqSkO29cydTBEsGPCfKCQHGfwX3R0/Y9yz
eoAVpaYMsUHvAH1aHlmRa1bmUmEowDSMm0r5j9SwWijsekmySXSre3OzMYSI7JCCKpCixA0D3Bim
l7mLu/DagD8wc2JwAfygu/VouwheSZgRmJUgk8C+fEmMWSJXfeaNdYk1VIhpGv4YXPXqhP0XrfVv
c7Jn9e1H5OGaK3WOVegj86GFSJeaIoDXb3urBQftd9A2su0o1Q3796NtSn9JjMo7ol+XdUe9iYot
NfWyicHiRc6rGWdHv6p+hi1T7Gik78p0V9Jwd6iYAvTNyb3RkcmFHhM8tEYMbq5uDT05eUaPGT20
P9oU00DudOspmSe8Yck8XnSzXVTVs7cy27s2GqxRr5j+uwdEcR8ihkyHgXnLgAuADVUiholEt1j/
I/HFtTB8MuBcRCgXnn+v0GMk2AjyFgVFgdgWLFmycpLqHlkPpkGKdLsQD7WMnwYrfxyDgOl/Sd4N
tpEMfgAoejygs95GiwFOmKyUOykXlRyojaK8KADHTKFzUj4kQhxQq7Fq0OANbIIaQPsuzG2zu6kK
9WCi4sUxUuy6yVy5uvdpBeOlEanc1V11HpXxrJcuzar4RkNvw6XLBeZSmMfguEghfU2TypZKM/d9
xDUFxh/liHGfaO62HjrWA1N0E+aMUJX3bBqAVoqG4qGIcNTojnWqBT2f1nhOnHBtuxIER09Gg8p2
sZMdB/8xVhb0oHRe1VrgYeyYCTCiYqpFtx2a1g1ol24pCpTgI2OU59Hs8N98ZbT7jmR7IwiRED5q
OnyqnGL8opnVc3Z2IxQaFj9znoQVPrvwPwrl3JUc16CELV2k3x39T6Pqb3LzxTL77yj0v4JJvcIv
+OhC+zmwWG97LqGf+hmY2M8qKe9910UGGZXbgYLoEpkPxH48BIb8hJSwN4zhpo5ONKBJFPKLrVvQ
EYGwZohuV5ksFgixhXKnxmId2fSPgqJ8JNnh0MYU5JKcTa2n41iji/0jgxrFxTlo7PjCt7A+wdsj
o7Vkmvc0KGRRcjEnQerwGH7HRGp0waNk3jPt9WenjOyASMTZYYBYXM3X1xswVpQZrndjaDjkwxrR
+vowy/BylpzrNLRHmjklFAZ/nKW5FfrmuRLhBacwqpDx5PDWvLL8uj4vHQKK63UVrCjY/vO1i/nP
k3tFy8qug19/7/qzAdrDNtYGhElYVw/XV3DnokffG8izUBDjOjFrIhf52fVGcaVBqmzA8Npxscgq
ZSOkqCAnjXQ611qErzzwIkoKIfmrvUJ66TUhfbirBbpNiLAYp/xgJ+6J4idAlV/FGBUl+JiSRTsX
aGi+wu8PUQQ3//q0+fy5pERprEuZHdr5CFzvlcRs0iyYf+hlQ0bnxYRLxUnrzUpwD6Vywrpkvjvf
FFqQrxJtW1HnZvJWybS8fqy00axp/Ze71992iGqauGrRlf+6Sydhbed2tLv+vaFpaNg287LuBevN
4Xrkfh2lSCsXhZzV97PR/npUkpY5v2kNqi7zz67H//qM673rz36dDtfH1xtCoFPW+uGuwtHYqu5y
/eIjyF8J5lFOhD/Phuv/1ANaHJpOpETOh+L6Js2+5vi0QQGSs6XcMcrqg7Bf8qFSer7zi1i50xOI
Y4lN5vmSs44SSN7uAxFu8qkAXws1hgGWX5xvsth24OeTOxRUfK3o6udcNqgJMAzz4t/+8F/ew/Uu
apB8YZjhrJjlLf769qIQ4WjeC3P1f9k7jyW5kSyL/svsUQYtFrMJLVIrJnMDSyZJaOXQ+Po57lld
waJVt83sZ1EoRESGIKT7e/eeO8mDI5ZVtF4Ae3CBXk0PxP8lnxt3otyXgUn466wh4DSc12rj/b4F
rSa+wbfka7C3SK5CTpb68ZvWF/r2soU5RU6m58Ne/OsAqrBfIEQb0M/zWwbcwrm76Ltad2B9tQUn
+mhqO/Xr1eeod6q1f/tc0NcLPQdCjNSRQEefWgIyffWTwVl5B2ATtBz/dZLJP4Caxh/YDIvraKaT
wME79c4I30ja5EnT8ihLhb480/7t97pVfgTZXa+DkmxC9d3qK9WvXdJrLLDgLazKxUqmzjT1L1Zl
zsvRJZ+rPHsrr0iOuXjb0APqH3v5nRdpHIjqyFOLy9n6yyH6uapeXyiDQnaV+lrO1s+3dLGz116I
n9197tWyido9MTTHyxmu/nnqLeo59TCSR6E+AO7uMjaTl+zUa7Y62NVfXN7/+yGoHqu9ptY+36Me
f67+9rp6+Ntzn4dt3bjun5eeqmAU5eQ2VGFAVblJlEY+r3Wifz63jxk4/SoyYePOGMhamMROy2xI
7vERhhA9wVtitu69FKRbRWOUjPgF8103Zvelbx1G0Z+dwa5P1BrvsfJULQQK6GAkWFRYIw+WBrmN
6LeDNgNfUIsKRf1JGAIoqXrsEcWDKVuP0NZUXsdoDHOzXw5kJMGuIhBC/v0/r5Y+CfWjbz5C916Q
gjzNdhqfR7kIk5G7gHocmi6yTrXam1AYEyGlTBOcCfya0Vm9EEXcKFwf1G7BFbqQtyW1CORt4/Lw
8txkTWxi9fLnqnrJV4f95e//w+uXT04mrzrYwkynK2cSy+7y9l8+7nPVkz/nl2c/v/qXJy4/8PIp
//Tc5dvVq5PrvBHgBH/DajGs/+d/tCkPjt8+fhFlBEKpe/78uMvG+e3vfvmpl4+BLDwhM2cupf5a
fX3KwWXk+te4xHsMNJS61S+rk6R7mMUcHHqw2Ppf7RdjEli35UI9p9ZUX0Y9bCfiFyGv7PU+gQOA
tR2XmHSRqsWsnoxgBTNDiyJQhfI2orxb/Bgu/pfHWVG7awpVDELVdb9Uwxi5oJPMdU8FuwcCyVJl
GfeqM+MUI/f7Tl69dG5wSHSY1Ah1bYNbx1jMgwQsL3D+2KSn6bOn06ghBID26GBn/pb5Mh2hkgAt
fasaOpG8H+k9AJ2kdImBwt2W4zhke0kDnHqsjG7qIWLmt4LewdaQGCRTnrRqjZHEfowXQaUyiVZ0
1xPwMD0zc1HqmN6RUW5KyQHyJc2g/mvtt+eE0GHKpSOBzg0drM6Ae6wWIwKo0+dzqU4kXAGOYbFX
6rXBDux9TNKe2p8Y0puTWjPYMJ9r6jmE0hwDDuiFeU4h/4qW0a/j4NKfQAgiRpP7Xz12hfkSVlW4
Ve011W2j9c0GUXv40n2ba5GtmV1TMZbjukYu1Jra0789h5uypTDYfKTq9v7ZgftcVzt6KKmpdT6Z
sXJ3ql186ci56lb0+VjesNyFoVeJVlI14xJlV1SrszIdDm1XnbKk+YHXvcanzR61NfDmv+xR9WRa
VtRmGav2ms4WWGLRkvxpH7UUZJ8t9204wLtgMshjAKmwaov82ZGIp3zoqvFcV2l3nN2voR6IE7Cq
Xxf/9BwVmIOWtMY+Nqz2NCMs+Fx0JWWA1rPIDPjrubmJOrrsVJehKtgbEdXdaUm+WVFQH6lBOtux
HV4JcuYcVPspUrtIreJEew4x6kJSbDnWL3tC7ZjL3omFwSTVg4+gdsFl4cmL0+WhOjODzq222Zz9
ULtB7aB/2lW93D8jwWQH8p42aqfUbrCz68LdqzPtcxepM89PB2cN0JGWiHTcIDNaA7WaD1lY5vo6
lcQpOTo/OhrKPwV/SbL6I6STsB3ldooMNnvuu3j71ePP1SDyBkKymD+rTajL7fi5veWaemjYQENA
m64+z4zU9GFT+F/UBVKdO8E8oftTq5/nUuUmR7eiflb7tKbdwp/WFnsf5gmO2FgzTBL2MGTHupkd
SHve0r+k0KxeXeSVIiTIeesu9Ys6lhobyEslF5eHak0952gajQcGEOpIi+Vm0ORn/L+04n+VoIQ9
ADXzv5dWMK+u/pab9PmGPyUVvv4HYJVA103dc2TKEbLwS24SqRRILQLX8aU2AjHDvyQVxh8UMejd
UnF1+Z9j/SWpsPw/8InpKLIs0zU8w/f/L5IKmw/6RVDh2F4QGL7pOB4hTQbkrN/U++GoRQP+HufI
AbjxfHu+DYOJKAYHB2IROd+sHpeS/80fjIc6ILgjD8hrwezw2gTkNDv0e6jKReFW2MORtgLFBl4n
NnrZZf5wl1f4OYxxCpkzeMuhhJbtBOK+NlwK6wPFVGMk42YJ6bpZOEgjoMrHJb2pOvqwc0432dG/
ZhnMG6/0Oeufymqfz0t8KAypnGjNk9H25vaXvfcPKhPzHzaJiZzFYauYFjWW3zQm0ExFaIyBfVw0
D/C0CUQ+yrUbSOTzvtK0vVuacBPbGm3nYoEKxJ2xZG8aotUNEQGU7PmXdjXir56G4JJGV0Gt06RL
g5VJ9sMO0zDGwsB9xZpRH//zbzfYfb/tUJ/YHB+xnuMixHFt6zfJXhjT9Xd7SPFhFL4WDaXg2gJw
MLmgvboAw9Ji3Jbjl5KZGPbShv4qE7ijLfwvVaqNe0PAc5siKq+k0kIVreBdjPOBnBjg7qmxSj2i
dmG7UusBK4lawzKpnVR+BKKammTr5GcrB/9ToNIwzOU+MRrC2DXxo4DYsyLx5tzkCULBajrPQ0RZ
b4HjDgAqnvxXc4ievbqjbgqJXl8I3QLWbGQpyAT/LooJgG7rvt8xuHheriA6L+AuzWOhhdCY/QVX
LZx6G4S5BQYZD7Ic8nwT8dKsYhcANvWRxrfXBe9bj/Gtrxli2yILXRku6Upu992MY/AGzGH9NJyP
UR612xjldG67X5px4u/aBrgZDnJXe6nxldPf1D66PkNA6HUOhqf+gJhSzvMCunwh2jocQlcNqIrV
GNMWRTl1hHvwVNLdX4uJsLGOD9GqCL9qb98jCPyAN0yK+jjsvRRuFgz592x+mgY4SNlkv/vx0aCR
soL7cZc4PjCo2sbJTghoVpBDXfg7khC/Lgvk+jDHPSUoe7c2xuWkaK8be7F2eoxWw1nMvVeW70s2
EyIBOoPOb7PpB/FaO4J9OSb1upFB4k1l0kPwN9Tvz0UAMJ0IHhA1KTATyErWLbbKZk3IthUa5PY1
PfXmRx+UjOSGbsEc0JIx6DcM06nwum+h6NDYYhmjxUzKcPmuufSIC1xDm5AIkx3FpXv6KwhQgFkU
w7MYIPjnTflSz/ab6NpvXt6Ar+9fPR+B8tCV39s0uTdj/K1GktyKDGVx0g9fUEh9XRyih0Oi1vDK
rBdt2UYg9xw7PNcLtaVJt1+9RAKtzOuGIEZEmeY+mcMSPQSQwdpA9l+TMaQDIMTU4dPAtclRipsd
qPpV1g23MwKI2Oyu4krsOwSR/jQe20x8eOY9vrtTHxTPLV6MbaRP70Q1bpueOGLYGlJQX/nU4atl
Xk3c8UG7ECk8e8i/sIVpcX90SPDFJhGvbd3+4mfekyx32dpyldbMQCDKFFQRI2RiCAN6JFRDUj2k
bvsOGvZrnA97Uit2DmfSqoz7t84/WExdiOak84Y+uTUM0n0Ama108DeYwbiwuk9LxZzLy79h+PwJ
kupNYIsubetda+OaMiEXdK+F7DwFd8ngvKbsTyOF6hIm56whiUU0z1ip5Hj+znOcDyBINfEL7/Y8
wtSHfQG//sFP6+s00JiGRFQIACnntth2Nml2iJLpVYb0RZdi2BP88qPkzFv5sPDQDuXPxMDs0B3C
O3YZMDk6ai9zqcTKmkiubamKtF714IFmNzKytpYuT7lqoIeuc+uWbC28YxrO5OF+9vy7ZMruU3e+
CSztUHvBhtZ/TgkUqzWAeC7XYMTH9mZOMrKCIwQJtMSPbdgfUxGjVQq/mU5xBTD+EREdmPR5eq5z
UjeXEM17OOp3n9+bdcsmdKsdxWtKoel7nnkbeX7PbSX7xvFZFMkxzMOtlepbYwb6Ykdfh6aaCT+d
fuQFyiz6L2wkq952xl1YG/fyhTTwXrMRw+UUfDO78CFCMdeOwlolIeob33/zJzT/PvFrR68NpPVz
eF2Os45sqjGgv4Btq/Jl2iakY8cN9raRtv1KhzRXmfg0PFeQaRE7za5346dwhIOYJv3RNLlkxh3d
19aIYPmPt0xdjmVnfLGcrZ2KfJN53o3rVV+iQEjkwSst9nRF8wtj8LvulVga8DAsCc0UdD/bsof0
hUhx46EWXNU9ujisJk+tGIiEZ3Yxzkt6HAMfIzG3NxLrE0B51ouVgPfODTlONscdXpjbvBYvYTzd
uR58/qj0XgxIdGnWfo8TqTzrre8WeUVVx3SsZAUsmcRaD0K9NAfNQ22jdg4IH699esex9WZONCXr
nCRDEW3iYCFSxMYpN4FQQupOyyJbNJBow8/J6u/dJFhPUfHNhTlxmkSKjBtDcABDDGnGJEsQQ70z
Z+c2QsCzZQ4DB65/mrRqXEX6zPWFe89s8G/OjI8CX8nKQhDjgTleeZbzNZuodAN7eq+18IuISXsO
+0BGyJW7CTalZbsJLcDrwmNKYpqOthrEjMiN6NQgmO3r2kRYMvuPqTNtNN97LfBUr3rKEJu3tE7e
5wJAsOtY7w4DkbSLd0IzO+Bt9PAoJpXbTHg32GaRBfYcinXn3i1kBYGNj4h4pTKxGrMD7RhxZ8vu
mo5tlwoZxu3a6kCv6hh7MdNcuxAezng1vy++/tRM8Jz4NwD14IDX2lYQAwcfVa9o4AT5ZnSrHwkW
nlVOONxqpm2Go2rPfA24ATK1QhppfOeJcLsIyObRI7URJpp3p9sjO9sevy8J4MvGnPdUVJ+Zl5d7
W6N5bpjNuve8p9HlDhr5J7NDXKuvbOzlbuVYBNnwa7luhUv3nrtk1zgcEtc7J0+vx7D/svi2tKwV
YBRM2Kn2o9Tee13WfZWbrguRw8v9MTrOa9T03xeNk7iI9VciZ2iOAsHBB/olMopHlAAxBzou58p4
9YRZ7zw7WZFb9H0oyXyvGW1DI0F2GGBJzbU7mmFvEOiX9YJDfwzLZ7ec0VMRKLdqmurFBzKBzfAm
dptjP7sPmjnepjVM1SR7Yvh50vrpCQGBI+XLXJqW4Egeecu7VkvkPKt/HbfHNUklqyLHUCS/1nKB
dWXBo5+6P9p04pifvJfaS+4H/oWu3W5hfRz88MbF6aAFgh9OekhMiGJIqEgHdWM3BUF+1w/flgFS
VpT17Z76CEJya+vWo7d2gDJ2xewdu8m11nSXURxRC+RSb8zmtinr57Gbv9I87E80SA8QHZgz57OJ
nGyuwFGCeuwEVqKKeHoUoelBcxn5BOC5atfG3rmABquL7ky2wB0Zk+ZWq2AYNiVRU7VpAYmJky2y
5I3TD/VVZiOXIbJol5rMYDB5Ax9IjfNYTCucT+OeOLZnUwNdP2lJvolt/4lcHBedWMtuJOE9zPRH
iLhlmZTb0En3YJA5/Y3xyLikPwRl8COJRLgtiadb45pAoTGOydVs0t3PWjz2nIdw9YHaI1fVH8py
4kYYJYSJ0Y3MAmjhdWlLumzfrmtELnl7nFBZEHDRkrAgLJJZaaZPJm0svUYAmY/6sfG0c24TYz0P
GurRyN6gZy6uvaJ5jGMvQzKTA+SI43NPRske0Wa/0ppi4JJGmHoexvkB5RJVO4uQ7E3VIqfr8HSe
SFSjsOsjqb88VGvG7ALChWKvXhy1DHxCWTZ0Jv96g3WXi2ViZESp8PIRag3N8rDzBu2u6ambVaMe
II7Qubdb+zhaXPj9HqLcIaGSFsvCiUbiEGNlDhi1MOUPUh+kHtaTeVdib941spo7qb6PWs30kPlF
WK8j3/86yUZTGVvhunQwWHlAhMmCMY6F0DA0eqjVsIrbR7z/lEprMLjcPh4ltrdP5/DJdmo2i/x4
+TFqTX0Ftl6qz+pJSAvUkm1j2pAbhFRcy5oCR3SboKfT2V/NeJW0kXfE8bQlN06sasI0joHQ9XMY
9NEKx/FyA76eGZPl1HtyOg5+Yi9nDhnwV5oR3xIMa+y0GekvqONyKxmJa2jq6U0cRvl2Gsmwr6Mg
4KxcHlHCa+sJVMyDFxHfK9IexLlTMJqDyEpMyAxJRCrP8Oo6945JPp5ZkG5DRLi5BqkDn7AwrC16
klVRzdp1FfoN43b4iW2WSj4SBaqhemM8AsOdJv9VEouXrtAmRonlFu/bbjaKBusrbAytYPAAogAF
6RzsNKN2dpnB97fOFF2Ng/OV+sLHIpbsWECk5PYQ0sze5Ri2j0kBW9HWavsBotEpmHuQLA5yFrfl
+lDW3Cq6ggwyUBP528INyU8trLb1IM6NvM7a/mBtm0jcF7YtzqYhiHAZxaNtmID6FiZTejG3O2iO
xtml1BGjiLg1JrhqZukcmePbx3YIyT2nnLmKOGUYapTfhu4KskFASY4bWAug4lwajMRQrhG5OCfA
uLSA0aWncaGIhxy2RnRPqqBHASCddlUyRE/jUv60Gq7fI64JWibdMRhDCx7E+LXJSJn0Rm+55hCB
4mt2OB/BW8OpGBhjev6ZvAvvPNDbd9IHsmQonuTo8CPEJG0dzLe2O9xBOiPMuI++OVU3H+sKMuTk
xecsJL9scttmI8kXNx0JtDeaNUI3jHCG96Z7mpdmfgKzS8RjOXC1zM0Hh/yvp0hry6M29MW6MtH0
NK17N+GdQVheLwMKbkl1Tn3zqpaLQbcRLSFNjonD3jpLZz4nnnuX1WiKkn66bmetvguC8GZMjfzg
W117jqbxmagJOihwNZfFu/M3ZdmnDwKe91VCbE0cAUVgavIwzwTQpMKBe1vbrwnZEezEbNiNjuUf
4ykiDtWNzG1JEBqgqteQ0ciGm5h1bJ00OOZDtbULUd/UjQPvrojso5tDknasO4JN9IOGwoIpUg5a
syVDY3wyWgoPi+1iHUTrZ5r4RaPcrPaEdJwS1PS7uAi/d9DhHwxUymk5ePs5thGjGw4bzFi+DmLK
Dkm31wCoHvsyO1uDTroORy7xkjtScp8x35ywZ1hH0EHtzovLL+FiZA8e6CIjFO15hNHc6AVJiR4H
xLDgckRYdY6oykgZPHwwOgLjjTNRL/Hd6R4nabAjnJBIAjtzDvrCPN5wajLXWhPjlBZr59A+d4M/
b3tRoyzu+x9wPePbfkJkVlgvQ8BIZloEeIpZ3AuO3JjMu5MRQTLqF2KjY3C6A/6CQibwMpYwqUMk
b1D2B8TF0VbrspMoyuge8+dNaMG6wPFVMgEhXWtBml1q59qfZTJVkW7t5WUBvbwLwJ7ukzQ/US2l
9NJ5EwUFJFhzd7bHrD/Lhpu4d5ICtfmC8C6EyLp351bmgVj1Pp5KLA/afMt4Ot1htvGPIbnMWR/c
6gj3uVfn2jbyAGlki3lShG+9MIN90gXujeOilbFFOQN9CoFeueUzwIRX7OD6tfjSCC15Ioxmg6+y
vwsRgZsTA0YyCrBsWXheotzelraxpeMlnToM7UQlGGSP2aawQAlIBv+mnfzvhFPP+2Xsm/OELsdz
4J3UBK1TK93VkU9pzbWf56DoDgO+l5oG7HrK0+BQg9Vci668EtkzPWuQBiGZld0YnmYElF19LsiU
OS15ezbJ+b6nZrnyoSpL+v6IwgbVdgBvjoVaS5KruuGWrDXEA62EXJ3ElcpIA8stk8HTwzhDLExh
OWxDnVqSJsgVXOca6vkZVNm6wCN6yuPmZ6kZ87bVNRNek9T66QRcwSCAxGn0lQUMR64m9WRRUWhy
UPhHvxz18NbMAcEsPtIul3EJ9cV0N07ZcrIDJvBdkRbb3PHmExl1m9hDaccMg1wG+ZRaEHD7MvWU
OtBR0f7E2b2cIBgMf65mVZNgapFwV0c/zXKh1kzsYMwDu/HPx92cJxudcC8w5FLSJGQjUK6VzMMZ
4du0et0pspjvlLDfeaFPIhkZBO2YjLH61LiyrZu6oKorgmTUc6Eaulxedrn3b6M2e+MyTwc7C7xf
3qs+QC0ub/jtISRauo1Yysy1iJiDXt7SeIxnyRhefv9AA0ci/Vf54z5XDQTzVN9Ieri8+5c/Uk/6
mgsQAnU8zEg5+Pq3P0j9deAbNVPgWHz+XdyE7qozJ299+YLfPkC98Ntzl4fGxJmbdEir5GiRCyER
HvaUo8uV5k7NJSqLDFHwtPLlxqYPbY6yD52KhyQiKAe5ScekjoUXQrKleIr2RT325ZMTCWtEheTV
FpIjkze3KIaNO/TcRWftMS/9Jxdo49qURwDn1UdAyWfrVHOlbznEqxNtDV6IBBP8UEz4Es38MegW
Yu2nZi/DoeZz3kIvnGgsUAKAbJva+ttULkcxjN/jogKkDbU1Cq97sz6VBSYiBhbcIGfH5JKB/oGj
CPMT43RneLYzPFgiqx+TxPsZV/Vt4DSbyAruKiN6d6uMLMohu6ES+xP2dTskd83Uwz7uybmv6Twy
7X6ll42Hw/Fx5Vnf3FZD7KHp3UoX2nuPz8Il/AL8XH3QmukjKwqL2sdEJInW22v8o3x7N1+TG/gz
dBkAB8ZjOdrPaTY+xQ2hqL3pk55IB6EMcTvk+fgBrQ4LAzMj16y/CPuHP1HJdfzhttCHg1kcB4lj
0cWILzLuftikmcbWdPbi7Fxo0d40ojdT/puhKdSttTYN/+w5UAVaJ+bbxk3H+C/tcd72iHmjqHyE
SH4ep4BIi2KVETJdOvat6fQvRBRYMcX0vHmByPngVG22qmx73yXa99a3dSiPCanw06NvLM9ZNUwH
w8ZxJ4LqqhPtodboEDN2y7IwO5G2FB2KYH6oZWT8EP70Kkg8WUMcZYwtAtIt3E7Xum4iK98k+DTY
Epa98kIA1jhpVqPBbCDInyfLJ7huXHb+WTDYWhPDHWwC6hBBgytHWlTXdsrwH/DuQ9c8z9k8/sRg
hRQ9yDA0zNq4I/P6aPThTYPmLxiC665suExacnh+o/vpk20E+sojGw0IbDpfNw7BPt1w3fgOIUcz
6l/Et61NeVP7GIPmKhtATVSR/ULqfW2mX6YQe0YUApr16/RMr7zYBiOxbBQRHnwTXpXv1t8qq+An
g+wYuJDsrdTy1jOhwbuxcZ0dRw98ArMh9g2f3SakmSRbXuu+pglRWFW8smsHgTi+pMz3jZ1dMZCP
5ETGRTqyaYrvQhun9WIOhJGj04BWGGsYs4usJR8oZQPWY0n9aWYuyEz95A/Ben4ItIRsosX/7vX5
re3Z3dqcQkRzDbbmKrzHuIT7pcyiNSXFJx9w3dZzwuek8vYlhF8mZUfmEu6qGNh3th5gKrWdO5r8
4abGvcyZvpxBW/+okh1pOI9VHvwEN9Jsh6o+BZBB8AGiEgkD863VLRe7xUTuPdRgm4rq2oQUuXhu
s0qx7W486vfmlyrHHlYVZKpjQqQj0br9Sp+gfXFJyQ5ZTcok/Sf4kj6xhs0ZqClkoih7BYNy7KGA
UCgiRJhNUJeaA0TsLecmtzPluVa7BZOWE8yWG/lfCHeY+FrOlrm2tlnH/RVy/hMHPFcaF+1pILoB
iZe/ERUluyanyiAWbo5VmTAQmrB76dhqk9RdV+QBUWKoNrD9SChfyF0RZPQWtAq4m3lIQPUILT+e
GBI29Vkzt3nEnTsfSwrFX1vKPee2yuLd4lskAExi2lR48mjfkvbiZ6+ENSxbqxCA/kXzGOZkDQo7
v83ahXKT9lpMHg2qkfNKqrVC982sYNg1ckMaKb5uOL83zFboauHTtOe31gk+BPUQ9obx5u8jQQoC
iRa4kKYfHX1IkWUPCexhbyz9dehGz7IhTbcLIm4XEw7p5nsh005cyTX2MjyeY4N6IwwZ0hvZMq08
p0jX85geLT9ONpCNScPs5D+/85KNj2W6ERaJ4IG3z5uQGbPNfHCyXL4QI0/r6HdEjI7bAUsOZMp2
D/ot2jb6saWRJvKCQ9C06fnZPwef2TCRL86g3U6yYI9nPF2XPQTYKtqYPZF+UgYUB9qHGadXWV59
CFlPNwdiqmtKhedrUuBBMxJqQmgJqTPuAZ9gfQzN+aPhDBKUnTXDeBkSSjfdDNho+jlBvcboQAZB
JW5Gg/auRukbD9miUzrV3Z8ZJYNdXdM6oCKz7nCJxs5SEq0F87pgMoOwz69mSTXIdjY1WMR6Du48
usZp9mHlZr518oWKYFp764BQ8wX3T8Y1tNacZy8zzri4alw75q1WDKCoDfu9a/tkxfkt1l3Lb8pJ
vSs1DCshSV9pVvSEfLXBiqzPDWc7W98lqokhQtqoXWE/0VjDsxOIggvVzAER6gJpu/bgSzd9UXfG
usMoV2GI2E9WkG0wKefaD4ECkroBnZ3e0SZuohB3iql5yfLbHMbXhsg+cyWitWXV5nXfN9MKY/A2
64lQKptt3WMus/rrQMeUjzJWrGFpBVwSooNq+P8/8ORprn/893+9fy8SQI8thd2P7jeRTYBu4z+o
cjK8xVXxd9iJTUz7BXZi/2FbBkeeaZELZTkB0pc/lTmGboE0cUEveaaOQEeqYv5U5liefMVDluMj
vSG1DQ7Kn7ATy/rDNRwkj7BYkI46cFD+D7ATk6nR36UcPAE4xUSgI4EsllT6/A1qJoYMqp9roPpK
vHNeUQofZ4bGHsE41GtfRgG1YCINrsZOuem1x8w3LDxnlB/jrFgRCTVCWde5TBAVjXsnI5yQZg0h
avYRmpJ20m1EcbZ9KkUkLMZ0x3gskzODgFp3srVFmtl6FN23qdHpjLW0rgr8L5a/bOzZIJo04Ax3
sV8tVhGc6C4MmzRmUGNWrneqXeelpta4Fi0KXKFrLgp/yOpq7bLQ7PVkQr/GNrZxPCjg6iWTiibz
UvmmZqw8wjKidkdc5UtAOwCcUfTnImprk8wGptaZw71BPWQoS2w70qD15Y/VC2qRyHeoNfUpam0u
GcYFDjhwbKCQS37GrQwV8wsURnpenNWCdD7MxksI3Y1UdXc2zVMAz+r0udZVmwLv3Jo24UA5luSL
sCetZVnyM70wetRBoN33TeLtqvCK/Bbi2Vq8AL6F3/+ySPEwr/EQ0JPMQgzoId32zRDIaoNj1ufE
Ta5oDC/b9qZwHSgTrZnuSygxTIGKO3P0P9ya0chA+2Lr6vlrvjA5jJP6zfeJ5Qlm7z4cU7HRY5fs
8dQvuSmXzGIj8pJ97Wvvx9TAh3w3NFq2NoJpOWD7vbJ8h3gJ0Xsbe2rM66gzjetpnG0CGTq6xkHk
6rtUgHcH7nvUfOzHZhvB9uyN+Eqbf1qlUV4PAbMafs312JZEwNhnkVr9VTj327Qzv5HBPMBrd+kP
I6K7hmU4rA3RhRvLqbgtCIecgQHJZ5IPjzPV6ikL5it3gpwmHPhckebE17iaODq7Jd+NUHQPo20d
CKgvbsiqFET+iGFvjRFjBSMb0KCIcd7bjbafbHQ4AO6JkijGK1gdNmjjDv3L1J6BDThXep64e89f
XtRrQT2y9YgiKkJz4H7DH7ip6x9Noe0N/unXsz9b14b81V0bvwyatIMmiGrla4tcuElxO5uORxT1
8uxGKdoRjKCrOSuXKyLp5qvRTdgeTo6TWPvwli7aLTN36tFY0r0z99duT3DiupVT0ZTh96512789
N4qvMPpvki5aiL6Ki7NmBvph1sTOLNGyMsnpYDLrCzJzuaqevCxknjT85XzFBbBbKyigYfPNKVHv
6pEpNf4ZeaCUBj28p7RkpI1o24j7xYmep4RxIseGeUbo8JlZNHGyNJZ7l0fGxtIB7ScEwu+yaLhR
WcG9s9QMnoS9MRvyZlYuNTS4vHcZ2pqTLCTDGSrelElphLZxqAJmAMrI+OmwUqu1h9oZmOdBD+t8
WX/kPmGHYJvGkykXhBPaDnvOD+gQl9TtTiqXVAz4CWGpHdRTgWA6ZSDz3QoLWRiXBFygkjmSUOWk
O82sRa+iYiuarMPD0LQk+EidLSDUj2wahm0sZfSpXMzSJaHW1HOTT85xlsO+NMhYbENqfKTGH4oO
22A9BAs9y7Zhyhi8WyLId62UbauftBTRu5EIY/u5JXtq9JWP2xTVvKCWxoQTN81hDjy4M85iMGZC
UROUDFonDmwGyLCmdUy0a0ua/TylZ9elLFhF+YJmhFAbEkhH4QyeqY7F1SoOhJ/vdPjnSdnsgRPG
u0JzZwD13bMlMzUazLU7swKIELLRk0G25rWxXcMcGfEV6SX9bdzGbmcFm5HCPP4mi15US65IVF61
QxPvHObhpURlJQhD+9Ihzwv5gmyrucqsoVaV/exiaWQATspeQnx1pekx3AusguoAuJjt2qp66PSe
QDQpRVceTddJuF0p52bYy5sXcEtQSinCVo882SSFcaAJon9IwetJ6mBeEnXWjEnD/DA9T986fQiq
eGnvVWW0GVsLMifW/a9O+yOSgnxaeDM2ACkt99agsYxTGYD4m4zYWse++zPxU0HUD3+Zk0+7mRDQ
fv41pCmmyDK+M0z7rVek9YFY8QT+ULcT87EBMUHfa6RGxOVwSyAhofGL/cXMH0aUFMff/u3q4fDp
hYQJPrdEXqvNAEN5berIJNUjtVDOQWdyr3Jz/jbKUNcldS3MC1a5dagEfIa3mkVCuEATr3OdoyOT
B2hGbvUyL5QuTSq8YQNUMZYxmMvN5FlYMzUD8x1htH4prkYZAk2TGcmDSwWvh8SzCQ1koioOGcux
h0bnlBpiOhE4ykw7oYzNKEAf4ke94wLRF4Dyg3SkQTp5PfbaYXOJxl6wa2FQkz4Zz8HUE6wJgK2P
8UDDWlpKUJ4iBErCQ+5yL6hFTfufWYkra3KXhXquXfp7PRLdTl3e1MKS8LjLQ6ar9alINGoVkSc2
cRVxb+3rgzr7I93gaqBW1cIPnICmvid1F90VxENm8boBJ2UKR8rILDoDVYTZEgkrM7uLhUt6DG2l
LAP8T+Zwix1jQRanv6nvVddb9Vt+e7iE+KlKtyBmmTqoF6wN6DTHMKtxxw3NzKTYz7+0DvV/VepW
i1YjFKst2CKVHtlXhtc0e7MDCcb4CxqQFp9NW9ssZT0dIBJp5E5BdpZHZkySbAUUm268PE0//dtE
JoC3hzX76d4cw4ZWurNKB9rT5gjIo8nQakbbxMcd2nomF+bGys6gtLK9ctIqC3GxzCgPL25i9crl
ZaM4tH1vkeBH4f3ytFoDXV0fveGNvDNZLU6dw0iYp3rky42SSvPa5eHnmuX+D3vn0dw4s2bpvzIx
e9yAN4vZEHQi5UumVBuEVFWC90i4X99Ppu79+E31nYnufS8KAYAUSyJc5vue85z8yiKEWbRubBDa
zo/WeYzpVX2PjePW4zlr6wMeaMJ8+Isrs5pPdlbo1xmBR9eOCK7GBqhC7JXLLu2q32k5GidDs4xT
22AOMoIAnR8lZBVXrNYy6QqrUlk4Vqtq5+U9/26f189TWGsxGnj5WZdFWXndESDC9rLrj59XL7jS
waTWxNxqoaZRPFGXXtOUxJ6q1bZzKxyfMykDZk1Bg3jiLclY+5Z2z3G2SKy5PEIvm2ptXG20zepl
ta0es5fNEuJWOa6E6sxduqkMfd6pR44pHz6IelG9qu1JXkcO8uKx7Ce4q9Kcoxa+PvcAywbhH8d2
CierEddqMQOj2y48kUPC9VD1GA05Efi1eSJziz4tixhPEWLW/giuLDosCLhFe7QXvg23iWWVVa6S
xcUwmfQsXF5/vPS3d6Uim/TdjBj3613VDrFac7V63H12yuDUy6vhYkLESd7/85Umd3H2qZeYtSAB
UaurlI0YiVuXxF+wuii/5uVTTGrdYePNY3GOpTm8Vn5iQ2lZvj7873suHxlJ46j6RLVv7k3/Snih
2v3HuxKoDMvXK1+r6n//+kXUW9V22nq8S21//Y+Xj9Iz8OVm4A7V2fOIhf/j8y+/xdevfXn58un/
hX11ec68Vu/GPROhqzVawOXkoQwaN91tu+sbaz3qE0WyCgnIilGRRIn21s506ARTxU1vrV6yFOZc
HTQveWONDGZXZ191un0wIu++z+fmO1PhT4bo74OXtLsV1xS4c63a1yZvN2oCaUu0MmHaJ89kbulb
keXRyQ1WtIMAvcoIvl3fU08u0mDYD/XwZNUpTxofv/fKE2XjjuPTOoGNEq3+CnQY2TuB1IhVz3FF
hT1Juw1AkiCkbkYsMI6bZRL9vtB48LmEi0xLvmsZn4bzkHVcCwNciZ6o6LFrikNTDb8RTKdSdk7Q
lz6+mcNMxdL97mcD6JwmwxiIqc3uuv0yGz8sjbyvcT/WdLDNlvLY6mpoDYRL92qtj3mfY0njeyt6
+wygX3DrS98Sf6huk+TXtHwQi0zCJSnCY6aN+7hKXgfaOShVkyu7ZUJa1TPJkdbBGpo7o4kHDlWr
AeEUv1zyCBo9cA5mREUCDtI+7pi5kbr4CuLxl6NtO1cWMMqFZys/ukHt/ZjP0d7K906HPLFvStKr
C3eXFNYH7buHgNLEy1h+0BDfCYZcd4uAxdIx1m07GbOo37dYApEKWCadPa8LKUMz47AFEjD3xxr4
OvFJQX9V50hI9YLA5Mya+5BZ9mHuqBiCWqR3gC8dgUBwCPzhXV/7ZDt38QsC+Oyc03gKKZwM24bp
4454roNm5ySAl85upm69T5ukCjFbvWec6aeMJzWpweOK9SJ9IrHuOfJkd8HUoNsxAC0ZrVaOaxzm
ITpNOgSmhF75cYqNb/7U2QeLfJSkbO3H1Pa/+U1xC3GI2XtMygnkRAzL6O/beSKAUNsFlDNQnkfE
GLvBQZugBMaluK7SLPqljf01/0DQ5XkZohuX2Qfc4Ain7CnWcptMMRlDSt1mNc4dx0aFsep3Qdrp
V3k8dCfdy671cVnuAlDleG4K9DMwu3rOV8MArWUjJB/bdgvpoN/ZE80HH6HIfjZpEgoUmWZmk2Zo
A0Ichg/lCfZ1b76amlfN9rmt0vYpLEKvM1IPHUQ5jIkG58Zfa2kgSWAKYleFsDSSsz56j4TgZYu+
1wrCoCon/95azofTO482PNDvTV+/NtyiwmXM9Y3fCj2cpJbFXKfxRtdvUjwxoTfTaLHNuuNddJEL
Wgv0dW9romJcuphTbjy4tejvl+oTczapVT1dDJPkuznh3vfkXbd6kD92TY3rbbYpYGm/VmrpVRrt
iyQ5Bg2uBjfzYXfG7nDIQRQzz+/TsBr7X2gtnW1kB98cr+2P7VlkvX2wbQLsEIQBthIzFiitkPLh
iMvNOa1UtRjm+dhYpdoTmmqPAglhsPjNIBeW7WxN24ibU12O6OEKMqkFXZOyD04lRgqkQNltGxnD
zo3zHyAieAZgkeoTaupYHDCCtAxCB+o+ZlN1tLqiV6IIM3CFACic4phM+rfG06JTMeSgPoibGVr7
nOuQb7UZgXJmTPneQ3s/DWQYRdyjYJuW6EAG5rj2zCx66G8rwGuwwF38BcBc/adJ4KQK4FchcNN/
pa55dhYLKs2Uvq9TISmseihNyQBvjWhfBeNNZHYvVufQaSHTZb+MfNHmyzgWn02KwtIPOu+IVL9y
NE7f5p0yBX/TSKOC/NW3IJqP6FyfjATFC90ooK70v+s1IUYAlzXJ6RYqbdffE1C5JRhMICG+7i1M
yH1dPI4kj6GLhAk3xQOR5k1a74MFFW4GpzMx1maXzu8inn7MPvSndXoe4uJE/Qp/T49MIB2fkWyC
QTTR3vXJedHmu8p0PzA9kd+ImcpD2Diik27p49Xe5G9n/XNKGn1Llvunb1THPBl1inLeCIOH0y9t
iFjsm/UWGySzBz8hbCMmAmAOBvqHNk58yLtwW5tq21jktAeMj7aoAz6aaecXNTYqMZLdKPAnt5DU
kAsdfR5VxYGs65vCIg/DIksF9KHdhnpl/FoqtHdZ+t22wcw6kEA3dT9+CPBFoR40XBcEhaaJ0Uui
9tb8MXooSKMm947UoZoa76Mr7Nu4T2WnEAvQsvhQhkN3oH8SlG6OQyt5s52btYxAX8PvSiZQPXYk
3mwrP9XMhvfd5JyF67q3RpXcdHpd4aAEEIsk55Z6s7/PZNBgHNOAFJSHN+nSPNDSPPIUhoY12PvM
S62dma2vSEiAImWDSwfOrLYJg8YNKNtmkwJXcVPpMaTGbiXzu02CO3I+/PB98YKNcGbMaP426/uY
GJLQrhd41PbCrfDFzc1z/94k2bO9au9DkMJRiAQ85HXMr5iu3mItQyBHErY1Gjd2YlQHp7krK+Pe
X8EIVkHW7kdt3q3BUIfxEBvYBLkZJ3QPxWg9k8ZcQ1PkuUwB4dHWrGcv4gaZp43+0MSVOHRVZlHm
0R7tGkF4iVVkHFH1iaFEqFBjrpwzAt2TAMb/0N/nJDCaHqr2WazXqV7ez7VOsZpDVnoYFGPs/ZGN
ns3wvLNWxclVXTcOqJSC4GtC0glJYeQ3hLHnPTd5dxZVcu+lbX8Gsv0hpRRGQ0y6nRJxQrYImHFq
gQmRx64gCy0y9AopZPTTSOYnsfI9avTpUJ9jbOA5JnUYAEmClhHsaD4ajnVy4ux2JWvW1KxhpyMF
2zVEXW0xoG0x5X8UgJf3TttNuIoguQU9ThrHf4+yMaWIyhDQCvo7felK2nOYDizvkPlon506/s2c
gyo+UaLBa6dVj0ETjxvDThdKwg2ZIacJs/FUeQXyrpThkw7kMzetfSOmR2a5PKi56joDI5nt+JQ9
ScCewTEjXVmemOx9w4+XX0+psZvQCZTw27mbBzeJnIas5SMBkFin9HFr+Pl6s1jNg5HqxlmjJ09r
/9xnA/zKDgye7hExhT+zeQjGjlqzb+zWGA3JGje04dv6TEkc7VXO6NZjzqd912iV0sqeifbD3xHW
ub+n2lTdx2ng3RFVMw918IPbESngDOb39D+DXSFm43bs8nOn6ydcHD0Bx/HMk7aiBVukdGCmnbeg
T63NBePUMt97ll7udCy0W2rgaSjShi44lcmj7YK9MMTRJJElrojBXfr8E51jSiOYLoIuqp91Zv9K
NcZahYfIG90xVeNCn+8mMjvziVBJfDhm3bg7txBXzaQnBFsaRGFwa+CGGOgP0zAThNbCVvSdK7wf
W7+Ygh3DJI1ud06vNeLZ5/S3uZ10zL0QptQjBcrAQyeu6X16ICRnS2pXdzUZXXaw3K6gk93QIZ/x
TFh2OJipu6/p3PDs+BBuSRZIwV05NbFgOH10nSHLYKCVfKb9TVYZ+5LnK8PI6OiUzaPlfvMCw3iK
OmM7xVO/D3wPaH6+ddr2rR8pnIvBfLFNBveBZz1gsn9Fxb6lgPdg+C7WC3Bru9lY4+3cBxG6wvWx
NrURIxqyX51vfEnQlQNxxO/WiGMxn0eRI4r3yAq050dEpzCeEEVuvfnkiQQ1SmneDzQ6w0GHfln5
y3b0J8Qh0BVDLdIiZFnri+/JeUFk7tCLIgBB+INerIftSWfOaNZh6zU6Qxj6Ygi+gKgngDh42kxD
8bSU3Rx6afnLqjxjW+J1Yj5GULSRAsasW/PUtr9JGhmAHEfzdsjFKYUhVHf45TuP7mCOwA26KLrD
zIO/UgAmZJaDxFuQlWKVN4XL/1zUDuCyHvnYZN3pqCEYdeU7VI0ZVm8CTTAr/hDc+0NLgNZJcvet
GzLBDc9HQYiLy+jEuzsPT8iBH2xC5+Z2pcaAKSiMVnTYYG6sZX5fKjDviIJfxxLvkO7pqOJal3Bj
rGlZspSc2dOOQtqZKMSEKxXxWU8BqPSJfug0+Veam9jJ7qLm4I0Yw/pyPNXnMU0/HPTv2PRQUjvm
C8iezw4XNAY9Z+/G4297WW/LXB5AkAAcM6ZtNom0Zbfsp6B+JvuIuJ0yeM1X49B4429Rzs9mEl8h
4TowrH+P8gTHesBguQrcR53A0USbn/IsgtqpDcR9ikNVO8u2kth6HQs4bqlNDYJyO1rzTU1+cB0B
rpy9d3NFr9tMcbBbG3T+KY70F0TLBCvEtXEtdLOhRdnO58G+pTUUb901rzbJWj7recT3JDm6Vmlt
l2K5Y+5CJcjRcAHuBu7CAeUafRAvK0bGW2YpJmYE8vz4ypoF/2DV2fslGX7St/1MBJ6CfqXwGCNd
dxBFc5f41dI82zeldTDGuOXCSEgsC7hrR46/5fmMNVAbeYjGoLXprBMQQGshcMZdoLUvbqyP+22m
xf4jV8/kNDmzFIR6i09Dr0h/6WuybrzSeUO80i+wW6u897ZB+uF1DkU/zsneQ0M5067epCMu/2pN
ydujmNh39SeQgTxMkgWd8PJhVIMZtmN2FUXyF9DH6mgknQDtBABe+y5iSWvDNcsY4dUarG8dtg4U
8Q+EjN0FGUepzGJKqSWiymA9tAPPJybyrbBwKaTJc+xh327AH1tx7p9IfpVAgoQZchLfB2YNLKgk
MpNZKCMAYmZ30AgqRuD4DaGh4skxwxnlk1UEC/ZIRu9irvhCIh6Rtg7TuHZIU47p3SQLsGB9qcUm
xdJ0nVNhSB0ZjuJN7wQ4klmvhSViMHpkOMyLKXsBV5CYxltcIkAaemw7sHrwQdthOhr9LcHKXqHR
KJndG9PynLNMkEbqFm2QU6Bg1s9Un3D/Q6zEeqG3tyO2DFuI53RxoptukuQensOkKZEbS9aGGAWB
4pLSxBN5aby9Mej6bszzz6CjP621+inyAKT1VgJXzCsYa1oTArQFS3A5GFQSF29bkNi8F87jXGvP
YvoMEqrervE8Oa0ABeH/kKokz+UpZ40lYz7vGBXMFukToUjiDuDF/P9dkaUhza+rpPFunUZvw7WO
jetqGXkTI9U2sxk5IBqd6yYNDWRvCHG9sPT7+0SjKdjmNreH7D5IoIAL/cOIo+6Ae6bF+sedj985
sfx619IzNxiOdoF+I+eo+DqjjREZLRckf9Ksz68CTObGJRI500wTmazD8NttYbNjfR/0dKdNxVYQ
u7Aj/fkZU9nnUNafUlPilOndWNXGhplKJBFQbfqSoJncmimMpbRgdK59x4SNjRhj4I2X/rSL8t4p
V+cKYRMCT8ad2FKWjdlaN3qvPWNupkvsgosYI31jvJSRCGemAtyMwWwbQ/JTG4k4aaEfMbtHxds8
8dC8sZr1wYs5PcudJY8T8I8gnEaLvxEMQji2Jnb5mLOFWPqN5qXmLiZjYtSDR2sy3upMukiQv1ju
VZO5GRJj71tCAXrj2ze5g8SgiGgOxsk99TgculMOsID2KTKLtp+e3CV7Ssf1cZ7ThzhdrtKhuR36
ct91t05uvtX8CRER4V77s4F0Ek/afY9/o7e061lqravV28uJ6SpqCCQrA9rYuLPy+N2MrGccOAZq
UXEQBDFkiddhWYBgVcpQAe3ZJ5micfSbkXS0TZdKOVrEn0soPS7g8cHkaFmRvcOgTXrqN39dn1p7
hsj9RlMBTR3suwEjbjaW+6HkjOnsqg59p9sOa7BL9e7H6nk/0DNSQjBudKP8FH3wwxLio6o+pj5C
PE2Do9SjZ9pID63WhqVbfZr8ssXafMYIXwunfgLIuoKvCjB2VN5HwPl86HPxVjHA3qwpt6SsXfKN
NdTvRdZddZ33rUppEdkFhYL5yl4qUiCbb46Tnbtef/WM/tvklfsEyd229qMHf8bWi47jM/fzhyB+
mWxxZ/YaET0ZePjiZ6PTVeqkxVUTeyQjXgh4x953Y1viLMbhZRrtq5beN2v6lg/97zK+tXoSIJum
QZI8+Dc11pxaJHcRuT2tZmGhcT4dg9TV2JbFKtMiiNWsQ3poVJEYaaM7R9B5ioZXy+4xn33v5li7
KoflQYuYCno4IIv0cU0P/yPo+69gtsgMNtC3/b8Ffd8wDyT/6z8nmP3zBy8JZjahuvTrAhVgJjVz
f4n6SDBzyaq2kfp5JoCkv0R9MqbMtnWfEhpAeM+z0PuhVBiS//O/bfMftg+Ji9AxclZ1g5/6b4j6
DMv7IylZD/gMU9cNw4XIqpMe+H+L+gIGZwNjLe2cIZ3hMR01JB77IsR72Ydzn1/1cRJJRMJ33wFm
DL/jlM3997XU7osl8pioU76TrXEbK+jeHPEZGEe6BUthc9HHFNnEtvBSGCSSR9j5Eh0L55mQsy0y
wGKPiZGSVeYfMHQtGzQejCXKRyo035E6HGKdG2MnqPzP1aFt/XvyZmq0L9zorQ7LHZb7sDCCN53r
O2BkisbtdrLnn35D6bqwBa375WxXy8mn4Bbk1TWAC9CuiXeDbMsKwd091gNUwoz4MHhgjeZibOwf
0e8xxUcgh3I2Yf7l1GGXFbvCnJ1rENlNn6ZbwsNo7WjVJ6S8A9rdM0W4qmHA14t7MReYa3HJj7Pf
YT6gesabU/LdN4Nt82S3t9QbXzQvtrBW8zc73PXyqX/gSU0wGv1gxMjmz9Wwd8uAc5vJ5WNb5Cff
db5hFps3VjMg5BfUBjvtx+CMT01bvWOnHwd8fUt2ZWRdF5oW3WwiEHcq/Ed3h62Oc2VlbuEIyqlu
SvZT7N5oHsBdY37Rs/FmrGFKaRORlyV/bs630GsNyvZqvEcpRZiCGVVQOZJjjsMpax6Haj6S8YCr
R+TXK/OH0KfvjRY7fW+XBD33gs9r9fNfdXGfxySfxOQiCAIg+Ix9LhpSv9KUfBxT35oWteR4jMkT
0jRMkfQFUmf+6Mr8GoMow5aiSPfB+shdrnF/6ozaJgKTTgNfwgK+65HMtWNGiX0XfPh5etaaDiuG
iJ6ws9wTZheaEXkQUzpeOTrdCn9uvSvDzo1Qy5nfGYy9kiJ5FtbkH5NuuMkbJI5MbZ5q38b8CUvL
WB2ZDUrh3On7fc/BRCfEJGPJjNeyIO3atRCmxH5+7dYtNYcupNb80AOsPUJTvqXU1mDqj9wwGSsQ
KM13LBwLIsMX28tfG7wWYT5SGzM94yWvqp8LvYGgusECv/dzWsrwssipdD0UPzNVkvpbPbmPa+lf
1Sj6N0sznbpY3/YuAnQrju5d6g1mdetpMfPl1Hkki3kO2/rorMxwHasTO51ML6vOz8M8GSHj/vzm
sujd1N7WlawU+TGoDmKKuKCn5XvgI041yEj3h98iJ0wOSbCxWYuWEWdbPjcNh8gcibSOY8qN9lsL
fgpY/ghBABvxFpyNJKk/FMNoH2NdG0HNWr/akXg6hqd4QJKriHDufScVYJbUgk2QA77WLvs0XD11
ibkJGYZaCKlAVGtKiyhvxrvZ9r//88WMEWSrDJTCvqxrKwbkUjDP+Hrtbx+Hext7ELOPxrTFaZ4G
48iJ+bWVd3xNOyPNFlBzEDUx+JDS2lKrpNQ/BKHdJ+PJFyQ76+7M7YM+4JGAROA7BZxAWqbAaYJj
ktWY3gLpBKSIOpziFSGgWkNZcL8suUGm7792qf1ZZ96mM5Ldy/tT+Q71toVnyRbnSUmYAEgKRaOg
K30oV/InO4XR+INQod5XxZFzBU5FbVx+UnEsQBgD30jrpeLmZpzUvq9P+sJyqB1jmj3GFAL3fifh
QWP9rRdOtM+r1H6aSu28LDi28+y9kXMts+d241tvE4E8K8PPoE39Q0so073RRy2lm9k+l+N4EO2Q
namBP03L0mFPTMyja1S3SkUihjbedE1FuFJP7woYC3SO9zkZH1MsRHAP6RLImMISvN3cUqotUdHO
y/iEZqreVSOhQpG3alsy/vxT55kthcH6ufcBK1FCvNaaRuwGvCD00bMd/puzWL/PRkDKzoJKKlq/
dxYzVEd7Wy2fYozWrYd5zoZbHERXuakTbrv2721veEetsvpjudQfNMPwXztkgSf9SOQSbqHS9XLo
Jpq7Q7xDZKYfv7WL+A0hrX909ai+NxlPWhSGITaIp7US6Wmtq3sRzUynKJi+unMOkSh5LLMkIpXO
JXc6cWVJQP8+Dsl6yOPWP+UBD9zeENvkl2io+pvJQ8fZtZ9g523qBZCzUS3ZlmCedhvFAxwOSgnY
s8i/k6mgtswHdQkKVXKnzOESA2REjKja9scwk7LJmbCT8qiUWGrB0PtuhCeyVzz/WakAUQtMyAZt
wcxvJKTHVlhfzxuNqyJDiEZ2TYixsDqtmIi2zhwwh5USObWIJKA7U3Dgy/bS6OYBUwsm+9pkGjCj
ilMLgo58ZD2c8d3JlaBj+luUIwDSNhJXG+fwW7q/1tS+y6Yn+bYSdKv/pUtdFAd3gYibMlYARg7z
LZW4XCUZsiUJJjUphJSDdAW7BkjJakmvCqn2UguH1jviZ7mtdGC+5by67ugTp40u12FUYNI3uDIk
23eVi1TqMy+bhgQBRzHqidJ3AQXPUt35tarESWpbm1AKZ7CFbUUZduENZxI8/KUJVjTiAhXCcYJQ
PEhUMc0in+Bj8MXquK5Y5VE8yUPsSNBxK4nH8u6awEDmG26OKhblcpT/EMSqF4ip/+0ser276GGV
ElSdCGrtslhb2CZDQ9VWHXelAlULpZRV+5rSY/QSdW68L90WygAnhK1w0WqVcHomm7HWf48qaPXo
Y5srPf1QeuVIAqdziZ5W36gSxKrFIBHVQrrULvvU9002vXFwoFtHEoJ9WWgSjH3ZVGtq3+q+tRKe
7UMXwpcvv1N1uqm1vAQBkpP8E6rz7bK4nIOXE9ED2K1zYR1GBfGOC5/0a6R7vhTNqYXS7jlKMK22
p1RWpcGDT1KN93Xsvq5RBRJXq+AtuLXllNb/Cs34Mw/jcgwtETCCR9iqDtCXcvfryv1ad7LmJ3Ci
fqcOzOUQqSP2xz6Pzjhi7wqnjTxi6ur9UrmqY6e21SvIcZn4JvoLgP9/XbydZLqr7T7z0OVR2Cyv
GPZtUhUAoC4ZdSkpKbtau+wzYuPg9aZ9UAL1PrIYR1cEIPYzWndA9HYnefJSrf71BrmvjjEgjQ6N
IHKU+pOuJUin/1r7Y58mc4s0KXy3fR/Jb8rMYe9JXv6coK8LqPMrTaE1MtNRa5Uk7a8g99UhNCRr
+3JESwXpV9vAt9xjnwFulZeguiRrBfiPY4OxiwP2X0j+f2dItNPXffY2kBkBat2STtRJJggojTok
IuZgMl9AHeK/6dgby3ioshIc4ERMQaUEfepqVYuvuJZOghNyslu/pOrBHxFFX9s9QWdbu5AdmGqm
0/h1hKWiWemYiZNkJy5m4GEYff9QC6vNi6RZ3bfVvohud1S1wfFyuywiEIjEkaCg/Vrl89+qIKaN
lPf2XqVEqLwI0qYRMvoqeWFWSsav1+j70YKWf+5sMD46XsIlVIzGZTM2daropqtJjHCSfERDXh5i
+SeNBieyWrss/t2+StO4i17eE5fyW/h3HzEzV9mVa/KpPqZQP0f/7Ow4Vnr424/9u5/9Y1+eEJe3
9hano/xd1aug3N9x907wq9lVz0AQesnV6oZfxiQfR5WBMYRO8z8XY8/T6bJvymTahqlre70zvcM8
FTARRElfUh4L9WPxgnEGLS0fo35Y7fzjY9Tm334Gx9fOIeQaciDcrc56NRK49epdXx/39d6xmdGp
+HwbhjXmB/W6Wrjy9/16FcXvRi85UTS74TaBfKwhq0lHNjAk7XTVu2BiRkrd3RGuANQNzetPaeIz
LKiqg+LZq9CLL8h9Y0mcyVAb+Wn99gfUPkYeyyGMyu9oNR2KxeQc0ROKyGKerlup7o8awJQQVKPq
etHo33CTqU4qXUAt1Kav4h/UdhaUhtQfpFuVIPC1ULdttdoMFqcQFJoHlGPDfrLEr9Juuh2/N3g5
uVDBD2rTVk+ErHr2PSDKWCFqFAjceUY9rvjaQJzLcY7apdj8ahFnBrq4sjgMgTM3R5VboAj9qXw0
+gGMa5UDAeoSaj8PBqZ68hkIkwZ++FxBJCMqRKqjGaWosAe11g9lchKciPIG6pDY4kyrvRMyBESl
fqg1A9uEnfaCmHduvbN8q1rrXDskHZv0OHlzRijZ0t83OQUNecdW25ONeGahP0xaO3ndqRxOefKm
gCjW3sWQxYdxlS5JOVhE4QJLSK3hHUJKSsq2tRq7TA4KfemVUmt05YN9huUha0ll25k3kVTGqz9c
LVyRiG0VOWLTSBNUCdYGK5ocogFTNfSwTcAa+gK3ZybNE1Oi7RPHdg+05mPMOvLSW7T4viXZc69O
nEBagTCnMwFXq5DwpOaPpPogXq+UVlmnnoVZXcqxVUwFSdnLAeoYAApGY8BoKzwErHGMeC5cduJU
0baiwzSWyz/isij9jDy03sPj9q/9gAkkOYZ23NAjTEAu0hHtrj2oT1PRI2rtsojlQ2kw+ldRxv5O
fdDfAmbcueSLt1HmWd3oHAebydiZvoQ4JgjvHTkGV4tWjpESJ9laGS43Pdc4wOoFrbaYHAzteyQP
jTrb/KBENKK2HcxQnG6DJTi41jtmqHOlbE7q5FOLlBohAosq/qTY1+5Mypx8tBls1grqUttgmcDZ
L709NqLfyzZk4wnGhb+NpOsqk/6r2h+xEhhtQitQ7U3xbEF6rX5CkkTMHyzjiaDD8aQ2/9M+pNFa
gP8M++ZoVvVdO5bTrYhoSMHcYlxDoWhMNwGKuP1aInkYXO3b6K/ZKdUjb5+YLmmFQV1BQy+jXbOW
7R4sJZRQ3V/vjfKRnp53tOktgFn81vSrTzh3/bTaUXTsUyJMB8t9Q+6TXE9Ypbp61e+FMOprTP5N
5N8w3M5uxKJbZ9TpGyPzuCDiZDcZy4C8xg4hqN+j/NJfQDzmV/mIWA91yGOGMoEqDB3GUfdOU06h
cs7G6NhF60MeLemxJSP23EzjNWLK6Di1MtBwcvYprPEtwu4b4RGGsvRZe3Q9gPbaZEFtASh8ZffF
bYUPa6cFko+Ljnfjtq64GgTE0phmTdw6zm2MzwUxhUYpeHmdrMAKJ2+i3e1N1sbQcIiYjm5cDeZ0
R2WrlV7e9qzWRN7+RjE5Isfqm2srUYPc0gpzAiWhsdBQXRtjCVvRwWJTZrnYA9MOWAONqZ3eFgV9
aoPZOBm94SoBMLpl18esSOJjRQ+Ons8dt7PpCYWHv19MWHLEIyDvrPTpEBdTeZcva5hgx6UMEvdb
J6MT23nzfrFicW36lR6OjUARZpvwU+q0ho3s31hVV+29lrzrhNqMykj2mwen0Z4KDKMH30t3xkAh
tbTETyetz1Zgwu5ckoPAZL6xBYtoIPbYmoOdHY2/6KFWUIJCf52aLekLT05VzjdRk2ZH21meZ91M
dm1GaussfOfUJKuPGFP8qG0CBkRloDunsr5k+ofbU8Stxl9NTG8NbD0V/uC44rENLVfckOY7bOhn
m/vO0qkEF9lj6xrdgZjDYR/1Fr13Z9YfepuH5VQVW7D35hbSZbv3eVKgQyDfdUAoWQQOjds6Dud2
cQ4O7BZbM2WGN4LPWl+sfV7WK3B/yJcuQ/+9tZTTVbOaS1gC6Fqn9NcINxZXtcUQ9nrVst86ca8b
wTgvxPrmweVsILSX9Y1laWByW/7jxkHIVCxGcjtrADvcVEZKWDU5A4JmBo6x34Mjx5sWzvecCebG
51EraFdTpYh5mg+oD03illNrGI5xZRwiAJVbqy7MbYTeDm1CsJ05QcOq9+8ivTwHmptft/5w1Ium
vMrz9qOZaZbUhjVs/6d791/q3lm66fz/undP5Jb/7vvfv/8O8bC+fupfSTnGP1yHugGsC1v17sBh
/LN1F+j/sBB7EoVDYI7ls/yrdWe5/4DEobu+bVIWVf25f7XuLPsfgW+5iJsDJixWAMXjv9G6A/zx
B4/D9mFx0LWzdcNydZinf/A4PHCnWjJB9UxAu4Zq2KPC7uANDFeD/qJGXbVlNgCLdB9HdIv9+jIe
Uy9r5UJVSY3D1LYalqk1tbgM1SoBvpDs5mgj20VqeKOCufQ4Zpajtr9WfYtudREMGELBUzBS2CiL
lSdHP2pNLYSqDApIxnutte5kuer0FfelVqcIqA2RqOxVw+zczigSGlZjElwLP8BtYeolk3bV2m7M
1Rcjn/LzF6eoQMSXCLscAOfDep4Y1c5lJ06GjiVvs0YTyehmZew8tzqnKw/Csm8xXxNIkNmBidcA
l/s8VDRZmmdQr1Accu+ndmfZ+lu5uMntYmaE+M7SwrNGx4QJSFgKG/poU9wN+ng/2cR2F+iMwoWA
8g2sA8IW4MiLGA821Fe8RtlBN2PM1TaD3XhOz8Pg7YNJIK2sku9NZ50XwB+Agi1jY9frjRcXdLMs
8TAX/SFlABxS4mhXOgrTMzp8PPEom8Q0MyWaYPyX9qvuFk/9hBvIjQKmhQVK6goQolGWmEHTPOyh
v4cgjJ29H3zzYwO0G3qQcDX87xVNpqbp5p0TZajm9OB6QWkMLtrXjmivsl3awweumRfspw6+ptZS
Jh8OGZLtZy15nIbsrWB6V6XkqtgFBp4IznTOeJnOHdg8LyAzXibgTMTdbIQ3XZux8630DPuo40Cj
R0GMh7D3nlGA0iBiuTCKfmv6FOAJabixe9zAtm18apXmbqvUDE5t8R/snUlz48x2bf+Lx8YNtAlg
4AnBVpREqldpglCpqtA3iUT/698C6vrW5y8c8ey5JwySkkhJBBJ5ztl77fpqZY18MLMbB28iYyr0
dJOA+K679p4hLSC5ybS3JSaKoNbmR9dXzT4GVq1NnnZIcv8ctXR1MYcWGzRt38wErToYE2OPalRS
AYjvw/IqYrqDlvxeknZzrBdNDJX0RxKaCSRpCs+lppmfFAlT28kcr3rJ2JRNGbjQZLACO7a/olZM
GyTfwEdcDpswrU/g2smLL5qD6nALt+COGUkeoML7gaYPj76ONn6UoQIV5XEJjaZdoTAxxa2/hcuS
MZWy2DoL6rM+waA2nGYBzq8R423CYGEbPqCLOUE93JZe3weicZ7MpP+ed4StTHP10Lag1gycBBqp
VcgYML835nSKrXlrZISBhLUMLGa5zKzUY9kM3XYak6AaMzITHAhamuJEbI8lxCuG0TkqVvhuGQzw
M2bh50bHxE+z/KzPRESjsTaJ5ymyAgRgpd+yi0GraOvxZkywyntW9Z2jAx9FNyQ7PRHWZsJ2ui3l
BNoLkpxFZgRH8ZZx8Tsdu4ixxGEt8gzo/mFW2mdDH4DhTwPCO6ZLVYXMyplh4pu0w6i0dgqwYzLT
XWIeo1WqOUCl8fccQA9VQ1DYNL0rCJ6olSxzNy2/mCwrO+isqN2Ss6NOhf1cGOIjc8mbNfaJgx1G
Fh9Cgf4tadNv/JC4DGs/sLVwf3aO2x6FJ1C8NSEmLtOutk2m3nIOs6Nr9eh8BjyYM8WNBic49ONh
pwBO1v6dYet8PMXG7/GQAAI6pDh9D7Hvq61mjunBb7AKuIOB/vQUFc17FnWwK2hjHFlADrnNqRFT
xci4vIjlTSpZHOZ+0A6xiwQg1JFcaUVgjY1z7XT7R+6wpkYoJZLxOvZJe49yg8D1polOyn8KR8RP
Ckoh/6AEzxJ8eCD7gU7MAyL0CQS2qcnNlETToU9dqMvlxvEBQg29/mVmPCr06DPSgibBwjpmCcXW
EsiR99swfpwiiMhmzMrZg4WqHYB12JkWCtLOjlHvyTAJfFu8WogJOUwQAZDJigfVY/MY0Xf3IvDf
WulGe7d0q908yJOgqA6mcOkZyyE8I8ntywGR8zDhsBm8n6SK2HuCcXJQJZznqJuRDHzkggFRyJXK
a4p3x/6lFRJJuwYwvM0Jx6kSvFn1L68qzRtEwketwVEQDfnzWCx2Eq1pAB8BJ6c2EFcnLoK0xHuU
aZiFMWTo3Y9aRlAvZuuVJlgPMsjQ2EkOJSN2HzD4iI8KIWFUQ2yO8unkUnV5VHAaCj+8Xwp5MKJm
kyHlqZxaMjKMokds8X2u2bhmVuucccIUAqNTLz8sKiBsAp3aotBFrwMXn0lP+X30h89xQq5MYdVh
+CooPmDg+DeEgyrKiIvu4uScyiw/4Qj91lT6cPLijqtMbJzCIj6QTodlsi1djJFzftRQ/xwaZtqD
Y+uoVebiqjHNJOseeLtuhrvCrdQpngTzR/ya/nhWBqckrdlw28Tpw0QVGajXpugjAgT45yHq7zeD
NSEEGseb0JFo2R3/SHcOzooMstlqLiXWPyLP4mdZcC2azSE85DqauYw4DgJBfjkRqP+CKBIKThxd
qQ5ETL3RFQNSOt3VHdt76CUHEM9v4PacoJaIk2x32b+Uv5Cqa4HvNKQCxRLaOxeVSE2XKZufG6Ha
fSbSCUk3+E8DjxBzI/sxMpJdqs3OmTbsmXX6PsGyv3cs+doQLHyYdHGvpXval+NBU/olIbgJup+E
L1lxTqgS74ewyUvRnCNEXWJ9K5OM1npkQBduRYTv3NDv3dJ54sx51z1ysGRdj4cmi29WxMB6k7GR
yBSWJtd8rJGe4/+l8RIPbB96Z2QdqDBro50ugJeditnXb6rlxorND+bT6Van7By7ku5sxqIOQfQh
ZgweeLH/QTekgHBcHcfIsQ60qEfWOhv8DSkIzwjJkdqH0zcdoNdusH0KWFIPNjUY8x3JaZ8UmWSn
2Oy++kyjQw0b91HPSMWgG0Bkq4hOCU4uCqENzUu5D/0fIRXhzjEgeSW+gUB58LwN+4njoGnfWfPx
rmiSCKPe2UeSTp/QbCsQg7+khNtcs5Dqgw/3cP9OKYfphIgtmQ6pox5K5AEhLuFTi7Db6edAX9bv
dMBo93saVfZyT//pceWtDAxOl/kFdWRIY3Q7WHQUM+tRpA4ToGXasg6NdUIuoF9OG7XIVYqV/K1x
5h3AoV0SXW1di7blOiCjd/ts0XsNWP/vhgUu41pmfxhVehOJ2IE1TpbGQrkAV4VRb2olBrLcPFaS
VL6lc0YXTO4hkzyWqp1PVvI04YNo6CNjPEectrR6hY9SnpzBk+sXyZ48Qro8EvMiBNob1CNBKfCX
4UJNoKUzwS58M99rbf38e7g+sZPedyM+cD9zTkVnDqx7MJ6W0UnEQAShepHtjNT4KR2t3WWFiE9S
QGp1ZboV0ggRM4OabqEwbfUEr0IcdjUXBpr267SuCD9sFSLQY7NMGyDacpLolvdYtFZzHJgDWqYg
+CLa9DGdykHlIdbJDpgyFN1janS7GWXDvm3Euxcp/UbRANrGeC6Ru0fzTQUjbOcC5yoSRqlzjpZg
xSCxj2oJ8nSi8kP2T0Xq/RwIH4RRUGEANjSyxnIY9NbLSFkPSPk5kZpJW8YiM09ZdFhT8ekn9Hln
Jw7J9eaTRwApF/Ise3NOJyPKX2e/M/jF7SAq/Hf2gTESqPQWmB2U3krf52b/E/yHtqN5G0bZgDQ/
/tWO+XkF0tf6c43Y94SEf7phmnFp7YpGslDQ7b26CboK4isv4walX8kNhxEZStGu1NmD6TV5l+WY
PWjSkQeHVAPH0+Xx99A6r1TApq8GzatwhfqPzbRwEJebIfrKXW+CZDEXe5NEQ8si+GCjz4aPUwna
lmZVgbag1D3pqINF4WYPscWss/7GjsLfOAWLDYCWtsX4IOuF917M3jYayxfJYrsX1jaup/6cJPKp
H/A0V53bnzWwtdPs4SbtiCnPtRuVtJ/sHl5zCUNVEwqq2xj4XWrvEb3pQwz7SuB5Q8dCHCS99Rti
ow+JpH2snG7clS4c/rrIzRstq9wTmW8oakY4/QmwxlUuMBQPpjTLwF8kJSsDjW4cJ4oNDwqF5kTK
SGWQ+vPhpoyNQqw8QaFrDfkT+W0+tiwdQvNZVvC2M5UbgCGnpUZFGB3p3bPhmxLv2PgRKrIC9XmS
3ZEKADvqCrSuC4aWl3Ot6LmaIrFvCTY7d/hTTmAB2fKluEFEWuz92H2NXMsIYndmwVs6/I48i5Km
sCwDFHi8d4eZse1QdUYh499K+a8yMdgvLDOY9TCfYvAXLDxoH8U3XAgfcVZXQT/Vt6lJjoxldTsL
dHSOjcchSQ+HzAzZYJ4d+JdsqV2HZt8y0IJBcYrtjwIgxULhgXLl/Sq6TrtZb3R9kWFCGnkYiplj
dKld7aj6501ed699pcb9oDn/fEoKrF1W3Ne79SYUboO0n+YnYMV1k76bGUj/EbzQszOI6pCfjjX7
Gz9JRDBqI1iM2Wm3xdKATwR6vHyOPVw2ojoOtCREYbf7OJcjaRCy37dvCYsRSi3dvklk4fy+lw0C
LYZkteY6RKymoxY3KOPrUlvcEeCmtm00dEcl7R2KDspKW159zMYHXUj3OEsBk4C4CsKn/nqzPpen
jCAjbax3a5iFrArALGn6WCLW3I9TlSFffDBtAE1RGU5fNn0VOOU0W9MKneemEv691KLoEAudK7Pv
httWMlMsm7ZFs+B5O8SN78Myx5xs2ssDLJ4Ac+7Pmq6+9a3u6BUUmReDS2mAXbme97Cypn6rjZYZ
WbhcJY2Y3W4qSQhYb/S0R+7ckZWKYpRlYyEkLkrL9UabH6SlidN6WfvztNmyRV+Igv+Kr5i7+rls
bYzIHhqyKbE/Q5WRrBSaw3khEwG5ZvGdOUaPUVGd5jkbzqXoCyxOZVru6pE8kUnke7/sT5GmwVfw
96wBOleXWHDkFPZ1vSk0HcBK9eS0rgpa33iRvtVx4QxhXvlwLEjkrRoHJYfZ1oS8mUg2Hfug0vzg
anK+iznyAtuIyq2VGfatnhKZk6evGY34b2P5iFqq7FpQZSUc69g1kk+77/SNyh11xtP0EGNlfqox
0vq6F9QxvlzFWPAa+nhyijj/0QLcDP2e8XJNEgk63WpLNPG0E1lW4SQCvNPF1tlxI3JxbQqD0ayi
c2N+zHpx8jIfzwpgPCzBm6pOrTdVp+YGYDvxCcTXYFbBdF+C3hpShVzbw7vi2M7PtsufY73wj06n
T/sRH3k8UJ6FMULoOUlOM3m6YVEYXwAYb2gKvE1mYT02uYiYQ5TwLSMzvhk88BRuNN7Xifyh+4B0
E1AXm6q1XXqFaX8eKv/ktKZ71+sthIliAlDtDcQf1d+NIbfO9WXMC/uRCgRWeFUM8EX9LZDTaFtN
c31KEYtvo5rk2jkCjxNF7Ccm0qqhJ7gdpudx28hSHrOwaW6HcAxvIzt9dIbPaYyzDxMaNp11sUtH
iywM8em9Qe3077kqRtumdYznGDcjEdLmaUQPusFgON22DEH2swbgx52UTxxuhm13wUI0eED9qHAP
fTze1LUD8bbOpoNr/WpiMjGEk5Kxx3aEAsTTdrkKn0nEZRers8FIXXu8k0pNO6sV/Tb2hu+5lqiL
U6q3GHl4sArxVm0YZjZ3S9cSHe4yNdeWiSbxrQVaZ7UPrQ7HAqF8gb8s/1kvZqDnXQtKOH1en2Iv
NN1cJdQL+lrcrASxdLDkJjdnmE9Lj6lfhurtcqMxovDRvpHeoBiEzGQDGxyAuaFXe1h3L9mycje9
PxwjK8aaiHZhpU9OZnOlqkeiuTxlrmLM2hQv7Sij/apbWm9WESQWx33VYoVOliuOjK8KRfBp/foq
c1KreIKUHmjr+ogX11Rsrlep7qp5Wm/MUW0Jp6BroCMEJ88VzbVDB+Fm3fQwHfrnvdxICdApjde1
0qkoa9wiBkU0QhwZOVCEYfwwpBcfcGqeil6g/xC1fzYjRSpyT8PQp60SGmA0sHelxzriw+vHnEyr
1kd1MFJRShxvmOI2mOVZP7TraGRgGMLW2M70CwDXiJ89iKrzZHtnz4MTWa4CpKHb5dVjHKUQ4QbI
bmXabdIwexazlVK80D1OTLKDCZ7OtnUlL6nkvXppY2CUzjUyCaTvQ6ECZxrCO45WRrhTxRJZmdt4
p2WMeL05vnjtjlCJ/lAxwozgogQeGgLaR8OW3COWmujaWe6VkAFEjFm0zaVpntzUfcyi9BdNrezA
552NuANivdnlM4njwOleshTgmy2j3eR1RAYsw66Gj2DTaLh0kqk0d54yQAOnL3li/SS0FZ5Ugslm
iOJP6vgL/mAiIDM6PSoEB+qngUlzkeWx34+SSzQCO3yfB5oa1hFdQgqoNu13Ft56xpEAb32D2DLL
w3BXE2QcuDNhGK7KfMbVywDP2diDR/6lLrbd7H4vM//U+vltISegEpyrjT+/OYN7A0OMNKvsgh2X
Hh3g8y02X4kVCMhZwX9I09ncZIKf7pY1bJ7P3USoiNvNT6Ox5knX6S6FUhMoC2uQtOrbJeEFEm1q
XJYclcLUOEC9hFExzV4DlJsUhPsyziA81Jd3gl5pzkBx1OnpLqElI/MARA/FRzL4ztEkfwKAF6PN
Fg6OYuhredZGttoTjf6nnQyZv9TGe69o+y7b2HL41Kmuoa7hNyrm5D1iV/SoCMhiRAMy1G4LGs5s
B5M8eqIQSME4M+ykKx4/qbmG4hVyxUMqEpR18Qz7+M5lT4x+I74blw8a7Ka8dQEpkgS6sYX55Upv
3rvta+nnYpMX7gujn1eHVIpd3BFI47b53eDSCvFFmLHxq+9l5GGhH+CPOakB6CB0Tyo2zCMz+7s8
5WpWalkYdDrif6y+aeKSLjc9ex7R12LytzVrFle1Bp0U0SBTh9bCIhSBYVq9B8cdxFoKE9URj6bJ
QCDpCf/Wo2E3GyTb0YpTSmdsUtQNbFLM+NBykRugXwB9OptgiLEs7/VwgD0p7HI74RIVw+DsNCfr
mfS2gR0x6il87Jym9VPz2x+WGeOIqeCuaVXOxvhbFF/jLgpBzGBRMUl00dkeEEqFwDN0XJrHgqmy
Gm4JLDJXm7SLZmPDRlryzwL2BSHN05oPp7F/jV8lU8JNHpV3YIed2yKK38r0i0qVCGmnzXao6zuy
wLe6MCnZcHgk+Ahm8pmZb+/HQtXPyuYAcecn6ege9ZK1hU5WnrvkA18gZ9ogQjB576CtBtoD1r5V
E6CrLCIkMRc3EB63el2BRh5oCSxEHy5dFpRb2iwNge5EhGwb870ikpTcC+vFbs3viVXWOzmglYnn
6rUE/oqJC8M79Ipz0xFj244jW2W6ieVkPDMJl9AfwC8Q3d3Zz2HiN8fQ7W+LKnsGZ2cHfoqTmgTO
LcEv3j5Op5iFovyMDEb7tYOuP4YVbjE5CQz56NIYGdj1KJJK9tjFK8gOL5nNeCipj3NZ9VvP1R7J
vmufYpucmsn/VmYQZvjl/EPLkq5icY+j61eUopGYhsgi77lcCrSUmVHJ1ShmB5VGCnWgV2B8h3gM
SSm+QRa7LXdmpp26gb6xj3trJ2Algihxms1g+NGGCxvO7ET7rjR1cEJMkYaK9umiunZHHHleg+HK
7Q/sP7442bdxg5XdJhmBtoJJcR1rgWterOLcG5xpMn1BnqFvBGy2Q6UzrFCR8eoCYMOdA2nOq29B
qp3sZFwaeBkivqq5zfy5PQz5nj3NBcrbrslJaiP/RvEydzPVHf+I7EnW1i+zmY9M1vj93eHb4IJb
DGO/I6glv4ufFypfN5yFUzIBkoJ/g89L9HEt70Jt2IDg/cALx2Ylad8YIjgwcc1LSnPwlFbaWTp4
3fB7A2cg+zfP28sYQ37iAl8EyDDc/byrkaBsatvUQN7gS49F0Lol3qvSYjIoq32f+19tWPGfmWtx
F6XzqV9OKEWPKNQaWOvNxgVUC/EAd3PGdULhnWNiw+LiLNoKNVKDTp2iBtLdnScA7pQhnH7BzKEu
4Um4H3Q3vyRST9Dh9WYcTi5EnmcSlRgH4cG0lk1iZH0lhDZmhKedWGu281ichL44kNxoR1bTwSgL
PchLLFxaCr1YIzu0GABK6/olN9NPJmxyn7TtBCWMtczW0qemgrHouBkoNg4xfWRgV3JK466clhRc
sAhZmXVbocZn24UBXRAB6UkCzZCKP7oxKLWCkBHOrphF1fVgRk0wMbxgZm50EzXuHqMJltppEcSx
XZdjcWT3+y5zUqByE3KAhNyVMOAc8vLT/kqd3Lo36/6b1sG4bUCinTAcBfPgih2SBGLRS1XtnNGD
HeOpX6wx5OLprheUY39uI6YL40IBM3o6r/Hc7UiJ+F7RonJnRsGYe+n2eBD7dLE3ltYhaK0q9w5t
b8eHcFXt/evGXQwUq77yzxfW5/481OYFU005FgWyVAYuT/SF5ap8/Yseli6CDBjh1AFp9RE5EovZ
YRUl/uX7m9Bk/l3kL/X64+v3/OXu75dbXr5amgnC5PQwFv2kZ3UXYzZmpnh8cb1Zf/bPw2QV5f55
v7+89N++/ff7TUOtw1YnRBrC2ADOhHdZ9ZqrenJwUtRt61sbIjaOxazjQo7MF31G8e1Germ3o/aL
pth07AjQxRbnVceS3fUOcMQX4vZj378lEn1sQdQQsNzq3nXh/cvyWzoP00cMMJK8BPfWMzsY9ia4
B4olxi6Dz27o73dLWagb6VHgoLX7WCWXq+p3vUlXn9F697cAeL0bm75kzLN8ugr25k3h0O/t7RNs
3L9/fX09d9Vtrl/Kl3db7603wkRk+PuVfj9pz+wtCRFkI0ey3/IO682fX+v3a/15/N99z3/3nK21
3slVh1V66ixK1IFW48a1QSWuD1fl86qBXh/+UUP/ebg+t77Aeu/PN//tZ//2cP2+Asw/+zY+i2YZ
jjBoo6+0uNBWVfkfUfbfn7SAxNMjXL5/vamWH0r+/ND6eP2KkFQ/nXcaltFB03FIM6/mbli5aP7W
u+uX1hsnAS8DF/3Pj//tLdaHlo6w8v9UaP8zFZph/39UaOOn+q8KtPUn/hMeYf2DzZ7n6VQzpmXD
IPqXAg2F2T+EZZqu7hkmyi8T7dd/JkKJf9g+7D7kGvBT/osCzXT+gb8QhrlNIeN6vv6/gkfQV0Ln
Vlc5wovy9OM//s0xDOT1qG9cE6mbQKi6KNS+Ph+TMlL/8W/Gv+tEx/Wy4rJqp01/FKp/kr1CiByx
zalcNvK+BU4prB8LGEIbf55uS+z6yYzIc+JbzBxhLshneNhwZzymb07x2SiEIZruHheAPTDpZx9g
6sby4weGm094sW+bClJbPDvgb+IOzo39kmkCVIpuqlus7Z+l3jEERQg2ye2YmBdhsBFI4OKnTFC6
Gu0yuxW3U29zmVF+xuUtKnDSFaVD31PdO81IpG4JyrrzSSdEnnbNO6F2pZoPgwcIemzPZtdG22gm
lFb7Sn0foEFmugQTubAlMCW7hOfBDGXTZBS72T2Ru0McZmLUO/CKh87oXhcuDpnaA39YedCIc1Y+
1eTg2puhS/EnygGYXTKaBz2awBgUey9UH9Iz9l1j33aA55GxxSfh8v8IrMHtbwzcbD1xxAnL7Zlc
TX4BExN+3UfmHSHP+tlN6V4ujzD2mnfrPaMR1inX9TvPtY37mXqZHmjiHwghAFdt2uoWYAiDe80S
KH+IiWIeo11KaJXX0Jqja0VqUVkN8+08caVqcjp6jLH1azQ7qOZZ/n4/7KpQXkmByPQESpg5xYC7
MIi7PZ3ayiUHidFVDHoifIvCUrvoEKH2XUSh4GpeeFlvGm/SLrVZPfXW98If4V7NbmtuvFwAqouq
DlMAhmC74Dm9kTst5FNOEw3Is1XUYjNnqtouAU7s403qm7p06URweAdQhr1bsJrubTM5RIiMNQGH
o3vrD1XDchnWW4Ke4uvYuMl9Age4gO/tYfjsuqDRzfEAzvvqC127E9nUPakpiQ9TRBhA5zrtU9k4
9gMTfHzSsW00L7pWcaN/RBbhkOsDE/OFPVQ94Cc8e0MqXvrC2zBlYtwPivds6bTTMqHS97nWawR5
Dg1RZb2PlZqeQ6t97bGWfE+HQpKBZNsPvQiNG4iN4476Z0CvqXc0ItTCgdB+SqFxAI/1fS8Ne9Pn
QLx0zEI3ftk5z6aw7n2BlV3oA4mGjfk0atX0w5PFKRqYMiyJhAjuRfytGjjFcx8VAmNcQBriMcbj
/wH6C6eNUXnIxdnOI7+L92oQRCGW/YzRu42Oks/5YQ5LArYyz/nw5uhUMxr9Tt8+CNGkEAc5vCi3
mo/xIrH0lKXes7na5aEwLzSUCCcdYCiNmhNufYq+1yzzbCQtFUXZolMqMgtHmRPp1HV81R/MgwEb
Ikht18Pp0U1vrjLepkyrrsqmCzQ28G280CGVUqn+R/GpGXX4mGGnQ2Mkz3nR+/dqRJUVGRDM8zHx
bmmAJAFd/Po5Ft3BSXnrXOFhoGXTP3tho25Eb774pn3HMDf6LLREbprInq+VoU93cRajFS/Qanqc
bGcKOPdmBLrLQuGPTxWJs0+laR47x88D0skQZi7PDzFQ+zaZjN36Ha5q/GPTAxtBnhFgkZ0eMnwF
D47dDndlktz8eYrPMsM4kRDWJphojGX9ptcWcjCv0nbrwwmxIr3zkN+qYCox9PmbY2SXEKDBA+q5
7GWqkMRnw4egfXSHsaR8VmV+n5QquqyPxmiAsRxjMqHfzABz9J5ZgdijFlN0S+9bf0MBBqbGcZ6n
ceiu4AtfHUSh4DHyx8ow84cWx0tJGnBgi8nZLennd3Yz5ncanZzKArrpRSbTGTj0yTk0n23TwqiT
eITXuaHzVNuwAac8lD/pDHRMLW576ZpbodU+ro2svCupTS58ftSBfR8zGAjLo+5Xr5GtqSetNIpz
x+VyW4RJvXcBmBxrYV0iBJU/PM+4eLmufY00rMQpd6MJOjz8887H0rI+3FZ9TNxXJ81To2z3PV96
i7GRvdmAuymfUJBRvnjvgz8TS8XhBdeZ/FtXRNV7t+OS37zjXgrP2LklGr72F9xlOmLCuNRD0b+S
i4ALMzEKUrtDBxi4wl8SaeFDSa4b2cfM6cPWJTGvl/a1mVQZABhv72VJpF4HZ3Hbd014FHZcv7oV
HwpJU8l5TMr7sKr9yzAjn4sjN7rhV05fSC9iI55P7ybppHvDjpKnQq+6B48U+wQ95JMcbNbqUBCT
UtFCM9P2NpNef7WzGoWml3ZvjaPRKKkIz9K65GVUzRDYbqlOtUySF5O0MjAK/EXrV5nZuJnGjqCY
T1Gkw11kPjxfHdE9GNHcnX8/tzws+5SY9EJ/DdGI3XnLzXpvKPl9ht6Jd+2Y9efRNSlml3vkqCHh
xd6zpQ007qyIq+9YsjzpjRJbD2ol/XqzphVGA7bwC3nNjeEIMf4XJlLj4PddHeS2VQHCqLgMivwm
KUPmmugW8ZjYiJV972gh9wg48C1AJt8sYQynLImOca7TfSGgedJSLuyAPTdm44a3NVQkQJzpvUmz
rrkWyFIeNFbZTRfBetHET2NmQ2RzUTgU+kycoankuV+oQCLRn4YwSQMjDY3jbIXMor3G31dZfbIs
+S3yi4MR9aCt+2w4Ei33nUV4hlup+ZdosmkZVd2bdLP0rrehiEsQNR3yLtfh+oDN2w3q6SnpczL5
CNgEmNfytsiOXdtubyz3y4VCOAME9ydmkFpMT6YZHwyHaD3VyF8YXAIoj/pWCsLcmbRdaYsyUTf7
H9Y4nQgxW+LNjGTfao7cVDYuMByJOKxsEGKIbfUU7Wqj5+beFaPcD0kdArJOt7Vff0XkjRBqXr5q
LaGLnDW+YyHMJ/bOT/xXS5pfRqHdta5+r+nhGHT2N6+OD4PhPXQV5sI0H366nUvfUsJEov5/iTr1
mrlE32FMOMgOtGY9/cxqRScn18CTj29OWH/BiOmB5kdnthouGMetPunblmH2EMcP0Qx/1Nnrgw46
sg8/Kl8DbfQDbgkHc9sFflMDLetCetCNcWhNELKguDGUOSrok2iRxBI7XzgPNfMPmX+hCHyfbVR3
eX8oJ6CsyJPAauY3cgDhODvGW9XqT8g+HtHc+5AwOJ9g8YvNMEyv4WTtapO6OXKOoandRH17CWdm
fsCsOJoAcwM166+j8gJ0rZjbY+2xt7TPBTSmR0Q806FKNXGcXEJXWIk3njk+I0ZC7KrVEHYXWChI
GgAqc1CRoonE9RHZ1bOZzMUWIc/i5ZRbzn5kyh5digGml2dySjbpSZqO2lipjoaPsGthCdQlFpkF
8qXCPtL6XOstBubyIpcpXROrW/ZP2YFVzUVSuBmNkWb9QLCsPagtDj3ccCbs2lAihHYvABZpxFu4
AMvwbBJwTb8Xyr7OAlNE7wTllfe5339zC3mG7/lVtnp9UNr0rHM+btuG3GrbtY6FOd8OtaTXKDkR
fd0IKMQWodV0NSaEplZKtkrrwQKu+XiauHuasuJc6OBkS08nqcNC4w9We8+hjsfME/F2jvRXvbLu
aVfSU/OtZCed9Nsswf+qnL9beWBfQQvNvkljTfWvqrC+YY9DvmM439A031sdk6LJA2Q0xT+lzTli
afKrrxP6tcSrBOLFLfwP1zO+p94PrgBXpuf8qnXibBhgYjH75RXTdwY+t2ariEMri4Zole6aqSWp
IhfbRJs+e8uDjmv/7MXwc0rkrV1jlkLGW1TFLcz8k6P4yAmz+4qd5KEd6CODu/40YEvdujGh9QLh
t861qCfOFQycj3bOO3jOeKzi+I4N8ztT0qWjDMdP3Hu1/0C837WqmItPxfhN97q7CtyGDXWQrRHy
8yb+gY+cQQUHYEEKFnhtte+7FLpqLS5NJuAwoZ9xQPnQZSM8ovLUNSzRwA1NyUEy49K2GNQN2nDV
jPSa1vaHoydEI+B60AgBqMaZbrTqbiNlH2VvxTsQfgE6+5Ss2r6Hj83wEZkCjNemKC6R6FiyYlra
JEloXRxt5RDTn/qwM5RkmG9+dt6gNg2GU4XEt0h3hIKGAZsGDzi+yI7WkFxUbrYHYfRXj0yHKm8+
Qhrzlebi7ekNQgagyJVjctdJgsXb1jAOIiFIwJYkpEoHt0L1iYawO9kMHcDEac499T5tQkJpmo4I
TYLPCXjz+B/48xjf2cC1J1/FV7cJ6X8DLp0UqCooqfjE9yGUyq/oMX3yOutJ+GXynFXWWxhyaUdu
T5xjONz0DnBZdlnqRAS9vin9Dr2/WV5s2cJqsPPbATI0gtgp28PfH5utpJRj5DvcMbDUH7X8OcES
szGd2t7mFtjErr9Q+dnbaGI1ifpx2ko/Ib4s9pkQemEAk9o5aCNS9w6Rf9wmtKi98kLIPZppHwU7
ruhzxqd21vhLmWyeJquPdrWeXzSNlC3peJdh8BTqCqIHUx/ont0weIRsx/iIzDFLGz9E43Yn6sST
EwOcmT2vODZO9i1JK/OmKajiS6X/MNoGBVyuMV/wIcvVFkMls5j2udHKdwUwpW0gNlH4PzEyXmxk
4tO0SD2IKta+D2yqNnJpez62HnWz4MPfSAtVZJW4D/FEZk4IQlg23iMsFoqJxnrVTcHlssn/H2Hn
tdQ6sEXbL1KVcni15QTYRJNeVLAB5dyt9PV3tHfV4dxd59Z9ocA4YST16rXmnMNcaWQFxcK/7Z3q
fo64wGOXPvaS5PAqi3yaq9cjyysNeYFYxGaD3szEGZMSoA1BGnZB+uoUxGh2zngcK/2HpMOCpSyt
9g2Y6o3R2mys42DbS6IhOpdsLEwKKjPjPz9fbrQC9yU3F29zuX1UmDm3V2i8f+53+TGDRsFurN1d
HtoVHN0pzYh/7nr5pU7kODgx/ebylJebRniBhC+qWEgW2kgxp0lewUCEpH9tj7vecg7woE7ZTCOp
Gr+TkmJWzPorDY9jeughJkDfEIe6F7e26A4+bR9mJ0iZpPvqYG/Km+Xby+bv1sIiIhHS94F1sMbx
e8lJfqrr5IlF7LpM1m0gJgRaKogAtspqsc1vYCPsKZOwa4xjPaeIKL+WhVFXUbAKDI5x0zYuIRZo
JBjR6mtPoD3v/cbgyolcL1dfhhmp3uW7pYj81TC2ZIxLT+7lqBPHxC8vXxIhyu0yOuc2J3FsIDAT
LZl7BW90P4w2qiiYOsWEnmcyYW9kdTCudHgeIbMqevcmCaMrYlpVhhs/N+zxr4AvQAO+rx1DR/uG
8I6ZzwjRNeG6kCRXQF4rJcsgFcssXwp7SbaLp/yVeHqYHWTvi4/BebBi81ofLFxb6ov5n+9c+n+U
UjEn8VTm1/6As4yhx6oys8eipK3eWyfNc75Mlx6c/ijM+LkY4+s+L0ORGkd8FX8QkJw9VGqwHBxz
ghoejnkJSlHfmBoSYwNNWLYcLWOsYZOYN7HWbsj5XplSD9N62KVTy34mLBI2PRwbbFJUSOp1VDNI
Upah0mar76X3F/k2NG/hehsRaO+tEbMyeBXxicFXo1C2PboGSgTHoZztIlyJxb00nGuvUsqq+ymW
aHTak5YyH05peuhErCLCofdHiY+YHKleK5N3Y9GPVssoCzDAoKJG6aZ0gmaDfudXQRsmD1VuRntL
jqcAz+lKsymkiu0C1W7Y+i7MjlxrbjB77coJRZRsDdZ989aMsts8nqAfZBIeejXuBjbUzGhz/kyP
I7hqi6da0risgaKxi/KLp3lmZI1o8MXQhl2kZewvCL0wb22vG7d6IT4jn/lTl0VOSHAP8LODpQv8
IVbzkzczaHrtyp/9/toU8spx6Qj4hKcNU1CfGi78q4mqBY3oAfoolJRmaA69U24mv0GtK2/aMjqD
R9FD8jVQPnk42Zvb2a78XWe/zVH0qBUg6FiarursTjooVUXfeGuyQBzqRoPUP7ErK1yImFi2Y12+
RNIHOGKhgE8TOqxJ+tTYO1l6SlLFLoCCg0MfsGHTPS6U+ys/AHDQuWgAIKmdEYpzHRk6nBrtW0Lb
wV82ETumVdn1f4jMvxL4Y1ACZX+yuvTxUVKx5sCTzPFo58W7IiVdWT0HZwUyxh6bvXCTZF02GJnr
KPmaZ0ueUojuJaEGU84yVvjBS5ajHoikfMrSga2MJBGlGhnXputMFN+j278YNnLyfPkjUAkjkcoZ
+ZoeV4ZoxJPzWJgdWCwdhIE9zWtHJ4Pdw0VnJ4QuztIkAtm51tMdWWgPJVHfyI1XlZjvh7jRDoYA
hNXvNfEiCQi3kmYzyvYAS/AhqyDu6J5xGlF2rAlpVZYA56cjblwjdpyY2tsa7g0V+rEgKRJUxmzR
Qzmh7fpuCS6PszuLGHO0Ew2ilbKkmnQxOLpc0RxHIDZJboIhit9kU/8x3PxgEZA+EZQexfBb0nvr
Ep9OWH5DoLqBCD+MKUUISXxse/3FJnrdmarH2CSyuMBsVuTXC0rDvvMwanQHm+j2XGW46yrNvVa5
7rBa3hI7QAC42J9R5pYrbAzLuiQOHvrRY0k8fMKFwlzanwZBEOqR+4IYec8zbiaVK19Xn0s6fUZc
FAxi533i54Vsrmbi6OeseZfE03OdCnuVV0+kMAG/Rl1u0V6vvXxBGZOuzLdOJd0HRN73vvGIftkm
CJ+z64xf7l4RGhqVlN8rf/Co0vM9umb+RPb0fJYqXT+emXWrUjVqqh+hCbzgCBEsIvk7lgBJRL+t
svpRO68MwvtrQvzJ2kImBkmbpW9Lt+2+QFKjOX9MlrAGiyBH8JtlnCTVmztXp3oZD2KK71F4P7g2
RdlCp5hsJh+0gAtiAN/KyJ+i3U6ivOodBIyBfUwVlSC1vMc2g1PQzQcHgh8dX5/utPE26sFDQnBG
7KfmxqM21BXzYGwxLXqKg1AXhOXj7KIfoigJBVw/Cp6lnu7VRyyBKQRFgDiUK0LuJltT4RYUd2FW
BAYEHeuEKbZBT7mvQqFIDX0WnM3JOI4uPwBb2nSK6uAqvoMD6MFP/wyK+2CnECAcR3st0uLNAg3B
1opI7CV/7mIMXOMZZpbBw9Lby4kkCg795ofi4wxQvN7EE5ZNxaEgV7xVXIpxDui2ayZ8eqAV9M40
2H7TC1kB5KEpsoUG4oKOFMsklCzTYF9EkgfjMZ4L2pfFEcOKDjdAETMSqX9GIDSMPLlLR+MTyw0X
+aC9iw1oGybYjVnxN8AlpOsOJIevttu4fZA0QutwFbfDyIMT//0DRjuQAIrtoU34kmObtpFK5419
Zz+zdqyJiydm3Dk7EBomh2gbzzhHih0yjD/UuM+yeHTwiW3TmbSj0a1Dji0ClixYHoydWFdSn/yo
KYmpI2dS2uGVsOn7cUZXRyLmb/NpfogbXr+QUE7Qf7GgAj4hh7Qlfe0qU0QUR8rzCCKlVKyURVFT
BJYYvHHX0LaXVeGy0VZihBIXDy1X6tKe5pPur5IBGgtoEBS4NU4Ok9FhFWd06Iy3xfhAiPM8M4JZ
lTmK0kBdIdv+DVvIh2sRn+WPycYFen3jF9ShhV8Ctut4e5PixjhEOE8Ra+ugmDKmaaO5W1DaiB75
i0coDgIaV5KH3iGKZyCC/YQGN8nVGeb5RqA9ThHdeopmg4BItV4h3Ahw9mPhAZhIk3MnCX/tweF0
YHEWwrqsUfyRrQ+K1F5mzrn41iuC+x6kjg1aR7TTS2MFp0ExdwrgO3RsHb2SyG/qao8tj3zfJGWd
ZUFLQfekIHxSxfJhm/ezuAvGpoE9K3O+9azIP0IxgEZgQPTXg0OUftK29ziFiNSxxbqyzLdedVNY
Nr4mwEJ26fGPS/J8szTrITa8h5Xboy7Ecfec2HJTC97AkOjeiiQFekiB3BhlHd9ouEqRtsOjU4wj
U9GOWrBHLf7SrTCCP5Q353hhl9svWhgrVhJW1Z8JeFIJREmkHrVrkJrg9tCgRdFWV8QlXPrPhmIw
yf52Kjf8e6+9mH7SXI+3Wp1YoRxUQoAMMLbkZ+/CdQoplkA3eor4NOiwnwoMXDfIaNk+KDKU3sCI
ahUtigkbDvr+w17cdh0P8sqLhmOlCFO2Yk2JZKK91m+5PM+hM7JPZwZ15ffkZQCq0vOG2A2ueYpg
pSmWlRc0H7bJOAnIlQB2xdjy2290yLbsm4zMXGGTPE9jPm/TFp3wADLLccl3UAyt2phPc91/V9j0
CGu2tjZ9fqN5NgRzaVdxuMY0/WyuJ0Xn8sF0abj9nezWLXOTysT/lr1P/5+5nuJ7aZq6ApQ2I2jw
dIoBVrZlB2GxJLazUgy2GFsTyDB34hPv4uGjknNKKNQmUHQxYYGfZWK/6Xvvng3tUxKNH2bue6sZ
NJlV+WIndOutK715FwkZr4epe+8L+lsGCHLMpIjPcZqxOBm3DoNCJ9IbMgG58llaftTIfx+mBAAP
x2TONGVjKo4aJTtZg4qtRjYFJWjh78nJvpqlM4FmVykS7tdo6+xgPLJGJPQ5YkPcMEPwHyKY/moZ
ma3HKnvyCrbNJp2AdVdpXNlpAvLKJhOBkGyVNJxAxDmKFTcpapwOPi5QHDkDoBz+oohrDxmCo6LN
uYo7JwHQSY+bHJB0viTkyYcczeQlpDHGrdMDpLJl4yXIDBK4aUG/V3p0WHs+8QAKfacYeI2i4dFy
f8ByEoWzIuVBYxAb04eeN6a6EhVQTDovkWfd2xMBBlFKl9A3sG941VsdE3Ign2UmwX/WkHdw7hrX
Vocq0Wu3timpbZ+8Bt3wwAXmqlxITRPmNmWs74It40xm8mTtM09zVlps6/hMBgsnL4tM43Yz64/x
nbL5WyfwepLA2XY1CiFCNcayOOTzfJOM/bgviwXgg+0exoAlLqu6A7X0fS0Z9mRjctQspg1pMR3S
nIQuvdAPcQEDcfEpQ1zbRvC6rKegj3aaBCyYWem26ikR7G7a+iRxssAIJOyADTnptNcaNmSqIJFN
E/YwI3UFj9QVRtLqAEri3javhmLAfZ0vXItq/C2zmD8J8ViOBZBKpmdIqcsH4nOWdat5x0jmEJDA
7jE02tR1lt9UUfoYyZHCg3AW2rMKoAAXk1HtPgWUmTGdXIlOPrCP3UodlqaRMakdFF8T8NRuSa96
s7pzKgYLDfvsleYXD+MQBy8RUY+w6hpH+6I7t1mEuysG9OEzy4wN3DNSlE8cEABjAX9ifuSqOUiu
1CXjeALDtxaYUB1caK24oUsCQdTQYInOdERs4KIOGRMsoQ+N5x4GggBDR0gyUhSNOXOpNyMCA9Y8
imab9wf9T4UFrMy5qhMAYCj2Wk3WYG1GDB3o+IzMI2PP+Ky0uL+WjXbbgkhFJ3j2FTM1UvRULVs7
wFQb/qR9XMNXZVtyDZrFZn5AOwRpxAH8yBrJEVRW8KwzmFZL8VoZ7qx00d+VXc6oAxaEgS+I1QEW
hDcIaG/AMfhPL5slTx4tv7LWbQwdFgiKfu8rYqyjWecWhOyQwJKViio7DNY5BTO72CrMjqHjAWoG
9vYAXwA9/63elySYVMtdoZ1Q95GUaNIwyLUTogKUHyrkXjFuZ0W7lQFEKwcAbgsI13+loQ+rCY7T
fLAUK3eMHXdtBiw9+rc1DpjN+gLwBmnL9IKYOEjsGSQMNCiEkDfcD4rJG+T8JxdronL1S3djuxrj
QWt8GUyf8VtlbXG9tYhbln0G8HdQ5N9EMYBzRQO2arjAQCZOyrW+7RUz2AQeXHaFd9Jy7zrOHERQ
AIYdQMOpIg7PDexhHQix4xyJpn6jO8hORFGKXXOdm9JfsaOo1naXbJh82KdiwHUMuYd05r1Xllj8
GS5r2FiGPhSKicxye42Q1Vg3/fDpKm6yowjK1vDKtb1hPom/qgcZnXnQJksL7nIJgLnc+dEQjl1C
OjpBP1NO/QvtbhcocnNLGQvIOVJE59Yil4WZJaY/k9moyrncGDlXbIeUm26g8e246OvbKJpPVoU6
OyPhYmrIn8olklCkJnvb639iI6PNlf8ghPdDJaX2B1jUbpteofdGF0E+YmJ/zul4GzjalWlkm0jR
rP10OIs6e8ygCvEvy3D+jueZv8YcxPucfghHEJuODmWDTD9MXA/NbVUVm3rWOdQH0ljyMnsQVunu
SvQ/irkdkeNX8V9ju18+5orL3ShC96BY3QJot6no3ToY7wi6ELKJN8n4HVoKF6Kg7T+WLNlTSeve
4qHeJvnTq+sfBlXPqIS5lPP6dG3xoMtnz5iO/exH22imXTcOyNGrmpyWtPhwZ9wnGThyYk2/IsUn
nxSpfAJZPri7hNDNbQ3KfJ7bUxAIl8SFBCJPLDcRTdz1WJv9zgeFnismOuNga1XocNIlwHRyDoNN
CUK9vbDUDfNRiP3AVIVBoZ6xaEcvDKa6Lc0K/jcQ2e0aNnveY0YqWTxtOhrrdCIByffEplbLkg/b
vQLyninauwT73pTw3zVWTGdiP9m4CNfrsv9mFFez+0B4FVcMkejTAW8tyN61FA2CdHKGXXQ07bU7
cMDx1FwZMpj03bWrCPUaqHpNMetr4PVIu9hEKZ696c5iN1sWNrue9DfHJN4hpdg0jOdF1746CK1X
fVMfOj3IH/wb/8mYkuq6jzF91plLvzN+dK1vt8j6uzpb7mM4JGuCCaIpmU7TsuIUYcfVw/O1yOPB
yLqQroORYimHYy2Ik/ItgvZSkqtXrSsIxujrF/IY9FeyHB46y/msnfw1Lo1oZ2ezvuWqNngPDg3W
nQXdAvIJzhq2/kzDKuEc3ZILZG5DHkQNHOoeIR+x42N1fcn7ZSKrgPgT3Wk/AZ+3VyUsaRnJO9FY
ggsDJWYtafg0ndZtOgHFMXZ2iUAiOfdNvGlbe1VpxSkicfVgDPN8a3gZKbGk9ERpB9dp0W9pHNDD
zpZdV4dZy8VYT2RLuC9hRGk66sokz6KuGE3x2FNgj/1NnWbRV1IyYpvaBotGsNNcqKoR86VQN7WN
bKcxpDmym5zoROQ5a5bFYeAP2Wme3UejjqwHu6gPwdjZZPgbjymzqP2kA/KasVrVjmvsKqIoBgb7
V4YfwK0yycybjLNBh9Cxh2WbR7qmsoCMK9PyPzIsweu5s4stjnWGhzg2amNg10IynmFLwfmOhwR9
V34d6OmzsfRJCNfooyfrlaysgsAUvG9zR4csSsQO91q/NgobzRo5CSuHkIQDOhCdS8k7pDFyAMdK
2zJ7B/yUMgbiu5k1TL/r25LwGQJIF1l8DE5r3Bq4ocfyM9Kd/LmIivu0sD6dAmpSU5JAVGA/6aJN
3gZbmYwPBYcCilrRhdpl96uFkediOhcvWivhKbrVNvLI+ypq09m1rMt6032RHURhGmCXt0VzOwqT
lXK4GusGLiYxCFynGO1XycuYaVx9LaR9ZRDtJrXj/Ep9UZ0Apr81NetySbua5C3iBfr8quSg3lu+
faWjTDpYLbX1WE8yxCBiUT7N8fJusRkm0GrtNjg29ZopRipeI7NLN0Eu3nqzi8C5MzWhQv4eu6bY
5T1QpABGDHRbmnZtRYEsR7ypnrctNY7XZZQ9ols8+3rHmzWrYB2TAsf7zxhDeNcNFxsPgibdYf1F
p7oPPTz3etyJVavaxHaN31bWAgZQIDDOuTM9JwcLQCJnHFE8Lsujq9mpCATqk3NlOuXarIkra0xr
WHeLVm115P1IOpN2E1vzRyfKH5FPDUIp764mGX7nBouzLRrujnDlOU8pAcelepYjn5ttyYXEv/o0
6C09XnOBkdaMT/pAAgM8YgM2scUtpEc5+ZoR1QH//MQfaifXQTmVnOWkgV++o5+CWPP/f5vJ7p2M
8f/ccVbP8Ps0DaXQ2iWYt7o2QK6vL3e83KdpXYR2l5/p4/sgWv7zihEgStxk6ud0TvjV5QH/9e3v
8//9DSEXONcO/8938fdN/n1F1rt+2fz3LTFwjNBrST26djuL40P9MZdX//tGLq9mYoko978v3Gg5
JcTlrm3uKiSHetTfJ798+/ssl+90bwIOMXCQHoLhPVbZIn7Z1wcSks2DUNQHw0+bq8t3mNhUCPr/
dRvgUxg0v/fJEFnRVfvPPS/fxepK/XtbT84jDiHoZ+r2v89w+e3fB/++1u/j/nkah7AQsjpjY224
9NE3qTQM6ob49veNtKbGBOLyXP/1bd1zrMIw4HUvT07SNH7/yTnn5cjWfMhJkvAlKWUKYXD5kqk4
mkR9+ee23x8v31XCu/HyKtj+c/vl8ZfbLk/y++NCFcreh9jpy29/f/H7Yr+3Xe5S0MiiA6/e2j/P
dbntn6e5/BiIlgSs3gENDynq9/n+/rmXny9PVckmW9b/PM3fO/2vp708Jl+Cq6CXzc5VCLe+oiwz
bHB2lx+9iHBaR33550d9EsSg/fPrUSd+1d9mgeq46ISlXR70++Wf2/R6iEisIbzu9xX+eZnfx/7z
Uv/rfkYQ8Z5+nwt9IYisq+Vy8+UBdgN+4e9f9vsE//X7f17k8uO/v9aCstnPmdz8z4/g92l/38f/
fJrLHf+5z+W2BAXZZvTIL0ixIqPzRUZ4geVUo2D0gYW7E3exGNPt38vFaD1rDhljhMOYzflyNahV
0hlcvvpgW7lHZpnqPpRYhXONliJbNtfS1CJG+IJhfAhcBzumv931jAzp2lHf0a3rbLbYbrOBO+Ls
+JtPZk7rTPfLJz3q9H2QZLt8Gp5amdJy1PBdekA9VlOP+k9Cumqi4bY36iOUCJRlkpq5L+e7uRm+
CPkP8wQ9gZUJ9h7MYekBtkquOxPgB/gBVES0Kw39KyimJ6MJ8m3SIooopxpxUeesiCNON2ZJlRTn
x7JuE8DOeo17pkluXFRQx1jNYWqrZwpSnkoDLQBDbCcMCGy51imFmaI3+HBFdN+08jDps0cI6aJD
KnHN/QJPzHLZrk7eC6UJWxsBWnPsKXRMH/d0SiYvGOiVNpRs9flMw5q9Cju9W9skFY+Zj7aJsOtR
DiIFxfuij8vZsotD1TRHVLoYnntokiPosnomYEAO6cZhbadCuUliJlKkCschO/Y67KvDnMgbuhLs
MTLagJpOAGKcGfj7mQJEwk63Y8tn5whrH/lJ8hQzQ1waE/995Pdhw8a89+fbfJh+eo8Pxh+CN2bq
jEeHgOj5HORbwfOoDBejIY2R2dmNOegJoqeMfUuXvLTDTxZRQOo6FcG0OP4uWlae1oi9MBl/a51P
kLPLJ23TTm/60d5QGz9TS07bvtXrdSH6Ly+9K2NlGkVru6IXVOU7S5vnB1NBhkhloDIvljWMtPd+
CJIN4/tyD742R4iQwGNcjHFni2Lro9HYmDZ/eIyukTDC+0k594n80G+mBc1njBUAtAz/aLCJCe5n
ZpCY6WNfZ2zAuSRMdvaJ9iOicgm76aiOIDNzxbFIlm9G2JTJPeOB1n4XmhedalP+aUtzWpucfmtk
gMNqmpHKJYnXrG09s9lPeTeMKcawwxsCCnAKifDcWnau7ZZcR+8sZoYiJbNFlC8vUZoj5oewiWZt
QD0IPNvntVyUZGEllgEozTBjfXTQ0WnbMu6j+9kgULL1P4GN2qRAxx/zoG2FT77UaFCXGdaRfkJy
nVRYuYLkC0MzeSFEDm2MaXkN2hmvvr03tG8vIOzNTK30YBl6Sb6Bfr+ICDf8XBBeOzzNBjEHJGRL
n+q71ui85gMZOVr+J28NuV1aCmMaj81W859JTiMYNwPr0RWVBNRT0QvR6puFU3o9ipGmuGHcxqAk
NyXTV6l/OK1N2YPhnMTwxz5vz4jpi3VAp9INmjdDDCdmaADNLbGFpvpc6xEp031GZxzEAE2agf2G
MYHaiOsI+RTjjsxL9o6t6dTJBlGW9jPBV62Nba0o2CP1ZauHVdZcWb4Rb3QCbg0LwWVRzC/k6nxE
cdsxNa6/suV1MUkx9FCH6mnC7N48+21yxghfXVepIBj8mnRw3R2CDzFJP6RdRfoHYaw1BbkbmT9V
gZ5ad9+y0Tmhy3whJOCG1Mt4XRpkJ+vo78RiZxuVwiCa/gZWKHjiat7lSeKu0qVK9vOnO+yGqHjK
K/luyCoJdTHf2ZkGVRnPoEsnEZME126bQVhLyJFRSRqs3RjGHBOgUSTquOxj4EMCJooQBpvFoZmw
YGHTateCPWKiU7N7+H16GBvNtiud6B41itiMEQk4aoTsTlA2KsmFQKPjUBSvI7GBoREUShlPO6Lv
y5cG/OPaEXNYEMwZEv64hG6n05CZmIihst8QwfDsZub9MKnm9MvgMvVt0xwrJYKI1PyqtfyrTM0/
fYvtm4brWuqAXqRX4piRlGtllBMFgZDGJ+9nlczxq4FKYSrRdY5z/ahn7antiTEhG6uRNDp7Glbm
yBtOzG3QY73ThdltJs1VWO7mlrkVWDvXDi0vZt8aT4eaZEL+I1XuNlv0IrRHBYH7mXGAeXXr9R7m
oaI+lTmNLcs7tK370afNpp7sO0L6ytDWi31ieHCRIyFCCRt66/rjFZFpq9hVwQasuhtpZejaCfML
XY3ZDeK+GX1DNYWRpf3xWwZ80TDtrNRiMjCiUfJI1p26J2iQBLGU9q62zZ2zjMc8qc7VpG9to0CI
niAPmdviLQUiU2v1a6DX8PLWceKvnKZ9QAP8RE7j86xiWeyufyKe5E89uS9mja6G1jDUya0bT0eC
Lb2chqvRI2U1XPdYN8ho6p5Jas1QxrUhv0YoVFJ3N6YEYaQo1d6Y2r8HcfHkNvJmcp1Vpo8IXIt9
bxdv+cQxkYl+a0pqA2u4SRZEROSxb/SOphbk6bsUbIDVcX7myGmLPbtu1IcFs750dJHY1zOMZ+d9
FtN73DMT9AokoX5NmyBl4lvmf0YvPVvt9EbU8HfGkHaILSLA04O0yyfmq0zk9PqhwVUqU43peG7w
xUoe7QVBSr2kw4YwJ0lExbKzg/ij9/tDLLHl0N0EDl8i/RDed2/3SyhYYQldR8JQ2YyfdOQWmj2S
nK5XYM/xCInqPo/JmDEQRmwwRe0mIpreyj5TDTLg1RNjekxq8Vqb7XqVpKzNmnndFpL9cqQSuTxz
r3TUbRNVq8YDV+380UuMR/r4KnlTB715SZucIKi5eA5g7XDle0y7CCSC9Pjo45PRUCY45k5k436q
o22/J3l7S+Sew0UCqUSK5Wo1MiZ8T2YGg9JrTqmv1Aui3+j97IZTcJPX9WMhCYRlKIRJhbN39KPv
oiCoOR9JYJq6F1QhN2Yg7qRfrD053jcifneAUjGHoA2VjcWbFwToDzB7rvuFppZl0xteODZU9hWs
HcqGzhipaCYiO/QbTsmdLeflQOZjVJcnvAGobTAD4ZnhdJEvrqAtB8Z4IlCmvi0yGiS4fPg0bfSc
VknuqFt8N8q4UopiRHotzymN+H2XMFVB0OPhWsBjgO68iodrpFsJwT7ROzaYkEuuuXXBT3n9cLS6
4CjqhkyoCC19keL5YrRuaegKsFCXOepUP/a0lbU4NPktPmSPj9HzcBCUqKxCaXoQxPGw02dhslo+
oqduOOYQM6GhXjl9lz6IYSMiVzyxwFFJ3gdf+iTlDTHIa1I/nL0fiSfNntnNBfIdze9qnrUUu6x8
7/pgGw8+U4105rdI5gqaNB1TkaKugTfoGicPRViLJrCNGZ8x60OQWuZEcAz+AYznC0QlsHdIc4YG
HTi1MQlc+DpJzMnSGxs/1hCPt1OQcbi06YPB5SfsJedaFOWMCdubOK1/vD6lPW4wLs+tc9T7JwQn
n8aEKmXpekpvTEIRkCjGvUcZE+9KsRjTZBuC+EQJsso652im+TO19rPvWs3aIUkEme70h64UwxZ/
mE5+wFLjziFRmx9xk7Kau/ca3FoCRFuk2y1nxwjhgd6tM5RMm9wCtpxPDeYW9jaL059hG9ji2qkN
wE4OIGljGs9OPW4Mk5DwudRYWz32wa68w4bKsFfL7yx648xcP2mJVTvGbLdtuzDFXJJhhy7XIjo0
NPzqjILok51yu3byFtmrwcTf46DRfszI/Ejr/BC5TAfTBEyYfSobnayoBDFxUVKILg4RVn3urwNM
OdniHDsZPIGb/Ga0YwX2TTpFGyTvMDUQWGI12oghVhF4NiKS9m3qsitZLQ+LRXNmaN5bW0OtGiAa
I77l3NhIRqcmOvuAGlatHlN3YspHK4sB3EfLoRMhgDiF8cqyhwkAZtb5yGSZrAYIY3bsmlvbmp9M
HfNSxhmY8Anndhorydm3g6AkLAiUYY+YAFVM3emdvDrmPufC4ywty7HdlAafkz3ap3gqjwTJ44xz
fZNyrD/2ufOikTEApIsvw/Bq9teasXX1iTGAoz3aNZwCm+0YF6kaY6CPD3R+9pV3dwQOl+dc2DTr
mkyotyGxPgGXztvIHB7Jp97MwiAUKy6IbeyoCJ2Ao7/W5mBDYUJuYJJTUFksFkj66tz6sRhXrNxJ
fjPUvlw3YSc45hre4n2Kun6VtF6YB8zuNchVK88xPxzf/06ZL2EVrA+WOcKHNgMmD8ZD6wRIp4wA
UTH5Y3oO0pUHbNKUCF8EWPvJzxmMw+syEEV6xuBTB2TN2giQ8CDuIOCsPXSRuNYQKBJ3Q2hX0Zyz
ojomuns1dIQ31dTPowiYwRtmu3ILZfnLwlXdLydaAa+N/TUjSWrKJSNKCzGZ1ct7rxrfvH78k5Zi
vzDUdk3jHX0nGYLWmK8r8ueiqcPWt4wMBDh4GvtxyL17yTB0NWflccCxpDGjXNVZ8JY56E/QPz1F
4kHaOoNQtu7k9RJKrJPey1DpWDj2jW0w+cxjsXGhpIWd7t027DoGgiVAwuh3gT2ezUE764GstnEy
P+BwG0KiDe5LqD3DkEVEXC6vfvAAaxdwull6pOApw4LIKLApMBVOL8zMOpxH5wrZ2Gro5E54Cfoh
XM/FucUBCrgz2nNMrrsmsTZTBqAcuR13JZpto5kunecrkGaI3Ht8fjGww0DiPQUGMLb6q1YUVySU
mrtomnf1FG3rocD00noSSZX4k7TkejrWgfoCTzgFhgJtUFWy+xpv9fxAJe0cNKU8GdIAhczg8jJg
OIqAqF8reK1aCw2en33NXvKaiGRD3ik8j0Fa6ywwEV3NL7WdFpvIhGpi+qtqIOGtx9XiZoz2bPma
V0zYI6adYZTxXwvcDi1MMOJ2NLBwenvulinxlZufp4nV26kRtDYE8q0HV6wDv2+I+5MVIqHgyq6/
msiLV3nSnEScbK3cSTG9TtdNbpL3GpGtm0k2beiRW/EnHedzjoqNDNUgWLWc8ZtAI0/LCjiVxrE/
VfM2IGl6hoyC1lOQd5bHjELriNCraGMXQ0MwrctgIKIXkqZfdVTc6B6aJrZgDtt6p1ktab9PplrA
m+u9VVebX6OFqaM4Eyxd7RC+vXuoWbyF4Lk5gCNnNV81M6CtVxdfMDY/qKjHbWsmpyVGqNryRREn
VpO+3HZJsPcIgZXvnIogKqqP1Iy2pjP8EMlyigJ8XinXKMPrNuXgPQfGdD13GkqOll18DYhj6Gx0
ZUz/PKZXeWDuNNUKT5r5pnB0AZ28ktsUAaPLsBmg1PjMOYoaxGgQuYy2u+ngxfC4FamDcUgK2gE6
5hkPqhamTP+ebRPtyNhG9yL5CqaX1rde0M88eaWk2iR1xUFnse6jKF0h6kCRhJbSY7dAwcu5iWa3
bndt526tNx0qSmtYz1MpNT7Q7qHmw1tVo3WvFf+HvfPojZxpr+hfMbznB4ZiMuBN56hu5bAhpJFU
ZDEXM3+9T48N4/PO3nsjYN53pFF3k8Un3HtuOq1a4bz1cD8sCUiS9EAkklkoT1gInuTs7ayb7k3I
uKEUJkQFwUhAD4tJEX9X5+TM4XA99vY1jOV99cPBG8HaHGrnRAbqfSbo1DwNv10N4OOE+RaDpl5M
dnnnZsPTiE5hQxjDVQFRJNbSWATsZAVr2BVNIDxkCs/JebQ+kVJ/+jiXG5MLM3Vf/Nh7tD0YtzI5
x+G8TVssKCSDNJq7RWKdDuDjO+Zb17pfho8khNe1x1S1wY3LMEbx/Ac1T5CB3e/r7i6tvXPDARAK
gmF0a71Ht+Y1MORp1mg1yA9NbW9mcNf8qerxphV4yboaLUOMXGsAqGOaLmKRiKuFKqYrSlIhTdxU
LhvkMmq/CtHfV3FHVK5y6Wm6RwLvj4gsmiVLCmoqpPYBG0t+MYNI8Vz9UABYLGXsdiFU+SfO451y
04PGW2ym7nccaOZUWlfEj1tyMyZbe6ruUi8dl7rO9lU/4icxAVuW7mdqNQdts4kNXWJaUvy3qnW+
4qi414m75lc4dvHFh4bQzMOpMKDfpB7SjQT8xeA8RK2BOyP6nQvjyb551nDsPBnpR4/GwZ1tAhLM
iprLRtuZVyuntf74Xbu3w+QRIo7cl0X63Ua3NzvOPiarfwVszBHm4DRuSl5zMtxN6XAuVfKIheKT
EuLTvMmc/ZLE0mr66Co5LAKTB7mRhykARbKoZttH3tz9nVSO25Ejc+VMjGbNxD6gWmeaEH8QGJXc
dqqnPJNHVNAPELvFwjeN91kOJ7MOD3FYnG2OcKAo27YskRgMNqoaUmCH5C3JtFj+1m71x3Wyr6iq
iOGwy/vcqBdI2DhcPNwxEeYP0GNzMawjbK8eE70staqjk+WPiCEXhY+GpED9Mg1YmGIrelUKVazb
QX6BSUjwnnBYUyOmN0q59eoCNPSynUe18P0k3czSP2Zl8emJ+gPp+KXPo2CdcJ1yh7zidvDXRrcK
i/KcdIHc2lot/YFMDN8olo6a74yIoMGsn7e166zdDtIPjzxj7WbLwObuQkXZ79wehflNTz0GWOxu
L6pywofRZ3gDpomunIqOq7g4O9kLBJlVnJVXHbdvcY/29XYJzlNtLwrKo430uFCY5d9h99syEX+L
/PaOye0lIl6ZLoGgiKy21q6qjpnIH9vYfs9Hj2SVNqasHaptQNJhLCCd90XyiHqB57DJUIbhcbWj
G3sE+/tWteoP3e/TELTt3scP4hTzLSgge3Ork66id8qDbh/HlCgRg/qTEYi1Rke1RGxPrndu77Qh
GOsp0HfKruUpn4xT6VfGHb3m65gz2507f6OrhFAq17sFqSHEwVDDZFxkKYG356I0WBDwA2BYGX/o
exdT1z+JJAp242zcVXTlxJGlDDEDeeiTgaaRoEZnaoxlpRDdV1CPpya3DkaGlrmegY3L1KdRC2Jz
m0fWdprCeu8aAXL8KQyWOMDyB2Nq0NRA5tj+/eN//rco3ynuy1tEjJ+RZ6iLyuZZ1bq08Xm5zWKi
SIrxLRDJmcVPt/F8PFV1OO1LP09xHPgfHnNkCwP1wnc6Y8fr2cwWhWpHMLPO4dXT2rzMmW62PRW6
HniG9ZoBZNI+kk7/2bUgoBKPp89MJJew+nDrR7++T1LLlLEaqpkbz03dI5dERdDgTTG6qcXCRGnv
DdYPbmBuGirsPIq+HCXA5niM0KEqiRCLPGEevCaPYykA+zfcSrbYQLQZ7PzI/xOHNuYXsPYTh3DU
RXtnTk5g6kGvhvZrmN51SBHwCJ/r2z+X3DYwjkfO5RB/DGHwEgiIGEGxI1kSmfqkTrPpPeTVpVJg
GFDWPBYShztGpr2uBCNN/4KHcaH94FuPQJGFhOTlZvcERjKSN3LGhqM+CsDNuCAc7oiwmNad2R66
Ht1jLYnXLSckawjduK2dfdGLn5CIsI0JPwWdeJ3GTEK9qFtYftVwZTn+wp4w3oGQumjVv8FGphwa
FbZGJ/8dkrk5t2m7lYy3TZdO2ZEhD1hYyCGuqnUYm2/J5J9D+YsKSh1NffMi0HBWSVBwPKrHfHiJ
HGwpfUCPFkvksSXW77EtUQmXKDNCRe/sI8uDIbNViWm9piGnddoCqUsZsUCDcrcWASe3pGWvF3f0
2E+emb82eZCtDdDAq94CQSENWGGBvU1uUjiFIpMPUdK0mzvB5JAhFTpNxp4Yf+eMXQmW5opkmtnw
7kY3Tbcog/gu++iwC9uYgfc5Y0jMB0aVUc9ypZd8V3NjvLUjPZzhQFgqsmCZep61jub+ycpKClWn
xlkM6WfhMLByq+9U1VcdFsMum27uogzPiC32bd4SVCpZTDUzwyffTz87hnw8bUoDsykTs6yM91L1
twLafnc9/K9MK+WWv62vZo5mabCRt91WT9FHzYQF45JB7dqeMA5gGsRQKTNoehQj9xGYFyBzDDs7
0wi3/V1PntayyjviUwpXU/Oz9vD6Idh3NRO/ZO4G9mVcMKEjScaMya2hvFuMOu3u65wlUOM2fDRD
SYSiOksXrgIo8tOYIUceGGtSSxFE0WOhoZvaxrUAO0D27Lll7Y6jlEPMt308Nsm5EOYlrISzFWZX
b/qJvJJaYdBIi3VsEyE5Sx4OUormODBvTwMsDSodX7wCH6jZPrM14/MvZmBzTGSjhGSvrGSsTt+a
Y3z1jtrpN4Xp6OVQF8mp9dmf1pqhfeWMxlFzFcMAAxbYIvekgXgLQ2JU3Vv9Wbbuce73bspJmiWg
ukkd2OE5Uxxh5XQQzW0npE1j0Vk5vi0/1dS1mbu4gcPJUeSyMAZhH9k35i03Gm2W577kGbYx3yqi
JQEWhQ0lwh0qfLPcok1Fip8XXbKRfyKduIWdTJM6K4SDiq4+4a99bT3e28hqPSh7KRoabvtVPr5o
j1dcu/yTdorBbJQQmxtWMl7Qv7qhayEFz08BQ8mjLO9NRihcUSy6+VTWcdpAeQSJsI74t61q2jg1
R6h1q7J8dj1rjzSEpZL9TtC4L0wjN9Z2J4oty2Ioz8UmRIYZxz3/Xv1peqJ9yAkh7NX0Co7hVPV+
DzVBlegpsVaQgoYNHoDAmMz8JeNX5IR8ua78qhwCC/2AdBl2qAwOQzvUACwYm3vVt91mvEWTuvY3
p24QBS9Z3Ac7fEqkm5DMt2jRoK7sut51xVEXXMluhGuKGwkyS3UWE/Fm5ViQ2mDj7KSscLnmRGV9
E6/3adq//Th/d0V9HxJV4Lr1dW48ks4SjOVN9Il2j+8Wtoeh+ymCLLUaK47MjIrHM4b+bmDH7OGf
UnG/bmLjPdQiQKqgzSXnHZICYfiEQgR/4lSw02HtBSafSoc+h1QWKlb62q1dclbm45SueGzvlRNN
Bw8rziKh9RFFRzEry3FDzuM2q5LH1sjMjQ6utjAoDM3ppR8BVDUmU+FRP7c9GxFvwHcniwYMEDGp
3pjN/PbyHDftO2z0pgFg3ifXgG6fJpinYt+Pr8KmHejwqy3i0KBm3+nSjS8SpLdROqwNqFWGBj1v
2b8Dj0DTHZ3TLu1Jm/geAgb6lWIE30vjqWUoQMBbuJB24TH8cJ5J+mDamrX5Gi3Ip0HrrmN/ghyW
iH2u1D1xzjdaPnQbf66InQyZX1s9PR/UOIb/VfFjOsNX25tULN6wszh7tmlRwvrMvnCUR3wv5hIj
oDO2ff3AK1JcVfiKdOVm29gB4wl/PDXULjdhC+nIudZNqA4luuSlU8NHwgs4VWSa4OSFk4/XJm6H
4a7CmiU0QpYRdFbcfU5TeeEJq6iCCfusygQmaoEOpNpMqmzI1qXvwIJVXc25+lYNWpA2Vo+2GUbL
uGb0GpcuhL6awQkGuu5SeMskN/4wax8+DLlj+4qM3RB3fcOabR6LP74PH9QXtEa6uatvzhyCKeet
hGp3SW5fXKZvuRHCLr/9CZ/Kn95l8nDLJeBREDwBLhh3OQLxRYoEggFRugmMELKg7qdVVXMOR5X1
pLpEcR2Yr00VDyvLtv2ldHaBh2dMzOEr0RdAZTQz7bLJh7WOaGTyYaYWWuixrPf12Dz1fjVvbQxI
6x6Y0pgKye6Y7RwskHrLzYOLOMCi1AZ4fy02cZRwnLEeKns6r7RcO7rp7voqeMgK3tBixq9aWfqu
DVsCAhOQlHw/AnijZb1RD+qio4khP2NGHIVfQ2fBJPVZy6vOenG82kfd8VHVRbSNRwzWJegy7V9y
NmLEnQrkxCjno8rY9KxYrcxoViXQMoVpK/J6rOHlIdXdCOC8Bh4W3QElO0uPXoW2DB1sBS/WIAqg
tNBDhxVJf8n4w5ELjM0Prpaj7+suZQzjQeKY2H8Knksya+kE8GZG/VVFuMYT1+lXbZETwpqBf6ut
4Nd3e7yH7cvYojQTJOkt/QmFbTNxPjvztxgJvXOgs6pf3+MCnfPsTw0+nuFnS+1noPovJknyevWs
U8QULReX3TyNaXMMNQoffJprdObPVgrXgMjnP6LX+OQdC7RcaDuEgPmkgleLjP3LupfePkTyc6jU
+GzNWPgk0SduVvIG+OIbbsC2I28Bp0gGeD1Qq0FlTxAi2Jv6OPmRkSOnmy69w/bAFdF7fEWBwqmy
jIZ53dntyuj1GfBYtkWWsZ/66FI1LIh9ZhGpRfwFMz3F8T+95oX7o+fxLMAbUKWShhIfMSQXC65O
A0FQs0kFPq30Vp2xR7l4KsbSnTYYNntnV7vt3oKY1OXjozHN1rlDC2RXLo+BZAeXwqV4d37s1AFn
DCvCKNuZOVfKw4D3zSY1u0b0pIP42LJLY+b2aYu2PaH/5LQPpo3RtuGqgaMcihsOP7nPiC9fSs76
kmhxYe29PuNRDiB5nVkVaccJ1roRu5Jt/Ei3+0xF+tVCVObqt7dDzecikmGJDyrdeHMDrpYhpFL5
2jAUGzQHP59dggQRuNiYMLCxdXmbezTLCJ84YQ+qVc98/g/+l8YvuZLMCxjTMvRvQhPfIW2VK3/G
ZnxobP+nytrXYGoe2UJAIVUGofJ+y94Zd1kd0Q4I66beYY9q4Ln2BHgjMw6DBVmKNS0/qT/Ijpxj
VVtfVjSAWSrQid22WUVLigSdGrCwotr3o3fsCeMiX9jnDipQ7+Uc3JFnvDld8qttnNiwrEciOpC1
Rbjn9U/hN6+ERDONLspLLci148nJmU6SbbjLRX8eAUrgnR1Ynqy7IEFSZ5J+KSlU68rP1u7N5sLh
8+3bPyw0g3U8h+cRSdqqsMSfLJf3mIXjAwyhw+jOfw3l5wpAGIV7fvIABaYF0d3t5JprZHNkqzL4
6Qpvaw2jPDVtVW9kUz/gA1ubLrk2VSoOmqZUtjWRzx3ogTysW054jGTqJ4a4hmmh3TuFwesGpyg8
pjiUtzRhnlwb04AFIg6PTDaWY1PcnoMJie5+8RRX+uqQSDMCdeDXSFYDPtpVwLR8qZn5eQBzFzXr
8mUywdDznfSkvPpewrpd2GPFxmpkiTESQYNyaksiEoCS6tLOpgW1ud/gmgCvllKUVc2uLEB9dMyE
kwLyTjsW6yCezwn86iXJM8XarNqDDNSeKGKE6iiOLACMa/g1rwnNYjbid+kbSoBWwoGj6AcA8S1Z
6NUKsEIojWRlTPan19YXYba7nMDgdWtR72Yt7hDqaoPIzRLW9nBtpfNViaN0ODXHZPBZh/2GaBxK
4UKs7MMff2o/GX6JOnhhg7IdC8muJD06NKWxpIwYpX3x1XghsvqSDARpd9a+klm+sRgPeLl3HW3M
cIyn9LaqTbLeHNBm2n5tRng3NQNTNwez0vZqGRbeXTE7j5GjHgRnyiYgPi/V8zasSLrkSS4CtexK
FmTkoqyVYhqJBU5hkbDr0Vkho+RPgaTYqdDF3FLmzTbfJyWo6p7EyLalKmHYGBYjEgAjO4lRf0eq
/04bdhVEUVn1Q1Z3HTfNhBWmfEN3/52M7k/Xl2vi1laOmVVb0xjZlxGtZtV07V78xUiWhT0GMoZn
xsUpZwL7/BfljzuTvFtMmfXKaO1TQsAUeFk0Oh0PRLfBa3v6RUu9rs2KB0ajl30oNm7NE9YcvpCs
X7P0Szg3wEG6Z6h7jyXM5vMrX+coXGnQB1idrOew1KiRwve4Q9rOpvNkgElYILTrEM6OJzcPHvFa
MeDOg2dT96cuKi//n3rwv0o9cB1P/H2r/oz/Jn/K1Wf7+S8/f7/z7jP/+fd/fUm05Pb9/B/BB//5
Tf8VfOC7/7CFx3+yXcYnJILZ/x18EDj/8Kg2fRH6rhu4ofNPwQfhP7j3SCJgMup5tmWSRtDQ5Mb/
/q+O9w9+mhOYvucHtm17/6fgA/vvv/LPwQckKIS+4/v8TH4NwhR4wf8cfIAjtaQqkdaunet7L2S+
JtJCrf0TmUlwiiTyJva6W7+ut9nsH9ubcKCH8JizFsFZi4l8UkN3GIjywm99V/aQH+2RjmLU1aGs
NHkvKfACfH+Y+xB3YZ9Cxfo8W/RggFZWYRjDm4G2QprhKiOVMrLGBz9B99gFh9psHj37eQ5YxTaU
dlS258zCrO7Hd+nvPOvXKhoZU1fmxgktGLty/Biaa/KiXSBQmuxWNFEL364+VCO/xqTDYRhjuqq8
h8T2TkHTWCtkKvTN++k3afRK+B6Qw6YAEOP7/bQjemKJbpekaVPiW7RRO0WFdykL3z40paCk97tV
Ckk6I33hJkURBGEJwQns8xCVFUyOcJpXaGZ//RyRRs4315rNNO/0sJpo8NWYRWiI1IM2X7Lw23HD
J0rSs0rCZ2bE7BXtsT1kDd4MPr6HJOr1hkgDxqm3L7m7yA3FBsyFO6JzLGYlUrKFaA1yH+IZ0a9Z
8MDBMX0Tj0cCBdjBY2660vT0b8oY5GZWybadI7FME35/23FYaXLZUzbUb6RTdCIrjhNe5jH0q1OV
eMes5mX/jVG254Gph0iudsfh5kYFYAmXVDsr7uWmCOXOIUDgkpvtdzX0HY2DImIsicKXSUwWckWe
IqQV2lQOC3vILXYsEayNWSK2ZH0FXvke+4JN+8fyFyjlpZ90hJY0a4ArdO0mDa8TQPlDZ6AtmZ1Z
YLF+Jha8PYQSgyPpRPwqQh57wicspuYDvRWZ3Xo0+L6eKO8blYyHKRf/B55TNPY6HSAW2C/kbsfo
VwC7JqMO96O3SxgXLCGok5DNomZS2Y87hE8DXJ1Blt9zYHwhfSw3A3ritRlNwUKLtcoIvWxIfSpc
Z1sExQlRnMblXUAvioNDYJsMBRt3lfOy4DWkbHQtZ5NKxAUGmhseRgGCQlHugT4c8WOQd6Yza1l6
+WM1q2YDjeVrHO1h/TekKuz6k/R6ciJvt5o7imEF0JCJ0i2/6e8XnSPjng0aPxurxsGQk72SrEVh
g4FybG9fBLtlMEXujnFBcRiRnOrwXZiAnDXyH/RxIm//pEGwlS1CRaUxCzUi8Fe5ZqBcaBAxiDx/
80SRbX27ZJMGpVKJ9Rhq1Xfm5686N7GGZ2ssyc16hCgMD9I390N0A+L6DY99vkRGtk+medi6t6Sj
JvbrQ7owZsxzYx6VK9/w3KWKDYMehQ1xSHQ8PbHFdrE+q1wTE9ruFNh9OF5us1Y94bR/LQ4RRpf1
UKD+KRMYEqXZ3OvOQ/qmvLvAUySbp+5dXbvG1guzlVGpq19rZiVu3CBsh7Qj5QCGAuSILZJ1RkLv
vi3DTSvNdj953SVWIYA4G6RVX1F/TENurrOBOg4A7s7vSGP3GkH/K3BGqT5wNro30aERz0ZjS7XZ
gSX4m6aeuI+JjAd6abxvhYma1IEFF9WjsY6H+DOIm27T8JcsHwiqztNpNyT1cv4203A82Lcv0Yzx
YXhIh7aFo2A6CwuGEuZnMOjBXSV93lqvWGKLzvcjns1m9CckAlwotWFlBAigHOq66oCBWW59g+bW
KD6HnKEPSaRXCduc8BliyHTRfDF1TkBu+BPjStvlWqrvXdqLleHzKSEA9w+U0bRZtpoeWMacIArG
K5ch5RbwqfT0VdiBcxeg9M8yf8bHufa4eDfBCFllruSTjsdimxH3u4iGwedECFZqmFi7kfTpxSC7
bBd8ASEZaw9WGwSkqTwCwEhuHPdNPOELvz2IRi3OjaSenGQxnMYxfSyQOm8J+b5PWZvcjRYyYo2o
V1pav0y65NwCzvX3T6gm1AZX8Mxq/HUobAteWiPuZjfRyzoz5LYETLOj1JdL2Pq86xH4bBmaxsq+
hXRbtf3T9vEh16W+v0W0CJEs+6CdP22yz2KdVijsHOwNg4YWVIfOK2/tImDPdpzMaiRVoIWcmrbn
Lk6cTTHbHTKAihEtQbkjNgRL0uQOtLMSxgNJaKxhURXSI7dcdWMEFlgYN3Qmwp8GtQIwO8/HZuI1
yOZvjAf2H1cZf4lodo9lfZNygIxdg9i56nkOOPLrhMuOepk0oexcjkyWIwJ4xAijP7WCvetCorTR
092UWydNnNMWf0K5Ksb0tWmFeQLUCi2K7cKpbFXPNKBJVwErzZWB1WQdEYmC7heJst2oF29iNaEc
rDQD8BASdzOMxQz+USPGrx4q5JPsmKRWCRSotBq83Qho9NCWTGPGPmwfXWgOUQa7pqguMK/KPUsr
D2GJ3S/TmEyxyMIGm2ffhcNTBOndTL8WHIdEdHsrD5/YUZq7gYqMc6Ij1jiw3F1m4GK38HKfTX7W
6u//4C0s1n7VbTmU2HIn6TVO7Kuau/6xcOhry0Y+dEaEKVS10x2U6uJcMXtlIKgess5MNkTAPUm2
iIbhvERtGn00Li1xAnLkrC1mxyolH2g+WL7oD8E4dyskuFC9/KT9ZH2bmYNxiOcmXzusjreKVopE
jKzD9s6Sy9TqSKAhuuK+8saHAQy27xtXNZThvRgC5JJ9rY/MsBxJs9WzrB19h4Z14lOdO00ZZ4U7
1vNPJdNf+nXY+sGUfRpd+OAYXn5JEad1bo9eOPAJvahOyFwcBuuRfej88ey3vUeSKK1OKcVlRqy4
QYfSjY7cBwLoNbAIrAgedVkVDe/dHMirBf+msOtw7RIcWZCKXkS988hHdJhj70R12rI+r1i+WMZb
n+RMssMif4YrQXqv2spU6VM0pBiGxmZmU/oYz9rAFzKgQoqwv+C1Ko92Ix5dE3ljkmvjEptTfDY8
jtbgYyqkvFJEmACTme12REEqxcC9SsnMqAy/e+5viqJOK2zUTdI9d0HqcmaiNZnnGhkYd9sUlPVz
br3NrCl2cuDjKUGHxdo/W6XLYIfQJ+wgvsAixq4UHdD82BJEfsJvkG5bs7RfE3sbOJ13DFvW2ZY/
uqeKhBMjtHn4dm1+UgCFyRsyDlUDLa5HL7VhrkbCIEpmNOxxta1E4pyGPiZCAaG/OZLu7OAMfK65
vpZh6E7r2JOfmmbkkqgBrSCj/J2STMQaZ2D7VCblHl0HvrpeX0KFd2QOGZrH8P1r1AXnlOilQ7xR
2siOlYJsblfKf2ZX/sHRt3CqpH1OxnbjsGPipXPFUYWxBhxlzR+T7OTX+R+lSgOYOXOKWXXuG761
VH6wYesZLvQ4mxoTQK0WeJB5Ql6mznkIJyazHPhIZeBMrSo39jZuUrVb6ma9NRoUDdMsxUHe/BcG
kvqdxdhqNadsH+1msh7Lih+XFtjpUCC+tg37MlP61TOZV/xiBH9+uz2mTCblz3oGYYewwhh9/Vyg
L2ODNHKq13P1Tto1cGnLkEe8NjYwKc9mg11++bnuDxKcO77iwgUaUz8jegCkHX+pQV/cMl/BFijv
UPB6q2iqGNYnKG/IWIDcmKEiHFsaHeV1L3GemvsInNDKdStyLGZz63HacUyhtIrgCqAS+mlyzyQl
2Kd4inmcMznApuNxdfC+GgY8elISon2kXycUWychJa0cCPYNy2ln7+aTgK7LYk/FrHHDOV3JvMCq
0PnBW5xHxyTz3Ptp6tGNBGT3lg0JXmEO2cKvx7syVJ/8lOhIAG+ALQJdGrJ/++LEoHGScEDANEK3
ikbrja0t2QLyQY6gjGegn7syj3EOmGaztyzedyXFumJzfGU5wVqcDCb8EljwTMgTmyz2ra2btb+j
U8aPacqqCPXAa6H7YQWmLtvjEERgJ8V+np0z6R0t5EDBZeyGCySC0bUnYruLXZc7x/gtKkftPVKS
AeZIBWekyFO9Y0M0b7jQCPBqDfQrchC7YKp2VdQYZ5swH8Xjs+GwZ/KFBUcFSJzQDWXHOMnrVcM7
mkAOOVN9XRgP0hnZqVho7EU8JAi77MpkX7juVzzM1qZRKDXNkCTMTjb+NulxlRhdXp7HzLtPuvZp
CKt0R+ULLLqvMH548lTVVbBqbbvkJ2M/0TLcNTM/2a+dXzdialbbpl6FolAXjhvqjcpqHrRCQzGx
Ol7mqgUEF2K5wNcUwen1q5Uv8x5jcB2uvEjejXnQ3UXvjCBQiISNhgLtIegbTUQNOcvzdvLvk8Zo
d2Rn+wuYTzi8PTYWok8xQ2Xn2UW1w5MJrV6HqCKK/bfJibe59rPnIjIvBj7zIo9zPGF1x+eDWH4m
iDjkU1PsNVetSyJyORRQyNNbqD0ZdIcCgp4he271gUf+kEOknYGHdOnMmwz12FBoJQyfC5Os66Rg
CeBU7c/cifoIxJ3fvvA+tQTlMwhymX3CUg7GDOsKkkoIH0iRIY4SQzdedw/05N2KGeSz/pVUfSh+
rFJkW0OR3N5PfQxHELMboeG76YZYCdBj7lwTSVc95deEZfm6QqN8i39oDxXL6HYKy6NLqDuDbVDu
rsWMrk6Hkx8NF0zLWPrn8D7MVHfuyRk38gfX6eJHL0D7WgvrahpyPlR9+WDoEhtSKMnyQeh2xgB5
yhWFXiwwG8deeIldXBQEqhH2lGynVoij4X+bZTsdbTT6C1/VfJZZfTDLx6FrnEPa878iW647L5P7
HN/TPrCBhNc2THtpeJupcaInwbQSz3S5Hufqo80briDrWmg/fu8xdhMPshlj+67pIddapS7u2K+r
pWPqfBO6yDRwB5EVDhWVEzMfd4Qc4P2W3f3oN1y9gzJ3EJdZ4CCWhVcGV0h3iJfRcvRl0B5V4qys
0qJADJqnKZzQILQsyDwwyiuzj+21jTJ3XUA52rQO1kNWR6p11QePahtnSsFuvxvwzEuEg41YseDR
e0RxzyiBGC9PJVNqG/4gyhL74D2TkDSOJZVLTdrEGBKOBWrWA/IWv4B1pKzJuJ9s3u8Nj4BF9YWn
b7zH+54TQdR/W0APYia8INDdnTOQbzIl4qc2wx83G224BfkfpPV6j8N2g/rBO9MMs5jwcE0j5LZf
HLGPrRAodFgQX4TkcA5nilerQqbRHWwgr+cWbS2dNjuBzoKpwBqgQlXbPPJOvAn2xfsyOVIKxvfF
vMO9SYVom9lb3N7VdjG9RhK2NPecs5pqkT/kDuiaUk574lpOfd+94GTP1hb6PHJEStbdBhYVMkgW
WlsFop0guC8x0LHA3Eu3af/wZTVX6TJlEfQYKwehYr8xhpj619dc8f2AJcNmfUa5dEmSxsYSPiUA
2iDzkDqfCt7RCV84li/97gHzWyDbkOubbUri0nogIPJx7Ck9keVH2+5tws9I+95tBm1VK/6bWjNo
a5ZGATTR2LDxG1Bbkq4k24rTrcXoAYJ+F8PGW+YMV1a4+2E9Yr6DQYp6gQF+uOytz3rOy/XV9sfX
fkBR5o8lj8LO1rtuNpd85NNdNwTiytHvXrPcg3WZ8aD0uuo+asoAoxs6Y9sIqMhAvdbIS9/tuN/T
UGUfEDjX4uZ46JIaDGLoJFTqDR6FsYZvU8cO7y2TmGaED2yZzF8CXtbKi6NvMruz5ay9fCn0xCSV
/J19r9r7AsXOtTEcQJMB5K7RYexhhk23mxUv2ksMczW6U0NZY8U7zSWHwYitNYFVTvWTS7p+C7Kx
JRpC5xmwXoXshu2Q6ZanPwo6EMbuOfQIcfXxs6/bwP7MZpYqtTxnBWrBiQd653IqB0DtPDsvgX9E
pwSr7VEFBbkmXf7kQixwTC/ZdJ14TIagZHFmH3XSIaFyn8oaUW9+GFPe/zp+6G9fYq/4qLE537s5
Fyhdn0c6ajaMLSh/lJpdY11CY+V3h0aRlzjW2DJlnC6BT55tci5yROas4C3SH2/iGWDGK9sLUfrr
ChmFwRUGhPzL6PE8hvWrBVy57qZP0MEfWnZbHblIHnVx0QN+4IpYnTls2ef0zjPvco+Wrbu4dvU+
RmLHumebsXueeQ5S5wDeKAIHkgmMLSf9QjvKs/MZTPW1CuInzx6cBREeTJ+l1/yKxMPPVcbrABQs
weIm8UOTfRn/ci7dbTd0R8bWGusFhvMCqjf38bMcJmxO9XOcCbkqE+MZ0XdI2dnFjG7hSs9xzC3X
vRNqIFe9e0bpj70WkTszAA/PUogMdFT562BTWMsKWt9/MHZmy20rWRb9lY56blQjASSGiK56IAnO
FCVqtF4Qki1jnmd8fS/Qt0q2q/p2vzDAURAJJDLP2XttaiMK8w3Zp5typCeUIQVABUD+Vz590cLb
IGCmUCQvHJOvRoqgo8tIlC3M+ksTGDgRhPfkeNHXGNnJBn/roRjbHt+Qtey5AGgG3miQeatJIwtX
i8RFjhROqVEgPwGNFwPEtOaD1wgorygXS9Dzkr1uHSi+PfkjamVyNAhiGAyAa6m2MRAKQcOIHo28
3mlJAqRPDiwyc2VaGXyRK6HQlq5hquXULPOKn0/Noi8t9UE8x6bHFFNfoi6ixZxO3wk/Osb+tNIG
rpNicO3iaEKUxQVFy5NoGavGf0z98r21h3dYJpSNKR8A+2TuNKrbKlXkQQi3Fj75hE3tLFHjsLQs
P8zQe51MvOLVEPM7JTdtZFsuMMYDcwbUdXvLKbfCkAcN98fSmOJj62tITceMPDIBYA3VKoca4sOu
6bd2L0lZy+tXD5SJJZB9qROrd+HUh5F2iLDireGQntfFbk6ZhcU0dOWIuKw6PFRF8dW3mMhN2Mwr
uBCIxg9OP72rSaogv26cNXmEB9mH777R1zs6+0vqd7eROoqdKGFkl+iTjJYxyrb0o8lTSKsxn4HN
WZIj+EGCdH+eaNynwv/aa0b3wkyFvD9svzK0Nr3XP1nMuZeG4oNs9ZjZ5TpfbVUMSNeLtnwFYIjw
Q7HiczNScigVwFA2/9vCQTnYSCreo8MZwA/XrVDJ7Ug108CKALPpfVvH+q3doKmHfky/Q9HbJ+AJ
CDN2VtmmrwRvRqtU+a5EWrtvJ464ZK4uSJ3cAyUKV2qTjgxUuPwmyGDoYgWQw659DJxhQM9Q3zoW
0vFQS46Nrth7LQHtknfMzJKGA4H2RvkgmdIOQuHKkbGahZNwa3QAJOIatTNm02aTGeUzS7LqS2QW
rFuHTtl6cgLFp9RIBD0wRig3cDJ3Q7tVYpRdTkrgpy6PTlbcMbsjbPKWDAZnpSl9uREWVZhandv7
jo2WLCh3NWEG2dBlN3iGL+bQ0BlAPoNiXSPny7gzeySUOTCmCVpz6oAv9BOD0NPeRkyqUGEvc+V2
ZtPXDLwaCsC2zc9Tn1wmFXhsRCbCMrpJqxR4kKYbkB+R5MBcOfslOqW6m149TX1vNXzCFeqpJeuY
d4YbQSTmRlETwr7rd78Xybojyapr54t6N64tX8LSrOH0JCA3XEQv1ZpUBmtTc/xFiZ8cMzXJdhnz
A7vF7270z8FIHlFS+27XTmT59GO4bDCgYjoCwFx5xHJO38eYPGiSdluca8Nd3LKSJEII5w9VK5J2
8T5gYeDsgcIhK+XBKl+HggsDyZ4vAYnIZg2XqiTqE4SuW2uIJipfHtJQuc3imoARYBqJKpqVgZpB
eKV+42jFO0dEipadPD3UrsqUzgam+ESSHBEVgfChTTWPfYdTEIh0c9STYoeTFxG7jUckLKdVmldP
kdNczDLHa1fSlEsb4CNSZ4ZuJm9ZAsSYyvzTmGNJG6ZSrNpw1NZdNZpHqwAp11iPEJTEIvZyjLeA
n7ZViIqe2ACudXjYFefdydP+JVFf86Dr0BgH9XYscSuWo4J4deoChqba25a71uxZ5vRrLbae9TJ9
sKg5u55TD889VvVhosXphZsp1V773JNLyMCPogOrFQkl3laWVWOA1PxXQXIcqJj0bKX+lrbkgh/C
hioabLPwpWNaeSK4bjkq1GAnMzlQg0+XHmWEKVV3BUEUS6cYsdfprVvqdAnhTvAXtIvCGMn6EM2k
53E9KrK975n7MShJo3SGal2QD1Ya/KWiHc0lrpWPTBrtOge0XxA0S5wRBHKCsCmRMvUv03Nb8o0B
XtF9jf4d5IWUXtKWoEEfDn67VLtpYDeIG2ry9tJoKp62yF57nUUP1+q/pWZQ7ZVUHe/Mxrrrasat
kkBXo8LIKs1Z6af01U0irKU9HsBptncYISlVIWaMeF0V77DXTVsjs3eU1MHkkN3t03tb9n46kkdZ
rIuoS/cwH56dKrIXhvZEZDdRHoP10E35I8lV92ZkuSEiIj82t37aE1zeqfFt0UEyiJgW7qXq3PtF
px5sg7pcYHY3chZk66ZypvdlFrC4m/zYNVxkVSvcWQGmtxHp/wE9QvaSKQxMgsE7ru3bgcxgptrl
qg/0HWZJAcJbjTdhwbUqDZ9iqWvHlKpJRT7CLecwE+CS6xYXmmVtFMwu8gQUwDAv6Em7lBXmeDwQ
q16lVi6LGzvrSWdm1c2FdSyGHYLau05XmRca5UuLjR0LG1aDVzT14SZTyXZViXiBkcD3FqpoEQai
ubqO1A7KkHZOiUKYtLEnN+7RCpSjw+pnSrNFikPMk6N2VxHRizDNXzkdLAYj7Ta2ws9Tb03PeYB8
3Z5mrlFateq69zzqDkmxxzY1s3u4JkQo2GqLtj+anqSgPVIGxqPvAIctWsaMWD9EFlMvdTxOCh3R
Eo0yZd0B5JiVbBrBUBfIedHhxIgxsWXU/h1yMsZ2iEsbgAinydEqMms0Rie6ALQPmMNzYAbNe1QI
sbICkpKGngg/InnQw9b9Te+8dwWO64j0IwwrTIr1HoYOi0oj1j6SkWlsPNGeDBTzSUbf20j/6Kfq
CHXfcAcQ9a7tZ6ijC4p6dohVYsIXVPbCurN8awdaAecyFVqnfKK+BplUb56sQnTo+OQ5ZFVKryXV
z06KpLL3vsXW7GbNpLIrFQsdXY/DBmSSW8qLEIyjNYJDe7IvZNWAZMH9d8TEu9PM3mBl3FH7rPKv
UxuxdJhif9sR/oplo9kUPWFcHtNdZJUBHNDhrSM1Q3QFBAbrbbBa6u3JGzQMqAulgwNswvKRq8MK
hz06znBC5t4CqNJ1SAi5Et10JEo5GijWqjvbqkeSnr82Pe9WBlq56WLo4K23qvoJNacvMuT8drxK
xuZW8efOlUSJ2hHzhOJKox3W78Skg3bOrQ1+ig8lfi4LLs4WIvXK1G+meAjddspXaD7oueh31H5f
gG+R08XissZlOEBTcmBCbDt5Sy5J8DJMVe+aHTyfJqloVLOq39iZCjhMDusmLG4i/BNKDpFIHXvQ
WSBbVPx9mwDbt5pdnLsJmdsjDS9s/HZxMht5I2khjjEpsbbBglZ63iVOLZtiZ+7Orb1FEJUUfeJy
w+FzMsvqTLcWL38TXETon+wSsIvQB2xoklw5zElMYSNXC51k14b1s2fbLn2OHhcYP9A0c0wQQGwg
lUzQi+nPBwQj5d6EmcCikAFVGuCbz8J/MInDZHTNk9pF5Wu71IBm4otNdazqt0pPvveolecuD15o
+RFPFL7mMRH3XmadE0/elUI7Kqp+aUtY8VToTpLEISRG1IJa0EDO8DVNyR0pRg1dBkhakbACNNWu
WZEEmgHw4HzLuBwp47Jt9OKFoBl5mLVNzF2hsbd137mASHEJjADiOSI2laq2K71si1Vg9WIz2Nit
zcDEomn1Hep4E4g2CVQUTewVq7346AXjS203J4AYyaFM2/3gz0b2xtz7odhGgmWXMQxIUJL8IExw
WW1Y9eAQjZs2degb0H8iIhFzXpDVr23A4ikgLJk0hcfKM3eDhy4J8xKq6Zar5uAA9cje5mfDHhU3
KnzoGAcWXi6lPUCUTxF7PmNqCpOKBJQtw0CcE/R3Q1M/qbQ2p0B5yJuuPyaF9qBuybXkSl6dhE6r
oo6dbNdGNZY98+KE6fDgJYorghjtOD7odVkGa99OO+xjQIkKv6M+0PlUZhuhgBliB62xOE0tjYB5
CqxZ115euGJpjnbdxCeZ+m8li+ulPiIyN8NV0hIW0Qzd/SCYJPmOAblATdBbqiZS9lpWWPAixy0M
JE117ENMAmzMz0bUgYBS5lJUmW5jvz1ZPUVRLwxC6Cz3EtmHS028XOVedvKCOqBfpAlCX4jfwr2u
IdXIOgRSfZyf1TmgcGB53/vJdNS84RDzmyyl3a9tnwq2nvVv/UjbGecRX5E95LuODElq36tYx8+i
A5w0FJJFdJFt6yTmPKu2ih1bKxwlhet/8eLhuSWhxMUiCzDEbhz4RvskIMvO7A9gEU7B6BBBQmD4
Zj5rMbQ3SIIgxqOB9c4NMB+15meQIXbcedEwEji8BPOSd0RXj2pn7io3xmFxY4KYq1QksXb1NohY
XbBeT1xU8dVBU/1zG1HZRfb9YYwT4c3q8I2MRaNjqaZHnbNJfNbIetG1d6ayLRBJbXMNFkQkkm1E
E6bLqxZSRIYtABNkrOg9+dkqqqMRdGBnXVRDbkJmXKsA9wuvLjqMPCJcTrI5I2YMd5oXMvkmcaGp
zplOXYwz/17T59JNkG31pjm0ur2pE5oK3RBwnmgEMOdZErkRNh90fEq8p7x3H3l1uTHLx3bCrDfj
W7nygqOF86HW46OTysdIo1w4RqBpQVx2FkWjpIO6VVtvBGEF2+69Gc2Xke4Dgl3kO30oLkmKiVWO
1EWc0HwP7ERg4Clxd+bld8REgzI3bzNUyIlkyl6yGrHy9LEeuMhGJ80mek/Qq/Nrdds60y4JTTej
vcxMK5sAOETD6IKyzgktzrBhNgP2HR/TTwavK+d8Al2cvcQx2vcs+pZBOa9wLB90THiZwyRw4HJV
UwcliirekZQwPo3lqa7G7lUGEuZArCKz3DEXc9jucADL/FSq8dGgJk+F+T5z8ju91WowdjC8K/4B
w8fm6vg6i09ngOxl4crOWw4npl3VQifQ8K1SIOHnleZKRq+dEjqbVv8e2ZFxUL9mrE9XeAeJMSwQ
bpqpFuC8SloGAbRcBDBDApLVMShjpjLiO/CrcG58PgiSsDe9ab20RrsJU1PcCqUVt1TnxKLzKQzr
tIVp7U1Lj5YcFg4J1LGHUjt08kUlkpTmh6oSCjIG6LGNXn5JBfkpiXY3ODdhk2nPXCf4vyNzIAWS
wAU5tdRUSLXxLdRUcQgnzGhKCPy44HN+1yKmFivqltWSw0CG7oyEv0h/arpXj5bhYQJlCKSxveMo
SjddE66s2jsmSsXk1JqLtTSa6uI27CaT7Do4xSXru0Vchc8AZoTSpI/VkJ4b6sTrrPfWGZcZN6Cd
t4S2QBYfTl/cofcoo25HbwRhn2CuTpPLaNqnrsy+NBYWQJOA4FhqKFZifAQmoRQAj2hHjXOeQpGQ
MqnrGCEQXKWeFa+s6msdzf7qcck0fC9ruJHgQKikTspdN8RMIQuHZncQY3rR17Ih0MkwSXjFJs3x
atTJJosdJlgpWE+PiFQ0YQm+BtZ6vUNQ53TCGCy2qpEEnHklBzbZTfVIgqOVTrs08JisapLicsuY
2iE4XDZW/t5xwd+TWr5IFJBXbUR519Cy55hxkdq2d0aNki96lZxAqgZ1lW7h32VbE1nlHPjslqYD
WjyLdgLKb+A0Z7XmnNCn2WYIquvO8VJSM8z3NOjKTaxht6nSjnGZr1uvKDdpLNSXk4UzrQjMAAFx
ZM0xMxgG6pLiH/ldo11QYAk4BUdyRKEXQVlw5MrvTEYCqZANn354UYTPY60N6hdcRnTnpgEt7UW2
Y3eorKrZKYnA5dkxv08n0JvEYYU6dGPfsQ3i0Ez0Z6su6nLQFJ1YyWyC3xTJm6DpEDFSR+OSygIu
Q5bHYTenZgfk2iQuLSBWY/hnDhN9s3GILkWWsu4ihlqr30SF4f6qB4Zxe6UtAfYL6YAGBpOVsZAe
vMkS7cSs+cvCcBcaCfzySHxMYxoTBDFLlSMv3WM5oL1p9jsAz3KXVgEOSRqECLhJA6jU6iFxtGSd
KIIgN5Xj5dpQ6xAQ+oMX79VyWMWgLrmCNCH5UGWwk04DsLAAB4DDYqmUFOeG4MkI7y0hJjry3kVv
k3J9lXhmJSGIXq1tpT1HRsPRXV7FllwJzsaEhMyx472pa/BynXDATxieKD1TXGmKh7rz830HLG4b
qDXyif5sEc678TwK4Isah/y+gtsBotjfXXfHMy1qktyF2HTfVyqasNE3VkQFNgTjzOpvYBDFPuya
C8XuEp8wUQOKBu1R7Tyyz7upn5aQGuim0smIV4ps71qvGDegMPQxQtlR2uQVY8pZ1Cm/qgkeaWkK
h5K4gwDNB0OIaxTrDoKAda6GXws73/Y9J4ep4IJJAmxtzliXruN86+quXI8dknFhbnuiOndDHRGv
wYFYp+ml5TqMjWsWlZJb0+4VK3vL1VQjyjeQyaIznNVEMo3re+OXWYlBm8Z6mNSWyK0UNSeJgr6x
sWS+bYM0dYm9fAUM2dJeye4aQcp234JQ47Q9oUOPaItqr9nkqHv6RdyUfb4LMa0UAWByw2cOQyqI
WHhGzMQLEIipXWIVy29kVLTEEtbq8w2ojD0n3LCZCNfc93H4YmZIXoV6Yzbxgeha2m7+sI9CsR4k
qVkWmhOfh1wEj2e8g4+T9abbfoeqA7Vw4hgbXUYmA5fcxUL77isdwU0JDJPY8cTSSEinQ7NMDlRR
widH4sQ0M2Yi6cWE1dlgrQyJbLsR/ZOuCcJAGeQcq8t2EXX3vRd79h4TxwqUHGQrzJ1LalKzljYY
zfdE02YJI9kjAc5zLv8mvPCmeGOJ+2wPYliOqXXiAhjCPWzHfZ7Q5bfzyFiXTXlBOt27YWpdHJYD
khUJWIxN6s9B3MRdsy5KDlSeS+ROnH1QOMR9PeRPU2Dk4KqUF7MeNNa+Hnrj5O2qHLaYffzQOo8U
UUlncu5YODB5Gt9kPJsDmimecXNn/OL+flLXWevfoNaeUWQNYWnMhX1/Bjl4GVmwaW/ss2zpEeOz
R3a6ViVnQsslmvaWIMKHUmYhJYGxenJ/PauERzWk18gvKNSA4D3vVuez3etheVU9X2+mKqez70HX
wQbRKHcWYd4Y2tjzvCjTtWaPT4lwQEcN1CctXM9cevz1KAOPMxAFnteqm76GvtPi8qVhA4WBt7Xz
3lY56pVyPlJUT40OBiiQlRpRGx/Mfr46jF8Codd7pfT5CInlpcBNgEGeS0zvlWc5sVwpc+8l05WT
Z0bhVmdMMrv0kuBPWAsfUA+dK2x6Red/QB/hOldFzDEQOKMaTdedSVEt0pRtU85Hd2TsY59dVme5
fRP4xlYbWeybNH/IoaBg5nubcjJQXurpDvLaisIc6ZEejjnHa1bONqQ/jFR3+EaBnOu+zGgxckG/
noC+zpCgaHC4bYVidegbkAznQU6L71vRumDYyDm6aYVsAUGCQKImduliGqpOl/jIP9YWYp+FU9Sc
bkaO9sqKWaP+ZIe6zZPRz7P/gI53m4dZU//tL7O96Rd3kaPq0sZ6A2XKEPhe8Dj97C7yHdjeGiFA
KNSjjwnf8iqSZB1nJs2kETjdIuo4fjVbGnuEJ/DxScc9juabQxlv8+f7wpv+ZWcMXdhSM3SLpYgm
5539+nYJM3/e9f+EcAEvRCX3SVWRT1vSqNZQXZAcxepJK8p7ViS4oSsQcaivKAUFFQ0PPVvVwp7Q
Lef+E/DkmFPrCNsrO85KaErNl4IY4huTSllGOmFkjAHVJ1ivfWBnK0sLlLPBdJJQHMriYajvm4Tk
R4wF8OANggQ10DNLMYeKNnY07u2MiVMfp2QxGPGlaTQQs9NNASDwO537d7VT7a3QigBdLlIjLjkt
Jzz9WDUFgNIorfE4yjWWAB/ST6jeEWPL6N53cpfEdA1kztzekMx/sM8XD75RERkXAbo3EuVLjoZX
L3f5XEXpS+VGG2gWpgHIT7tQw+fJYWppJpmLdASHCvHBETAUQNzNjuRc82yExEhVfXr0AyU/hDoL
m9HLLkpR2XvKENgKqk7MyXqEylYhwyRBWC52dq6Yk62f1bm/mA3e0cE4/UQRJfHpmbPq1te2jG56
y6IKU9OVQHKrb5LEQ9CWR/YOw/BEVztxNhpDqUvhp9kgfhDrXFFfEjlB3pL2xSiT6ZRTjF41haG5
ZVh0HNNRDe4KbOpgVO+xl0GZQ+2LRwI4p9AS5Ujl8BuXCrGPR3Yzjigi9iK1D4anb6DtDkcrYxAE
CzWcUAoqy9SQZ7Uv83cyGPyFfcdVIntDaBAC5wy2dC3lm4PocWVrxVPoDfFRoUuJqs3guPfiY2BM
XOgpLeappj1osO2ZOkZfsJ1srSKxXVRtDQpBY3pOMYUuwyL5rhdEOaspBxN+lBH9dFw9OVbzKhIB
VqKjFNaPiXoyzCrdGV562873IhMqMFR9NjMOqJMODWYNkwbiml0Cl7DQqlERpNuP1xtDnm9pw+r6
zut7GAqoGI1Z8OOFsD5hxxO+twX1APmYQ3tvNHCdW7xsRJhrTEklCUJ45/VdIB288kNVbQ2BzG0g
+MS3n4gR7PcZjegA5MQy960JzWxyn495ecodMBBqHGG3L6ilTsykUIHg9eaczO7r/oB2KL1VU8vf
FibhgZE9Hh2nJ2vbRDwWNObOFGW11pTqo1QC0l+tmitAThUDtxcRApB5L8w3UVXDCSo59NvWQ/cL
KGlN3gR2KL7YcwPuH4NGbJ/UKouYiRvwYSkWXtCf54sU1tbOAyK/aD1ce10GYr+IinMsv5d+1z/a
KGmkaHy3jqnSocyUhzBS14mH8SW2CW0wExS+lhlRCxytd9vPiTXROuNIoOZ9rfjFaeiIKjDFsA7B
/K6bosK22E6U8vIqWfGdVWvPAP0rKeQoaCqwEk2uN5gLWh35Psj0m8hU+72e524S5+0hIpx4rjGR
QNvBA/VzaCTN0PcHy0FUSnMa2p1VhPAFpndKvNUSsV+yUcd8ayd2uJI+ZZk/H5yF9S9jsyVNw7Bt
hnoVW+xvF4q4EppnEiW7RVFAWAh+QuDv0V7V0ugoe8BtfhR/VBzHOGYSJAN2mKN/H+KVI9WQ0Brl
LEoWSlmGiYRey3eqif/HLmqzE/bHJW737W9/kQYeVWkSDoyL17B17fdrmV2ZFPnQQG0HEelu7VfE
Atk08NB6kSuU1BzxKdRPj6HciAGdNInG7FTqym0X9Suh3iUZpXcSxvNlN9nNpqsG6zRnb4a5jRG/
1wWFbvpV1AyLRc2EnlJnrv0fV0GBdfi3/8JWddtxTNtQHd2RJs//dBEsFKT06jjkyMay8mT48hYD
3sJk8bGSQmanOt0XeXf0GQOpYZWbcMgMOpoI8hh9evTtxaNRhSF85zfaSajmctBsSp/iCfvzQ8LQ
/82eGpoKMklYuvMv3zc2RMXLvQolfGQihCohXtaFam41chEzv8QhAwd78Ku7srGrl8b8OpCAcbRM
AkybDGOH7aUHUwd+AyIGynLqPGeldSBAZDjaiLjdCvAADUvCKWWoaYvBS1mwZIXcdwYeMkkDdFGk
lr7p+oq0wzTdaKwpnsG+fXTTWRnt4a6YE+qHhAi80DFxyyL1VxvKO7GFMILKPtzgaVupdPKuX81/
/bCZ3/446Oq//zf3v+bFWOH2a367+/cHxB15+t/ze/75ml/f8fdT+LUiCu9786ev2nzks5u9/v1F
v3wyf/2PvZtN8L/cca+G+Lv2oxovH3WbNNe9+MMu//998g9b/cNYYKt/IwgmW4V1U4Vfm1+89Yap
cbz+189/4RdD/mPzFvybN/xhxsdH/1cVjbZtq6aYZS2c4f1H3fztLwrNlr+qpqpBblNxqKkG41NG
jA+Oe0P7qyo007RNsNvCEYb4NONbf0Ufr+qsfCxJr1KTf/nHrv3yI/Jl/HH/58myxsz410Me972j
66puqKZuaI6p/3Zy5mUeBvlojyecTtjiMSCxPJF2sf9p07RagHTd7GX/sfn7C1Cxw960UNDWxL4t
c2tCry4J5XFydEvIWAF+OU9dDsiyzQ1ywNCRZ6Nyi+ui31atfawqpd8bHtA1RTCS5kp4m40Ts1QY
4Jt6iKN1XinmUjEmOjiDb2HH1ogltFhLTjMKIIi+BMr0Egigg4nXh1uaNxCJ+2GjpQAJU1BJ8H2o
zySlGa/SljZFHfaSDLD5X7VTgLjn66Yicnu6v24a6ZR0B3vK+xXoM0CilGT+eENICemPr+Knj7m+
66dv6fqq64OqSWhZPYlNGwWd6l6XfwJ4dPdy3fTaPqFnFqBwZV14feh687mU+3ePGX1Djez6TGJ4
/9g0FNwSoPNZBF6fuq4EP+9eH/v8M9n1jdf7/7L553/9+kGfn+uHhdyNYTXsmp4yFq4F1p/zFkPZ
H1ufT9RUaH48+/k6XxaQVn57y+fT17dc7wZJEgBtToAe//r512cFnRKKIvMzP33ij0evL5AQoMga
mPcvtBYdWukfO/vbPn3+vetn/fanrneD+aBQECrSwvzH/1MMBt/+9T7hZHi2CjBgxTgD8LLrLcNz
tu9J2yKPc94k0z7bm2nJ2qPKN9eHfrwQIinJof98yY/PuL76x4vmpz/v/vR0fA37hLtMEfu6eX3V
bx93vfu/P339Ez/tpd94PkYaOhnM7+hgRXOUaDzv3PWVpU/rkckqwlYg6PQjrvfzOe/2+qLry693
JyWI9viV57deH/j8pMls+JDr/WT++OvW5zuzdM5Z/XyPrUDHblMNfB3rXX0GwDZidtrLz83Wy6p9
StLF/vr8gA1rVUgwWv0cAysFKLKutYxVryjdKjbuUinlTmQpPADEgvssrI9wiRUoP8q4nVhAFhOt
sYUdUrj+sSlmaIHk2wQYm5OV9mPz+mjQWAcj8oPN9d715vrG6+s+7/70kdcHr09fX/j5vutjnoZE
HX1GsC59qpiLLqXBMc7CKK+iRp/rFH0SWnzSAm2cNK/2dWSbb3RqeBAIrkM7rORiL9IK8h3XoqVB
23zfz8Vt2nYmsih17vvfTEb5kMtkXGndP9OQTXms0nrcBXPZnlBQsmTnrc+b62OZqRerXKN4oczf
x1TB2obAFjGwV/qzEdGIX1hUlYOq1DcQBwAH+NwkrJjW4SQe6P9TP7evVcXOg0Yn72B4AqWqGoAR
YYXrty9DlvPcTSvIMQ3/hda1qACHeNpHWs9KMbRFvoyR1y7NECBGgSx7bzHrgrnYonUpUde0T7D7
KOm2Yp3WpAqRuQAxqa6oVTkNVwhV99aDmO49cKwm6W9bPK/13pkBHXIuAV+3arsygMm2S6Z8XEXC
KnClyaR8xOrHCc0QXBdzue+6+flgCIRBR1C0ZvYI8mK+Ceay2+fd61aFqHKtpzNJkhPpehOTgrCx
MrFzLMpIi2AuzSn+uVQbCBKVWYCQ6DkF0CvAC/WRBSsqUUxVe6s5Xf/jQNTnX+7z8LtuXR8rE/RT
VkeVMLFUaKF5srHns6AYqV/KyukT5rf/uH/dKrUWoeToVOPW1sFXWOQHxKjS+IX1ggEvCyIkhfP9
gBCmPfYKfpUeX3zGQtCgz9eWqxFMJM7UXgFJPRnD/sdmU26dttZ2SHzWXl9hta1sYvCYiqMC4QQM
Mmcfz6Xy6w2JqkYPtsNkJU46Xk0qy4xmgVpdAYrX0ZsNk15jRlwrwOgHV+dEHiCzMKPZivEO1MJ4
T6S7Huzq++HVDjYtLFJKU9lyekq2yndYX76+KoExY4ptl/G3ELoc7ddN4b+gvCvox6nbsX1xv+rF
TQlLtd7iTkK01FEtdy3SVrXalX6wHK0tFLhwuvHVWzG6pfGt9d66dP7oqFrqxLxkbjKsmifcYJXi
qsFbqh9bvCAkyQyH1t4m/jrIVhHl0/wlGHfp9EFwQQRwuwiAna+lvwNlrirLmBobNhabxqHxSCAn
bQpdP3T+s/VhFrtRPkoHbA+Q+20VnXLzKaAFkSAqcslXQshuIIIPThUaWnVrkzDVIFfCWbGhTz21
Dbk/m5qvU1PIFzIWBrsFKx5NnLNDMKNPS+X7UNRIJwhzaV+qYSUml0/0wCOgG8+I/cSKehztC7E3
KFJTZGCtf1s038ilpGdzoOaHecMmJivcR+MSqWOW7AJFknazNdp9k+79+IJylnxVT73xu71pb+tZ
97vV33p/ApC9Udt9Ee+0+JjWuw4Lh3qDIwugExayRH8Idfj0i/R2RL6Fg9PZwMRuCG9Zqi/Vk63s
B/jq3+nukO7WnsUprVdKgtTepYYJVy9HtEIP9Sk6DI7bn31EBo/NKVwhy/GbZUzOj76IZzzLbtA3
RQAalxXfR2Mtp+Tg5yc7pvS6JUrPnI629h5NzCMZJluoGEfVwQi3ys2NXW2CaV9ZtzGVk3DfTZwX
Oss+2DXxd4rCRn3yOY4OhTN/31DmVH9D2wMqMOZjkFVyxRimcJgOtL18OLAo/7DRbqbiIFGWUI/9
RrkmwFUGirDZi+9wQrJ4R2CBTr4dnSXyjRBTQdri6ATxXdq7SHFTPNolzQn0V8vmlaKOBNc5rPNs
jeIZua/EQBThGHczBzvs0rIPYALFsFKPxUWiJTIenIQW0Bb1dL1Lm60HY7QmceeQTG5fMXU4kgCx
QHpWmDQSFsZxQjfgDq/DI2XxaCscN5F3jbbrA2XRddDCkNusiRCO6FH4C6IeW2Q10wEPhPiIXiGL
mh3hhPVGU1e9dqFMbIF/psi5MpQvpFOE1jl8Ib5NnzZmtxezam2ZfnH0fc2p4CMevS1wo6jhZRrS
xYSwhrO2inZqWJCDidNtbczSsyVBnZSxtNklBdR7QSmSbTEuRyqDc7fpGFXvTbqJfToP4qG1z3Do
KxjGFCrJ0vpGHIXzaDdL6eo3ZoDObzGnBDmQofYBUWXGuv8Sw8i0yGAn53A9EyEpjr0Qu+gwcJLQ
Za5UZHH0nMlrQoFKk2crbjiYAfnf6AeyTjFsukqzthg32wVIoQWKG7icg0W5aIW8S88xBz2ycEK7
UhzaF6m/lFiWErfZthftm6e7cbVl1yyK3vS/EvumKjbsk1dv7PSo6QuTtvTSfyyeQbHi5NKdQ3JQ
W9dT17l2P/cIVCiMNDb6IwrAGZHz3oY3k7MigFJ5S/i5ygYhqbKpwxtEnHNdkpTox+w5PZV7GvEP
ittMlyBcT8QblK+6fg7IVcnpTpOKIhAVrJBf6MlJDEfcyxWNWyALxeOYg/ACcnpwkjuiYfAFpnch
VXY8mOqCtvpISuWt84w71Pn6P+yd13LjWLZtvwgd8OaVoHciKcq+ICSlEt57fP0ZgLqKmeqqrnvP
84mMQIIkSNEAGxtrzTlm+khoirru1gR/3CeAHNWNex52+OupeHZPFgq2fkUqZxsuCF0DLTkI8+BZ
VLb6gCmcbihW+YhzHYl4xPMhjgZcO4Ni6e0z4aoJdj1c1QFK5bnlorR8s8Q9NRsDj0swUzR+ZOip
OJGWbmH3yKTS+2vtXXvatibc0sr2yemL0L2tkvreDX62/UujcvlA8df3nuISy0h1kF3yZ+nkcQMw
XWOLKBnNC8XZKF9jpES60zCy+NtMnPv5W5vtJWFXglo1FyGnQixIyNJwByKVwYiLNpsUaNYRSP0w
33iXd96zjwarnIU7LmiQ0QGfAPqJF9HOV+2FJqwkYyBZYN6MwPBynY2clWDuWfUuGbMUFfEKpsuV
Xqlu61vyf2bwjWwO9Q8tsLMntL36KVwUGxXa0nJYBnMIcCcdHc2rs67I3yPGYsGeZqDBt8UfGcPB
o3sNfFu8N45tsOCd427Ci/TUWXOH0DYqzA/qyfyRrd2De/gsnmphph1xxOKjKRz4aLbAHssNCok2
KstLOe9sZ41UfYas3ZZm3lK7fMw+s0X9US71+cYTZ/JJOSZr+dQzKDABeCCqlSMmeQqeRtoV6tkn
7UIcITKgGLsAdhcCbElQXHjRgU3bdFkiH0A5v1JAyJ4cY9HIDxG2pGBVwe50kO/MMHq6ne1R+kPp
N6+aJS6/DXkp5Dh5lZ2+lqvszkd/ih5t5ZYXLpdGRi5an2LZL/ytOm9s0mJlSrvkHybHgcYSNsD5
Oylr9rAO5EUNPuBpQ72+fSVMTdn3C3dtpLPyKHyIjyOXjejlN5fDgNiFs7aOz+KDuw0PmGxIuIDk
5KBzp/30kK6oQtMxPJsvMId5THpC1pOn9vBu8K5Rhs5o8XvpBoIhVgMsoqR7ss/OQJSfySqAaUxz
TXsSOcIoE3H19CBdMSU091hTjsk8WTYnjSSwWXMKd7qtAGieLWvLVvnSbG2v7Mtjcyo2zupVIItg
P+zzI007gFRr5Kp7It0PHN5k7YZg+vZdMyuuo7q1mZGjgvo7uWeLdIaZ4jjstaX3Um00aI9v/QLx
xfa1fOv28bGb4/g2V8w+9mAi9oTND0tQvTaslkU0h5I4q2fBwbEh3M7J/TlES2sp28Gp2oAqya7h
MbsKz/6FNtZbcIUecAXI8TN/bBfZRpshl4as+uI+IYskPf6qIGqmvxPQlcO1NcOvseSs8cRIxq7D
N0ycd0TnHI81aNxxDG9Pw6XYm56dbcKjsNbm0DOv9Cfnjp2srBOC2aXxIvBcHMcH6EnDC15ym86f
zQiFWJ90tRdBWUMY5OTyEvOpVu6KSckGAcisfAyu1b79GR7NVbPP38BFEvFiPIs/n+Ojf+kXzk/v
JfkRr6HNzRljULfvMLkINplQjJ/39YF+1LJ+FR/8s57aOmPLDF47y6v4mYAQp8tn9w8wy7vZ1Xqv
XyuZXzbc5ed4bb6pD8ULuYMDFyO2+obd8UO12yOKmu4+3IU7+UG3m1N+Vh/CBWT1mbiSDyxtkJf8
gXe4AYw+y9JO5tQKtb2x1m0aUs/jTrcWnoCOM7zVVCuqWf6K97M+EJnEnd0sPkvr5I5T4jb/ZF9N
H4gg3Ay7YFk+DDuXMaZ6SjHGHjg7hZ/Tfl89BXceueecXTiK5t0Ob6MazCsgATpBX3RZ7IwOJzhT
rkk/KxKfn3iMg8mv57qEk4qxGDXwjKfFfE3CjES47n14D+4FB2kMnPWZ1CxREqvIvIDBEy3yILyL
8EgZRrVlt4FYwdFyQvW/7jYdP0h/7H4ULzivypmyZH9PrlC9lQ+S9Xo7fRTuhqW0dNeAe+pAWpcY
+B9b5ZnEnI278TfdgnMxyi98N1vhoJBB5S+MS/yJihkig2f9CEmCQioqc8rsTuETnl7dWnrn/iKu
jLthX/fn8FDsmFJoXcixIr4AVV80a+f06Z9bvurOjkPCrOctU+VtcIfd/ambBsBplMAQwaCSk1r6
kH6iwWFQIQnvveaJ5KclFDBm5Fka73hJGAgeqw1tlo3EpdpbdZdvrfeYCBnSdC4EvplvrBUv3rO2
B8ffje962IMeKy8gG2qaZWRS3RtP4kNxh/45xENyHucHr9J7/spbBNqHqSf/bPBcPXFCbN4Hfkb8
Gsk4GDOwMUVoD/TK5whR8YzO+m2/eCdcZUYVtrvAFpyTdsNY4dnAx+4YSzlNvg7xoe1XJNzeMeRF
d+2B7zVci3a+EHY1SQt38hbc5IwpkC29ihsc4/reWpgbDnxstqhgF2QyrzuGG31l3Ykr8Ziu6adq
V/cJedi8p15FPikHr7t+9+bZQiPkjnNad9b3qHU44QV3vO8uX0gMkqJNNMIsfiJlwX03fgwvKOK1
H9KLdmdy7g6W1jF5ynb6ptqBorQucgBNZlFDSsw4DzIdpA7DTvvQrRWG52KDZ3cu7KR7c5WvmKHy
yqsT3b0Lc4r20xw/vbttdulqWNefDePEOl7Dx7axqiyDe/8cnrUd2eCXZUEf+0lmF4AuAMzwoeHI
PHPMOo/UFvkB1U8FALy/wMX61r9lp+IaXuJjtU8YBY0PSDVX4166w980bJytvoqP5llcBPPg5T2Y
C5du13A4K+vxH2Jtr53BU9QfQVGcBG0RZLN2jIufYT4WnsVorfizkCmUDUft2fQOnGnER4TYZrVk
XrzVt+HCX1mUdzdcL5yDpXRkmsleKz9Y0gzMC+7IdtNd3a26sQZE6ujMFoPxKeI3Nt1zqPf8igM0
hmt1BaPobnX2o4IjNr1YT7yJdzKi0CyjuaynamvDxEqXoSrPIq6PprKbMBYiU/QhX4uv++BWKKas
Uyug/mSODYVpTRpLVNPaVzXKlDC0tsGZqxDqT+pYTp4WUyXqdnNac/sW/0oLN3yqQk3vxxSjbe1Z
2bw1pPuwHbqN57aEDrTZRsHCLVWlscFwikLJ35XCa0MxRxqaJS2VRd7I/hpcj4v0iO+It+8L0JsN
JG3o7O9kavKrYpQtTgsuXXRR0DdujiC2GEt50xrxNwRgKxhfRtlsGYxVfXJQ6SsUJTrlaTWsRJ+z
QDvKHcp0k3j6TPZNKpjmg2sWgOJQtC3bJLmkQ45wNRnR0kNAP6lX8lOhUhv0dSoO0nhXN3J/PZg4
86oP3yVEHvEgi7PAY0addS4NKhCfTMpxYobRoc90pkHjO6aqRUdADESDDDTfAo6FygH0wFFWFAbc
XLijULsuSKhn4OQ9KS4kHi196hrDsOuwx1Q+6ncr5DjUtsfVGr6Jnfpqxmg6duumQu9U153WjKlZ
1+b5LnbceBWM0OZp0Y/9O3kUbt/uy4TaXxceaYJJ31BSGXHBFQaIbTMuppvTAv+XaTctV2BTHXRa
ZAIGpMW0is/xXNXkEUx12a9arTym3Mm5z7L1MPegHULLbChUPMfKcP/nmlajGJnumxbfbk7bTU8L
hYw2Cs30V8lMKXSXn6FYkg1hYmY0GABC1PYCWigMApjeKlneWpimq4zP1VGk3PYoTbbk2RJNlxK4
42zamsRXuVYYiVSq4tnYxelKOnvTWmgS55BgWAiG7pSKekI4XE6VMc5ro9lJSo3ru5BGyh1ac7R8
25yqOr+G/mjIZr35ujU9YInwin2Xmv0vd07P+7o9rTYdGW4GMaADNVaNAV/GT72t3IL6MW4Kj97Y
tD7dPS0IXeXYHhe3m7dH89Kh4trgq/hzi+nBr1dR6qIA9PvnQ3qbnM3aqJYp3EW7EUlAaXpRO/gW
XdAZUEMME1Q2nQ4rZSVxDDrpKE9XGzjrUveSRloB3Jo4vD8fm9agno9j0BhvPD1B0fNSRPbMC0yL
XMagZOP+IC4qa6Abjq86PYnqdTXY0tRGHDfvjIgtv17qdu/X7ekJ01OnF0X3yGl4Wr293teW0523
p9+e8/Xy3zfvNDdZFkVz/+0p0x9sjQK7QEFN+/Yyt+2+v7Nfbv/lO7v96VwjUEe2AjrP4/c2veQv
7/6XT/e1Oj3TuX3Hv/ylr9Vpg68PaIFYsvWIqu3tPf/tdzL9ZaP0//jxfvnLt8/57cNML/sf7+D2
J4bXoVIfaNO9lGNTIxkH/0HDezYtvt337eZfbUIPgLrWt5eRpqbVbfNp7bbN9LJpTnrL7LbN7eG/
uu/7n5le4tvLfm1jKMOlot+2rMfPZ04NWDfo01VOpmE1nsjr8Xw7PfrtpjF1OBmfk68NzamLOm3+
tTptn1JrQodcr/7qJaYtpsXtZb7+yu3d/O3zvr2xv32ZabvbX5pe73ZfN3bB/k979P8WBmKOyp+/
1x49vZUeUnL8r78pkLTpaX8okCT9X4jhNZ0ZgKUQ8YHM6A8Fkqz+a0zhGDNCEK7/IT5CsSTKIPQl
ZokSS3SR/04CUbV/aapGBIQiAQ5GXS/9/4iPpFFadFM3qqaGInBUNyGNIkoehePvusCBWVctlLV+
DkWNWT2BZ5uycjfQ7VvbreNkESsUlE2CZipLClc6OaWJKKZMWxk16KzmS6uw1gF06wOB9D9/+Sb/
Shr1uzBqeneWJVmGKFqqzhf0Tbrvap0aGV6lnnXqYvmQQn62aHKA29E2fiSdU9W5aFJKVlYa1HOI
j5TcdQkqu1vS+4hNfxG64HycoaD9qQV7Z6jx0fdgoBSp9e5qxydtjPnvQDdFSZ33f3j745f37cu1
LAWpmAnWV+f3//3LLdwqbItUUs+DBXe0GNLgmA8AVkJjDLsbVIIYJM86UdeslfYFbkZ1qiR5B0zB
2ysA2YiRi7bIHJOjATDQFMJFhW74wQKc5aeCOU9i3I++nBebpikvsiGXO7gWABnGqKpMNPYY1c7/
8JnGr/z3z2TIqiyhz0RNqiDa+f0zyYrvJlYQKWd29GRVlMypGerdpdi6m1rGlml4kgaqtZWWGfar
tYNQdKtJXr/vVAeQhJk/mF2f74xYWVpBLpE/fJV9n8pYEKoXJNH0eMjQ6iy3+hrCflNP/iq0Gw+a
/3zrHDsqRxRHlfJtb0qyxKmxwMpnArPw4wjBpSfII86LGWQCxzbcxtslXPigCgoPTR11rxkeVnAA
miYAp/RpfqHX4MrBHbolIXIxDd7WX3FRYud8hB1gsoPQQKXojdJi7ph4d6agLKq0FXeeCtQUplJv
kzdrMXVDK8q+weWk6mHDNymsKxKu8iqWLXwKA/WtFvwfVy/+SmjhQhvKneamoh2pKQGXzuCdcYfM
c4dYx1qwpE3eu0cfUOxhWgBuMBo9Xmm6V6N4Fw99l/sbQALVUkL6rToUfYkw6V+tVK/IjPCfGiGt
D4GgRguGim5VAluemYE04gIqYCrjWhtSCQ4qSn6KUF4UKMVHMXc2qWStzBytbNvqs1YPr/qgFjaw
PAkhIXzmPihyzItIzBEn/ej1ztrEfvlMqE6L39JUz56UrbUYFvH/YlfVx3wjYpikUV75+65qtqZS
d4YnnwW53jcG3sfILArSH9Dm1ZG6MQ35yAU11LG+fPBwwSzC2IRn4qbwO2VHOnhptqqplEpIhvdR
LZ1bYe6GiBYUi3SfobAOlpZYT//wtse39f0I0y0GZgPBqsz/v79tXRBJXdMK6TzQtWLg9i7woO4U
I6QNrANVyQl44Yd3MVIYZnJQAYL7QnhfWm+iJcogS/2fk5cArqmyKelxCqrHNW2eDPMeRMM/Kcv/
YkBQJFMxYT5YDAvfx+iGnOcwx0N2jrGRnMR+7NOFr34b7T0ahAgGEkIeE4JvEkIxhiTcS27w4GOA
2Pz37035Xag/niwMRUKtDxqSd6NNh/8vEnenNypOTfxKddLc56Gk7gsKhwFJAr4y80ShfoyblzBN
1Ht/CA+u3FloFGX5bvoqUQYt/Z7oAMJt1PnQ17bLhWwgb7IcQGRRStrcD4Q9P05LqyVZN11sbGS/
wVunpsckx9DqSNbSdSSgkUYu7gUBPrEQRM9BSL7nf/+o8l/sIgiGVaYUkqEp/zGSyaqQWjlmx3PZ
+R9q3Qa71kQYg9LLmEeBdunL8KeemmeqA8GCrKzoNdCVg9RDR5F9ZQBFVtWrHnrzxjPknVzFIiHP
At5FKxHmuYB84b+/Yf0/T+SGweSCcwb/DLx4v+/T+GJEX1AaOF1lZc7lGOEOg/RqMOqPrK8M6i8q
zuwIR3pthNqC+I50FxeBuikVeV6H2kny6AKrafehmY25h0xD9rSZvqqiRJ91hJkrphJuPDkAO4YH
UtYbsGbqk1655lr0lAKVkpch4vG99UjH9jB8zGOiUpeFqFCIlox4X8d9vBfp5ltuujPkDg+zbBLV
0FAADpDpEA8Qz0Lw5hirjzkeOM4K5h3IpgosqXwCZq/BpqztxM+ks1AbWyWo3S3M8nsJ4MZD3An0
3+VU3WqQbJQk7jCbKgLJZMVCHT+UPAas//fvXR3Him9jiSFzSIjwRxWLAeX37z2IXKc2e0s6W3Do
aR8NzaX3BvAWXDivdYGcEAFVGmSXNNr3/QAMvO2xffS0DIQYoLioOlxFqQAcpBWgxGNdK8gkVJxT
gYgTO0D66Jppv8vch7opbQcLyjIbGUo6oaRoV5gbJr167yY0KZoguAuFRL+a0BIjaOkDaJIDMfQi
9AGnPcihuhzacI0pPrpvsPvZVqUuYw/FRcd5EMeikS1iLbQ2uLfqf9hDpd9dotPoYWANwB6DEUnV
xG/flNDJdaOTj3rusuRJzXF4mLX3HI7w4zKXVPLiBLIj2yJHXxDHIN+rmYf7GBBtl+3wTtLsycD5
Kvj8/vtvOBmMfv0NdXLkcUgxkZRwMUjf31lcuXIgQrk5t5kCibkNIZlqmIKt8MHJgd4WhrAHU0PW
b+bTtMSrSWgU6C9z5PZPu2+mhA3YkAIlgywoh8JESOPXjbjvHetAuDt9eKLsSJcmyZlUSn8ZlmRE
VLXXLxJl7daqeGmVp1bnvAi5S5oNGXq20KjehCRCx+nMEmHwV5Dz80WqglDqiNPsc9DSXk41Ti3p
dZbjzq+gFhGbTIEwmGHP8ZDm+Ja3lAxsjYlKuornwlRSABOTA0TupyT1xzB8C8K+3iNpImhXnTP3
IGk8lR/DWKLyZ1KpbbIMHr3bFrZnqa5duiBTCKijhean7hyQc/RP46+l/u6nUk0ul0QOKIVRTSYd
0Pw2oA1maOFg792zELYpyeGU1QGLUV9O8E+mwl7T8h94PZH8DL25qRCQWUriXatBoFFDdcn2cPx1
RXjU+lqFpmwMMI8zIHdMvcntAXdA+FgP6M1VoXJBHChdrm2wTS96q6XrVELgrsLwJEovVZVLFyJs
HkjgEQ91egqs8E5sCKXlCxNXXlB8+DV9mFkH8NmkjHlpG1m/jythGypuDclZboAWYTFFSGZySKNG
8mkf93ykRiWgNQ0IL7Zc/JgO9nraIbSBI8Iao4jCPrOkRrfWOgHHgUkXIPPQYetmn6zEgrJ8DNHD
LhOj3Svkqe6/1uT63MXqlkh1ZeH6jrOX/HIhQp2+0/J2EaeEzClCAXYvguRGZhzFV5hYIAUl0Jjy
xRpa59zbil7vE7115lUePEmUAhFXUKQsSDMYQkRSxYD8K46GcuWNrrbc8O9cz0SGEWTNygiI5OBl
FcAfAf2E1uFijESJWah1wVxM6Qt2THohoTz3hSRtaozw9lCK5I11MpV5okKsTIpJeVuU5DytC6ft
zo6J0E8K6uBIMBDCP8fSEbrGoA8Ja0sKj8+pqUfw13sBhfhdZMe1W9zBYcnBN5FJ2ShAxTuDDjDp
iWQySCZkwOYTQTVirrY8xk1EOIzpIHat0a0NQn1WW/Yeft5ohWnthxQA0y+8XjgMbY6eRWyOAL6U
U1MFr+hx34gjJMknJH+kT3pkWJoE0kw/qYXzXAQehqG0Xapp7M9xCZJkqAogUDDOk68cLbW0/KEC
vth0BtznojHFK9VxqFTisONnI9vETLdMjKW1oimuPVIIfAFiZ5DRihTDKNtFvX7KOFTWcHqrA12r
InVWVuLtzbT+RC5uUksoAzrr6A5kXSmXIIXKo9P75TEq4JnEdbExJTPeyVa/oJyRA47hfGvlFvyD
so0PTlYeah9fo6hi0zMI/JhnsgDMmY9FZHh/Z0YyHVPTy0DbjshNUqcJy44LXNFA2WASsDsMGwPm
77GNfqYRB1gXGdZaEvORGnRwmHKlbtkdegWITK2p+tyXqenA1cZMAl3EnAuKvqv0pl61xchFCYvi
zhvc8k6NBvRcCtyQwBOjHfxRiBr0GKD16OxqYveo8iysoGJCaUAwnzqBz98Ma0gN1QyUtHiCUy2e
+qFvT8FGS9C0+hVf0pRQVMckmcRWBunH890jjhfS0VRtH3v6W+2E/kIzhrVfdfodoEQw92lJP1dD
z+uaA6wLtOILubA+ehzBsPFfSaIXVk1QAmkmp2g0ONEyoLeGmImczqXlVZ9GFXRHa1wYGcLt3KQo
xLWdsXM8J1w1XfQDTJV7GqoWOpLsnFL4JgLYi2ualAfITO7B1xVpVltFs5a84pGoGPled+WdR778
0UfNQO1h1iiQ1AV223d/GH70jmCs0mEUMFRWsx8yCSAzI6UkFd0u0x68jGuhEMAVlnxpplqDcZrm
Mm7g35Wd4B8dozi6nuOt3Sx2SBAzEtQCCvO7Bqg5A4G+8MoGKghtv1x3jFOddq+5ThBr3nn3agjz
BW8B9ILhWfNAM8a5Yc0kEJXzvDHSa6veEY2FRiKXCK5Bfl5nwbqU0fkYXukg/mzmio6At9J1ntaA
x/Aa4dOrJGVTF1BTAKyghIblIEnyg+ANMOZMByCMr+EnoEFH++y2ytU7t1edjJWAq9l8O5neJqfb
dFOeDCfTqhnQlDfDYTlRiDRSJsTFBDr6ui3SknX8cgQ10/nJx+7utCDYFth2aSw7ga+1npqRfy4K
a4sIV9sYicr+0THKLmD9/SDgrtiqCvMi0Abo7DSj3/rjwnCHfutkICN1uVnn4AEndgzxX81KluNN
4Ar9Iu6bt6+7iRT0dDlcZVVSb4txMWUO134sUzFBoxXlOIRiwCIGl/Rrv+t6XBACbbtp8cV7ETFN
VJH3ocdtsaTjQgPMKvuFDMd32SbRA9y5h0Kvi5XZABYgWy5aBCa90agHRKl4njVXGsnfGQkHy1A0
4oxc33s4N9Ic+U3EVGib1J22aUanycRsmRbfbg5tgApKyLWZYZUoOFRsD02ZPAKAT5gc/OE1HAxC
PW838Z2oayiPoP89cqXGBediojn/XHNbIsPQMfFIQKujkEZuhEHQRSfdBwRKbISKU7IRGcKqZbAH
4dTj0pJR/BJ3v6LHd5VIBAa+V5fzJuxPoh8gHyGVpwAhvzCkT+AeB0DhqGNFDXmJ0cDBN/V2VuVD
bqtu7sxpRNJIzFtxHrUtIrYgPUbWtaoKcmAAWywEOXprrXJFOJcGRBO1R92EpKG12ZK8ZWHmZY5N
XhewrJ5eMuBwzAo52cYG9YoteK6fgiW8WXKIQBo+hOtxhRtW0aYIYFxUqK3KUAXTBo2SKc7eDPtk
M/L7zZxzfwS+a+0nb8TMLFszqecVsYlMI1wQV9jc5S6artVHbqxwr2s+nhQHUErhZgTzSojeMNzs
KA2tJ5NeNHWFJpvd5Jrj9LWxXGxA012TP27ablqb7rtt+/Xcv3349gqaR3GwagTP/v4346mDdfsz
WS4ieum73S+v/eUjlMdms5QYGIZGu+PtxbNxVuR4+WdREiwGgJD+V8rwBBqxAQcBOXr99VemR27P
m97KdDN0M5k5P7J6txfmWhHU6Gy6ZRBwhAAyAOopcIFkptUP2KUroRujTcGlzWULxiV5paBApsUg
Q3irA1GxtaBiwO+lpdyjCEskpKOdBWPO1EIuLzUMUKJO7GtoNVxxqDLFsEz+8AJf3/iip20T5BHb
sNVGKRh+wqVQefetaXIkTw9Pi5rrIOBjqNHkHIW3lSi+ak+PcBbUiDAPdgUJi6tpu+muaTHdjLUE
mbqmzcvxRab7tcj891oWIaNuRFxAtycwk0d5xNWyHWe9udacGC2dUG3isBowb3HydASxlO1oEGwz
HghhfHZb516LNXMxGdMcV6PfPq0mOHIGu5yca9Md06LVxQwp1SgqSsmCRpOnILUezWTTgrTcf69N
NycpErgj3JK3bSaD4O3m7XnT1reb01rnoqi3SpMxpkVDM68NmSKCPOqUQlUxh3HOfnWr1l/+4lG0
iALbTgsCA+nv3m73Y5P5b29OD1Rjj/S2idt7Zo9y849X/PYK0wNMBxrsjKDnvJpax9fWcZxa/14d
lI53cXtm6YfVSuOUo+EdUTzZWTumTwN7erHbZrc/Oim8bjf/arupG3Z77i8ffHrk21NaC3YGEYaW
gniO8mk1xoTwEbuaAifB4ePXBG6zrO7FcdWJwzheT99MFjZJvB5EA76goa2n3+z2i043rUrmAixO
Rzvs1/p0923TaW36ef20cQeKLOMTmkYClZ1A8lwpENAaUWbe3w5WtiDnb55zIT4pzooew/5i2gO6
QQ7K58klaU0DlF5wdSSNwdYdfggtAWcZjmngCQjBrwW2QJRIt9uO5hJfWXposSUdcOigcYXBznWz
Y2qy5FKXcHaREINTEgryFwkVmb7V6XcpmPgu5Ty9Qt5pNsBQUeKMP/BQoeuvFtMX+O3rn+775SfK
pt3061u/rTphxm7j1/WrWbsfhuDTxdL8dNenA/k1tYkaNDeSc905u84RCDMZtO6ShiEEqIwrLpH8
CIEQCT/IjBXSrBoYHT1MNcS+gjrMW2QEBIC0rBMgyFxsBvJQHGhBHLpczp+0k6A7yt5Mzo6EoTC0
+o1LeikhzkSu1p70PoxR1HkqXjXSSDZydaxDsdhZsXrOzUJeU2h595d+qfVH1QijhcoQzDmPLlGZ
F4tUzsmnw95Cep/BFEG9Bm0eQFY231MGq1kdBWTUtySJCD7n+s63XvMikY5p3RpAsxRnI/bCDhQX
pTFdfLU8E1ioHAzrykS8SgbToic0ppZjAahTBRBpgGJeJ2TBiU4HDpcLekHt3/yhe02EBmjYmGIq
ilw80WGSmRtY+rIoETor5A7MSAPtNgicPiCApcs2FqyV45buSSwXHsDTRC3Ogds/anpKrkFi/Eic
uF9CibWwC7btzBCtS564/oVIwnyVNcFDE6vVguYwsQQ9ocNKn0KqjFvtTW4omCnS4K5K19+0HAx3
bkq1yicvbJn7KRYM8UnrwV1LiUN6StxBmBSLY9KbxAMVyYeQYGlrsg6jQBKsqYOeGJDynTroHmTo
6BgEZBlFengGOhRf68ZVmBap753ci49FtAaql+5SwTCWliCm4ML6Va2TgVENDaAp0yUPN+RUGOQW
5lpqBvweH4OhHMksAC1F2EYCXGxJd+gnMTR0mUXMImKJK0fL8d9uY/pAZHqYyaNJMrCgXLuyMN8i
F624K9fyWkrdaGXAxKq6eh/qDAqaVOYnhGc12nMJKrtk7fMU8lEldMyznQGzSXPX9HW+NqSuv/he
sdZqiF0GXFQAd5RQlJ4eZWyGO3dE7xtRwIUewjXBNPC3g2UFGw0bMHEl24tWdYWAMQjndaOa+6jJ
Hl3gyxuVTNW8cSJC6KkhilpmzguHsE+zgYvbtcJrvY7gBmA9t/aRF+PLgQW886V3AVQ/pi7aCX3p
Qh0e4K87eo4NV9ewZzSY/2ScpjK5CxZF7IVDDOWP2HL9Y2BJj/RvmMFyhb6UYKpxdKfHLmfH6lsc
mHGR7KSCYMRsjEl5G2g5P1bWu0xmU+8nzlny1VclVzuykB1tm/b9gRZefNSMgEHMEptNkXbk+abl
Y9EV2r2ch4dILoJ9KXYfxCCRilZ7+qEX4nZet/SRLBLjBprrV1OIFq0YdAQ8YAhMyhTvgIn4OYf5
YQriyle6/cQxMvxmk9E3IZ242DXSYC1kOeDd8QVjvlKFddQPD0EWId7uZoEj4yVQllg4y7MJpb9I
9a3gaxGlYrqiUmQwRSL9mCySblWATl/RtEHRD1ESIosLi9PT01Ua0T/Ik97dQVK3yTwiMo7zahFW
2hzCqrqrBgtJrRztYabh3pVr8twGaoS9OGBVc1Rlx8SrsxOAEmspVwhfMUhuT2pcWQHUdt45V/sY
G4rqWUhbjIgE/h4A337CZnz2MmPJJslSkR32brHOdnlX1xekB/dyIVNP4ObcGTKFbguOHMN4t6IB
MmFmHmuPRKjewJHaFdmRgEnwAZ5sZ4rub8NoiElKMz9kMSV2orxWbm8u3cxYp9pwCOLsORWKo64V
3Up06LVa3YtYhRJxdWG/CKzCwfGHNU35FINNK1nFm/QsO8lwEDxhURSbjACTq9+/+oaibNJGfW3l
Wl/Dkb1UpLpoZJyvu4i+iZZSzY29ecO17LWkQz2j01Bs4v5i+rmIy13XbVVPhvu2ocJIGL2dKDqc
Aq5aIz0QHiRZXBvGXo4C+eop5pgjWew16AEABSwMagIGp94kWqh3xU3qFUugok8gKICeogI9ak0S
AIAlq90y7sVWLSCFVRT6sS93RHavBIcrwF4wsEBTjxrxQLPEb8fcL+Gg1XO1qrN7uTQpaSlY0Os2
npu+VO/j4T1t++JsUq6r5faeqZy+aOkedCRzPitleFCUaF8qgXdvuToYDy9A41sWWYne0HsQFKc5
GxgB/cFC/jPo4Nr7D19Wi3eh1HHk5lBtq5CdlmpkwmU0eaeG0fV20bgtNaAwO/cV5zQzKkl9GRt9
HBBjNOi5qdCcT/c4ilvslC75JI4iWiNFt2PCuwj1SfamqgnroWQOJQ8+fmqHAyZLA0KU+Dtq0GQH
N+jgMWlI8HPycigNh8FDXxHxC3vP7s04uKucGr/BENPxsAoWXXLXkTS+RXKMO5UwxVKXd3XJiYEY
ZiDmVf9D16pjn0rSzO39N0EsjI2bjMN2TC26T3CpFUwqmXoV1jKqyDGve0QPdbUemEOdDL1abRUx
1TadKYzczLzi1KsK9xFWUlNVfyZEPj5mWrANRSItVSfyLyU4QVBNLh794H/YO5Mlt5Uty/5K/QCe
oXdgShLsGWQwWmkCC3XoAXd0DuDrc1H3ZVrlpNJyXhPZbaQwBYN0HD9777WXWxoWX046N5durCE4
oVMf+2dDIAL6yt3mHPQ7ZBeu8q6gJqqmcppy+U3PVtT2D2Pj6zdWK7x9jX5ZtZ6zbpzEPQaAuJiV
9BfLeXNX5lzhA4DMF1jGmIcWm7BTMT21+jmhkt1xloPmVdjOFrgpv4UHbMJvLwxArOz8qaVwWZnG
vDLUKoi3npowgAxeC4o0Fisalj7AoMYoelRsp9rutq0/s5qjQWErY3KUZpeuFybVT9ct30btMrxS
Ah/Gqt/MmfaZB6bXwqttzGVusdU6uU4t209wdXKdG8Q9s6Dca2cmiEMD0EhA4Gj6X4h31pNJhTcv
pFNV+ptTdxZ03+R30qLMNehMz9NkMFb26VmEtwkCPfRpeJgJb+UxC2AcWRz/jDC8K+blSjtRfgy5
K+tedNfF8rrIT6Z3CsoLNshL9hr7wyWBv7lW3rzsljmkA8TdO3n4K1MTYMeRj2uPgSjKBeHTogcF
MDtR3rmkstw/THXlPrS12NRezdtloGJ2cu/eYJu/HCNjkRz6Hzy9ZFTMYmO5+Kok7TTpUi1faUIz
35ATRewcigSmsYCeWhCukbYydqGw0pVBkdChS448Qs13U9U/hJRRmHX6GGcW+VCXeHdlx8N5SdLw
LP3qavmCuR73SJSVJCa6gpsGNXXDmas4lU3i2egek1cMgyAeil1hBc+LqluozKxLzIWMn23J5kGo
l1sKijaQmQfWwqTq00pjgMgJHMZAB7+FSQmBhFC6V/rqrK0RuMCUAFKY01VRaHNPiyh0hcS5BXUV
3Lxa72LBBqPU2QlJcM8qm72Ku3xTIZhhxWHQIcdsrIE1XOMQqMPbFh+par7neGbWFIv0e2V0TMt+
AWWjrvjTE4JdybCflpBSzNA+Y0pgX+xOxF3epCB02JuAL3thYkQKg5ucwvlY2Oa3qSrlprR4oAhE
Vaokz4wKtBDz4NtLMf1SnnWd5q3UPmd1JeKTKsIbLtCrbbFssRQhjkUUa7rAN1nliRtdZ9+kVZyy
QRo7iHngthZBhR/q267T/HUYq3I8Ef1IuKi657MxHsJgoGPCCP4w8DgnoyUO1YbuQrWmPvg82662
Hx5apZkqxgctOZi+/A4BxiUJ8+aZxbVyu+M0xYxN9K5us1YVUdELtkuOx4fe7aEm+E91Cu8uKL57
cha/6y7+cptvmWNOdz83r+XgfGuwll5FKD8ARlnH3naryJbdzLypY1RAjyyqNZyaguLKNMPql9ZW
RUcWN2AeLNgtx+oJL9YxfXzNyutLwru+Cq3XsZR7x4grlLYF2E3qIX2Zwb3g/C1n+uLKBhZoTr0g
txVV7UxSFTvLnUieNcsfduP3NK15sRoqmAUcCF/6kK0S61uj4wvjUXcMHH8HYXx5MjPcBu10G4uz
SKpvytXWzSbwtbKUkmSjm+U68ZNYSaeNo8Bgj+8MqwZ69S6e+9vck4EpvPjYuC8+APyL1ffeekqs
5kKJ9XMJXqVo/OwSxuW8lrimtqUFsi2kM0QEIHj+2jOTrLQj10jLLefrmn1Jh8jxaGeZPLmighLc
2GMYL4zp6cdI9yL6MEFPwWO0Skk2myZwgLn7SVxo7SJQn8dA7ynDpgbCb6i+shri79lS85WBiz7e
49hkN0VS0ayZ6T/YEHepRaYd8QW1H7FmNdnI1dnETGm6JzWUvyGELhtsOBQ0IB0fCQmxbqysO+0W
72lgnFFpmqdk+m5IjJoBS8gbhmiKrRTP+7+/FJhdL6qaP3Qhhj2TX0V5JcH7QHE/q1NaunOcSCWA
kNSdqz3Xm9cONlFffHati1UyJBEe+zIGXkL9qdbcQf7KTo09HnMdO5c8Vu//Xg2UhnNICuPU8B8h
QfP7xu2M3XTxZHiuuY+sci7Om4KHzb4Ig18o/hRT+8NJdcWzKgrrlOS+u43z+TQ7gh+46RkXlw7g
daxsuvMm4w6H6Tf3625Pp/kPe6qJkhp1utdpQ3+zwcXd8z4R+IJDUKQhhlzzV7OQFhRLbWwBqHen
YUhBA4RyL0fC1mkHHAhVJd6YNpiv3B0ip3bZCzXs4N2W6iFXU/dThpU6sAK2D3QcFOz2qTpymhk2
lgCE3YDCi7oahBGcfL3jRtyuKj5ca9Y25aluzDyaq+XmP3qMH0aboUW7qelhWlFThBkpqnFfRd1I
17AYnQ+v+UUDbiTmRlPmW7UH5vAP3jPdqXPuPVuN56IInwzJlqY3TWoCUnO6zTa9NX1Kct3B3ZMk
j3bZ0DixXwC7m9fUADvbOqmIpZrkjLkSpttFhowIMYApm83r0c6Br49lxzyPrYu8Hkj3zs0+iKIU
F68Fs+IlhMtZcGVRmYpwl85UXuLD1DsDuvZa4vo98cVmN+YjNqt573c+brcW0LHxWJCUffdLZmN8
mWRys5PxmmZx+D71Fhbl2rROPHd7ktF0yWfcFknkQUVwLUbS0q32IUbByBElPjlviFB91VNVNmrX
F06+NmZZRYaTT5uGomGjt+/unP9uNBorzSfTroi94RxWRbj3EMrWdW/9MTrTuYiOiObQqqvWutv4
WXZceJeupzYY9rWPfF48xO00LikQrfZF14BbQfLCCGlWK/Sh6diIUN/SJYexdJiNVF91579JaVx8
h0JgV1DBO4TmAXPHfOnz0F311aPWLSmvhmrNtf+4kCQKFny1DB/LkG4FxTS/9AikoQqBgbmD/aY5
EsPez17HFq62O4on1YGpCUlDtm7507bDhPu4/aI8IwPFgovCDkkWVzTaPw8+E0k/JtuYbGPUhEvH
ZA7UCfPJDfulc4hbPg0l7H2GsW6V934ONmamMFeF+QYv5ePKoOn2Q/LsbAx0YqQ0RWGKauwIoF+8
b0H2sMtCONctpLUeDvPh71CSP8ozE8kdAfkSpV22e5Vivlyg8EUgv18dqk3RZnsHwSC2oykni9FT
hvZoSbPjYOPaQ7zL6X1AwSDC0PVuhn5nfoVMUJ5qeY0L+TkWhXEcPDu/Ww5iCM2gbjuv/0YSgoDL
C4VOZJllUm/GJPlBKcqIzHhPOC6eUqP+Uz1aSx2u5EEBSq2jozCaRwyX3VBz7i8wQFuuemt0FGM7
ltkxybtiLWqdn4MZXjIYq4ZuAaoUrWUXdG9GXodREWTGAQnewc1EnrWP7Z5+FDT7rnLFsejhBpUF
nBToBxaCk7vlE11jlOSD2qLlxcbVpjKjGFs3SnJzOJnA1rwUd1N5S/opPcjHMatnYFK9SOWuGdUL
7fQBJvCLg4S/x+cNP6F2t//s18zunodM1K0M5+u8cF2gdyWnRjz+mGVLlZ8dgP8oZQcy8MbTKDsb
nfj8u4IpBZQt6kWtffHNaUoLDRdDULPu+bjB0kNEHM1NlxTDDhJ91no0ymXavdXj+MurfLhIsY66
3MSpX2oAO5P34nW1sVaNh21Cgbnxm/B5pAL1UEiKMxNnitmSyj9828+Oyt6qOrE3HStTGjxbbpLS
Yzga2aLoh4Ujjc3vvZXnmyApTGy3fbWpHHhfdlr7V3swQYe6W1pJs53ExE2vfL1sjTRWe1tAekCC
Qwd3ZHm3rfItGLN7OCVQmZJsityRAYS+zWprho27bSrvaerEcJKICOaT28Tz0ZPO7wGLxdmqvA3w
dKpNQtwTmdnydgt9qsErCFoJ3VE4U4KBmgya4dVgFbBqHgPGiMexk96FjvHqlBfxVdfmNhCN96Xl
xV7S4OxU7JEqCMRbL19+FUZLk6o58H5qF+qvs4yGt6H5/dcMH0/Bj1r63QfgQj9fpV4Q70y+ySjl
A3/1NcWm9ps3TfrP4jRrqsWYph133I/WDwau7NovNnu/diovTtDcRj9j2diUzjZvsKcWfJqpIdbr
Sg/tpdHB2Uus+s7eFpRC5osN09RbnwNcRm7GPZB5wRnD0TdXyvakEjISg3CzqC1je5V3JfVEqsPx
EExIH61/9mN/PdP2AGWpOcUjIMysDtH2wwRCFZIEVl38ITVF9bnyvQ2u4mHfmdZ5KaV7ibFFw07T
7vwylyncG1rotqyV4BM9Vo95ogBl9Te7mNjSG3OBATT/VFyGz7lvvI8x+kuA5/OUFPLaZQ/zYggU
wkE9Ja6ZHHV4lyIXp7+/lIbLe66jOEfEdBwU7u+UOyrGYdxz8F7rrzl/YkpuzjWNCB9FJvCdplFt
pcQbqJ57lW74UvJBOCVdGPld+PhUFyzjppIVV5H2V5xw3dWWAcgHs+SMj0xKNVn0OpEIyz8qHOE6
y4UHWScvTlGZJ0QWMIBLy0DSpP3Rw/NvFcZZlUP5lk158dz+sCmVrLOmeOPpbJ3rR9FEq3auYecv
Js76qLJmJBvLnS+h1a6Npeh2BNQDTBztsvu7W7DaO1cUY29qsAILfAGVon+YQZvtzV9TaqQnRZp7
VzjGS93zb/bgbebeCi9zVRyMJhNY7lvQmZb9PVNDEFkV6KgmAP6nA7a82WSvNEOtcGsQN3QdYiey
nXVhK0p/XSgOOeAaL7XiPQ6RR38UJchzFcAK8KHgcxnxN0asXsyO1L220m2fOuJei3nnUJzmNIH1
VNXF9355OGhG2d3rQrBd0w220yE/SQq9DnnNotDKmv5EmcaumWzzmtbNOy8BPaILI/jsWDcn5duv
UShBsVYV4LfcX9Mi5m4cJuIdHl3AkmxYUooQQuXb57k0fhh6BKkWyAUEYQtZL3vvk2rapzFNJX3t
jyxWs0tcF0BcyrE/l0EiCcAP1VNb/AgbaPKBXX3lnKYrB/sKiZ/kIoteR7Xt5FvPyjmN/KzZeBMh
DkNbzqcHHYxVx0fRlDG91carI3v51CWcW8K1KGaiYyOdwuW5pdDjFk+gHL0+GtMHlNer4aGlcX6F
hQ5Fof5sTdkdGyJjWPMooBuzZcQjW/eXoZZ0mXrcH+wA5t7oXQgdeTBzip9VospDE8zGFbH/haYO
isVCIAmTXtE7s1pYBr3wzAmpN6zEqaPQrYM7YJDS3I/hnb138WIYfyitBv8F4ndNvYt117I4U32B
d9IsceIkGe82KuPOfuFcc7dprqElqqeye/vnX+yR9wWWbKgqGPZ8txYnw8GwatTajTLX5UXmcvaa
2Zo3iZWMZ6cHFjYOM3SWdhH7v4ELWzNB2R03SqSiZheY2BtzPzirEcnKTozmrOf8Y9Bs8kzLvDUI
Vh3Vt8BVlbEW0mrZRNn7vzdFvgVcv7mxF13PzzfnvA+8HoMtyEU7W4a1MOmjTWGFW1M+3byEG2cS
P7epNV35GzCh09xdapvK27iZIjy/u4Yf1pqZxtrgDn30baivpYLjMg1YOFTyIE22xbfkcZ4IAR1K
UUmWdBTZmOM8AaYRECqhf+yhO0dcqv8p8UA3MHZKg0RTD9mR8hhrT+VMF7oSItFjYq0Zi7HE5Cs5
8HBg2RWsDPIXq7ovGEu75gRFheUTz2EFxcROBVW/cXdS3hBGncQ2N47kzfie8CT2dNgPLOSSyQLb
z7VM6Z8sMIv97M4pSN4qWFuyFSs3w87v2L1zlto6SXPJr9yTJVeBDF5r6qFF1JJ68wrsWtt71isL
/ZFNNzvWvSf0/Ormbv6ccGQlM8WdpphfdOfxO8wswFcGhUI+xrMM9sZin1kuEDTK4fHMVBZs4nbA
l0OEZrZS+5V6RXzS+aVybeI1DmteHcjfvlO4B4O5+KnWcs0iblMYmf/dIaMoAEOJwek5mIbgZD0O
z0qYw97k5/aoVm7l7DP8WQW4zqzd241gf1edRtx8pGhTD4/0Iz6ZsSJExDo2icpvI/uMtT+x6u36
vD9K7BZomv6TDGhxXbhwnVvfptDj+5T4/Ts/rLdMBxq9oqWOzxlwF/gT904zdbepC/7IaX64ttJP
cUCRQdhxf+YCJOOQ+cOv7tRqo3O2u9ob5DdbGBGdKC+VraG3Dn5/WxoamNSDnpiW67/KXFHyUZeW
Dva9NfPTszNwiMq2nmw3P4n5dXAxoD8qfTkgy/napBMGLV9/exSunfMw3tiNsze4KZ1L94eBHXeX
DMkGUULx2BzEBgUzWc+ln576xuTksIr4vUr7KEhJj9QWEK9aLRQQthnbkAQHc7m4yaabHbmrK1aw
vT5Ra6pvrwlmpZPnpqsqf2d0UhvMzHB0i9aMBn/ZB7GDVGL4zsGuqzes0tMpdCd9mlGKps5zaP8q
1KXFsLILA5CETlKfTNupTn//qfFkfdKF9Z6oVm5jp1mOicsvf/9pWhySocbMLqnsLpS3Rr5P0Lb3
8Am0VjyvbRvbWJCBVJuG5q6JD6Ek/+32Bks65dDlG1E/+qOgmc9wfdZKEGNvk8BdTXU6ASgN13/j
ZTXy6suS/8SIdVVu7H/ruK+kofVNTmK4O2UmT0JDLuu1XEnfoJq5eIQKMpaBXbNcbLpxnp38O7ZE
76V3i507hyMGs8FcV48SRxrrG5sKsf5Pk1WfKZP/DvmBrS7udR7Ki9gy2x6RzJi/quyYJdOna1Yc
c9QFbcLA4RJZ5V9//RFTMrOe1pm6LK6GHJjYuMt1zSIzCOQuSMfXNMzts5FyUrKG+hr4i+R49Va4
Kf5YvQc/zuNj3Jr+w6/Sn0bXfa+s6Y49D/BV3vzMs6XaWbGxmW3POnqLd3HjoAE8TXo3hFaZZzMX
w4DCW+SiE727ZzkkxUZLYrxuw9Tt9ANxjRDYjOe8JeTegfgG/qZH5WZ7ytOhh177j0W2tZ8ymObb
v+0ctRFI5EDKnsuBnnJJji7C3x1su4rtSaYdA1ZoipYsX4cyUFEScErUFEqvcQVk67yGfFwMdCJ3
EwvzNoQ7n+o+JpZe5FFXDSPSXuM9Z5lf4k/1DvkFD2T85nQKMZ7Tfh36OFIoN2c3Ws9fWMPV3vSO
iWH4F1ZZjP22EWWdab8FpfhdKXxRPDd3FcpLNdDTOfuUY5U5O93F83gO0JeFsYqyRywIdcriWY17
R5vm3qh+EHRpdmOTXVMWsqDGrG7fdX7U+XpXDLn4qfdd00Z60cO9sdtrkD6YzJ5RbvTA/hOwhL/K
ipG+wiK0mLRt66oAz+YuseWq+axYqYHkdgXnC2VStgQmpGNueQLTxBzWKtqHZU/uxRfTdqK3FUdf
VV6mevg55RZ7ybg4OLN4UxYSiRKFsZrcnLQ4TdFRLz0WqsiVTNIUNgYhUG5U2za22qP02m+JYz7Z
TVfdes/eOplOLl1g3WYqyVjUlvGGg3A+pgmBerM20cPQn7j/0Tzg6SfDFeahXbr73zxB71qvGDyb
Q98zF7lu/pK3zbhfav+dAraSq7WYSakYvzzNk6JKC+B9cxgSt9HE9FCdoOtYzrnu+6+kVf0pG+eH
gdT7J/j8/9uY/qc2Jt82ISv8P4gov7v+/7xnbZLV2dd/g6L88yf/DUUR4l/C9hwrAL3l/yWQ/BcU
JbD/5XuOaxG7o/qJ30Cs9T/JKOa/fId5UeDa9R2wGsTR/01GccS/rJC6JpNth+nSoxT+b8goHGpQ
Wf6v8KxH25sPesX1iC4jX9Jl+t/Ds8nsanxcSXrQBmDowG5+V6Pq1rYmTSL69qQxJ0Tlo0BRDcNX
PwQVC85zwSjzxFKfXM9BDyOmlWSXDQAd6rqIN55bgezXyZbZloM9vg4T0TYmDiiiCfXwhZIx+jdm
fZ3El8xnobJQH87u2UG/pUAebKjdFhGW7Q/9RRRCsp5VYjPwQB6kpmBB7hEzmZyIoWxNn91572wW
pQ5tMDUH1zWqzUi95squ9ZdI0upMGzHSNalNK4bNmJTLWS/kqUTBYyFV12pcDJbwZK2sYJUWQDdL
m+6LtEt3dVwDZLTUBq+DH1n2C13SMPiLYURHGLmLOMtt8kkTVLNPAzPJmsdERg50pmaea1cYTQ4V
9zh0qp0bwF1tEgOabVYM6MSAZgcvoKNt01IFDi9YUVQ/fLXzo+7gkeXiKc+xa+NIl5TKDpOO/Fle
Wg2ZWWSM777iHmsZSMKo/Qq5B3aaGogDZEO+TVMJdo5izxRL06szBvcq6Hikl81h8pjOba+7YKxd
WftK2q+yB5pupsarZVvR3HfvfqqfPSAXo/ZBdKA3UdtRt5RfZx+Lna0y8mnKNE5ahlefMWEcwjdT
yC+Xx/VId+uqoOseXwqBiz44PP6vU+KY6FNAoHX3XecsEL2aMa6vqJMzLfeJ1hW9okK4Y93cYEeh
sjezatDCKYtHQLc66XmcOOMxoTLmFJisoEfzM2u64rzMNvexyWrw3gDKUSjdmW3ELAYkHFxktV0+
LnLjBPh0Ygt7SO5STj6mmIg7lLaGN/iqB8+xNpUAMZyV6pNoNpmcU4/EzBsuwR/M7W8jrUUDQqF6
jO7fXVkBQgmmn2zzX6lzlFvrsbrVSXGxW2DmsencpWWf0R2e7TK8NkWarJX+7ialoBODFZRMWyCi
5mrKFr1HkA1WBUOGl6GjDg+ri9GFKMMWI6BRpGcuLHR2ZinBHmtHcH/hlVTHbpSw3HW4c+Zh3hBj
pAHXQX8akjiqhuHD5jJxSAi4RkPabjgJ+JhNErOI6Fayjc9xazyPtqc2QhHjo8YxpmXQ6ka9aVwH
z0ZFs2Yl2Nhk6UvRuVj6FsauvrNWSoqn3q3UBSPedux7/Za+kq9mUXQPKpteQrf2VqZcfuU9ACKk
gl9eoJ7ieN6Gtcln0e0qLHdAVMkF0Qi5tDpqgj791N4tLvELhNPDWrJQjdrHghzZmo/NZ57fYWhi
vdVyMwo7i+D3PIk2p9aH5pN2/qit6TcCvdilo/ek/OkwWC2GW4pD2PLM26WwGrYf422e0xK8v1ev
x8AGhT2A2tfDHsuHwsycPNOgtw3N+Lkbr7HdLVEbpnyF8knUDbps4TtrW9pEK118SSPG6E3SONU6
5Ja7SjNzb4LfnxdvbUH5ZpmzEabYIPN8mRhlI6rISfTRwyriYSdGfHht3sEUD+oRea39if+EUuHK
dXdluxyUjTei1OO8oi3oPqkwfksroEnlS5WqJurJADGDuPgu0uTY1cBu2ib9LYlRWKF2rpnuoBw7
4uok8XicUv0uQodCJfedInCFj42OJx0csiINnkcMjYUcgYuO9OsFYZs8BGuJ0sc9VMv+XAXebz//
kxn+O2FP5KU5BA1c2L/1gB2qQjOZfW7Yhme+iqrqIt39TDJHP2H7LdZNaZorBGz8i761CUmH05aN
1yyARM8uK0UDcghYU8rMyaSaZQeoEy84Sa9nH5YGe2cKsijCyfCbp21W7WIPoD8g1tVIjGrlgiQp
BLfcwjlNEpMCS+11m7pvlcQ/x+pObbqcTSkCTgzDGASDHWHRwg5gUYabWTRGwAAzHTGglCdvytx3
AaIgjUaThKaEqvMo38i3cRvbzxV088LFM6VYaRw7OBkby4so9tp0BpLdaE9RotkSeQVofiZsikgt
f0Nm/KWlAGldhkm+W4rwux+KcV/9YWb9zAMXValUz90sIU7vpwW/M5mva4naUPo4paaHMiQH8rSo
qW2PxxGlAepr0u4cX9JNEwKryMqEZUtMlpaFS+7h3i2zd54FUB0Ks9gJI3kQhJ3D2PJYw71xc4ou
uIHwwiFZkzxk6TfZbnryH7f+RWSHoa+x2xCEPme+vHR7XJc0fwOHz1O2l8IdeELiqqSU9SXrDOfY
jEZxMwaTX0pdHYycGi7Z7b1ccOcZXhah3kjsvFJaPyONfKQNdRBToD/Ay1VHa1JbLYf50GBmJaHq
7KrEAOXthAeqrRcCg3RyO9xIDJBAWHoC0FTPWK/kA0CuyL6GGj2xWZDFA8Hva5eQ5unwGWLK/BwP
iujmvPwaoFlQRKGCLR+176hO96GfDbxavP9DNZJu4o3JzKH3GbrdGsfdETC/3QzsSavm6mlv0zSF
3Aw1NRyN5iLiyt8YqYetmprfapipn1CsjiyaQNqREuPMAxaGanLE8/8o2Uq/VZPzSiVlseWWek8Y
QLIyp4o9DIcojedVODQAvCrzgMvl3LVEah0eR1lrzJuRKyMPhfEixs8MxHEMYWpTKa7BVbL3pqq6
kjNglWgn35UQ3TazDPjfI9CDZknfxga33FzZ39MYrtcS8oAnghl204ffFkSkVfVqFeLDG6YtX5gW
DdBe8d6RVhopFvN7P+wH6g34geLPZNmYfXnGotkTJz+b1CJfGNA8YYPrVpqLX8ArZhqEoB07hLI9
bEQW+GebKuIHzcKih4B6mcSz36uSucv3y6+8Z8ta0q4mFOAGT8E0N4zxXs39ezmMy6ZR1Kw3eBsF
AtichP05mYi9Ei59UyFFGUvOydVpo7g0OeYpIRZ5aSaX8qdVYMsfZqycJ6fGYo1NdDMhkByXmQBb
lj5nFhmDQnpfcszayGqX58yQ3Obpp16Sz1mGnIjqu98arxDCWPmncbxyCaqxrTe6PcS9S+dSBJGW
y3OZefhhndyDl2D9qSq2hETfubIuAZdAm2NJi/wguzQqg4dfIf4AvxWCJaeuhJ/zgWmlPAfWxIjE
WZfpuN1WHcabvsPIFSRes+aKPG/VjOzVtpckBrW2iB95IfVqepiLNW1whY1sNI240LG+GLb5A2rI
d9du/EOHtxERKjtZVcgSc5GkVa61yRFd60Vy1azvsVJXS0Dx8Yb8ni8EcdLnmPLnCAsCI2XJOrgO
g2xtLW1FSX31KtjYNJ0LdYFOYRP4/axMh4yLeW+QGZ56Zh+RMqKHAc8xLelMsB+He+6qHcQsmnbu
nqmt9URFFIusc1CBIgAJsGrGifSDATBCx8hFrkHdXOgtzmaaRmjPvhyipVvab5WrPhh5me2w0Kyd
Eamwlt0NQyLKoGVg4SE4K11HvRZ9H8ALz4cLoABA9o4R8Onm9RaEhSV/hq0BsuQ4vE3CGhnL6W3I
gineLj2lZaORZxvXoXxrcoBILpPexLk9QEhGVjVo1sAG/d0bD0KBFXGG99bstkYuGFJd+2lMAger
FQwOvTT2it32YR6dcTOF6MKd19IywLkqLIplpLGwHpoDZ9UborjmMQUYzEnqu5KTB0NcDg9EHs81
I0kjvyLcP8b63c0ExKn6MgtSzQ1Ljc9Y5j/HgGk0L6Zrl46/AVE769z1E1Ir3s3ksnH2Bk6ULN9M
VRKsnNhnT/L4X7z/GsrfDywmf3TOeDID3qNYXI1NWto/0vJsECAlwtFk21Srj9mbfxPzuKP1U0hj
kFIdJvvcXVzD29WqvtQWxu2m69yNl6NWdggHwkx/YBxYVkwi38HjHQJ8gtNyYxN+7Ab5xS3q2R/n
d00qzjSgu9mgI0v1vTd0v0P5YKe1hPdqTHZe7LJzBFhk5rDNUNLWy92X4d2bki8sILzCbdR6eIzI
OGza5Cs2hkNIz7nHzinheiPcB52pxIpiDZsQQALpwqNZikNWoZbaSHisiTd4mfZ+nP4IrbdpWaKF
29sI9lKSYrf88M0VEw0kEXau13gOfzJ9fhMjZwgswrXB6ty6hC5rfr9c5TxaArPkblDDj+D4E/Ft
wVlYp/I9MxAmDMCBQXdzw2Rc9aW4o/5vynSh7YLyeLD88GOmfB303Deppnt8qbysnqXbb0bfOVpV
MW+w01Qr25iuno9jSbe3fLE/a1rHc4IM3khgMeaENmLqzhBtcLE3XpciP8EP4Vygt4Aum8BXbNHs
58a03h3V7gmdlzy0vR+AHuKmuUDxIEenitfQxQMo2ysRk5sdl6z7vg2yiYyiOSdgMURnbCRWlkXK
7PzZZtQUWI75mtYmQRBOZesQN7bP4e1iNHe/q0a+spq/EMEn9hfZhsFQKJCJsMKGHvOeorCjCs/M
v6ye0wkF0mXBp/wtbjSMXvTVWOWmUBOPAgYBYvmK0c7PoYzaQ0QM/GfoTc9lPLERyLn22eLmscd1
5PiaZfZaVSwNHj+amnJGL6y2VbsPUy7vqFeGrV7yhq2wRcmWmKBj0Nq+lgbZ1sY+9qGzJ/9BwNv+
CBaElpyzXfNEerzmhg5e28bdPUwNsbyMWn4J8ky1DXVr9P1V44kNFvYbMRFyYeBTuzEKY7Im9Eix
BnljrHhne1EyRnF7xsRyKx74/xyoAOQE7+Uu/bQ9QVsfoqkvgGZWxa2ACXJwIJ41bFwuRmGa58zr
/oO98+yNW1vv/VcJznsK7OUiuS9mOH1URt16Q6iZvXd++vtblM+W7eyzkxMDiRFcAyY4nJE0JBdX
ef4NmcNU75qOTqMImAFMrKNyfCdsblMiE4KAciwy64KFslQuNUISGfvbva+RQOjLl0NLBYCBK4K8
Ap24l27CXIVVA3wleTB/GhK3WAFCnkWdAXfeO2T+QMyeRb8Lt6rKy/fc5At4I3RbnqEJ2/DLurQe
YLN125xVRGD2E8BHLQBXp8W4b7pAMbGIJW+rtjjLyoRWVkzrwo6AuCRPV7ICVuUXGypXTON87cII
onZtXZj2eVUyLYgClcV8cM7ckegoDVR+V1dM46Ke0cKE372k9VyMI+TigSUafIxwOxX5C1RFe5fq
RbekwNcvlbRfB059VfhlsGyk/ME0CWik9kxMnfxSSUCNcnhZ2uQYO16GZ3tj3Oq+fc7Qd9VpkbQw
ZTyfRunW7KTLVuvv1ZoSTF5TrZILZy2FKvngSM7afHpC7y24SWB0jT3ytLVb2uVarWQhhHHAHbP4
HKmwfRH6yiH21GBtw+Cr0OnspThZd8h7lznWFauEdofOsd0EhfqEBQuT6OJV78APhsp0I1z1d5ps
rSJVk5d5nD/nHpZmfQNqZh1jR1ig+mFzm4XxznOiVRBUzSGh4ukacrD3p43cE7wVdkRMWbXwQYh9
F2wWHM5zNpCpWLcr/VsaoT/CqYOQVowYUP3L5F469iqNsc3qO+LvhEujwZIjH26ioANlSQm9yhpS
GAhfbpjY9An2qro07gw0Dks4C4cxoMDWtN4jGN8CLmC47GN5nTnEhuITqWyVqr+AXheyHqU4GU55
wYria9rxgLZWyUrS6B7NJma90N8kSIcIOKvaRZgjYawdViV9YmkHp5rMNbZxJ+SBGYGXKoQqIZZB
ObAZtCbeqqrH6m4ytoypxMLbkFY6cPBLpuKYlzDY9haWHrFhbMfB3FcBiTvwHla67uFdR76IoN90
10P7lms98ijQEUbunmqVdl62ur1TMKp2Hb1G1NwyL0iHY1NQqISrB1uqurKGfKNQil30A+EOpbSO
lfLV8CgFRmb0Ng2mhdRCJcTUVl4tz3hPLYUMnARzkta2okNXyDeVU29lbLBcnYTURvZPWiiBBZNB
6DkW3HDE2wWrHOaCQ7tUsHQl+D26KhL9NawhiNpRd0QPdT4p3jpWK/GIaqlbWQITLsAzIYPvMvXW
m7LVBG/VQ4u2hA16kciChhM1pyTXblsppzgwSuilVc0FId83HVg7NBqIMbIEyYuZiYSrlYwplhky
b5O1eGOkHeFcm8pr7vPapx7rm6vCidKVToq1rpK5AYGZPCNfxQt/BdTkvEmgXOZERcqMfFyUjG7a
UFDdel26ReKSLqQwIaC4GrK90HkV4IZMyNJyhVZ6hWzYXgadg3furvSOCcbbYIevlaRDYqEpiyXT
yUlGdU9wsrr3QeFIrk6MtanUVxok520YKZBzIuYWOYGsfVB/2wPBJZ20hxnreJK050FhRchaxzVs
ap/zJg0Scz/qKsGGY0kDnA82TghWrPGo1/SZ+9YP27VGwWoXaQSy+K1yQUHGIG8DL6EikwOX0gz+
QiKvWhcbzfdF5keHgGvMBnY1Hy47VRgWG2R36WM4bignlwSRd9s+TWHLiIQfTTj1zHt9w6TGHnci
LSgHkt+1+SlVyhBcMq4OXi8Cnee/HqAM3RfYGZlZTnwoNXkbGid/d/4y8x4lcRI7fjzGLBS4u1C3
ONvgSgc2uegdC4ZoNdlLeIuk68kSHHFT/bYJMpatICsPc9z0IOwlgtkqY961ZiOMcs4pELFGYcP4
k6nGsQxllLy1bhzALqMNT15BEDi2IAFOYxDDiAFWRGT7vGl5ala9Kj9/HlINe88st9h8xFV/vjEH
W3++jEaSEseGrv3zjZ74aIIsmczlBd2bsN1hKUms9x8bpxL50vPrEM+HslLhrjk8BbawTkvVVtpY
rbTHoLVxMdOMXTstb6zES89zn/lwJzGa9hSwy9Q7pPAGMI4NifrrppXSKooLyVVzKyQ9wNM2yCuG
11ivAP0u8RLGucGRJDqeGHWUH57SjIEfNzn5OvEqQG7mSBFjKaqVSWU87cOjhbBnkU4UeTG4gtXU
me+TKjXbIut2rAkMItzCTdXY6aqgKiUNN6qPRjNldksVErY+fungz5gXoBjAGyy9G6MaRcWI1QGN
8hDpmlDAdsvBoAIRj9Gt4iXFUSpiCvRWsKKP3o/+IAYBVBCG2qur3Guv9ARmizwFKyUfSTLLsvWE
kRLjjRZtAX0ZVS1/P2kOlD4oF8upa9FktkQIprG8zeSx3ede96WU0jt5gLQWUQ/CigOh74l1orYM
jMLaJV7LcglVJp2kBh60wS2XTc4kTvVfWPsmV4WkhGvTSxxAG8iDeu9WWfFWqvllTcy0rm5LjaWK
Nm4Si7pnatzHSkMKaqW9p5J5U7GoRt13gDeTAGQTpSnp3lJPImTE6h2ivRESxCKN7R063grwBF8q
vxtu69HaR/Ftp8LO97X+0mv1a6dCgeRESLBGdMT5PcV41vsZdIHOy+5G7Io15FzLru2egtS5En+2
sHH4QDi3QKoru0EYvWV5uOio4APEjY8eJFYo70gf5fQGKP9Bh2/H2z15r/Jj1tKz5lP11lfaY8MZ
GhGFEWG+h0tu/SUYqWET5UtAc96GZEz7ZLoi8nkQZ7fUKTecx6Y5bZypebY6/8qRmJzn2DJR2sW8
B8M8rCB9m5UbUYeycVt4zH8mHo+kEH6xhXxXNsOmUzEpDML2re4bplesc6mAM1Zigy1IH3Vzq0aD
tzLklADSxN4RLbUJVbjaAUCNWQojxTB9j9HNgph0cM7GRRRi7hr4FaOlMSxGr4KupYy3heq8mr4x
HeqCGpQCDWeJxW2DYACLMacvmfc12NVKQUXFYWO0lOnRKxvIKOwOkURoXsEaZVEgvCXBMpI8I6qi
anBfnjiFDGRPXDqAIu25RIjfadLTRZqzSkVS6iys1niUzN71G/NGaaMNKKVOfC9ugF0jLT2Vmren
UPD1IDCZ0BzF/ajykCCioELjn9d4adsPXSU/01dqbpZrX7qcBF/d45zLqlsk6NDjCr4kgl1frdDZ
9gk0Ga+6NfWYAsJoMrHRLv2sQIval9Waeg1uM5GBRTo1b9PK5X3SRC8jkV9oLk+hWX+1Ygqh04SX
UZp31AVxtwidCR4cQITMXXS1wScVUXuaYLoRkW5jseccJ6e89lrtrU875BN4FzOhzhb46gljXs6Q
t8LQwvc0rt/UGuKUrd+bIQ+pF3Y8jvl9ZSmXDoSwNcIQjNdgeCflPYssFAdg9/BydZwHekK5HdJs
65glZZoatyDqOo2U4q+Dm6I74cltWeVKQwG/COuOqXMYuuUXuZ1K10g9RtWQW2JXB8PKHxBrX+hh
ir0s9qHB9FB35U7V+8tG8ddhI7QOqq0v45Ds6t5Qtp0Z3EaBUa5tsxLTVMA7W9I3vo98opFKOs5I
zN1ZbTnqZqxFFCq6mYW9pZr9KAUa0h+bwfwQw/+uKvOpZApWG5nGWBq7XmFfl475YlsgNzSbTGvf
1Xw6FeWVpearUacMiJqOih9vREYMEFx6j6LBow5dtaGzkjDj03Qi7WsotkGro02zXGmMnuvO3zom
WSoYhLmtSS0Oa9+r0aMSw2RBdY2R1PW8QEsaS9dpnByL7kXyvWphdw1cI3k3lpG+NCtfW2B3d+Hh
I6bV7XIivQ2hq03UmYU9mCZtyTm8oE51Mi3zSkuaU0YSc5aZLgKGy/nvjg2x9nIMzdpsknVl5ddB
LecLFVaCMjHl1uWQ1oml44IJEjOieFy3aOMtmNKgrn4NmwDNodNsclslP5OaymIwKLIZarmK2uva
4lmCWIoetMrOncy7NmF0amNfbVL9mQwF+MaG8VrQb/Wku9VVeRdhSFRXwcHAdFxzun0Y0CsOzpVN
NUmDaceji9oeFPa5TvDZH62nxra/2smLnGN8B3Z2i+U4yhq8fDNLQecK6l7JWzrXnqIwFdZB3k59
9UQZV5BUI5aRzSajo5Wy8jny02vIFJeVYyzRUGBsBNMMdSnaHuYgx0D29wTW3Bqy/lBg5GCmnABz
y104WqQS811GHzYD9E3hGLkogGEWEuVT5uQr0Nd9ZGBykQJ3tpSM26S4i7oB+85r2WheZZ85jor+
uidBl+eEgXaTEMAhMxgoAZCNPu4K6OPcF+qSNhbEyxKJRlLh3xGNYGJFpG4qxJG4y2CuHoarUdYf
y0kW6JV3yDHlzGAntNaYsEoES5FRHZXFl6jtHuqYlHiCTC61oEI4GREY22RveHMAvevto52Uq7qp
X8pRf0rL7D5LmBYg2C7N7gsuU3iIZVggJ0W2Zv1oMQCEwzLp4+cAXaUDOoFUD6Ahq14M7qdno2oI
APSHXFnZiRJv7ZFgdak5Rbl8LAZXlctyCdanXSaegvS6DDOXddu0NHiUcs0NLe5o0Q5Y4fSEvudG
hbNviNpNJTg2C2UArwZcUomfmxJGgMdAASymrc2mPJdT8GKdCwOdIMIDswe/Vf0vNdxseSwPWcPM
R7cZKaGQHKi8XhmSHKC62EWD/tx3MRmz4609Ks8UzbCQ7LuN5MBp0NLsVTzfHjRktHgkrg4pAZEq
pn6Dbt7iO7/rgo7exwSF67XxaFggbXZlpgtTtUa60nbrW41xWbcxC1BVes1Lfosh3WdCcFCX6Irx
QMYAR3+AGrDVM9LZSWsZdwEl43m6bzVvqkl9qvHxSnIkRQzNl1lHPHlX0mXi+qjEzSuZgXhqS8pL
jWJqwrxscqBPRtnKhMizVCvDgdah7FBmTVuJuMbwLsZ8aO3nMT6e9pWMtuDQgpRoqYDNJhCZHIA0
926d0HyUA3AB38MjGeJxI3cHs7bjlVKSTdQG6Cez4n0sM7oMdTpleC9aYYwzZxofcpZDVBWAQhq7
XFhaBKvJetbqkAhxi3BtKIoUkoi/jYdthmJAB+FfYlploiK31QXoQb/JJeMB05ceozOCTyIFfNIK
H0p1umyZRG48W8V9QY1PTIHgKIzWI8QbFOeVgxtlUGFQhsVDroFxt8JhGsJk0l6MFFe7thzoMuCM
U65Ax0+/ws3V15kUXJelT56vl3skFKzxyIeyXT+qU6Ss+kEjERtiUu0IJQh2G4qGTT/oyR4LiGYP
eoMMeHoDDDoUNauKvDYuFK+zNpo93NEUEPRhwGX0PYrGHJOV6K6XRbqtxFAbZgxk5P+soqHPXehh
6PeweGPWzJnTRe0yuEPeSN2nromtLXhW0JTETPIsCcKU6eBME2XltvB3Ew6tCx8bSbmE3N/Bp2a+
qPfUCcwrZ4QYkqPCSahbbcCc5U2nxNeI+14KP0aEbOyc+KJikX1qlekwBL62AzJrZExb/CZlZsOA
hfICOSFe0zu9mGC/y8ZiKiK4UlTzijZlHhnIC/yy7xrKQr2KdA5hd4lLPVzq6r6p89TVjEeneDVx
THClOvQWshpep+F0nWmU6SowS0y++msvPtm5f5ioiVgSZTEcvg9mm/RrTDe/VhOBJ8LBhW4ZIRjy
/J1htF9VJ4UE740bPZLvdOkJJ5x3WZ+WfaZmBy2DOaN14RHjkWnl+KrB9F1bhX12oU7JvZDLe5lT
gGDAJ5hqF1u5bC2ZgbluC3/b181Fpwyyq4+kNwdNs/YCJVxRjybLN0Z5N2kyfeKYuYHGGMJdY24T
7Wrc3SmKIuNKPDz/nI05YEWbZ9bGHu4pz1AjhIu+RiHykqnAMmnh3fSD9aio2L+05V2bIXWHC1Nt
pNS8gN5LLXp8UyoqsgnOHF4FauMnZrhMW6+km9hNhdxuYrvtESv5Bvb3DCRSUl9hNYA7CsosF/Pq
dYMNTOlQq/ft6Blx4UJt08c+gf7ktU8Ig9dZU4HLF17JhKo/BxAndgrkQC598wQ2a2nZu5l19jL2
QD3aFp1Dz/LTnwiinsiACbGcSyd8hrHxU7bmpF6SfsBEi1Knoa2DOtx0PXbgxaC8YGkM6TtBS+lH
W8Y+f5Mrdy1BqUtgYsgnSYoRmBQgCE6vIoNw+EzrTk6m3nTWWx2lKFGxDWe2/lI07aMZLb2iSs8T
Q2SW8n+CsrRwSDPeeN501GQRmq7iaZmp+h64exuH5qpxJmrptUxciUJClI1tVXReDSszT+/CEJZ0
qk2LQq8015GnwW2IAW+zr2WGD4LT+gqEd/NFHwcE9Cm2412oXAe63OyGPqNrHs3H9sXO1WAbl6BJ
lBhbC98YQ6jEo4YlV1ZgDs+SNu7vbKM8D1Qz3Ng2ubATHjNGeRd6qBqddLoxVSnehzy/TPiSaNWo
BTauQj5eJa26giWzUZsGZC3bKhrx4+BbN5OPDNXwL42Kyrrihc+mrYa7Tu0ua8kAnR/azk2GNFoG
4TC6gljtZJ11LRlEEpjyEQekHmdGWm6dZ8s2r/BGHHDdVZItYA4K+7EnjETaqkXXnmKfb6ZGHQy9
DgzXR7UkD28z+/j/E7X/Q6K2o0Jp/gui9kiUQ+b/SNGef+bvuZWyfsZAKDjQWAxZlojc+ntupaLw
loUGRXPIEbO+y640zmRF05GVOKasY/v0ydDW5TPHwd1Jlm0NmratqP8MQ/vHOD9DtmUD6qvmGJAB
+TuaSPT5Lu8LVzCKqA7CLK18DBjnBatEWmcDnppXmE98d2WuPuJ2vg8P1H5MUvr3f+0nMniJvqEY
eiEDOx+/Dt3CvM/hpmApf0KmDgnCeMhxuTzXNugmAbUfi1X4DvF7R4IRKw9WPsvg2N8rx8G1dpBa
8yWLgkkiHHCVH/76qyqm/GM6DV+WxFDum6ppumNw834KMxqVWoHCoivnFoklC2zwasqvbKA8wmjU
Javedz5BNQXev0RR3eKNOuwk7PcpmQiL/0ZkkM97ESSihQ/s7AYw6N1Sp0SmtmGMiJkNxpJQ/nQZ
3kU27CW/H/b4p6KDjwCh5mOZx3CrwMx2y8hx3DissTSCik15MWWN8Rm0O1sIZzidrnQFtoImfIBD
OafoPkuG5tfdH077hdxRACr7dQzHaI9IeFrmShEutYpo9c/NR2iCFZlrn7T3OQxh3mAEp2wKg55c
JCfMm0ohHB2mlBIzNR8cVxkIs5ET4sjbOfa9bQviNwfLX4TiTyKcVLdZWWCbg4W/js0o4N68nQ/I
AgeY9C7E11QZsYCpPHq4bp3rhJSDRxc/e/rPFv91dcwbRd0Ztcg41wKCCuvAYkEsNqXY4O9Dbooc
MjxJcrWf4xY+Ihg+X+fUclHZeg9lUm5xJlDFhK3ZUx1r9lQNzuWw8dbzoWaSUAjaqmau8MD+Ystl
Da4Tf7W7qFyZ4tV8aN58vlTK6NHoGSYlUZSfT9cQFyFq/AE3EXHm810BJjliHxPCFuJ8P5MLvE4k
F8wHZTsu1ukU3XyeoRpLKKPm11bTCwKn1r4VARpAr6xRkA8iS/7zZOc9RU+SLY8Dq2sSIJif1R8x
EPgHdZsO4zF7KP21Yxn383tJiPNsXWiLTq3JsJcQQg8CxQmyhD/tqI2/ttv8/uMlSGO2HzeqaAmG
YRf7eW9uHSrFkG1PPtN8fD7EHQe4cWjzviMS0EsB2pSeyE1XgkYCkeiww/MlCzIEkRC60cSuFJRU
5TQUDPu+t9j1M0THeGL5pKCGwz4k3WTf6yCVSM23lvgOc4udAz8+9qb2lBpes/6uvZJEQv1h/lJ1
TrRO7VXn87fJ56/0x8YQQNdn8ocnUOowB7DtRhqNZ9NVpLlYq4iX82b4Y+/PPgL5Dc/XmowAPed+
ySPAlo8DXULxnEgn0wGQdWi687uT2PvpZeaxOoZzCZEs6mAMJyyZNFA7FnziF5oUSBEvt4+fv37e
E/7o2zbpPj5VBYQp9MMYLSud69XXPOaj2Mx78zFqC3TfGXa2GMkEUIbFByel9RdG6SSrj7e/+2Qj
v0s4bewi0WfNMRDzHgq5onqcd0dIVxQsxfvzprSNZ7hfGLzMKeKfb8w/XX4e/Pxt82ckO1Xwe7Ij
d77y8R+X38T/jcdOvW6DkiUu4+xEoYh+yjcKcbPT0tn20AL7+dQsnzY9n++8UbUuhl0jo0oRJ66b
0CgXwSh6vY/3A9VGFaw95OMgKgHakUTNFYkZdFjzZ+dPza9zBfj08+W8Nx/7+HXf/UwmtemGWE3c
klVWtbK0HiLxkP3Zr/k8hrWAjalq1bxBskSa4iDxF83UxkpVuBE/z68icUgW7RXuF3aO4mWv8LzN
e5+bn4+lAslFf0awLldDON9yBcTPZVPwdRQn/6c/O//Y5zv5/HOfr+e9n//Uj1/Jb/VAdrgMo9ot
K1n9mtObraBrVXstUFbWUCRbLMQfdS80IKeDcc4bFpH0ISybrURShwKQhpUApndYb+V49k8heIPc
jDX8j6qlo2BjG/K1FrH4/sCjZ1BabGSwqA9k+vMNXNbe6xDzzTliQsbAdpnV0bCcYyaynmzQVYMp
Mdh3W7mtaNzzZs4A+Hz53TEx6lXQy+ivRAhBZHky8XJc5KwnOqcdkfXXxgTRrkzXqkMMb9Lm67hq
nrgc3U5SWEKYQbKh3DwgjNkDNnX06d2Nfqljr//x1zuBUVvzE1TqOWaTMappeyDkJDS4PBUKudEo
rW0mAGG1QcFN9kYFQl6DuM+7M+I+bxCzGHCq/Mm18Z0a+tHbFt3rfIEMTcpQ82YFaz31IhED/3yV
TDHexVaNCG2KNn5dG6u0N762kVYKhdSCZe9zWQf+urco8cf1uHUyt6VWtSdyCA9j+FVihjXgd7h3
rDaVoZp51+QxCEIhx0RzICos2VZDxBeupcnZ9eqxVxhCoILVpNXEJ1Nx7hvmuuPos8TrD3mlxLDn
U9iYaBZLwQhQYJd/bCa8Th3DjLddM25Bzm3sELJFoE63oN7dGuB93/XIkxQmOLmCrgt4CaPwzDpF
elUscXMHCBd0gXkzh1E4IrPi8xhAacfCO8O+KYI7MG8+WsC8G5oxk+C4Rx4PE5XVhnRhBZa6lOEn
uwhRjj10iKWlEuZBVs8Om0j/shkMZWFAWwI+Z95qttalOSXDhvoRhWAlVb7Wg4ypp5iqzRtlHqWd
8NtLFv1kzJr2Jsv1N8oGV1mCRC7G2XM/75VROlBVR/oVUD/ep5wB0dDAAvvvXpOpTMTSx+EY3ePH
ezZdR2dUyebz0PyDH78D0TnoYw11DgZqbixrMbaUYpMktjYBzLHb6lGLuRv5O8hEmBHJvYOP0/zR
Ima2MX9o3sNvCI6JOPb5xvy5jx+ZhvANX2+SCMWvtcqSPG4chMwCVqItNvKU6Vw+sUtjV8AOstRl
ztbs52OWBGCL3u2IUNrYzYfmNwO/bzEC4GO5FPtUkPl6SVvBwbblVYXB2C5rjavBw4+SlsKQrhJz
QBDiBm/ZGFu4+VhTvfu2XwFIMTOfDxmpIhHj6QDOiU98vvH5sr8kJQsrQCVZdcRl9XibEjmJcHRh
bRTSd5OND2KjHUhkB/TqHzLiA9NzyOY5o+MGn8Lb5IJlx7W08hxKYUA316BrwbBphM/kgjyR0mR6
7o7Vdd0fqxASH8CJG/n7sbtv1ecOqWoQbyhtxeoqiO/16FKJNmggU5w7o0sr2jQqz8zGUg52hyOu
x/N9zKKLcji2cDkhlDswjA+NtLOdpWmcfBks0SVUIiYTZcypoaw9zmtt7nERX+oTI/ayeZ1gna/S
r9T9qmbT4hApPQnOAed/01g78LSljD0d1dT4Qa0WWrTw3eDO9BflC3i1HqFluCVYJMB3kSowDGh0
JdAw18SY6NrGktdmumsxsyPetVmU+qVNPtFdFV3BzUzO5XWxOBr74tleRBcD+PCCgIsleX97Yxk9
jcfajb6Oa9A2SBWr3JWARBbAx8MTNMYlRIA35ZSt+l38KLvFfeliML9FvBJcattuCx6/CK+slQnD
84pFJykOO0Q558q2eMEMJmguMFDFhhpcJQmxYdzVxMcdYf4X7Vphht24OXi8+0LE7iUZX+uJhPml
vopP0oX/Pr4F98XX/FgeB1b+y2qVPqKsNFlm3zWZa1yot/Wj7r5jf37YtU/ejm+FSdcGccaJZ45w
hqu9hq0WiQZ4Tq9IsMlzhiyX/FwNP5SVWT420TYMrnsw1dKtCJIrt97aERzDdJMOoCzW0rwhwABX
YvlNz08BZdsvfr5GymyivB4RDixQOfftFngeJ87BWkQUB4a9EImRKYrTowLBtXqqDkfrhDfiKdvh
3n9jDnsbivMq3Ck9XiEP2rTNfVy8V/SQKCStO5RG3jHYOifVzc799fBEvgUY/tGPUO4Sm7X1Qxcg
bcTa3SV+uRm2uAr13g5Hh9y8xjMoe4aJKk/rLwieI/WUEb2cX/Rr+bWQVsW0gskpM0JAYYdn9GK9
EZZIVHSODMhCm3DwmAr3S+1ScRbxfTkuD8ZtJy2kg7Iu3PzBeAsYBwFrYSk7R++a9FjrC9Zgo7dM
npBFSpp4Uz/oxNw9jbdOcVT1rXxk7nVKngifw2nWXsgvTrZM9t2zTKssjxh7MPvBYswtlo6/S5ij
gP0M2HUuQqwjsQh5yDZN52JfZd2bL90pvbIfy91wjsAQLKDIjjz+2FPbEORuOnOR4lH+5i+rd6GP
VFZkJkDfGJR1kq9Rl/IN+fUJzhcQ4c+1vXbCUQq40Um3GI+H7/J5/yy9Jlf6Kl+ySLtVH/23+BZP
EUh4LbTpRbP0LuKH8gH9wInqAMKgVXvANNm8yLeIdKfHZKdf3I/Xxo201a6idwq/lg9suaAA/xW0
09wP63xVYvgK+eSu2XQndasf5F2MQd096ZLdM6vjeFe7w0JfSY9yvrTWhOEuWre9DWF+42G0ZFUQ
4emUYDclStAwn2j0aJqf0h1ukSoQmYmafiEfoSVv/AfSfuOFf5OTyWIu81WKHdUCutimXyDwW5OG
d3K+xC6OtCvTnbbxE7aVK6nA7/5SQ3yBuGNJp+n6UO2WvWtCq13kRx43jLAvyJEGAnqgHR6RxuJE
vKIkAd7gU/7dTBdRgFh8bWyG06u39Y+sPLfZFtP6TQLKfdVs5V1Pz1MRYbmY6AE1PNEXqlvecE13
zQFhbowv0jKjpfpbuAo+JWrZjXisr5xHzBnHAXOBZamtPRNXYgr5i/LCIiBoiYSo3oDCtht/FS/L
TfSlP8+rO9ZeEdxcfqOzNh7ImMerGg0pkUyuvyuP3jrdm/c633mDOcJ2iJeXUIGtA7YpWIMzpmDT
6uJuSDkSoCNavY+X8dF51q/iO//c3wQvIpTnYiC/D6H038dFOysp+MxDpEa3Qdhvs6V4tJd1q9oE
mneh2ExsGrFS8QS5DuYJIsu+1yDUmO0qVG2QDJu5NVzrXiWOHDGsRgVsDwIFl1Xs+WJBMu+Rr91k
249djBRIlUu6Q6zXpFeIzyTz6uYf/7QGeLUsa1WQDknjzFsTkyM8ymzrK5JViwVV4BCg8ccmquR2
L2kJ5AexN79R18UTvGa4bCV4r9NXOoT5aR3EsbqrqVzZvaQsp0mnp5x3McqY0IGhVLZMvdZXdcCE
sy896O42BIqgsJJ0kWYBCLFGDYLgLV57Fm9ZWuKOcYzdciUYt7KgquJRX+/nvSYQi4LP1wjEWX0E
8sHs4LFh7zsSHCDAUbGxBC923vs8pjhdv0mr9oq8ZRdbhnppjtxgliesdMtMKdwxUiRSqy59U5ax
4E2Yg2BTvgNyrjetWMrMmyZGlD9KyroX8YyfG18sBT9fqn3AVerky7nKNojV4bxXzWmBnwd1sw6x
wqiEcTFrP1Ntl8CaOrlUVIIbURKc90AS631IdABWOrhjmsoNxh3e2nYoTRUkN0DCYJjw2qLE+YnI
dV2jP27vCUPqhUX7WsJUc/NZQJJtAnvG2BQPY9im6J9IP0wnKjFaU9GrOyXLdYyozLYLSaFptY+X
ch8Kc3bj5HTerQWuBi956IUgQrktKrtcgwEMe3CAYe8og7bRQnvrT+IOV7rxkI6FveqSAUJmJOp1
eqyRCQgry7VFJqIj7tzn5vNY18njTvWOWJmiru4qSM56m4/uqJdIrOoLi1WPhocz1osM2HOJTvjU
IBBDgTSbV+m1KKZ8FI8/i8lY1D8ZhkXHKuXQ4GDR7nGpwlcNznpkli9jEzs8Iy02CnmtPXRYJbFy
YyOT6pzJfbuqK1NZzWXV+QbPm8+XSNtCTpKFocycfL69iljaw4NSWBiV8JaKsbfxArUp75Si6Pyx
ETVko6g46INBpg6sIngyWGJOChW6ucIaqVG1/3hNKnW6+t8Fxn1DFd3n5nmVNfjInNr3arx+r1u8
1//vv74O/8d/z8W7V9A9m9v8v/ahv/5F//I+/+X/AN5TFcsG9/kB3pu/1PyN/+p3JM+cWPv2/m9/
060zWdMMxbF0ef6n/e1foMqiWJrfptbinJk6AJspoD/+1HeX5x9dgL8+t48r+def+eG7v2Kg3Ig7
4Id59j1UyQP/nzv7n37D59lrzpkha4ZJvDmwpEAmfzx7xwHJBKlUHeXjfTC//5Fr8PwGTuuGNcnJ
r83310BTdAVs75fagKadOay2dVWhXiz+/dQGbPnMdnQgRSRn87/f7iooQMC/ehF0TtKxZQxxPk4S
sPn7B8FRz0CaFSxK7I+LBNj8ezUFbh437tdagnpmmbhLgCd/nOTPLcE8s3X6C5Un4uPf73YRbFv7
5ZbAQy/blqlq31oCfez3LcEyznTTNnVhXDf/++1agmUK8sKvtQQbooZtQGBWP1oCV/X7i6DIxhkK
FQzyPtrcf/+w8A+7RIPb9qtnb52phm6iWf72HPx89gqjomKpliPrv+dzoMj6rw4Lpn6GRMMQ/eFH
E4DG80MTMNQzrgDDo/PbtQGMIz+eyp+ma//EzEjTz4iAUVUb58f5309zA0bDM/pKwzEN1mz8++h3
fqMHweLm/OKDoCtnhkUTYIr40QZ+ehAsBgzN5hqpv10nCAFN/eVe0DnTVA0wQ/42FPxZG7BsVVXN
329OpMgaT+wvjQKqfYZhCLN/7acxEH9WHYMwXRU0PvHv9+sBdPvfmdT+04sj+QxmoaIzDH50AT/N
CW2HHtI28eD4nCn8ZnNCRu//5CLpp/H0u0USXrw6z7htfZv0/fQQ2NoZVReNBeS3mfHv2BbsX30U
WCqKRSAj/kdTEHOM70dD2zyjG0S37HzrKf+nlss/3cePSsLu7d/+pmiMVL/YIczzHjE5/vu9/mk8
YH10ZqiWjjPzb3f+qkyX9YvnrzEt5vxYGfx49y3zzJIV5gvOt8nCb/gMoLL/xbPX9TMNL26LPvFP
+0NF0bHtJmWQVcP8p36jyZCqG+bHDO2/PiXUKZTgOE6Pb37rBH5sBUSon1EfUJRva9Df6PSZxP5y
49fVM9nSTcPS/7xW6GhU02Tkhqw95n+/3ZwIHrP6q8MhFVNdR+RmK99qhj91BZRhqA+IlcO3h4T3
f7NJgYlL+S92BXSEuq3/P+bObbdtIwjDryL0AQSRFE8XDVAkQJ0WdoseEvRyLTERYZkESDmO377f
HihzV3KTenSxdK4kZbhczs7M/vPPLBFBWdp3HTiCusJUgJ2CrtqlYi1vRCsizRLd718UH1POghas
aiot7CwEW+QSe1jSzG41qUJ0TjEhtJMCBRy7oH0iHRfOAwVVTmiEnrBsrC7ENws1GxmhLmSUNlWo
QZUjaR4Z1gnIMvXHaeVCxwgfH1RX+PjrfMmOGzxktuDns1DUy5TUMSXuLkKKbhbSVb6WKgEuElgw
y/MCPGT++CVgEdVqOtd2DJ3i8gppwj5fqAR4BU5MIUNCUspcgT3USRSKCPWO2c5CfBECOS7pJokw
ueJgg5ryxuO7nusC9rAENC3raLOKKVlFqS6sCwwCp/pQHXo+QgBe1uAxgZLRuqhCgyIRB0hshDO2
Qjlv2lwBalKCHVW0Ty6JkaalEp1BWEmVIAMf5rAoYiA7CSeoCXmUnEOh1qlLM8VnENKKY6SEYSIo
esr2m8Msj+96bhCgGRA5aHjN6UJ8YDoGQZxLWJNBJwLgNK2zK0JvnOihi80o4osNsFPihBLJhLyg
Tp3W3eYKtkxJUrAYMBoA7tP3kVkE7bWkayFbFhVQDNX6dhaCaJlACQUpUnZV9vsIvUMiTqyQXIRu
k5XJ2lmEYBY4/XOZ0COBPtHWEUXkHTP4UOK1kEMkwd5BpLC2IMys6OAhIwcfsxbI8cQUPLEGiNDQ
3NwhQDHBKYJXQ8wzl111ESlBSndo8ZYRoIyEAVGiw5CCRUCSsYRbkFfRImmMbS0NFDWeCGJcwuQ7
Gry5LlhQucjIsdvdaVxa4LgfrwfVMwLlKgMbcv5A8yjmz1+DLtluMS5siA5PTTVnTuoWwQfSKq2n
jbFmbsxnQbtFWrqsNOHEXPHpAnG8HdTrdQE8taqhXbkw2HBqvFkol1VWVRp0trNgY9KIVkSWZ2Jd
0HgqucSVJt2aK7CLZbXk3DsyGalDWSIMEQjzhSsiS0ijZNWadJqdhdAuEE7DREUXHC0hQl1YOWxD
sCLov1XmKX+hEsDKgOBUFwSJ5opvz2gPexYlWAAUoSPnulGYfcogUIKaXmjfWXMg9LRU4tozZUVR
iZ0DaSTeMqZlIp/4zgEeEukX9o11rGwsEuYnnej+NxuLaLmu0fkXGPogKGTfNWV15abJWKDvcg7f
8aNj7Q+dZvZbU/XTNuO54qCXfjDVvJx+7+pdNEtHF7V4P9RFQPbez0VBbzySj6nJmX051eiY+7j/
7h7w9Nbevaanmj68aptBDZvdk/niyQ3zRt1TOfTTXt2qezUvRmENYqWeR/LjD944Zw7hG4LHu0Cu
Tk+J5Q4cYdT5gg1NWC74TnWjGqchGrKVqUiRSn6r9u0nmqu23qgtwV0sm6PMB7Xt56O2hQNyyV3X
bA7t5uHgCTd0ZKnwd81ePaqhmUu2RR9iya68atF/WnDY8sP9rT/tGreb7nq2Mu/o6f5Lu+kdMLRb
730S4GhASTr+n5ueA1t8yZb+KZV8xYy37TTCGZdQKvj9Vu08BUzWhqUmlrvft5ys4q9ISwgWi+62
rQqsyLrS9FKx5P7Rf3mWsiUV++upbbL8H7FgBDxs7p6mJzd6YekkUtH6BJvxZJotSUMq+1q1nWc9
yEJewr1cq+Fpr7rtfDoc5VQ+5HFUHBwwNoeDp9OOsiCW32527WflF9faRLhcNL5g7A+eZrv0slz2
OLb841BUb9ITum5OH7zeUF8jun8YQtE6Ly4eeN8dAhviarmlkm+a20EF0RPEI53BlIv+ony/BQKs
k2JywY+LK3XPcd6t79aRr9NNl5D/SzOMjWepHP3vEsKvm6/txnNjCL+ER79pHhf/9MPdNAdmf5DB
opo+eL1239CkYrd4q4YeT+kvTnK0F7vBO0Vv0lC8puBK5/23XevPuM1HiMXe7YlI/F0NOJsGucWi
aXMX9i8wlHSp4N+brhuf9l9UsE1ILSArFf/Hrt82i/fjiW+zqLdU/J89PU7OKqJrbXCZG5wqohYP
ZCgV/xez34xj44UULkUql/3V31VmDPoCFvfvg9pNT65tiiuVlA73QzPc49k8ybjiCzjMDy07m0C9
HdIuHfRHhd/pPh/8pekSe2LhzXhYnB28xUbF8ttx03e0h/Lm3CKOYtkvnw3xcnOaZ+zVQ5qObWO8
T2fY2Td/AAKmIazNvlHDm38BAAD//w==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Units Sold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1">
                  <a:lumMod val="50000"/>
                </a:schemeClr>
              </a:solidFill>
              <a:latin typeface="Calibri"/>
              <a:ea typeface="Calibri"/>
              <a:cs typeface="Calibri"/>
            </a:rPr>
            <a:t>Units Sold By State</a:t>
          </a:r>
        </a:p>
      </cx:txPr>
    </cx:title>
    <cx:plotArea>
      <cx:plotAreaRegion>
        <cx:series layoutId="regionMap" uniqueId="{13A78F68-1599-4891-B160-1E217416D8D2}">
          <cx:tx>
            <cx:txData>
              <cx:f/>
              <cx:v>Units Sold</cx:v>
            </cx:txData>
          </cx:tx>
          <cx:dataId val="0"/>
          <cx:layoutPr>
            <cx:regionLabelLayout val="none"/>
            <cx:geography cultureLanguage="en-US" cultureRegion="US" attribution="Powered by Bing">
              <cx:geoCache provider="{E9337A44-BEBE-4D9F-B70C-5C5E7DAFC167}">
                <cx:binary>1H1pc+O20u5fmZrPlw5BAARx6uStCiVZkrV4G49n/IWl2A4JbuC+/frbhGRLZjSx34pv3ZLOKYZo
dNOQHjZ6AzD/fWz+8xg+b7IvTRTG+X8em9+/ekWR/Oe33/JH7zna5GeReMxkLv8qzh5l9Jv86y/x
+PzbU7apRez+ZuiI/PbobbLiufn6P/+Fp7nPcikfN4WQ8XX5nLU3z3kZFvk/9B3t+rJ5ikQ8FnmR
iccC/f51/Bxu6k32/PXLc1yIov3WJs+/f33D9fXLb8Nn/e3vfglhaEX5BLKYn+m6xUwDU779fP0S
ytjddWuMnhHTMglG1rabvvzt9SYC+Y+MSI1n8/SUPec5fCX130PJN+OHjsnXL4+yjIv+d3PhJ/z9
610siuenL7fFpnjOv34RuRxtGUay/xJ3t+pb//b2l/+f/w4I8DsMKAfgDH+097r+hs1IhjLbPMmX
3+cTsLHOOLco1Ymhqw96iw3S6RklzMImfvmjW1A+MpTjoOwlB6CMLk8SlD/CzZ+baPPy83wCJsYZ
M01imDrfYgI//aG+WOaZRXSMDd141aetrm6h+cCAjiPzKjgA5o/laQKTBZs434Ayf9pMRs5girJ0
jHYzmfUWGW6cEcwRpdTaIjeYyf74wIh+Ac2r5BCbm5PE5uo5jvM2rDax+ETNITrgY5qA0O4zmM0Y
O7OwZXHG9K3mAH6HmvPRUR3H6K30AKerP04SJ5gS8uATETLJGSKE9vqzhch4q0GIGmcG4xbW+cDg
vD+S46i8yA3w+GNxmnhkopPxJwKCyZnBsWFYiGxVgg0AQegMjBHlJjUVYqBShyrzx/sD+gUuL4JD
YB5OEpjRJhR/yexTpzPMzgxKYD5DO2WB3/7QEUCIn5mIgb7oO/DeYvOxMR2H51B2gNDoj5NEaPHZ
zoB1RizCjN6avGjGITrcOsOWjsBb2DkLoFmHmvP+eI4j8yI3QGVxe5KozMNQxFJ8opMGTgAyCCIQ
1Lwa+UNcLA4myDIxtfbh6CEuHxnRcWT2kgNs5qfpQI9kHD8/FuKxLF5e3X8f3RB0Rhk4ABjTo2rD
IPrBFtgjY+A8f3A0x6F5IzxAZ/TtJDVn/Vx/WT034vEz0wHkjBgIM0S2xl4HJ+xQd5BuniHdwly3
Bn7Ax0ZzHJxD2QE269VJYnMOeRrxtPk8rTGsM8opRQbmbxGxIOS0GCYGuMzqM3CbPzCS46C8Cg4Q
OT/Nuey7yFzx2d4Z4AGawMnrL3+oK8w6MzlkPUGhXie6QzvzkREdh2YvOcDm+2l6ZtNnCeB8orZg
48wkYEMs8M7UZxDUWPiMEIIZ0XeZgoHSfGBAx5F5FRwAMz1NYFYyLjafGW0SdgaJS4o4/PQvs9Wh
ziAdIhpIDxgmJi+T5zap+YGhHIfkVXAAyeo0rf4MijNCvPw2/94dUyFkX515UQX01r5AMvOMGozw
vyHy/kiOA/IiN8BjNj9JS79+rjafaeihWIapSQhHO3s+xAOZZyaluHcGlAZB/6FVeX88x1F5kRug
sv5+kqjMnzbeJ7rFhEAoz3UGYeXRkBIhAqBwzKCM9haOdwdyHI2d2ACM+fg0wYifxKdaEdARSIlx
SHtt0eBDn9g8g/jR0k2+CzEHtmT+/oB+AcuL4BCY9WkCI+vNy+v67y0JMc50RkzKyHHbzvFZD4eJ
9F2/+fK3txZ+/s5ofgGJkhri8cdJ4rGWWeF9GW0yCTmxT0QGgwnHMDtRqKocc4cZZMQsShADnVGf
wST28XEdx2goP0BrPTpJtBZgdsvHoH15i/+9BkG+H1wtbFjkeHHMojCvQbaZEHOL42Be+8iIjiO0
lxxgs/h5ktgsZSnyTzY6+hm3wOWy6CAnxhEUnZEFJbSddg1Q+dBYjsNyIDrAZXmaM9y9yB9lnIv4
85QGfDMTc04xLJfZft4GMJDuB5UCd5kfT5B9aEjH4TkQHcBzf5rBzPfnLIKQ/1PB0Rk14H8DpYEs
v2kaJjchl6w+g2T/B0ZyHJNXwQEi37+d5ES22oj4+RPxoGcYCsqEHtQkD/MvJj8zkIkIOHJbWAZz
2bvDOQ7KTmwAyWpyopBkbbiJnz4PFQyLMHvDTwdxDDPPmA4pZsx3aAzSlKvN+yP5FSAvkkNMxieK
SZ5vHr0yfy6K/POAgZAGlldgSk2Yng71hMGiGB2iGchlbvVksJBstfngeH4FzxvxIUanaftXAqrJ
uSw+MbAhJkxnHMGay13ggt7CxGG1Wb+WDNY3vbwUu2zyR8byC2z2okNcTjMLsBKPnnA3n+uSWYww
zqzj6TKIYxiEooz3WZz+M8gEfGREvwLn5bsMsTlNh6yvjP+UWfDy9v77GBOmNLAnBuy1GNTEYBeG
CXsAiAXVGfUZLFf6yFCOg7KXHICyPs3gciXyvP9/kojPwwVKlsyAOszroqSBLwBhDKzANCDBvNuo
8Ted+dCgjiP05hsNQFrdnqZHAAjJMvtMhGA9n8lgZT/Z1fMHS5f7xf+MwUYZutvGdASh90b0a3i2
kkNsTnPHzF2x8T5Rc6BiZmAGHsB+neWhr4b6FcwM8jOGOUDkvXEcR2MrNUDi7jTDy/Xzn9nnLvDv
l/cZDJaQQUX5JZd8iAbnZ5BF69dl7Fy2QeD/kREdx2UvOcBmfZpxZm82Z5soyT3xmbsxCT4zLWoi
/rL+cpiZ6ddnwrIlKK69Avi2wPzBYf0KpTfiQ6hmJ2lseqgunrP8uf28aa1fxgzrLCGxedzcMMh7
grcAG4O37hofpGo+NqZfg/TyfYYIXZwkQvethG3O7ifCA340BC6G+YutgDDHncESDdjrpO/y0i9/
exuBfmBAx7F5FRwAc//zJIHZ1gbHm+BzEwMMFviZGFYp79LLA28aVAr2nPf7nl605y06Hx3VcYje
Sg9wWp9mhu3SE5+5oAZ+flhZBsmb3d6ZgRGCVc2wRRM86V/g895ojuOylRrgcXmaJucyCGGJ06du
O4dVAhYGtdktmtGHyTSY0GDpv64zSNyoz1ud+ciIfoHL63cZYnOamzQvs2dXfmY+DUPOxoIjMvCu
7j+czQwdbI2FEAbIDn219wfyC0B2X2AIx81JmpgbD07w+DLPP7doA4GOaVhQWN5F+xxKAIeBDpQI
KLJgERrsnVUfmOIOsfnoqI4j9FZ6gNPN/CRxupXl/5vlT6A+OtTQDLTzpIfGpj81ALYCQKJgi9Qg
TfDxcR3Haig/QOt2dMJofbrjBhvQMBSgIQTdYjHIUveOm4FhuzMyB/HO9ld+fzz/hNGL9BCh03TZ
vsEZG3Ac0vPzy8Tz76sHsJLQIpC7gfOatvAMJj04mgYTDJvWf5E8+NCQjiN0IDqA59tp1N0e//G8
qa1p2CL0hvN/f9gWhR3npsl2kc9AgSD/BnvSMRwddHyyGxyD9ethHUdpIP7mm5zGGVvfnptPPTII
QaCJLQLWZZtOG3rVkL2Go5zgEIHdVjXQqEM34d3hHMdhJzbUlB8naWrun/Piy37T4+E7+eYL/m9V
BTZoEoNClfoXuwR1OF0Dgx7pe7/hEJoPD+s4RAPxN9/k96/3308Tqg2kq2O3+NTwB5I5ENswDOvS
jpUUkAp/QMlgd/Rb5bn/0Gh+Ac+B7BCbP/7/YPPrkwVfj18cb4rNRJ3beHC44D/3qq8Pp0kORHez
0FGLtNWC+dPvXw0CbtjraZD9I97MXgNzMJB73uTF71810zyDNBCG9SCEG7AuASpCNWj8719h7dUZ
4bCQBMquBje4CXFv3O+R+P0rRFcYziWEauvupIi8Dx5ABJbSgf8Btg1BFYrD2Tivp2VeybCFsPz1
x9i1v8RldCVFXORwUiWCb5Ns+fpvB24OvFQ6h2nAYJAuhC3F0P+4uYFXHNjR/wmRn8WoDuhziuWK
xjq+a9LQGCdex6eoMo27mqTGOOoyPlW9uqWhba+RxXjbG4bBrveYrHqUYj4mi/hGuNIbu1WSLtTF
CsM0sfdt3rTpgvWXAc13u+SFUcuXZlw0M5d02XJ/CRN+2BQk0hYymPGU43s3CaMlJCTckdY30zbW
J3XtsalhpuTeYMVTEBf1pdt0NvK8iWSZfx50dftAk3QUF4jfV25zTrlfFI6ts46MQ6dzFm2bOgt1
ZybcWcSOa2b2vh04CF9UlW8Hre5OCHNau8iw746tukOLJkQsPYfTXdBCtT2zvNSko/+ZBMKftT6J
l37nyWXYXzynYaNQT8ho0KGa6mKKTC6DJNByW90mM+7WwVL1hU2jTVyv8Seu21bnDe6stZ9n1bmb
ONba6++6pmnsjFM5TtBU5jj/zvVUuypCGUwDzZN2k1RyXfUXRwvgwtLWpklc20VRu2Vik8iMxknq
8ikuijVyi27tJhq5RXBgzsSoHPc8azJ667lJvXKT/C6NImesezqtboLAzy8ab8RMmt+UeljcwPeo
ZrEQYktTHb2u2Fz47lw1zc5wb/5JSD0opNUMZ1LO6wbL1KaibBe1FRxeFC0xWHPQoWgVSe52mFt4
3frVjKA6vMyw8G4dR6PTnJholBHTu23yFtlVnTdj36iLaRoUeIGQUV4krK5mFkrFmja+OYmtTt4Y
jYVHVAu8+yBksV03vFokcaqPpdGEI7/O/e/qLny9y2tNbGn7O9goYMz80DMnKMzECLGYTrnnlN5I
teu4olM34u6sQm05rjovtbW89m5ZE8SzLqvSmdvo1k2SV5ldaZH/5DX1pEi96KFwWjT2iCZWtDCc
pYsDMnaK1jmXJaF2lDgusiG1Sm146eV5Ehpy7bWeXOssk+u2v6SspnbDs+RcdWRW6yHQG+jRvILa
Vpo8srJZpU74YPhR7Y0SnmoXfTOOq8obSdZpF7iUD6Ce8IVem1lMsuu8myPcRYuOFji1SUDQwo/D
wB0XUJeZ4LrLtsRtv5+jP80k8mYsomIiPc0clZXmW1OqPWpF1KwC5uB11PCR5bOw+16FdWjrqXCt
2LbcIrQRTVrbpUF7xTvabC8xGYOEOKS4jWXLNOumDgHWJmxGDTHaachccS0dadhGm0WPonZnjV82
9zTP1ixOp0E/j6gLzHrOgvbziGpGajLZtwHAS6eLhc0y5C+LCkUrLyNsDOam++E6+tLMDfPJE90t
6ai4jyxeT3Tq+EvZZdFKwA7ULWsVd0ufRPL+wBQesS7gwwysC5R3DcJhu3d/aCUYmt76HFgXhiJR
eqZnPQemCOeCB35oG1wkF1piyosiMKCtboftIetB+2+3Q9m87YKRVjRkQnCn35Wpe5PStrmMhPDv
ZD1yojwaObJ1JmEPs7ogsyMwh0XBMg6LLT0ypIdt1Wv1Eo2WORPFtxd7ldjTqdG52FYS7/+NNM5W
aVzHt62VBXZeyfpaGFm2dEzPH1OzSDZuUF24DXa/R1wTc2I50bmbWcmmWhTCDTZ5JPNzOELbmplh
kH/XtGge+YFdd8Vt43bxlWYW9CbyypXbsvJHS6k362D7xASxovwRV2lkR1nuXUY0d2eZy9AIZSiy
edZ6D5WTt6NI15tlFVvtbRSkV6yn51bjTfSoc+apoPF9V+ojRS+5z87bwjemThR4D6i4rNuG/XDa
WJtVZUYmiuxWZF74ibhzuVUsCtIFY6d2xQM2fEhSvTpix94+C9arvfFtIOYEp9ogGPbgwK5c3vcf
vH2dj63c1E3x5KMAB2IEpsvXg+6B6J05qlsDfIbEwTdlZ4Epl+2DHnJzpLlFvuzyFt94rnbfgsKe
o1r64zZ0gmWG9WAZJdnuTtE0K7oK4s6dDeiKtynNJrcV377bN9OrDGfwix95nKLpuT9NvPKaUSIn
TVnWS72I6DLILH8Syc79UZj+JeuVmzr0KjWJfq9YDY/sWKvOOGCVLGRPUsNXfhKhe9Np5QQlyBtn
XuESz9aI1iXxlVXWc1DJ89onvmv3d3pIAtd2S29397Z3yKc14rwJJEi85ZNWji6MrCQjK+b6Umu7
wwtP0NzHZjYf0Pe8gZPoS9U0qVwWTeTMRNC2pb1n2csqGpXxpVGHzUyJqk5FH4pFXL/RAqMeNzI4
d7qw/QbG0x8hC2U/zLYQtiis+k83KVZd4Hqu7QeFLYRWCjsSiV1Qnt0gEWUjjcZ3yG/8S8PTjbvX
VsddfCdEemdUkX+J+lbfp1oGWKo954fkuv4vvD5l//dc+Auq9dq3/3t93771OjIah2weJKK0fSS8
lZW4ZNRQQ44jRtyVoqm7/SVQHW5IRiZqdnzHmL3GcWb/rMkMUnqHigyxE8ZwoiHvE+eQ1mMDRW48
oRlehrUn4eu3RZdZ1xbz/VUeONVIaTS4BI9ljK1rcH3EKn2lW0DPX+lVJ+qRTI22dyEeGyb4Ab+i
Y5c9hs5GZPyGF2FX2qDcaOm8vrXbu56md3k68YVJbO7lOjD2L7XqVhf1tqk7xQjWkdhwAA08URG3
D7eQE4/SztPHmgSnOA2DxI4rHi/S3imOJNanno7FWDX12AqvC+RvW7LnwI6b2KKJ5ELQh64IR5bT
0kWYFvllbdTJqBBB9JhSb+Q7ZvMQgZs82XOY9MmhF3llmXOGcWAXyAQna99O8DveAIUq0xDFPtg1
DArJWQsPUUzKVjKYg6wnzQ0R1WyKUmOiAkOJpmFpaN9UIwhmNU20b4kw5a1oN1XEFk7uuyvTzMAr
fG0mjg4D9mtn28sFy6652451sDe0S40lJqE7yxPdWNL+Dvc0dado+16ZONp0z6fualHfoLgTy5px
iEGI0ZwXaZZfBp27u6gOWfIGgsIXmmLpwMiOVEdCw4baWS8Ha0V2j1HcipEHLbf/WVPMv2sKg+AQ
jgbjBNaWQEz/1uS5tBKa3nj4icaFO8qFQMvy9WLmAt5U1S4KAt5h4k5wIfKLPSmNAZhQVHjSCUrW
mgjIOshD28deviJtSdZGf1F04ZNwwltERoMO1dvwECJbQ0yKkmvFXHaChWtdVv5YGNGPtBFoTiXN
L/OmzC9xf9fTJTHb2ZY38ElwScpgUZHKuOsMya8YE4usTvAdDlrrqu9LdeugL+9bhNTfpAzbiTS0
dJ7Xib9Qd37d7u7C17t97/7OrZm/CIw8m/4zNgj/XQFg+4MJ609gI31fr9XfguMxzwn9Vs+egiLu
cjJhCT/PvFZbhVZ6lWhNNVetLYkhp7OzuGzHLhzdMwq37Z5b9fuBaC9qls3b2NJWOPJoNW25PHiM
6lC8As7wGxeyLmwnyfyRLzvtJzXiG5lkyLUhQdIWDP7r4qvGiNOH2kncUVjE+q3udc0klpqzShPd
nxsiTueW6eFVAEZzgmo/u8VR7I/a3HMf+id6AdP7JxLHDW4s7GVToiXYLuo0eoTc5zRt6vaHqCJn
0mmsvkCh6VwpjjAz63Xo+75dqNe1fz0bUupLpt7ZOm0Tm2I3PC9fe/aM0ijDMXareBTXOL/mjbTD
tPFuScq9W6MujbHgVn6uaK8cRZMGY9Q4N2kfP9LOi88NxxHjvG8qmghZdJ5y8P2Yijjd13YMkdq1
YlQ0jfv+uEN+fq069s+KVOAaG8RGuVZckNSbpIUVr0u3gXi4v2NGJNcJjekCpe5kQFccqrOXVKx7
IdpLZr3k62MVh6IrNkM028cq0kD87WNzLt+x2dbfXnZqwBGFsGqn39UD2+MHNrswhe63QezAASPx
GCFmSrvsUojQdQjTTWRFC9VMqYNsmvndWHYQE9qqe8DoWx5joy27Ymr6ZyjOPbt6pGqqR1oJvQwN
HJ0Lv2jXguDEsAsnLNfJQlG6GrfrQJFZ4jvnbq03dghG3bD3/ZC1LW3GwmDaIdGut927pyDIItlZ
FtGJdCdJZpUFZEzKbIl8mUZjdasuuRY6i8idqIZek2x5wLxna/seD87iXGjhBHZmweMUaXvrlAIM
EMPOuZOHcpXHcXuegM9uM8i9rRRNXShkFhpb3Vo1WyZ6m81Nr/B2tD2jx4vdExSNJ5TDuuh/DL/I
IPhnsF1Fh1p5H//DDAVHhb+d7lze+ZQnhfZnkAeTAnIX2NYyKx0jWTZjZSP2tsSqeLO2HhRBxAmw
KpvSRjgdB12341c0JdmJrllXjzCT9E/trdT2WW+fv/2jwmd/MXgJgibKr6P+UrEbTyfp1dZn6B0H
CMH3FNeKgqvEX5LSGDWAy3VQhPSWa5U7zokkU9fh9DbuTH9hpkZqq94GNfS2FyAOzAOKBBlXEKg7
O8zzeKp8G40H5Rh0Rs5U043ScmyESM70PpnuOS+9KvO+71WZd9Wr98wDWRTo8Z2M6mjeJc1fTmtE
V57uxduL5lZPXRKguSKpztIKq7lvZH9FKI+vQt3oxg1sqIRvAmdnlOc+dsdV7zn6VR6MWqOll2mr
lwuW02RCc8d9yJk2yhwP/+g6Z+y6qZw6TemNwbh4t1WKvVsUNBPuFtqlIjWikeDIJt64pj7YuLI2
Jrwo43NPE9WIIskvU8KtS9bfJdR1bcimhPN9RxNwskq1bqTY9nT1kLKIq4MOyBV2NtY1cDaEQ7pF
laWQ3QjAm/MTeaVr5mPRsuZHW8n4nCHaTs0kaX84pbw0S6u+CTzvnYmQQQ3njdsLWTE40EiHQz/h
VHAIYQY5sLJ2rExPu+bPJoNMv27HjRbbJmnoCvy0a0kjJxmxgvyFK48vOl+vbiFtm88CFtUj1VSX
Kvlmxl16oxqGgPcG9uo556rpoZiuXJ9eq1bpxNVtJZy/gjAtF0alJWvIrZJtnqtttYmsa22hcljb
XFVoce/cq8JgtOfDKovFS2eScjrWwgvlhEUcPOUgCfWx8rvk2yZveTQuWHIOZS+6wqG8Vcl9dUmC
6MqtsmStWg5AMAkxMyfbaoCfmXt+iVo8qsBBvSB+g8fqLjIb61vaZsu6z9MoOmkDcsELx/pWWMmQ
jmsd3CFfZKMa6a7znidH+6oYuIxQXVNVM4aQCSfBYTiAzyKYQH7z7dRmpUZetLkp/8zb2hrHjpPN
i6hc+00btHYTe83KlVmzUncyiPO5meVriOdyeqGY+2ZUO35rc3wT6iFbcSmiWcK5d1FodbRifmdO
WBw1t2BZuJ0JEW1Y1CyCMsnBwQotm1WB8cTa1rdjna4NyAmuIIkfQ4bLaqGuBB5J2umWZZthG1/F
LLA566Zl5Bi2VxmBeDbgn4sbx60Xjbre9OwvpifypdVf9rQqTmwdNa4NizzQhIN7V9zIypzHTjaL
jAbfY9+T4zYhdE5DDd8XprV0DJ7clGFb3/iFs4ApMPiesEvGumAJQwmW6k5drC5rc9uvioXMQzRT
tIxXUCEyXH26DZuh8PQtTHJnug+0VWy+b6rAWsXdr7yKpDhMLZk4tCrmeeK2i/2lq5J2EYXRLIoK
Y4axm6T2vnfbZh4UrEynm1O/JpedWY/LOEpXuG8pUgFWZ6EXzUq1YI7Z0Supi/PW1+vRnqZYoIbz
gMo2n9aQ483+9LEeT+qiMec4NiH8Slr3Z4RjPILcZbuQbRTfo8zf0qXjyHnr+f4EMnPeTyxzyEXB
ZrhLEsXmNSLFndnTKSRIzgPeONNYYzEUkVqvq20nbVC7qJravI2xFHeFPFeJJ5Ij1VD5I+JZXt+j
GmHP5lYHbK44T33uwZbEf/IWsA5F8IFKwdzIjH4jK3gOptmr3EGytsF1nPC4w39GHuhLf7L1Ul00
q/PP0zYs7D2NeEVb2QYkwrc8cRjqS9A8+iqleAdNxU/1NrbDCL4SS4tbT+vaC7/ikBjtLy3VR3By
bbPek0yR63abGvEsNSTZsnnYDM5NPbdGiobrAI1pytNznVvNKGnyaI6alH9LTU2fmDiBim7fTDqS
zYLC8iDsgKbfxlAPlElhq2YJ5xZcVjpZqVbgdfKbS7eCihKZ1czxfXblcvHo61G8iExIOpekcWxV
Amv7AGRA03ta8JZvT9MoVK63tbaBXImtdkFrI7A7zf1ZBlHwPa8qbYIMD0xK6zors9OrcUgD/afe
uXMdlebTW9aAgfUhPStNq2osmqaeWpnHoPJSeWurv6Q6pHN13Rt5IvTWJk0j3Va9ql1bzRqCPTLX
MiPUbUXjFfXWmRYUI+y18eRALtUMNg0tWAeQel54ibvioYPzVb/7JrhpJILkmGpmSU2mLPDiiWrm
Rigm2Kqd6ZY5dLyREVbZQjVdLf3BqFdemm6GvntBPrIwfS6dEoqJcADVbUtTsUpM9ENZMUWC2twC
4ltxySRnSzcgN6SVUOdUARmKOt1OEOSS9pHaPixTvUYKCaVBvKY5upw3SFgXvHNg9inK1r9IBZl7
jR7ZvmFByb3NF7i/uLDdFgqGcNfJQMJsx8d7krpTbIpDNdVFL1i+cByUT6HqLmzfLa2p4TA8kVKI
H6aUrS26tlsFtet85+2lxyrxQ3eos+icOB6ppsEjMoY909FcNWURL6oYOTd+5v90cnMToJaNXdNp
Ljhs+7krvHCRhVX7oOiipxtEP0pnkFO/EBrubFUObUweTFRT1URVNVR17Mume1rZFbOk0+daruOV
o3vyHIyfDkVvaO4v/LXp6DSyaUrEVPW6kPtot9xZavirTsydJMUrn/vpxG1IPMEdtlYNhOG2W9fp
T0gcdCPhmc6igszkXVI6oOwi/UkCjUx9IyzO805PfqYGWQmw7LcW8fhWvOvZBuJRqY0VHVwlMqHC
X4rU0g6WP2CZ+LYfMXyhlj+AJ4Au8w4BDrBooo1ZMaIdeIlW6QaXrLwTjcMsG6JyCA6g2DhuhJZN
Kh8KWIoGm6qhgsHueCnfsMX0R1BD5GN7icavSXvTQXJPjhCPtXFgYHFOcend6jx1+s60X/vgVCYc
7fBPFgL+obyBhYCtqPCPH3JTR7D8F/6xkEFuk0VanFZxlTwkDqlGEfhfC70ScWZjgeC6vTcdShcV
S/SR4ZlkRFXXlkF1bS8ZTaZ+LUIbip/ptIricJuIhr3q6dSCd3OiQi5HmslUank4UQGZWcldr19F
8pqDqqr1C2o9g7or8/IuY6WY7+n7pRD1S6fiV2si9mxcr+/8Lr+RRmx3cSDuAr+ZsCrqfhgoBJ0S
kQYprqz9weuusTnkeNcBr7dsWseqVdRoxkg5POBd6OcORWJbH1O0vSc0qGjsmQfu1KC5fzLYKbGt
YuwfajTVssC+dcmbYq3qkpGor5EW1Pcko+mE+GGx5FrAl5rbehNN86MfOc7WcMZpuylVghjWXLo3
DthSGyVFekko+L61oV+A1W5/4JxGs7zNoF7QNxWbAUuZlgmqYls6bQpp7Sa62r/LbhvdVUmjX2xf
ZmwmzQxHEOMqFnUp+hffM+VdWUv9Yk/f86pnbpVGo3L7PF+2YpR3XjaCIDW4gUw0Gjc55ZOEU/9G
XYxIPHQRaReq5dTIunKCH6qhZDzmGHNc8BwWy4DMsec0caC/42LBmZR/UyBYhw1ZGVhkBLvt/ha1
BE2QR44nk4fCM6ILyMt5q5Bwd9XkbTQKIPgY05zG+VgRj3WrjiKhP/OcJAsVaBb8sjTd6kY1gizL
x4ZjeVPV1JoSrXSnudkGuUGgP6eSucsqs+isRVSMnKah9djnpTvGaSLHddaas9Qv7wWEPhMpPFjA
03X8kpIaMcgf4nsrJv6Fopl9usBvNajFOelUtbqWlP1aO1jbVFcJzIBS5sSOHU6uLa+bqEFFBmQe
9MD0JipadmTpXUMhe2RKt75VHBkJoYATh3KumikzrYu6T/SoJsIhsdNA1NOQdPEyIc24AG9pbSZt
u+7SAvKMyNPriVtqxcizytgcq65c0x94YpFZy91u5LquN5NtXI3dpkE3HsurcQfJnRs3aKtx09/5
PU06lrHSlNvOAsTBRgoopYfeFfUMKJv0l7yvLyk6BH3/l7Iva5KTR7r+RUSwC26pfa+u3n1DuO02
ICEQICHg178Htcfd42e+mfguTCi1VLerQco8eU5yNdZU2CvkseNDFDJynaz+1WwdXZ1N615YfOO0
OjsoScNdXqV3shy6k6GsSbdiuzxuUyQrsaWbi8XTO8ZIdzLW5wxDeTOr/nyGmVFkw5h4eOKTz33R
bHau0+Unmf78q9uYpHfzE6AqY3xumWZ/NGOp+vm5WZpW45/6LmrD83xYiYiyo4dc3R5xI8gwNNAn
26lBlonKAXhfXuBLDeiTyv0+4bKpvzdcXuPST3+F8q2vxhAsCEesajAIf3bS+VaFcfWasTBbVEh4
7IWLgNq1PHIaXUpOlEhyKoKu3lUOu4tY5U3LfO4zA1V0H+bwAXvbmgPwIaOLqnezzSc0N1Tluo77
E+6CuyjL/R9/GmVGP3rovxrzkHTIxcp7dgjtMjpZeaemRLeAFlVgtQhF0Bk7YHAuG5mKdaVJcVfQ
INgLeyiSXEm7XHR+kC0tm8Vr4xxg92nv6HgprWjTgMR2/Nz/CL6NNfw9vvjY+vruJvPIWhEHNEtd
sPIB81+c1Fdvqgh50jtI9gR+3O2JLbxV0yKHRHiXmBm1coqlbFt24kqRc5j6YsEa4u6sqMahG8XB
QSByPbTzxZifl7axN9or891nlwqZ3ngjXr365LSd2gDwXgF8y88uspHXAZnsa2TRECHVRDY98a00
qSPar/MmtBdm2J8nFkNOEXlkSGQ2dBMVZZx4vRdvaNlOe4dX1bFk0lkrp8XNgzctLbogJc8NCX4M
U1C9C+YlJAaNL5mycWs17fDGLHApXNWlyxGgeBL1dXtfW3kSo2rTXdlFzX1NVbGyFWNrM+gVklxS
K16bQdOVOZWVSACSO2NadqkPQRYgwNdMCuA05WNJvfI0NaJaigB83HXT2XxVcKRD8hLJFRu1ceGm
zU3TaS5sHv5o2W5QJ6JC8uVzjjGx3YabyB+sPUtzlySD3xb7vKAvQz3El7Th8aWfW41bWAubiXFl
BjSrh23aZlaC6IUsWFpgW4mG8cV1kTkbyLPo3fSQDaJbVIB4Gu7T6WmqbBs3rktv5pJZjypt0qsF
0Pkmg2o4OGP77XPca/1opcXgLk2fa3ffo3qgcBQICGabciyQKcnEdxnwcImCJvWx0DY5O86oF7hT
+I//MENktrPWwn/xEJ7dMuCfHoKMR2PRIPtizWPwNJBynmfWjrX6tOaxMQzZOweIeyhrRa8KnLmP
560pAfoPQEI/3HVDPK66/pD6IOylgp9H6VhPQdQt2nbqH1Kr62+2U+EVnLX15FfBcGy80kn0PIsK
TTa0ycXKjJY075Z5J8AuFqAQmI9267K8OlJ9CQ563debNqW/fwOaeXwjM0aTjkXecZjcm+JkKvGX
KcpVHyLV6+iou5kL8qXnQdTBSqbdJTDElbZDhiwvJMD7mQ/z0VmOQb3pXaRS04ziCAstxGYuq67C
6ytQYS19ofnO9Hx2f07NnYBfzUDJnWGeahMr3vQC2ohtUdvuChh5l4BdWr53IJc5dfpOeFQgQyDl
Y1DGoOw7ajoOwnEOxEoGtYCTaC0/yDxlsY/DqX+0M9Lu+yz60u8PHj3VU/3GM+7dcPgs7NKLHwzS
UkfpIi60uBmLpuTF6dP0A5dxAYIuetXUezPYZzJeIhFXboxZeKHc0IK4S/Np4diOe+JaJAmitFv3
Tk0BacbIFadtcLR9ZFZa4oSJTmX+hmfvrndY9uh7OMCEy721XdTNaZwzXIimN11rFT9J6fEEW7C6
T6fM2qh8HLdgIfW3copUYqZQBrQFLJBvpbbwF+lzkNdc3v8PDNz/D84kQaUMSC19HBie81c05oHX
mTmxKL8VBUvCvlFXx7O6G5Mu24uONQlYS/Jm+gTpHGz6pdoY0wxMHvl71WA527GOpXUfhH1STYto
iDlLfPXZALeC33l25q6ARoESQDzZHcwl5UGzrgP7+2RZ3aHKyCASl7jdAaXafk8xpl9JrDPNz8Vf
1pjPGcb29X9Er4bcUX9JGbjza2Og/gEPei7M8/f31bV2l2vu6Ve3r/iaZw5NvNmfcOaLaYm8xLFe
2PLWFoTuTF8xOxW6CTCAPEC3IZZHE9OpWBGdOOoGHllPEALVGYLR0Ln81erd0v3oG/60/v/nabdd
yyCbNiZPGYAQnOQ+gDUTFhsz8yk7mMSkMZk/0C+mGf2c/LlW1n2U/DX508y6Fj+otNKFPTjkGNV1
fYlGtuUzu8NcgNd7Cx573gYAbH5fTnF1gXJ44bt289ay0UrAUZZ30Gm4W8EQROaRzxAXeF5Chz78
ydKkw1/7Z8iUlfByoHvhYEsORSeSaCirl2zElm/lg7MxZjWQB6sm1V3lIhkHdt4Z76XhL0VZd9vc
UpAaGJNOUxLqdDxp2o9PXvVO+VS96LKqDp4fzXc2PhpKg2JZR3a3N6Ojby3ivGpBGLUHhBP4DcyH
2bzI1uY3+DD9+KGO+upOxVVz6/rgzLM8WAUBLXYKxLplO5AAKQ2RXgs6c2RZU7zh4Xgtotq792zq
7cLCydddQNtvEXmzJMnf/lqYKuf5v9//bjhn+7/e/4CoQpeAC4KKbq4fGXLUF3x/8rBrWnHIn8IB
vsiT70T+ustpOK6zcql6lR6s0EsPed/c5Vnmb4xl+pFZI23yaUNNA+QdNLCt1j7fjSFFjJf7NV8Q
VzkJSadu5/XBcGuaUFzrUC2ythxvpquqh37dW5VcGtMM+G58H7YKhMF5EYE459jl06OxzGVIHQFx
F1CVHpTfFXWhWyJTRza1SqfVQEGVhJOZL1pblscAZITnoQArIeLjI5h02a6hhC7yvg/kTIeaFq5P
oqV5iD8eefMoF7Le+H57yJTtJgGOpQ2Np+7iI+n1cRHMdxO/DMovA/k8xawg8wozuRLhm+OlIfQz
Avq4PlNITsWsOcg/rdaMGBuJ3iha4EWjPwYRg/A9T7QG+yzt8PoXDmDMz75iTCaw2I6mp8ZxdPqE
DKSbNciypX6SR1W+hwLEespo+s3H3n8xlpKX0q+jR+6m/M4m+QVpJ+vJVflwQA3nYtEGynqCSKnY
hIBaOw126g0CnOqGvZredfiD5MwO7i2KS5PrOokFbQ6mj4t4U0s+blIq+oOVWupg1WN/iEs3Esmn
bVqfc6J5tjER9p1zgMxu7wzbjyAuB3ixz1PxaGgUhjhhWn6ummSoYzDNR4FgLwOU/DkvqKEA6yw6
wT1w/ItTBMEibOFBebNpLrbMgkvli7uZ0bsf26AgiexZemr7NPlrGm3kmHyo4+wp9Q+sa/OLuVRD
y87ReDUG0EDAzkCWn2rlTrtq0txPzAgp5uST7wC2nZfGuJkOkaQn7Dj0NnQkKWtdXo0lQsaRvyjm
3YjezIWXSHFN0FfBvfhXny9y+PIiWnDW56eqHX92ae89slBExhIF9R6pNX2xkHP7sDruuo+MpV/G
eoiiloBe+TIT4bQPcmrvTUvqYfpomT7oML3E1iUI+qps9ihqLPZe7aRItxFVlclH2/GhU+S0rBKC
nPcuasZxN3BVHt0ohR7PGtOz0nxaWUh13mouiqVf5fKxChqSpBp5i6Ev3iniyR9B5eB2HiQUAAVN
/L5A0NG1bUJYxjPIO9SRN1b0FubdrzSU0UsV13HiC4c/1lCJLdMIYqT/vqH+Q7kbeWBUzSV/XYLN
FMN/0atYmOaVbjrymMvUTszRq4VqFqWm5d7A14MFpaqw7XJvjl4zyovu96jtlL9HP9eaUTcYdsqt
xd1/Wm8+zizIXTCMg7Z1x0PVDOC1yLxK/lIEhAqUewTDvZt8gFgRjfXRd4tugXhZP4o2bRdZHOpH
H0G7AtnVstyL7xfieYqKaT+Qes7IwgRSaK+izBuxScIMMwIqfSOb0ySd+jkI6kUzNuVGBTJeZTIP
t9D+NJugd8NHNQU3EwiOcsqTCITne6qDYNtldrPJJCWPVu/dCkiltlmQ+1tvaPZ2V1evgQVqPpTS
zsn3KveQx26wiuuwf+Jd+GRQ7j9TeVf9nkr61PmYGsXDc62FtYRikpz8CLLkpVNCO0VrdZBxDp9O
jVl0cpGCPXlSR28un24hHso322veST6Er57gKol5Oj1DtQZJZBj2jwOBCIPHrrovaTUuGwWQwrZk
v4qa3L9UldWvQQzOz2kr7M2gfHkMtU+2rjXE+zgifO9Z9bAjWtuHqGnq7RhCDBgXdbFRgyBnQQNr
FUbjdHVBC0YKUKtbRetySYtIPnSti1jerfQTNi4vUXxwXgpilWBNaOsbmaYX/E/aH3AATmRqyHug
+dpXdb7PkLTZNhr/nd6vystYj81dJZq3gXrOq5P59rLLnGbPOgghnVInpp8PkmxacNvWQ0bs1zwL
tnkZ5Q9aXQY83LspHulWQCoNpVRXLJDUYj/8RiV5w9T72ERZokIlHou0zNZuYHkH2VTZKcoCvirt
JntmOnzS8aTeLUbXSgX+Oqypux0R0yxqj6kbr1Nv7Sm7PxCwWbEhZmKt2lzcd5xiu8w9/hY009oR
rTywuigXhInogMQ/+bgYM0Q2Dj5IkC/NAF5TqNvENG1O0TSTPprxvNyTU3VgxZePMZOjQuoFsety
51pxtxy03Z5Tu3D3KqzcdQbW4gMIjxUOHL969/JXPeXTjwoH82JoK/vObaZqa1E/2vpW5l6tPMKj
15DmrcvahVlTRdEv5dr1o+A+WyvceofAgzLbcioCCm8+AI5ubRyLlO+xG94XxvuYL97spZj+Vk33
YH7+7vrsR1by3lg6dSGKKIvu4zP+n33mQ8xPGPryhXugCYRFFCwhFsoeVN90Z8mjq2vR/MF0hYHc
d0gmX+y5K4pbDgFlYW/MIA0iDjoZkgHGjN0ReFy48YlNu0U39CvI685eOclLKC15L/PikJUMMJbT
l9vGCbxVP6NakE7TpHfj7tJ4nrp3VfZlmhrBtOTxs8fIuBWA6XisweJ1m6g9DgG4a+ZiTM5G/P2C
oFoCPvKuqVNnV1rsIc0FXmm6LB18wxtG5O++KcSDDhpAszKj8DIEKkv+t/QqcIZ/d9AjCEYisDyR
WsXDiWI+fxFwGq/iU00r9xH5TyRj1thrxV5P0SYE7nbXzAf5FMcbyDZ/W/PYpzWPmZlyPtaHf5v5
z3VmZjd/5p+f8Gddwax2o9tqStI+RTolVRrplfhodz04k1E4nk2PuYwgS20sWqIUwb8PdGGJKMAA
xVHE7WXcVvucBVAyzCk3POD1OWjTrbHMxe+KYIONol04Qa4ZGIiRWvRxNG7yyllM4C1BA6jiCxmL
dF949K6oaHwxXaZlFUjXqGyycGL8awDoVruueDaeadytfD6512z2WkfeiGXIrAa0kyq4zx1qH+A/
sGTk7lsLnPehcKL3Sbr5Y+v0ej1WqbN3Uhacfd/LwRjOup2odbwCGgX1lgxuRHBxz0S1YTysn8NK
02OggA0acwBfEbtWINftUInncXKLheXsw1qos1VWfAlMygX/vg7xmOugPmftanI6UEY7y9rBlZCr
nkMEuxmn6Xvg1joZWS9XQKajRyXcm4dk6w/eI4Uy1JCEgBoUbksPmfT/MAPoZr2UqeNuIORx1pOQ
SGq4nJ8QA4sVFzZ/wln2E0KR9N11X5VU3bWEstjfpqTNEDqJAOhNGVx1WTt7CqRkBdFF8GILa50P
Af/hWOXvGfjt7f0sOluREOmrTvjdIucMLvhM+QWkrhZli1jZFSC5gHNaWJE+fFDk0lxlx2IcjoOd
NRkggiKRVgc9aEcDVO7Q7q/M8c+AmdlbC11w0oMK+xyJplrAKWUPY184yxT/mWtZxHJdgTp+CnI+
bgcJKstY9PkhHYJ6W0d1dALcWK5pi5IA+IuhKIOHhPKY8bBbwwefTl4zQhvh1t4us63xhQ04A8QQ
AzNP29MA/UFi+v20m5ZePmDavHENzfBlms2aIJHzDmaNFT5NBr+nMQaJN4t/4Whnzz6+QhRRaF8z
lDtYlWGUHyVt2nPpsHSRQaD35qDySGaHPwrbrheTZDGYUbG772Rb4Jd1m2dW8zMPWfiDl+V7Zen2
gTSN+F+u7/xuxa9YArYqvD3edx3AaTZe6+v/tVXJgTmkVPX4CLZOfGv9p8hT2HhRLmMf9DEUAyVr
XnlBRRJaUl163Xh3g+ugtAb62cRW/aiXOXQYC08MbGcCEWMWXfDVNKNhLQ9NIe7iKSqPqVPodd4O
4la2rF0MQDtePT7dFYaXG0c7EZDmVxeK795YRs8WJJ4Lrh2+Q/LnF17tZh8su0PyRonxW06qW4eK
Qfft3J+DjL/MfG/81h8bmtYXbQN6NxF9zSZ7rac6W5h43+ACSHANp8IVwS4siS83QW1XSRN4dEPK
Hp4lhOPIVUZV+xtMJ9pZgi3dHwmtMjhI9qCPxk6zWh+zIVDISgz07wEzJRQhlpiJMm6HFY+GR+mH
V8MkNNxDqNzL49xlQTRwlwtSosREpJcQX9qniMhmhfcAIhiybYESIMXwUxZQrrpZ8ItEzY2mkfWC
ggLBgtHWuU4Qq2P/d4DF/VlepOCMmeX45j6Wh0Hm/2qL/jZ5Y3ZRfqq3pBiqSwdZQVJnYfXStoVc
RyTkG6vtqpechK8q9fW1aKbiPoZs1nSPcRVtUTwBJX7mRdWI6M932/To57Z8Luqt76X8Ja5FeECW
uF0Yc7DGe+hvLnQuCFS16ZnQoHnItCwP2vH6penPquwCUl3z4MlxWcWTk9ilWPtSwgWHJ38Eefzr
5bPPJlKv/Lr1EjPlc8CYYIrqFTRLZFnpblwOLi/v4qaKV3A3bByURb8pKG+OWTPWOwa3cM/BXDh4
eEC3HlUKNUK4s7azPgJ9eeKrkdPhVpZxuhBR1T0yWafJ4Djqxc47lnA6et/ddM4Bi/q9Fd16ZGma
J1OwiQJwURNvTBPFsiJL7BpJmJTIHyor7r1+quivHmSKncmYDR3yAqlid/acTaujYp9if7szY8jo
fIx5syj+z5jJyf1zXczafNnryv1QD8R+EYJUGudbw8CENtbb1yKHOGvWSMuMWGtflwJUV9yR6j62
sx3c+OwXlIq7PK2LV2AhDjaKgZ3LuPT2NkrbrDl1yX3UIotdoDTLOw0XePrJz9Zp7GRyK+sWOVO9
kXAG9kOGcklZA3+zccvxtW6yQxGX8tTZzNsQIHkJgM/sFyinvPK9X5aQrzWSy89EMbFsIjVdPCLG
7eS5Yuelyl8zq8wPqJRSrMu8cw5e6xQnWzblCqQv9uzp8gl1ANQ7WC5rxfz8+8hQt0OEY36FMAI7
TVPl26ztvTuSsxxhsRu8Ef0NLjPkBmXl6VNhZArhIPRhzk/qWa9gBsAI+t3ynXFAfYN6SuwxCK+9
lq+tiIeXPhrHNal8YI0zEUs6/tJWVvwwlro5QtdULGzpFy+qpqCr4fbYGjOe2pPqMn1rUynvdM3u
3XlWXHvllssRRWlmE+AdkE8r/1EFWp2RT8BXISBG+iRJTcVIkGkugOX/IVuNql9aKDl1MV2kIsW2
LfMNcgXeoWQDBBcZiTe+6LAz2KW17BylHlg4hInd9vqbzMQdxd2RJcJaMcbqPKmoOIxen73JyYGw
Pyv8R3s6fzgGFvuBjfoplb73LKQzbRWv8pUx47hXC8vCk/Yxiv+WrrIQtV3/m58e/uPsC1FNEyp6
MPid2P6HwtvREyTSYWM96LhywG3yvMXYTP3F1pztO92ma8gl64e0hlviu5z8FOAFZhIP8efcEbrG
3cjOcAswvRDVg2jyMhG1F35O56iV//HRJQSu+4+580cHs5qkS6W7+BBqV5MCpb4sDxKI73srnf2g
avZNdr2/KCStrj5r3W2NuGOb1Q69ZlCNLkKrzr5xKLIzOOVmUa8JAwoKnsYE3oQ77wQi4MUDyWji
ztn5HAWvHphG8nfeQczYH2tk099j8zqwXMj/KCsDytzf3gcUJx5qGNihh39goGP8SyYD8E3qg05I
HjykdpdMjUw8l0GagGLGNiCKdYfI1tBmmmarkI6U8+VjpPLHeGE6ddkhEzmN0SLjAZik4XQyPBdD
hzGtvzgxf5laByOqR8jQ30IshdpAqu/hgPfRPXFcOJ1Rrw6O1ZCjZGG/6lBa4xGlSrJkjoLeuTii
GEPw0yziVoFFhKq17SHmN4s6luGxzCPvkZQCrn55cV2R/1RaryK3w1PSZPUiHEGGgbrvO5Hh9BI7
sltAyxLc7JFBFsuK8CSpb22hP7R3zGb5KQBdYO1P2trHuf+UpwDUSpBsjoDo4gP4oXRt8Uk/VNDE
4azU43sKerP0cYOAjwe+R08fNYuDVRG3vxcBCC8+FiFsbf4sGg1ToEWprrZ0i49FdP5Jc9j08ZNS
19IPdhoiRQIC0Kb3Y76qQOwsniaZfXfwOoKj9hjdT4LGcHaBMnYpfNluGLKtP2OQjWfXSdCM8QcG
ifJSyRxvPooyWGob/E3LcsIX0f/qZp67VHJYt8BTtlFAydzdeLS+Zj574YSnKI8GrW7Xuc8oY5ie
TZe5GDPm5RrAOz3+1e93rrtQXLerarwx5Y2HfC6AiAwIxMRz6/Ni+ljWiy2rjtihoh5xm31fsZlw
XKbB0ZklqCQEn9aNqvDo9qH7aEZHZQfHNr7P2qHbuZx5z2yK10jShff2QPK7Ntf35SwCq/0u3jqc
hUtrcr2VpVAPqBZttdXA35fmqXWisdrGY6Q+TDPKQ7FLnXETCPkrmEOzAUT9NWCcEF0wLeqcGvA/
b2n90xuJdezikZyMg5s764LYzenD53WjUE5A591+CXAa7gxDdTdtU1RP63Kwq+GqIcrMlihXkB8F
zfl9MNGv/ROivqEK+P08P1A8fvXdYzmC4c8lNLZM5Svf/EYFFzu4/tFSe729DacAfwCeTwmXMjpJ
ltePlsxWJs4cKyV2HPjwQjNX3Y9DLjYi8ujaJApTxr2EMz8+MnxlzxW9CtsZn8A+e/ggwYDr5S0n
z7LX8I3JnqfKOkW9RHhJZfMSSHbNZqyzp2If8ip41WygIIrHxaVJi3QXW123KbLYv5VV6SYRuCo/
pbv2WfergtbhtapvAINriAj/1bCsv3u+DlVgL9Dk65yqkeTVhrjPpBzAfZlzRARw63w7VR1SRm7h
ZGsz2kMm2dTjW0SSakSsnuLPuYCUQJ7LgrCjCuoCtdc68qp4u+pK6fzgtbKT2GHTXQknCUTAMFqX
hY4fuewfzIyWFwhYi/JRirLZqKgqdk6pmpuawTczA2/o2YigH08Ce9pSzvVG2vmibYhp7Jw7y8jJ
R8T1IUUnCb1FqQh95ENx9tyyuZrDp4aFBeJqbuN57NOSXvbF+rMuTXEj/vfTP7bJP8//mW6DzI+D
RN0/ayF5gdVZmT2MD1O8by1Hq13BwUlCSft+2dc0PBhhhGllKkUA5EPjtKRdaoFL1qdrVaHsD8Qp
0OEDmzg0/hAhe24/MMLiVYitajP6kq7DtAIqPFOLDcmYzjVuZI36RA0EawWKGh1C7KxPxI+fqoi5
F2PZ2ZB4FX1gBVAbJ6zSPfbtdplVJHiF4vonAVHuTsSddWZTPyQcCrPzGFsNMIjhLpd9B/Gf+hmg
Uu1rC2QN3IV+fKaeKhZFW17ZmOlzTaFCL6KoPrcxSbfU0d2uRXTKEUOuRtX094NrT8eyUN+cye3v
x6ZyF1T22TqMkVUQOOt+xmGXePjutsyh1rZJ5dvYog4c97nA95F5S+3E7XcHT3vlCvLsj366gRy4
2oSNUHd5KE4lqLyvJfeWJq9kS9QlGnWdXwlt7rSV090wFOEhraBFMRccn2Ao1g3Krc06oVlX1f/S
Ls5bZGiKJn7J6xSFNj27PURklBekxHCUqmJcecHQrFuW+pcWu9NCp020jjQYBQlU26japBi5Ral9
8UCD++6AMJPUoq6SlAiBgGdc13b0nAdV/xZFRZ00uu1WdFJ0E7a2s8AOoJ/jMCyS1s/7Hxnk8G3W
6DxR3kNf+fGvoLfuEBRvJbLzy5FAsTAydyGlIxPN82jDfBkf6qEbtmFk7dOprlbOCBV72fWJDXb1
81SpYd2DF7euU4UIvJIXV4C/14F0+KaYvkZItr4j5QTMhsSLLM2jNcoFyX0JWoxR+2HCv2SB1Tj1
kC2UxyHL6Z25NI3tHCwGCt/cxSyrXRQ8ClYiqJ2TJiP0B1q8DJG4NmElHsDKfXDauLygiJL9WFvO
U5055OxS0Z3GoL1CCABKP6cUIdw7tVV1tIvsFkPXvcsIL3wIsWv/aAGAjldTHvJXHQI1Fspu18a0
xvASCYSHodvrswrlkGRWVb36Fi2Wra3ygxurE2iaEfjPqCJmFDR5jFaDmk1M5NmGj/p3vxlkADEB
18xTjI1qY98sUlfLPh0fkRmpLk1JH+GddOdxoHiSJu3ste76JzvCTg1qON8AJPmJc1ff8aj3TsNA
tkHp58UCBbUA6PmgoM+D9pjqu34gZC8m9oYcI2ZoVEjYxQXqkn3YBSriJiNUk0k6VP1KAFl+ghuj
VqDe41ibzfkdTws7dtSuQn3mdRGLcaFlZ6H8S+hVh48m8RXCJHhc0ULPvSzDARW51iLXZ6HzeF91
47UZaXCJuNwg+lz5sfez1g48PCrftB/010lysXDrqF23xevUguhLEemMina/tH+vI6IfO5bHxyad
oB1uSsgqmIKIhGJLRwm/dGvrgicCj/OVW0pcq7lFfOfKsekfTJcZ7OuOb7T2soUxQW7iZ8tp3xhS
wnVHgoeW2f1Od2G7MCYpsgnIG/tOrSp8QG1hfeOqXpSzJWooNousV6vBHqzjNF/AJvvdKpnXb/o8
/P7Z9Tntc24MRTFSG/jpf1aSsDuAxfurSUW0H5qO7iKVxpCEDnxb+E520kXRbfLWY2ekEse1J7zm
MkUtWcUcpT20zq4xTuZtzWt+QD1iuc/x+P8fbVe23LgNbL+IVdyXV5HaJUuyPfbMvLBmSUhwJ8AN
/Pp72HRMR8nkJnXrvqAIdAOUZYkCus85vWtZ6Z4MKKVudKmOl6FuynUI8MdjO6aQnjZ79bnKbpxb
QB24Y36DrnWy60zO90nkNRfJWoa4V8a/6GFxVmt809MM2AKtEF8T3ho+kHr51UDadQcglbrrqjb1
61IH3Q5R1L1mY7XeUqafjL72XcfQvtk4WOgqt39zq/xJwx7CF4gKXntDWUNcpPrdBKksxrPwS9Th
FfZxWl6tgrU7LpsHF1+lbaq7/XawgJVRHRexBTvWX1VLfNftPPm9sM9AaUJgAV/mq43c8xcnNiq/
7jTxCLmXdlNnTXlyB370EuQEw0gRVzCMWr8QyATU5eDHJc9+U2Mcs7wCexLbNYsN6IXlcRwN66wD
RxLEXq99Nnt5RgzERaLS0/DI3gjVrr+x2BrXvavWB4QpncdC9L+BW4EHJbL2OBEL+5aLNjkaLIKS
X97Jh9ybji+W9T3Rqgi0jEbutLhpt3aELRIki24tULo/PMDkVlqRy0eZmz0Q5lzd8KJrXxGeQIIE
HmzaOLt1md/0XpTAAYid6kTZ3hk9e6+NSXnC/zLdSrWxL55ZewHrJ7mqIfF2UmfyVFSA4w/MC58t
0xRXhw+HFMzU3uhXRo10bzQ02ZlBgG+LDHKzJnBXhPcysHtW7wn61ULYHEgRt4GoFaBfonVXLTRN
n1W1Kx7VsETItLGOFu8y3zC7ft+2WrQeXa34AiLGb8i6DNfaA7WjNOKfbHrmWqm3qjql8pmOOKz0
VHvfsU5uhy4tHiO99xCvbMUP2+MQ82y13xSkLGqVOZ9q1RzXmpZ+cSWvgrIwvGs+NSDY9ys9wQc1
tBVdWSEQpAUjd6p1HHLvSo6oqGpu3cT0VssYlN3Ab7HwYJlWIbfMGuyrO689L5bZ2jYCqqHrx1ep
RPHaLavirEQIAIIfiP1zZ2QnL/G+OqnhnZmB83UsnkbDYL4+6hCs9cBy5+HB8VztXIGg4o/Q1wb0
BKL4Xib0fdFl8lJNDdsVMi82OByzXYWTQmDarf4KudNvBh+G35GfG4FUxkYFp22uZPlKNF657hH7
xuMyi8aDkuFBbSrWbcBzZKdKJQmy2tY+2Unk7MJUKSDSWOD7qmWfgZnJgtEV2HCplTyNIdAjuWE5
m8Q2BugBpeXGVaVzKuu27aCk1D5ZpZPvaGxpNOH+4SJcHXE1B/Av7EagSCjEqyt6sSock710EHUP
utwyrqkX44gKLATw3NvEGEERACEB+B4IQfZ63a9G1px7buAIiAjVU4480wqk7GFPY1pu2KtubEAq
VtxrYjDnN+SiUAXBb8LIfYwM7JKZrn5TFUUegDwdD6YCpskqhHYyk1NoolZ6bATTz4pg2ZdejQFY
BxxoAi67CIDHB6DSOwigGbafDi5f28DQWzFDQjLK2UmthmLPxgLfh0pVgtoZdaT2vPBROv1jZEdn
cKOjGOJACgIsabsNNV7eEE8DJVmpC/DYGtDGbeyaQKnln+xSJucBcQ2EQhr+Ka1K98FLzWd8fuzn
UYLNAzr4HwxxZ1KLWahgNU5xQd0hAUwEcTIktQgfmuoHdew4Vtel06eB4/DxmkIaa2VozQBmgjFe
5zGofWz1zAX2YnIhA04L0EhRoAGDkapPUl+1CmyAJwG1wXPqU9tmb1eZUaVryEZakPnqRYM8LHzm
SzyJ8LnK1G4DyXzoIlqQnFRUULtzzQvP1OBj4O1bMK0MaIucLW7jByBPbk2tpPj647GIHaxz08YB
4ih4Z/YWt5wbjTVuedBTMe7KxNUhMAVmV5vZyMIPUINTC2iq1PIBWSfjqkpp+UYYR7cYr3orHZnt
FBwtaz0awUaTUwjhAgRr0FmqiZ9pIDe9SgcXJzG/dCD1nePupzRKJFpbWW08F4HbiqXOQYQCe7Hp
SkshnzMPUp+axnlAllduupY1a4RNkaKowITslexLmMbpVxQTmBRRlOYFz3vNb5IwegIWha3NhIcX
W8WHgqXfcLhCAr7lAO+3Fn5api41vacDVWt5iA6A1waTPjj2oegDpc/0qyEemSlAbFRtSK+EeIMh
iQDlZNXj2T609R78DU1hfjUiHmCmVhawUTFu1NQxKIHYbbUbLVLfxnjTtkjY6PV+yLg5+/Wa9oCE
nn1KS8vbVMmEE3c089AwRFo8aFg/a7EtHnvRr1SI4D6bTrf2UlW5TRv1sBXaqwHE6gkBgnDuWlWe
+4nsk02uVwmH1i4qYFSQ/99CgilDLrb84YZJicoBfX/Ad43hxGwONwtKGr70snFreaF7TLnyEidl
+tiDIWm2XDxHUvLnEmikymi0hypS+LNn9JbfQaMaT1h0UYUl3GodQjNhEz5YJUBVoG6FD0Vi/9TG
MXmN8oTvmRojI+RF6asNtsza7AXbkRWMCGh3xmYF9AqsKDMBldtUeVJdU33E7wdgLBgenA68xbi0
VzYOmkdHGQEY7CxjZxkiC6AiYoMxlQoINgE9Bh64/SlHKAH1K1w1QFwfVqlq26rEz7uSOhZCLDH0
OwETXdNc3euibaVV7Xqe2wJ0hl97xPkmZ+zwxKYcgYwna9oh9mfKsZ67gGnhB0sO6oaciz5DfnMw
IWc43VeN0mLNWwTG5rnDEAYOEtpbcja6Rg947IazNbNFC32LvN7Nc1mPxFuHlBD9CekYKz4yrOkW
xXh2luN1lw7S95ucjdXJTY9An7BnRfidpvbPiuZ0zzkfXsCi8s6lWQy7ugN5UzGG/tI2kKBjnQd6
kcLseazRvtUj9NTmoQ5iBQ8mks2hWkHnNsGJGUDz+OD2bn+hNQrOMmieFGzrFoOfO0WPLR5zAsCn
s2MUgfgN1tuPAsGpb1UV6yugPKxLHlrJjg3uoWnG/Npa6adWTaNX8JH1A+paQPHaG6JXnjbNBrF2
uSErwAPCR47QO5C1NPlTLsruGjHXeGm/iTqPdnpcqkHVWxyKITYPBHirW5EgyYmaFpBB8ipUB1kn
lvPHZTZdmlpe6/4Hhw+XZq5Vm1QifBBZjyFImC82/rwnzwSMd/CiFwOftluYlQfqKVZvXpJIPlIv
GQtIoBb9D+px/NGgb7Ma6dY6fhk5tIPcATk6WjVpRmMTApkSJLZiXGSovjWmsneUProsw9jwV4cs
jD6R0zKema22jiUyxXeGMkrUVR2CLbA4kwviETjrQMesf79d2OHAaHFN+wQ+/Ib1jfzijnYYjA1A
zVIr1LOqI9wF7HTgQusF/Hce+2yqgkIN6iq9XWUoDI6vd4HfcAf1T8iqvV9lZe6thw6EkjsDOZO1
b5XogxVkH5RfsXuBqARir/OqQrirTIwA7rUgFSPAIsfiALmwtybBVuGQTQ1dLYbFbzHc+f0Ll2X5
EYD4dEXrL/Oou/gsd/oXLndLLXN/+Sp/ebflFSwud8uLaALm3Znv7rQss7yYu2UWl//2fvxymX++
E02jV6l1st60MXtc/gQaX7q/vMUvXRbD3Rvx35da/oy7pZY37D/d7e4V/Ke5//y+/HKpf36lkHfg
2B0apQ+BEGzt2PQ1pOYf+h9MSEVhVpG5b7Pmfmum5bzK3J8nfJj2t3egQVrq46xfv6LlrouPirzz
uF4sH1f6v94fhxkcvXszwe58ueO86nyf5b4fR/+v953v+PEvobs34EBYdd9tlrsur+pubOnev9Bf
TiHDh5e+LEGWbPqX342R4V+M/QuX/74UMPVtIFHhZ2UmUjy0Q+ysORDxPnXjbpIMMAsB5A6swGhZ
vlq7YaC4otS3mUBRP8E97CgnMzkOMgImDuCVE0jq/KCXqNkUkDnq1qaZeWdgfsGgo6Fu9LJj7WEX
WOmVvtWl4QQmkko+eH8+0gyAXk7l2uZiblTXjUq6gbMHSU+6tIYxVfyl0JvuvE1chpZScGFoJFA5
Ftm3kAllb0Ly2S/yPN0iJ4V4lJqXj0Bl7sy6aB4gtlQ8Koi+nCyvuZKNvGp8czeezYcAtPDikdz0
FKXEYgRbDuSihyq2SAW2pliVHLKqBIbLTLTVstC/vLvudlfH0kMEUf/mzp6E8pIefo8KAxG4wu3P
I5BYcmVD++NMfRSbjP0h897Mi8F8d7FNBS7lAJeyf5tGc6khP+99FatO401pgryrVWC0GDxBFoAu
qUGUECKlS/+DU+q6Z6Av5fbDHCBP/3D/MApxxcz1B0PtIdMHDX+UfrMfOo05D3SVoXZF1xXt+W4c
GyIWYH+Kz9DdhKGJT10aQa3hjzXIg5oKx1uoQNnddhmjqzhzuh1okL/djdMilXCPvBrtAxlpyMn6
Ta7Kfl8Dbw/MJPKEKORk4S1y/MLm3jxORhqnq6UBvM4+UnckATy6dJFMCXnyNpemCZOFATN4g5pn
+bABBKDzWTLq3gr6euK6qjUESVDUSMGnFhBqhO3sYZN4ZXPtI7W5cq1yDk7nPtPQMg75rWcrb1yc
NeBKTQ448sY2o86X00wam+9BKy2DdB/XieR8HzKo1fg5L7nYEk2XrqADdXvj695RdyHC51Wr2TZf
E2eX2LuQhQXaoQk86HLGyOEe1MYwMuia17k4KLVi4zpUVP6n60YzuOqTe9jwbjg2mm6vItHlgUiM
N+50qrSei+gG2NFLY1QCYp2I5tPQB5d75jXZo8QFHfuDq6GEPU0nIjbkC1YMOv8onIaYtWmAKC0y
1z7GEygCFSLVr3kJdaCpksbiEduaBtHgPvf1/R3oJ80BPt/QoDNVCwX/1UIAJCjfsUHQNDoWdoTM
0RQBxDflkSGLCuFKyOJRA0H2HHXlmm4WzatIT3rya5ANm/0AtejXUD0RkI6rxG1SKNiwhidBDKn3
2AdSsAAcJE+CPvT4reolv9GYNo21IHWj5BBitBvqk/lunUFNLqINo31ni/7UqVZ38npkiFfUT6BC
f3T1h7IthyKYDQg+AQ8wOO33GMVtkLjXO+gvR1WwrNAWydtad2PxtF6oP9wN2ypTtoo+3Nr3KqEf
flfeqojycPQRQ9A+/MLMPztIAR5nH+p/mDn/yPQhU/0IoCcfDD/o4yrImOYZe+3BC9sWU7E5arL3
K0lF5ZY+mbs+nWfcjVMXJ+huC+T/Z9G37rhC4BOsKQ8k5txkynlpilC8dc2oWbWAiZzISOPz3A5s
HD8a+bhepiGqHgZdVWv+rHZrgnAIGlQPMUDTYAwgYK1eK474Ysg2jw5N4fSnIilwMGWi3idjVu9T
I3PVx95C7EAd3MInHz45pkRVkB6Q0S2ybohDPtCQG+ulj81oD3kQoam57+k29IoHZ9zhZ067gMyq
X+gqRx1QfWTteRnXUbrtlOsWtIvg6qkA1a60obK2Dl42KH4YXBqE9fCXAPUdMAUi1rOZmR6kKt/v
Rt5iuuVQKkjJ4G7LC4h5IU6dMOe7fRgvshroGNTF60d9P2as3iJOrT55bQ6hSiW0f+oo5xG3ef/d
bYre5yD1X8N3X2Y4451v73zmuE1WQ0850pACaAXE0TJPIJxURDsDek39bK5thogkkA5vYyWIVeVQ
o8LONGOeTOv08RTUq2N3JSYLh46ZFtCK9hDvyOV+yrQ2qLUMqu+YQdbSqoNMd5zBvgCzXqxdAaFh
/Ovsn3YMnoiW1t9iO4GuhyWyS81T1P5FMcONBZ7LM/mSXMuffdVutJCmAfRB0bmycjT8JBFnQKDq
AcgwKboTjFg1oKtGVmIbkNVxAXQgK80tW+QhVc8wPe6HWMc3kSdf8ameFOL1iMDXwE8tXbLWUyUq
suYlqspwE4AmoUHl12tXZpiJC4RKwOCZrhbDMhZPViA4tK2dgK1AftT0UGOeDeBu/ByR4Rv7HknU
ZQLd4m4luoWE2gkUobEwOS/3zqYXBfSVONeANRmOWa1tCTges4fkC3hQKAejfonwBiBZyCA13Lfa
l9rSALKq5JMse/DzlDRDJjzSvjiF6iD5qYbnKBtVFEDEB3aaTqsWTcH3A+K9/27VcNChjaEoqO+D
zePe6l1rq4UdmNnAZ62gH9admM6i17ga91GNaH/jJuNzWZf+MAmjgT9XPugtykZFkxdIi9g726gx
Q1Yv1Wv8KViSrLQkWHn9iazMVD8sWcgCiWKs4TblT6QUMmQYvBIIeqd9VCE4vm/d2N6g2JX9oozs
gX6HF48MwM99xRxrEwsLossm1Kn6FR+tekv75DFhxtF0Cv9urwxSJXbgo6oaRyt5s76NkYUJ/sEi
B/z8rOatOhI+O6MUT+lUvtHIMqjomOLQqL3SP7x3kRSNztSMhbMHObo62wrq2WGhcic0lz1S4wHg
UaXA4lEP2hb6uTabo9GZKACTy3zY5m3f4SGLCSO+/49OnjX+VH9rW0KKDkViGvVQNa1zJheph/2D
7Y7bZYJuj+kOT1Cw6mkCqMyW30A+ffaZ7zuml6os43kRA/KOl1gi8UmvwgEMH2XbQ2tFvtQANZ0F
wDb1G3NaflTcyh9QFeFJyQI1QR2VshX9k4y47rMehW9pbADi9gRU1E9v0nulobo0IRWUq2dnGuqB
Tt+k3MYucupWOPQ9GtZnspG7mYBH6uWg7DRqaB5kHn6Bdkh/9KKoP8pwAAqdLqnB411RUNfi3eHe
q363kA91w7KJ6hX1IXXG1ro1dvOai09eJjL0l9m0rsXl2+uYl6B+lTvPas+j7Z2LLVT8okbep9ji
qKTSeubB7RQG7OCo4pKapU928iSzA6msN0/q24vnbCJXJCSkr0XQGSEnWoOulluiNoFi+H97N/LE
GTWG6iCQiaouhosDgcEgGbR0Td3OizHWGcOlc0dn1UODYnNnCPvsZ4x8y/5+vBwOcZVrR17wzEY5
FSwyuE+6rPqHSI8agJNyZ+PhZHmDqD1fhXzs99SlJm3dR9XskhP16iTRbq01BAUKCF3KqeeZUXQD
MXOZUkOF49y21i6UYmS+1zZQGfDybxro38yHxsuIr4gOsT+aPt14MON+I1gOnFLNfcB7+ht31PgJ
RADgKsMnaozEboAgssJDNo25AkDVcVRQ3GXqIlvfXopIP9Sm9zZB7wBhsFBIkIZARcvXzthBNnby
B/a2OHWl8/viD2og4F02qttNDnVXSz/qYrmj7thULcBoNvOpq7iZ8VhUL3mavd0Nqkg1wpe2szey
JgXqpjQQtHGnumXQEk3wlyVRAIn18kxjrLQAIl765t4AUQ5a/XAIp0nkRV1qDGYnwNGUUXBnWLqo
3WJuYssGRvDF0FzUyZFGhFIpLpJNA3TsLQAfg6YX4wZZeEjXuyy+qcxdJbLK/2KluSZK8pBvZrjR
E80Huf9+PnnEEKedPZY7vN+fjMsaAAVDyxcgdA9S/xsrhoZXylFCb2WDvHN2lWYNZkYEIQGr/8Gb
JDokE8Z6Rd6tzRxfxsZwpaaBauq5CgVk7Rt5LWyQPPIkzLf0miAxjZIMFj/NPRdpNKFYwyqlt+Pd
Sq8u/xtrhpDYh7ntNLef3rpCTa0dctURGE4ZqDdpxQ+AC0JbCgDYxyH2MzYl/KeRUk28gz0Uv5Np
duJhu85ql62XOVFfZivZRW/rkAFixv+P6yz3Hv7319N2o+obFhTK6swyTqXQt12iW/smNLDfyrrO
OMkay2DrlRmnzDaSwwAKMMpCGica6sk6+5B7DVLOWms8cEmmKeRJa1NXGVA9IqgjCD41aS3XNEjm
+Y7kPoCEtAb5iq+Yy9K3p3QlgfNZVaYhd6iJsUb1O2b6CGqYB1bnFqDbeOY3EX7yUGICfY+e72RH
LEe666pumt3bviYc2B5RPuUBX5Do4raZuxnKxoDW8R9j6mRA/Tswc7g+jxdQ3kGx5MkFFcw/d7pV
7Wk+DdEEDR+fAJ8UyKJM88nQd7l7snWpbJJ8AJ+jr07AStSnUbOq0991yUAuEqrWNh9Brf3ffWml
jEXfHBuKaNx+qhRD8enKBGhlviqmsSpTUPzv3frPfqgHqwAVjGCmm63vtLGoqwPGqxQMgNlpH0dD
1PC4iz6U4c4ALchCA7JteXTWnAjkM+SXTTMHxnkwDQCYkydjGg7zNj1InKV96lo1qPfQSFIAYB7L
V11DEB5RIAiOTs7Y0c9rjNjTXBMnfopAVnpFk+Jra2IfgwoXdo56b9uych5FaKOa5NIFOWTfRRA0
2SrCm60RxMpuiW1aJ0iED9cRMimWNNojRNDkNTTRCKZABbtmeuB0FR5eQ2Knp9F9m0CzqHGNbJ5K
PZo/WGmydgClCSq3zhDrbOW21Jhxq0C0WrcV4mSmZaGk3jQWKmbjV6UtZhcySCywgjJbcah0+Vsb
WdoBoWHjBlHTg5rE6llrG5f55asEV+zWTCbZNspZs4ddYzgeQyHtXB5SRf999jRB1gI63Sx9uufy
YrIIWt8JYDEVMOxHGs8ar/FrlPjYzkstL4bM9AITJ5tfyLJc+ap5qbMvEj2CYAIOdsZ0nnSZ0u0A
9QdvS8GRfrUManIE7pbOi+QOzDc8IVo/+yxLLIZlbFkG1X6S1YjvKWrdDy8Iob2CUKk8N6W0tmVr
Vrsm59kzlPy+6wA+/vizw8BQ8IJHCMuQFJBUwZMxIORFYoBqbBuBXecfu+bUJWeykvPSJevd3NIG
PL0BxtrvW8s45ynwQEPofga+VQsPkQa5dJB4oPLFK0UiTJOYZ8R2jTN5i6EJUm70x7L5PSst8xBD
4ukIJin+VbWCOpVghpYcImIYRR3z4YiQEFnl5EJX1HABktRsue/brDEOdvcDJc1s8KInP1qO+ggi
taBC14dERpBrj9IuBw0ajTFqsbIbagTsR/yO+J1VF+7vWWbmR6CBK4Q+WZ4fBRBRfuqEmk+ThJt5
a9a2DHurwlHMM2o1g7XeSzAApwrpUxeqUfLixWGLIuTem9VSO34bURrgDALeK06d5ec2T8aVVrLw
tW0BR9K6Ur6GNbNWXiOK19BB2cGyjDxUURDKSrHA2W0NMJqQNvAOGqrTzjxtM0nCuauR1APUaj50
Fyvx6v7t3CyLmO/0OJI3E/vTaAGPMTjTsFfwnLM9qZ0gfQYUu0TO8NhH9ZrGBkAux2A2T1PyrtTW
fFrBBKFr7Wk6X7tcqXaQT3HXKWi7X/Q0eRGgGNzUrtYvfV5nKxov8s4MchUwcm8C9YL+jK2Z9jkc
6+aAN0CgUkmefgG7TaxE5IUPwAKOj5XS3Gg80vN6k4WmhcAYbsJEs2lNwIka6Gy+sq9GnAw/+zFC
uQI81m5d1Yw7VD+pd6qZR484DgJDbxf2T/ZVb6B/Qp6QN5M3O4EszNvOGnqTYD6hpmMACYsMHKj3
8vM0CKpBtpbSyc5A4zmXolYUX4ks/Jq9X0UFQqU0xt6vFut8lQzluS0gjsUi+xZj97rHZ9F4oAYk
dvPBSkJUbUTlwNWdgboyCW9Vlbt78l08oPOOSJgFzGmXRY8Q9yueNJ4l61AF7L8UII4lSlX5Vudk
P5oh8UdTDl8jVBdbjzz96CGmFMk/epBOVJYwP2cxqolGCggfBaQ2t1C3yfEtUtT4ElKd5dhzAkuF
JthcRDmmw4mz1FyOwG9QmHX0oBnaBt5kIKuXufjSZPwslYqDFDKdaT5Mm9ZGDng4Cn5uplK7eoeA
r1F71aMEMHHfu4q+GcZKeUEEa/YwQPpZ5RLCQ3YCSlSB/LA26a2jCvg3pJ61I5R1m0foKMoHaJ/v
jAIv21dLWW4sqfcB+VJjqNk3SNhpR+rVLRvBqex20HMXVxwu/W7kSEuGKOZGhXIbgThcaSA6MopG
fnL0IiAKNORRcRxGOZWAWM6u7mgr17bVMwiKfhZrnfLEQinXUN0vbTBlIItLTWyr6kGxpgZY8xxP
EVwCW2vqoBS033M8G5EpmCzkPnHaf3VZRCgCyUGHBe+1lsONTc9riH1ZyOFkFo71IC4Uv41hU2yW
kp4jcLeo7lejVqB0djR+X/WTXIrEGI6ZjM3VCBWOgBzJsCxFV1Eqtsn7UnduqXtRPC0XbAvJFT0J
mtwKmsYurlaV4aBppsmW600WCJ3hpKlmIM63KuqMmvx7X+XeRu/UEaUIUJ+aalfTWON1oz8og7iR
4Zdj6jQXDD9QUxcfmpJx0futHLSAEo+LQPSctvyQx4xRvWgT9v0nylrO5lk7+q/Xc3rTNFCSbtac
bsvW3nRl+8llAcQvV5Y+ZOdedl28ThVQPZ3iL910YhkXPSJ0Wddsqffu2kxcZD417+O0IvVonDze
/WncnAokvfvTLcnV+2rXEGCqJtVqasoqtNei4+NqGaOrST/zrJceZGzJx3KhSwi+/tu8xu1BCiLP
Pq1RSqtPnXVZpx99lhUbCK9tkY36iXoJ9qGurYf5/aAuVK9Ai8YbsPxFyLLNbjTkFg6yAO9T5y5Z
7sYQ8f0WRrxeaXqvrkWDJxupC1TC+AlAfXeJAC0GhlVbkQaBiOr8ZJrQCSUvmuREHdQXJinzv05q
RHp+S5VoTEOlb7MA3a1KJWpIoTzzKq3s4Uz9COVxNp1EKpHGlMnnoyNY12s8rZx5NpkRE9aQWUT8
DdhrA8JDyW8mMm97pZDGlZqx6ZzA6UW0XsY46HVIIarRKi9UE8dilGrvp8Jh1CBaDb1Vjph3MYRQ
cJwKh8V2aqAY9Vdy+DDcdtoGcra5T2PLGojJAfckHGdegwx2oXlnPcJWc7pV+34/oICyzTia/b0B
e44fSL12+2Xx2sPXoDJbfPg8fQcFJUjCTEVbIWrIb4ZegmftmBdRoAo9ikPy2+RAQ+RATeJ8HCLX
aSLAytY88c9rLcv/eS1ZNp89lmgHV49Xjm2JR2oSrUTFey1s3+raNCVEkfTRM/etmjWPXZd71y6P
pxgVasn0Eeqrhiq85z4CV8jFF9qbtwM6zrXEUebee7kfzVCn9WlMmoN3HbA+9dpKe2V5/DqkzLkN
PbZ7dWrEe+oSdccbnSNYaOJMHJ488aJboh2pQ04xlOnBZTSf2cT7oXF4h9u0A2qKWyCD+S1K5wWa
wDeHZpAPGMhvt1qWmm7lIIiLstt4MVpTxreQg+c3raGCeXXqcZvcmzJbalhsIjUGyAI4/Wucdw98
zOSRhqipoOq0RVFsHWKOcEPkEVryCfxUC+CBVHHqQz2YiYNKwii7vaOjREo/cXRJDTQcw6DRNG1F
xxQao2MJXS1jy4y7MVrARNZvpbplu45BAAVkCHphH0TDQBZ19lzNjrOcGOiub4JhpeRry9Ihkdmh
uOBGAX9yw6cE6ZhW+QY0g3RTT9nUxSoj/cegAUGDlB7zwVNy1ncweeqStULKcbYuMHmC0yNLG89z
7wzzUpM1HfFJRm1DRLfAIkJNo5exglJXqEHR3+006yVs9a8oyFRcyNg2+goiefpznXPvUerxlobj
HIX4jB483EFn9stQqmJfqFUakNWKhLKOvAR5tOkGIWofzzeYlxycuxsgmfjhBswV7gZSpkC9gubS
nKw49dFF2IW6uQVAn9R0P0u7AwQ83VMbShYIi7HvNYgcow79UxSCMze9XtoQtSjTT4PCb+QAAKUD
sYvIuCwzUR4w/l5rOAR7ofk5G3Nrg+Iu+FhZUK3Phhz6MBNmpZvALktDYwUKr0Dettgu4x7j/aYG
UBJxLhQHu5tKXYXAlNNc8HRRL+p9YfmYMHyYrDbi1aqd6lNQY5ctAlV0yRNAsJqpWcw0JscoDsYe
gSAy3C8xr1NxJIoRhQ4MndunpenbThy6CtCl9/EIaKSTMUBoL/jjEpTDbhQffMqGDdu08b530VA+
QCtZP3NlQx1IQ6PMs43t+Dxe51sapxG6aqY5fSr0M/Y2y3CEgpLQtEOS9U+LflhvGf/TohEKYnWF
YK7j62BOTWcKOoBYoWtvhyH9SkNLc3f+AFH4M4p+AU87zQS+TN+wZEC0eOouvs60Wh2zr/MJiKzz
eaar+wCAJveYGHmNkE7Bn0QGAp+qjCCj5LUDHeHaeZY2mOkQrPkdJezcTxqen4jhaeFpTDg/6gaA
kKhfZDzhPe9XsdKoP5XmQnW+pjlWrb/NCTUlPImIoTR3Wsq11ktf5iVOxYhof23wfF51EHG5cNFB
zkONcPqK8/GrcKD9AL1I6WcCWo5OL8sAGZXkAujxsLddqWx1R5Q3V/NqnHzAwzI8yC1P4mGS9deh
E/rnu0lawxWorZrlreHQPXCl7uzN3pM5qk5gAwl+EHc2qVUYLykfHjLpZj9SIwWTEru3R+hrcnBM
4RErqvHC++6B4md/5/G+xi89QGJz/QIs4MBt00/QpcivBHRo1yqyWy+WFBwEsPiZABVlrNqHARpb
M8whrwxAPVENY2MMUK9qobe7rYyi88vSRLXtCQmRFGxelOY3AS0qgZakRQlDAWKnMy/aarJdJyha
Amgxtimq018jtS5OqG2AEwiKk81dKlJPurEahhA7gcLKtN2h8WmIJ2pxoiXe16EhFPT0nUTR8DZD
vt8G6BHEK4h8RKfR1tOLmArptXFc/GhjIKYaz/sqRzUMMhy0Zg+rUbtVDJCOB6TdxhYJCFTv8VTI
AYhLWWUaDCgjJyl+ugxa0MFGmUsFRxeajaRNvdKh+TD9IEd2UA4jwmsyzy95BS1Rqmve1skAQNVf
DdxWcJaYDBEiavOMtPPwKZ4MUVKZJ92ADvF5QKgqL4Uqnt7iO73h5JsBCWqqdxeEnVS/NekrKoXm
PxDpU33myfFBA77pBAI7JMLeHIqOrXmmAM+nJO5WNu3GUhvnaMvQcgKES9JNASFFoIxQY57MTNGd
I8PfA/kh1KvMQL3bZzpI7PSXAWa9/h/Wvqy5bV3p9hexigTnV82zB9lx4hdWkp0QnAeQBMFffxea
juVk55xTt+p7YRHdDUhxJBHoXr2WDfT/Sz+C6eNmBzfO2skz/vKXeE/bWRJWQDYKcJFVoPfIsxbf
Up2TpLEZxO0CZWMXgnbIXYS1NS4cr+ggGdvYLwKVl7ZDEhLJgQtv+3pBLJvgWQGllQG+Qxo6nvPf
JzWWA3Beqc5IUlWgv9UXAzyVgBdCP6Obftm0I4VMGRRhJGBPprdWYDeuraA5pUKpB64v5eiuRV2B
3V2P6ALAv5MIbDq1JSx6865HrZhGoHQEHweQfZBEjo83Uzq2xVEO5hcy0cXrw2ofmKybZ4qk5fuy
dX9Aoqc/gvsTMkb9mA0QB636JYjQXdSYZI18uzaShyLpbg6nsRMXP8rcNIGXycYTjkzWupkGuSCs
pSXRfYN9OTw0phi6owtY0sBbkJ1uZtD3AsBZ9/3bhFZAYruZzLuM+ZAyMrrQx2+ywfCX69torZo4
WKWZrZ7EwJFHdcMHZgLLxcca7KGeZRzJOUnTREMlhNbJG4D+aQfR6mhJ3gCPmrOn/K/oLFZPLrig
r5ADqNq27ZdVa9w1EtxiFFm56M5uVGnuaR3W4qsjXKnW5GWilwcL/a5gw8Q7Ao4jvU9ZfaBlKQJI
SBD2Gc0jjZISRJQ4cjYnWg05qx4k9o0CjZYHvVEHeniuNeAYNnH2HKGZFQWPBDRRUCLdSXyQ9zZo
dM/oysZPcxvXTw3IMRamhDJbhT9ahIRPDLkgsTLjdNz1cQnAhc6p4jhtLZOEN2DFw7BgFbcXQDNk
ZzyUwNdSO2i2MRx/lXaptcyj4rdA7kMEIGqKjVk2UAHWJThDl+AiXZrLkQMKh7G7kImcngCBjRk6
ckMR5PB6EDnRfLLdFrHcHhjdor+Q3RSGhCQNNLPQr2+d2r4pdzWPHqLJcED9RZRWccFAZGWBI3WK
0u8FnuUgV9EeLkLcQgsm23jQDl6QEdzNCKfbORTUleW671GWgjz1KgxfeNWpu1sKQBkO2gKixNhR
4oAciXBGCGGLdoUfWPueHDkTqHlX1gsIMvKDX1UlfvhCtnWKPrzUHXQNCjeBoEI0TUuz9dOXTgbV
wp+K6GsTNBcpkZBfjNNrjQMf/qpVhw6SofmROcUnV2bla2/gvxb9y+oZ54FixctcPPRDhYSA41rn
gI/TTsV+f2jMUEKVl/3rlavR+fjKrn5lg9eXWlXIs1T5K4r2H1956LNPaV2Yy7R0hrspKTcgMQMb
9+QYW6dSxldb4nMe9hkDGXYbrEHxH57Q8z8cUEe3trZMzfsMhGZLXzT1Z1f0Lxq0jfk/QW2ESueU
fTUsw3yJBz9bMXzp7+M8Mrbo304PSZaK89il09oNp+rJ5xEIo7ljfYOQxtvbsPA2jCiOv/U2koB/
vA01hf96G4kTVL+9jRYbm7ONffKyH/F9biTkK1CEKJ5ABVs92B1+VvTICU1cgOUrfVVeyITdlliF
wu63NKTpfAJWiYadPc7T0dfti6WeisYA9JiDFNmfnGQ12Ny9RpVVPOCoBWBC516hJ+Beh1gnYSCC
dCRbG8ca9au5rkByfAXCqHjworfpkARDPTFxkU1wevPUd87bRei7DPB3zxiALtUjLxkm5FZyG4lT
7QE5D1R7LHNvgqVyRboOjoXsAkog0wlssNDUM7+TGeqikIrRUaRTQ1HlpNSpbswH7FuiZVLX4MNU
0mlPg2ZQoQvrhgH7Y5BBJ6B/3N8ckEZAtPkercZ2XXXRDnKd/dJG/mxPxbs8A/cVGCYCkKECZ01e
cF6Heyr8FWyCHG8AelkvitYzcGCSnC+iSAbbKrFae0V675Y2QlMh2JKwO4nF0x15GVjcFp32Nh2w
M73soLoOkrC7idtPjFhq9Uh55hNR2JJPj24+HWm+R/4+DwLDc2RttzYayQALi6Sr1lkHDiXaAs67
QTKOSQ2dEL1ZpFI5XeZop7PR5YvS/O0SKkOtVY3dr+TeLnUMGyCFRL0C2LWq8zB7UUlbo9UPduKm
zZIQTBZNPtsDpRnGgki9avst3mLOD2zfJH7DkHsZNWM7XbqMoVtE9gnSbbDdvLGOK/xuAtiBTotl
XvBLbOHB1XUSnRbKHz+HYRSvRrtgB6ru+NX9NCnx8keU9FNdWzzkOME/GPhP620PhYsg8Z1VUHIU
OLUwq7TF+NAo/JdSWWNgOLNReW20Df8hd0z7CpadtYHnDTRT3P5k5DivkVINyy1s5xhHE5HWsYHs
SwloOhdH8na5e1CgrXiMY+7QGmQeIC164gXWoCVt5MGAR8qKRcGrDApWPb/WqmlAvwOgUmMn/FqB
uB9kLcFyGsE+u2zsAZqGUeRvGsd782Y4VtNUMv1tvo4gp48Gu7ULTRr0DrR+V+t/ipgJzP3KaU74
p4iZs9x0eXsi76Qr4+RFdRzBHPzmNy99m2jIffZx7t+C6buGX7XsJI9l4o/L0guNJyNW/7pTI3uz
yfe7P+KMFFruo2jHrSgz+8jHAKQ7+kMLHMSjqkd1dYfOPta9yqFqiA9nC7pvG6eXD3b6MEe/4mUK
LtBpqKRnrmvPR4IIJCbHSXB2VKzzVpCEtxdkuzn+NkQugTULmndz2+XkrToOhew/HJZeP8cTd9UF
NiS+DIvf0aWo8if0r/pAPP4y0R143cIlOOXzdUV6mWSsUwHaFC8ABdrv0QkH2D33vt3MtoqT2ysU
fvX2Cr4L7JZmjQuXLOb5mmbcgj2juMay2BsGWDbRvZQummJMNx1UPqElF7B9N5nNxdSVXoMX4dHs
ATHQlV48acWjQM4JMgsNdFt1BDkK4ewt9JDNk9Be3K8ExM2UNUUXyJF2CyMP6y9djXKkywp+LKKh
foEe2WxvFVSKIEjkrJusbb7U2KtaVlU92mUEtqJCAWms7YOejg6o+Da9geTqNfb6TxC5qFbQ3suu
0kS6he7IJrVNaRvd/d/EGRXSC6UJrulx5NYytCfQ7etfNHc7Dar77DCujsoEZpmsWV5Yy1HiF6Xm
NvQr1v0EEuwQIjwGCPI2rUitLQldTL59ca3KfMyKMbtPBPuHzBQVJIG5LR1HfdZRZuhv7QJ4mMpw
rthrlkfLxY8A6vHulWwV56sRTY4Ptmu71xRCzSsfqOstRdAERyHdqQVgr2TTEwYP7K1zHiBgcQIQ
X7YGazd/AVy63UdDy9Zcp7582N3O/WivcCx61fF/s8sph/psEy34yPtLVspgk7GhWlclL55BY2jv
oEsZLnnUFc+St2ha9mN/YYQYplOEpEQNekwKtmzw+QyFvJAzq9PpMQMJWYytk4TO1qqIK/bEepk8
SL+TuyHzAhNpOK871HhY5gtpxdHesbeWK8TwDzmMCnRXx4KN3WEOh2wf9GYgQgX0VAMWlqkeL05S
9S/dyhsd+WIaooPg1JgvaBjXvWaYNCADq71QJa0hroBWFhoWIxTMYldeUZkOH4LeO5MZf10wFMUA
uddZiyUDqKAVEILZkde31GvkqG6T5Tjf3R63yI7kapEgQwItgA+PYXra3h6+0bjWTb0fAsjHSYEF
zgkyL/OzmiYy5KATkCGdHLC74wxpyc2gq2xFP3aPyRRtup7Hd2TqzQB6x7z9h3xkuk262X6f1I1T
c7R6+Q/F//9OSnqgxcD2gLfWiwB5Un+8C9MYUI9aSLv5ptr4aKTYbV7LqKueyiz6aeldV+O3ySLA
ZvIMOkF7Hnq/D8l7C0bGSpxvQ5mh48zK42YVGvvI0Z3Fox1M9xjF1Gc8/HVk+2W5kLnXPAISwpZu
wdlDwCy1gax0ewIR3HCQAmI5oR+IO+SX7ZUBwMTz1EBIQ1VN+y1o+F5YwNsuKsC5wU8AodDC/gbl
Hf7ZYz5bZii3zUsOhqZ99Mu3JeUEwFIv3bcl0VJ+ivHZTTohPxsVG0DNiDuFHrwFdA7k51LgNelO
attf4yp7Ak1sCMLS5dgVfEPaYBHSKmfPB8VFA+LkNQ3bvoVQOBQ5SSmMNMPqgvnndztJi3lIYOBh
nKXYC56DErLBC9w4EZ4/C0h1zDcfXf8lxgTg5zBMib2Je7tf8cmP9kkYqs8+5Kx7WdWfhFWl5xwM
0YsRuh6fKSxJMmMPjmDobDr+omZDuEszFm05mhVXaEx21oms8X9d51O/sqscuh80Vp3Tg1bEcdYj
RIWgC+pNa9v0t8Ay/RO5Kt4Tbz1AV90d3b3bbyayT641xxPFPZlcDRgZYcdTNd6TnUzk/J/2P9bH
Z/zD+/l9fXqfISE63teWzN2E6GrbWIbn4AP56zKAyFax/q4vM/C+NzJA6aJMv7W2H2VrYNuR/2l7
kIzoCXOMPaUQekl9qMKk+JX+91I3y/ty8/QUlL7eWEAhXKshOJWrP0WiXoZWkG/IRtoJPZhPLzI3
F/bAwIuNR6ntxNYepVFzxo3JIHcWrgj6sw+W+eeksd8ewGn9FjbDyHRY2FX9Gawh3nP2K2zqxn+t
9nsYTa+iGP/FHj799oSDMRSY7rrahSa93fgPiUicB6A9JfqH8UGvzFPegdmCIoVjdzvPswNwJTIc
SnR8OyWgOuQtuG4pRhmut2gF0HQMNZY5Rr8C2JfdD69grubwXEbTCbQR9xRNy44hfrfsuThkivEw
+kCtOJFR7HLoYH4ya5QkIj+KzzQE1d+2LbrkakCR7looe6V0j2uW2wxdT6Ja0HCaLHsHMmZz9uYj
BxBmLMsdeWlJDsGNMw31kioHJx8tWYJeJ+/j7uzGEWhRjBDJCr5klDfRF9EWgIlDDu5EuZQ+rido
4iXxhoZWxuWRmdAsGhpePsWoG12dfE6lUEDbgPL5Nl2IxlyGfr+2OhsqhXEaPowNWtWYVgut5QDa
Cb8D0LgfwP7w7wgZdMd2xKP+jwggp5AW1yWPv6zh4/y+GhMb+vDYsxRsDSQOUiqe7eA6adr9ITU2
RKQ/22Y/SPVBst+0YIF1S8Pauo2DqgQDqynqYM3JpyFKJvOQEDaEqeHSnU03TM37JELrUNS7iUYU
+j6RoR3hxGO0Uqesuuvz7Aj5Qf8KaLB/9Rn7hDau9gySWB+S5U2wRn57XJOz843wrJCy6rSTTGWZ
Xyo/Z2ClxewscdM1WurbDU0PTGHhJNp+m2frSZDS2ALen9yTyQwGbKpA/LyldzAOQX/k0ANekJfW
YKjBlSYbHsgkawMdRNLPdvQWoK7dHFzmmQCA/HpHIP2B6pfxSJbOLKD6NH2L0mTYUwJOgCB3OzV9
PSfwZGJ3FzxoH8hJHzJUYyH6nvIH+oDxrEPbx+/TRVHXK+4x0DeXWbBP8BwAdjfYd2FTPLksLZ8K
7JPsMRvv4sbGZ9xlztJlXOzICYT0tLNBlLCkCe/T8XtVgMRV+evAq9KLbV8JNMHwEFoB0juBfQd8
91mDonIrx+QbaHC/ej30fUA0Eu4LDjVGP8+tV0wkP01UtRGs3BSgmXJlmCnbuxqCbxmN2qEsbmno
hXhAXdhdRHWbbwKwFkjIIH3us8QG22mOCkaulaS0lIu2A1nLPth/j0fN8MzClvd7tC6PgLBmQCro
zN8fOcDaT+qlnaCgcXN8SBa2lAn0JVg1ywS/4cNQgUtDRg9Q8YoePAtVFmyPw+0AGdsHcAQg5++h
9UsG4YkiWJRa92P/dVKumy7zkHuaPvxH5EsvXbqaHbjVS1IsrUFLuk0LzT79Cs3AkLztod4dDWh6
0yc7/C55kPGLuz0NW2auOFhhnxOcPLBt+XcYPSoGFwraYdH9NazRqxGQ+T1Mn2Pm1chOL2r0jri9
KK3WD2BUHjIJ4ASEybbdlGVH6ILlx8IynK0CCuGOywow9soKrn2E1HXD3OoLS/iXhMv6R5NC7y7z
R76wR0CgW1796MPmizJ4+aVoyhTSOJl/VQxf5trg+R0EKt5epbHGj6/iOUm6Rh2sBf3xa2Obb6wx
UJqWR2C2iCPmgxnakDOtzN9sNElTcASxBYmNMFjnyL1dIRJTHVyUbCDM4zpXssXicyed4VFaeByE
LmSH2wlcWLd4SF8B0ihM7FJbq32YLy9DN0G0tHLuXTV6B1tvVj1gNzZWplKUsSdxh2L7CLTr78ZZ
PJ6Mto5M185hFEHwT5WZJxMsJ7cb37NmS/jr5reYKg3Vp6RrXmmPTLtl2iirAWLzIjL3ZJdhcMft
ANiHfPrSx5AduKV3KQ2s7Q6D2LnjxRvqPFDyUx1DqQJSEdYqQZ0RknPpdLEjYS4pwA0/ZV3jLHmJ
ZvVWxPlSTGa8mRLXuRhA3M4XK2T8FApnPRQR0lvkoBAJuaVliS/ZhmwD+v9WppvEEKbrxd0gQRfS
udm4qUqBv19TGUhACnXAplF9BnuuD4lK1zj0esjYpglH/6UGec3RDaDex7V2tFVM/rIXoPCffKME
E1b9o1a28apvgqx+u7HAj5sJCIK4FqqLpZVbn5qg61a8F86dtKAtkLVJcUDBAIwO0RSuawZVhNSK
ymVeg3wn1vJ0pb7rA6C9AeTB2LRQ9EtH01r/5xgKpEuagu2E6+jbYnTHi69l2YU4btknOnIOFZ/u
mTGdSIYsS5m61z46YZKvZfi06MPpu++/zQMfCljuR+e1hSzDAsRH/MrtKNioABgbCRrDM0vDZN03
wvpUGf3XohqhZp6ABw+7uu+ge7YXo55ksF+TAL4dz2joScGsaZifpnGcJ0FWdZ7UVkhoAW5iREN2
TBrXWOaTTJfIOWXHOBpB0k6eLkrV2y25psxEAsUtpoM9ooBW6rbKykAjeGJBeB1aYMkpjMCgYRSi
fTSctF5WteCvqpB3voter8Ugvw4i6H6gZeonD9zgk5/b4GEORucu880Muk+CH/CXrc+ZstlaOIF/
Zal4SaJ4O+n6EV1kpUJgazj6xmmc2ygXZ+54sKgC9SHm3c0Drg406kwozncqnLYECapG6JQPLTJ6
M0JIw4dAyfJ3m/DAQEGi1BRMceP7XEId0XoU9x/Xc1vs0YOsO4F/A+0ppm+sbhmWwTGfwJIOzI1O
0pQOQIGV64GqTKOj9YUmRdB2Wt9sUxpeLOO1wbH7kARhjVOyaYz4G8areTjKwrtTskjRuZuESBeA
OCnRF3KAyS5a2G7Jtx+isVtetSofzrdg19fE3ll9/RAGIfdkPbpFCy7wFxDEhGdR1a696JAP2Id2
9FIzFl2UwLllBfj9xrPBQDaHoOdqWqRJZODXRRUr4IkganD7fRpZXoPMek0/TB3ZHdU7lzLvipXU
weSJclTgFqYAQDAVc/AfP360esFsC2SLaEvXbIeepkeMWYm+TLo1ifjw5iKjtFIHqD5gM/QU0sD7
EMcHq+IrCnQTC+1Bdu3be+bI2TavYKt610KmzeGLoi4gN2FZzn2STc3OTbp8X9quupsgBAmNuLT5
MkLu0Tdi40cgm51XMf+184txSZMKL212MrfAPBL26s7GkvOkwvTO9IvglN0OOSJvnhQB13YfpmrN
oNC3KHSngqc7FehSj80SSavwbDvSAq5GH+3BtcFBf4XWAxAyvsXh1ATmElE3wJsj5bN4n2xWidxC
Hw3yxijn3AEzPN4VmWzOzINCvWCFB/EdUKCYSasOVWg+0MjTJroDb0m+6z3dnqCn0iLkKI0425g1
4Hd+1JZvq4R53q1Yj0xqYgVRsi4dHDTHjIGQ8PZSqC3h3QBBs6PVRpXuojQVFwFShXUQyGRN36hK
f63MpLxCyY2daNRGYXcumx68f/DRJWxMufaAuFinVfhmQ+fqQ1QZwfxdRFdtea4n+47i6asI8nix
jrls1reFZCTubcgWn2kdJIdBv6H8FEkmUKrUmv/KypKfQqb+vTtAvFtEYK0nu/Bcf2m1Fju2cTk+
s5RvOxVYX3JpQcm6bNWWwjKU0HMLB/t2GtjhPy07MaNeeBI0XLRsEcnyYBMssDV6e4euwWhduFO3
IRYyGqbIrX8Ycj0kyjKzbaL1zRtJJCXM8meMx8LzAE2hg8jwr6Shw5Etr7wAjQjam7qaI5LXwCXq
oZkCeyg0TT8NUTJIzlndZfMwVtI8x7XxY14JFY9LGpdfaRQL170MnfnJn6bpuStFd2dAR4x83LL5
fZuHF/KNQC7et8oGZwBeEYwazQM2WLsIBCvPiTEZwBSpDfmKgVmPHggDaV7v9u1VdcmSfPUUJ09e
8bPGJ28rU2Dd+6gcrrIoM9By5cPR0+ROgA3bu5Q5NbR0wBc1h6CbprFd94FGaZkzYAATa0PDwQKG
u8zCC41oUokN+gIJguFIQ1rSD/oHP0uflKY9yYc2ezR01rasubPFBmOA3A2v9yN69y8UgqIMv0CD
Yn+b0BXC3KIRAAgKvQhd+iIR8yJx0Qx7G9DlBRgmQpSya2+RNiHQzLXjGAtmuBwiWyJcOf0U3dd5
Fd2jWzLfJZA3WpgU0zC02ZV1fyEvXShYHcow9u7noKzFj0uLz8C8bhaCKcl0s3h3m3R7rVK/jJWC
wjbMSneFhitgSMLYZEcXf5z3vUAhE6C1afzh6T8mKl/3PpLgdWdu0z4fdh66ha4xd//h6VR8L80Q
lQO/ei5Al/a3gKz1n0NV1XMAHrzDrlY4dOkVchyWHn3wyCwSD5r2pRXXZz837BcmNlNUJC91MzaX
MYmB09bmvpR8mwE4vkExyn65TXobYreeIpM1TdVxfjKOLMR3JOEV2vsgj/Th0kcAvPFBQeUXjlY/
W+kOMu/+BQeexB7DFVlCxrDPyapqG+Ul1PBcJ4Ssay7WrmDpsyiwFUy6uPunQq7KYI7zU6CMVfsq
/eJ2SGrkwGfjpN3jeIjt98GqWzTb6ekRxG7m6VNgts8oeQzrNMduv9VYCE/jI0Tr4HHp9xca+SbY
FKYuE0tLWcB3aG8fyDdvHKNdvnErIKb01Pf5YTCWGzMEg2kCCmvkAtAIP+geldwGrQq+IFfU7QNw
ReEsMPjMfO3lE/kjcLutmB1OR5qY64kdNbdM41OTJ+rg67aKpgvKi6vvaBh7Eb6n0XCyJmhtg4UD
/IxNJU8URhGTEVfbrgdZ7B7go34ZuEWDiqcy5t6AKE+rRWKZ8t4agvoC7IsBNCtKp56sK3w+ay1O
+muGHWfhAwgBwWGeO999EYgjPZz6NgkvkEHbdhxP+mXL4mEDJr12ddvq6QmezLsjmSRo+jZmYAMk
jfSoSL3xNcrrPYh3jB+Wa50gXDp9EWAWWPro978Db5axc3tz2KG9FKhNPcl30beYms1+Gnl1N0VO
uchUyc+57krNEsCjJSSB5tG73RVuKVaFLA6lDS7FG8kMYKHQ9TF6H+yqZnkgR46P17rKHdT4WQQl
195U5wYMaS/9z1pa/UvMxhgcuWBFC5vQfhHg/9qklhw3FATW1rc5zGucF+u7E+c72ZTJQ9/Y/MoK
G8D43AR9VZsm11xU7Qm/OF/IOXFen0FRfS5HLz/ZKstXUMaFwKIehj2egAu6pUtkpPgJ0x41ZvD4
EO7UQj3emoyD+w2QuPzBUX5zyYEfXXRDaH7m7WisqoaVexpmqFhAHVM+Z5Y+ggFnu+Bghvkcpc0I
bIUZ7H0epEd0nXpLbIcWfSbEp6mI+dk0VAgCXcAAICTbrYwqiA+VHuowocPMuOFn5CuhiRa3KIYB
hbUClQ0/0PA9zNKrASwGbjQCFUztN3R2gGGrrr6GHnLqOmOemq0E0qoPLmNYVid0xHmr9wiUJNAC
kEq59HRE1IFSniKgSVR9jZu3NSjCgOIcuIjAkYwfJPOxQzFtPTXoARmrxnpEK731mItw0yJLeUcR
RZLaQByE4wLZKfDs+qk3LfBro/YU7NjoyRaqBeYKU2lGq9dEOrJdO5WcimXtGZtxcL8waGrtM9Ax
LTrNDONOUX2kIURq7Ge3F2/DeFTJJkGr8mpshLerSwiG0Vndw796JyqZrOggT14a0mn9Fux0Mjoi
qZMuqKrVOR2ogtNy2CRtYACkXPQH4djB0QRqa66OZREouUZUWGkC2al01qox2SpggOaVbhP+XBOZ
IqgSrjKObQ/LAXTjxZDdhxmeaOPkPzRRCRMwBMeRBa8305B6kERwCrmMu7xPlz4vxCo1umwzj+t4
0pzlib2fx1aEh29TlRdaoiq87F6NPc6HejLwdvP6OVpsQVI3HvLkWMQyO2G383aZghRgnz/HvKqH
Y9EeyU4zuii0QaNqEtWMffE12HwaIggG++iltCODLcjmagf++6tlCVDU+kYDQndIo6OMCqQdT4rr
5Cr3aRSAyajkrheG+0QW25j2oI/o74U2DbbZLNK6948UUaIisWoFlNBao/Wwo0KrpGjAIUVTOaRk
D2jGChc0REusdfkfr+TbTX+fAOLSogof9rmLTumpKY6dviSjjXGveAHM0FQc6Y7cldOPICe2R/A2
vs+JKZz8FFlPNfh8/rwlv9EOzRpSWsnWyeNsRbrh+0J3h9X4nKxYa8pzDwD+2c3zbJWbzD6OXvVD
RFl/smT/dolTpz+RzQvAr+c6+ZGck47owdaAPNp7CHlGdNCB0hm8aoXxcCtTTYPPj6Zqvoj3znIH
ZQYyUZmKLkYHikodRSMKpYkT7+aJc0Xr11q35X9fi+zvr3hbi/16RVqZlaV9RC82fj7xY9Rk6Lwl
BG/wPsRxhz2nHX5Wbl5sJz4OyYuCOM9Ze3ZcQ55HJqI9Hm2HjqVA7JBtvg0AUNmnlnUgG11Kr0Y/
s76gzQAkpS+8wwkCvF3CV88G4PdBarzUXVN9K+3gJcAH4RuooOcb4Ennm99cZjT6nyCVcdDuUs/8
H0v8n8dAAgxdXuDvXru9656a0XMWRPRQ8JxvWujUzuwQtg9ll7o23UuHf/InFjwlE7Nf/jYpClg7
s0P8e9KY1vZLbDvJSZZovuwLY7ynS5f4ObQylzfLhETcvZfoDXnGteirqdksy9raWgnOqJ601Iep
eb80oqaK5iUHC1wd5qiTEvoVdE7vvom4tc0iEMGSzUGFctF2fglq0LJeD+ip30e+yD8pY9qWDQOo
VdtNOwtvdhlXb3YfjG37Bvi6T26FM+S7/Rb/u71q0L9G1au58KWrV6C8hCazmotlDWhrT33YPt3q
Z/nAmu3gBuPyVj+TKGEiC5sEm1tRrHfiL3nsjEcyzXa+rCJ0lFHNbTKi7MTt+un20j1+cLZNw9Xy
tkwbDR+XJoey8nlpWsgElfN977HlZKFDUHgTEoM5ICmXvPa8pdGKAn0AY3SZPfiFUnv0tTwX2kZx
LYugoAgEyZZWmOfSAu+rSLD7oKFJL/p+wfZ0Xulmuq3ZJNkWzxv/SE7gwB5TN+9PA9r4V2PhY8et
NzLzzgMPvlo5KM1qUwCe6V2VK1B16SFtV9wyRq1NRtmRbF4AggOAwu/IOYfpdT2Uwjc3W8l+3pY1
VPBxWZoUGkhmpVJkOEdhG0TLDmC0JidduvdlI4Gjgqqxqxo7w93XHXZ2tJ8JYuAgaEj7GRp6wSDR
iITSxG1IXvSy4fuSnYIYp54BHcTbaJy+hh2ORLFvDicQimOPR2NfG+mOLklUQiI2a7c0NQLLOh4b
egqNbytEFQj+7aF9/MM+r/zhRVQeJgs/KOUGKY5hP/rxlTmD+epDiDWM3OR70afDsh3T4ALB3+4E
Gg+0E6oq/Go1ZwpwoUq8rHxwyjdjXZ9L6IisyOFtbWhMfYOyc7PyGpmcQx4XFz4Be4DSVvLdY09D
bU1fbTSlr6BjW+ptc7RFiRi5BwHhTjxz1WthOmKRZHZ8X5aecyEHjgDordAOAy12s6M2wL8cMfRR
jM3BtzioFV0NgRqFfCSb7Fyg7NSgHhtkBjd2bMi7KOfszmrNB6E3tSlKSTSSncE3BhjzoQgMkcfY
99kBWZU9NbXcGl1oCHVn9wDy89lJ8WSni0Jp6eAm3u5Pu14W7NDGobK63Yd4bacXyCaDH9GQMzv/
mI7uXdSPTTm/vVu/DYUBElkepzrf3pZlwNSf00AuG0OMZ89DQWcEJv9uiPC4RqNZ8iiyELDfCooN
YxuWS8ux6hdftGjjk23+GgRAAUhZfg8zkCeVXv+zd8pVlhU+9EMfUQxKcUrJxbIO7egnSmeAcefZ
tzH5Bz16zbPT92rN8dN4asyyOlqorm6mwMGmEuQDi7gIuu82i5fGlBc/wcH9qXeV8xIaI5L7yLxf
PMM095WD1n0fZ7KHtAyGpexM61U5w156Vv7T9KdDr8LmFaBNCHSB/dDvxYLLYbqarEy3kdNkh8YX
2Z0T8HhlhYN8BZJ+q+os/2Eq/rnPU/VpkKPC6dMqT6HVOyd8s6u1P/jVi98jHahD7W7aJ37Aj02b
uMs6TntQYLvimATWdO2EdQVPh/sKjWaoOUVOd4J+WP0ImrZvZMc/BlmZoZHnErR1D63gAFInwcoI
0VwHAsz4YhRlcm4sjsO+bQ/fWnftpUn5HeAayGTpACY8tUUPJV+nLCvv0fxS3lcRGryQcKiRr3eL
ewvaa8GiLvCOp/yOTOjhMlCZlqHNF6NR7WKjSzdSgz7wX208sCBPFkgby4Otn3uzI0K3wBRV9zTi
XlSdC8bPt0l5hae+4glIPN8XKlEwXuHLlG4MgohgQ/22MMX43BKLImi/E9nbpPk466xXx65YlK6m
fJuJ3+YrxdDlw7ge/x9lX7YkN64s+SvXzvPQBiSxkNfmzkPue1XWIqn0QiupWtx3gtvXjzNY3VlS
6/SxaWujEYEAkpVKkkBEuLs/HmvUumrTOUDCZiEkWDzyxL7MNQsjpDEQHIg2VOPgZ1Z9BkDjE3WS
SQbm2bLbd/8aFe5Ik/niaFSOWBIdBc+rL3nIzQcLQbPTb+xtmX20R1bzRST1u3+JAqAlsVfgd/PF
9SLrofeBppojWZnX1u/8rkiCnJQENyjVJBBULQX/QlM14J7w+D2+mPy5hSTTrgGEe9MMtvllxIPX
1yr4hlcY6FPq2DgNWox3UKl2QJQBQPI0Ejnd/LmfRtY5AkO+LOaR5CA8gMBopI2KijsdQXRc/TmS
PpMplCjSSBE47EuN4iNywEoP2At/nfoVf0CFeLTBP4Z76uIQfMMQr97ZtV0gLxDYUAvXDHrUNuhV
bSv+DumizVCo0QcmMViDo8v8HnEgC1ExG30SI+tWrtVZd3nnG9t2bJuDLJvhhDw7xMdVXj6UeMwD
ntdmL1hGPHkxinsXwcOoKzCGFaqYVEX4S22wbPm7axu1/bdr8wv24dpCw4DI7oT9IuhW0NfpsraD
5jCDs6YmquabA8G+ast4AI6k3hddHHcLRFZBIUfhOqdS5doOwRgwGyXStmunD4wF0tgZdq2N2vQQ
M1sGvYdvnYx1HuId7YvTOKl49dMh00xtah9i56rot3avsoOBkpBzJ3V/pjM66CgHQ5kn5erWUZbe
t7Bm3iKtVL+xI9/eO6oIHpxhgrQNoPpF5ckJEM/iM3kM3LaQ37Sfgf7pltBj9w89HiX2La3/IcY/
n5LTCCdKAagoFJuuD7DtBxvdgOCuUA4wKF6yLqey4tqum4XZoDKwRVnQkxQokebx+IXcPAaaU1EU
iMC12GuEYdNcmsmt9YHlm4b/zq3Hnb/NUIoIGSuln6s03QLKjbwe7ryNJYJxm07NLimWEXRDPsdZ
yQ6xJSE7bozshYn+jyFynXskmvs7sGkDsT7526Yrl7VWyFxN06Y625L/EKn3aXPEjXdjCmQ7qLXB
sLtxUDO2RHYx3NPWlpoFi6L9vPGdeoHYCD80EcsM91HJkIkugS51qHDVD0W7MM1WrN3MZSdB1a54
SbRyA3jG/fsnQp3m6DeI0ySj1ZwAMgG9RAqi6hMEOj1r4xcAleeq7zbUTwdDha+RLKxtn1kaGBYc
wsxvz3ld5oDyJwIMMo7sF2QM8/rdx5ZaL4u6RvZ38qYOrfwe/JdQWogLJG+hta7PuvNQTAh9qWWT
Q6Kxi1HNj9Q9TrHyajZgfGsWDkKT/YKM1dRDZw4qZfZ5qe5u9sK0QP0x92p7ZRYoNOyxMhB4jR9r
utFwCwXnJua45+g0cB4LO4mgcIa4OR2Qo0o6hHT/bDfgF8rA60+WDyOpPcahCc3yJc11GwMhIYTi
p4OVKnvN+0QmF9CDNRsGLvBLYXr2melncyr3ogOZ6WwMOnspoyFbh1ipKOxBPOc0+umSXGKyDW5W
Qb8n4OvbDFXInrE7CUDT5+hsYUCV7OBOBzrzY9FkYFKQMGI/567J2owVR/nu5CUUh9J5PezIh0xc
5H+OpilvbfKhZp6ngi9vPdJU+cqUEJSsOiSMuix8P0SIRlbAy6Od9E4JwiH/j9mWUA+5i0rlmzY1
flAE8kOQMg5DqPwEIE9vUM1+wt7xYzTzl+AmDXaE/2yExidUQdtnywA/YGcHA5Tih+hcDkkG7iVt
XAFCs5ZlE1iI8ST+AoyR2Vvvx2sUKWao/QghXCO84A8dld9yXzZfqgF5e0MG7AELHgfckzXDv2Me
7/HSasGCUwHNr+K1xMsV94PI8F1E3XCaTw1bGwezwpoqi0sgiaYeOsgOlVkDaPF67Aab0AJoD3QY
Lyi8vEKss3p0xsI9ASxYLcluaJAv5lVQ3sWePd67osf6ZRoQgCsAGaNcHDnwxU9ODjndjmXPfj5W
ix6MfCc6DJ2Rnth0uNmoqTtdL0VibfIRBeFdVp9r6efPLqpgH2rHWzKrClDXsqpkljyLvsmfEXlF
eWOhH8jRz5MLqqScO2pVUfXWZ+UwTwK9OtCqJgHuw2nOfNrQ4kHU7amZjGJcoRaIb6nZOAXSgwhw
b6g5hF6N3VjlrOzpQ8EVGu6R3bCX1ItMvHEoc9BbUK8j2/DcNFihUi/rreoOIYMrdWLpGi4KMbBd
ahj2CLbluAIgozo0WBwglJTG3hm/Le9MZ0ZXfAFfdrezzFyMC6v0WgTgBzDBmyk2himUmaczOvhQ
BTh4IQ635u/8bsNoBLnQsFvz/3+q20f+MtUvV3D7jF/8qEPVnd635qMXQGTZgEpIvqDT2wHEH2KV
20W/gFBCcrx1qBCU9GWe/jmE2rduZ5rx1qSzXz8gaZCRNBVYDv95mqD868LoU+hKZuPtU8koq5Ln
C8nN66hD7N2mi7gNoebsQqc0pCiiz1DeLPeGHeb3DaQhBVJBp2xi7KRDMQhUgRhesRws+93W0VkU
bwyIGp2H6Q5AbbSuN5WOgZX4ayyNyCNUy/XKOt/sIwN2e0zwJKJPvXUMoNfpZBdfMifAylwHrVzH
Regu50/8a2JEqQDcBod3R5+d6Ay75NKMVvNUNDjQL4nqgrt5qkSbxToIjXJ2cQ33YoOEaAuGCX2Q
munDfKaS9v3sNzZy6R2uEtzYGEeH7K+zm01O09xmpY6brQRL6DLiuONB7+Y+FK0CN1UAJnVqeiJ2
H7QFCe0utu6CyaOEvNouaES7pM6SO+5DjnhLWnbsPA/qNJQCAeJB5AslopmuszvHti+gSSnfilFc
DMmKN67VJVA4yWBxvKg+qTABN5PLvL2q+mcqSKcydH+qRUckYLbfTORB9rQc74AyX7ABG4JERPcg
0OPXKIzUBQ+kNbXoYIxgc07s5q0d/BiZvgYVeYVb1ktHemAxUKl/rBI+7edL+dL8dRZH5ruNztqE
y5cgGJIFy1P1Mvf6W2a6j7HW8VUIEV/Bey1PdTMeyQRxiPjaoBD/zsOzDKp5vb8kt7a9BiBjuicv
OjRVvYvtvDtTqw+j+Fpl+edcZWDSmGYmU1+Ds0Ialr+/2drcrpZOxOItuVBHolOALnKAeMhGcwYl
5ET9hser26f6StvbuAcD9W0+306svTJ71GuZDi44ykfnyGVzpWH0J6EuooRSafFhdrMEDW80X8Lt
T4ixo+zA/nW5mTKvuu9dFZxuV6aVFy5M0CQCk4ovjHxrWXkLw5Dqw19VWh7KSC3QVZELHdwRHCC1
WZvzX0WTqtaF6F6a6uXtY1mTOTujRN367S9tq9Y4MKf7cvviECAF779O9rer6zPh3uX+C801/xu6
fTFFXYe7uTkW/ACGjW4C03R7ZUEkwcjT/jWqmycrSeOnCJKNB8UYKnQnO/TsbCNvLiPW4Sj+dOpN
AyqjvZMW/FmD6I6cmLTMZSNZdQ5tYawMkacLDQG+x7Y3P3XNkJ27qSULd9ygVgTMyaVrPlayr+4d
kF41Tmw+kqk1Qe3lp354JFvf+sUuDXO2nAcIy3/szY2ntQkmTpToYV3dRnuaHJy48QFREXNBTRrg
4sdiSLO/kqkdEUpM+rba0uRAm6SnyM7+oE66XCM0j0jh+nfzpzd2h2qzUK5pMkfF3YXx4kL+dHCj
6DWPlXmiVo/l4dZTVgs6EfxBo9H7V1SqrKiTTDkkMhe88voDNeOxsHcqRLCOXOgSOiDj2PhIBkNB
48UtR7ajCwCtBzv4usdWEnuqLvzMQru9jlzp+2Ls3rzOdb9A2n1YQxFw2Pk9moE2ViDdQo1m5Lqn
okqhwAcE9RfwFHJQ4qbNsWhDlK5Z19ncQoFPlyX4QhCjWb7vuEGhtpvr9G61+TFSH8c2KxYfCvXs
qIaYuGk/GLjswvc+U/7aZ9k3Xev8qUCSbadrSPwgSus+TQ6U2sYa8BuvvxoIcn6LBAog447/iO3k
rkkG60VHzQA9UCu7Sjtst05p9QevlDHiFDEDayDvn+IByrgZBDq/T8OhUcp/hBiuUgSD8RP1Np6d
4KeRMEASJhx56BhgtjBjgM+SoP8EjQpwOcN+c+sm9HniKqQREVCb3SSw9+QGdMT7bMPkdpstjL57
RHQAyeMBNN+AdxiLdHhLVYDqUtf6DNnhEkWJZrqr+yb+VLb8pAoz+AY8T7IsUB590cpi59wckFqz
h/DbXyO7BGIUNDKXPsq2bZutjChCgsjPkk90lvkyns+639h+5+czk+G5WSQf8myGtIcjmMF2H7J6
c45NDI+GGOWe0mtzr0KWbC2MEjCTv3J05EyzJGW9I3sfJYtsRGL3UrRFsZWgH/hspcXMZyUTx1zH
tlPtUYUEcd4kn/mssJaGPWpAoG25xqfJ30GcDCg1lCmIIQePslV01nqqnV8G0gUPdhnE/6bdLSO9
8ELtHd0YsiMolYnzSzoKJFzMbkUdyBPmlxAagvYqGvsVaqi8483NG0SwGfxELXsONGeHQo2jTtv2
KeisbA2Wsn4zN0cQsXFZ4ZIs1T7pzhxB4JqcqJMOnQJhGEBdV2rRbH1svs/Gze59Nt82/E2rswYR
L8eKF8SZBfmhU+eY1YVaNUvqXeSm1ZKadECQF8Scfn3hpYuCzcmjBoHYkk9SImT7zRyzxzTg5zl+
9yl2Ce3XogX3ZDDw4tGIzSNxM3hQJ93FwFqt++mmgEZfOMWiu7sSot2PvBuPDOKvazwc1TGo/WDZ
OCM/1XFuf2KgS59p63SWH8BCWax8VM19ITcvKfnJZP7WsfIWoHr5je6YuoZwRYmYxbVhrDk2fuus
mB+H33R6zkvb/drGoF0dmzE8sDTJHqeB1F/FOTR0LJQL2WEs93GCeWRtyTcfAZ8gaLpvyJZ2y5a7
wX3smCbEXEewjNr5CBHl+N1XQJFFQ44xW5lInrZg6AX3B2erns5sbFW7TDsIF+Bs7p3O7OBVND1U
3B3AhKYDSDG1v61R0LsVDUdSVuNJ1GAZAX5/NW5dPGeupUJqfeJLm/8xgmZY1RJBV/q3TII2ukJZ
btLguhcuE18TcO1CTLH7ao09W+o46qCl53e7RrbGjiHTedcBEr5EXm58Kfv+RBzabgb2zjDvvrIy
gRwk8BdGF6VPGaD3gG7jzK8KyIbikfxkRPrdduuls4yxet1lFZiBOB6UgGikB7pkTybJSZbV63zF
058iC5B9kUca6B0UC6JnNy1OeW64TxEInw54okx3YTd8newJw9vCCgJ+kApUKT/bRyQyFrlZlzs8
/vozFvz9eRSygz40z7exVYSLkvXRsKAeFYTjoilFsM27AbpmBnQQHHcKak3Nm03FybBDbVt1badD
DWJ9ZC9goyZ13Gx5repN6VntkqrcqN4Ne+Cr4tLbU33bzW6oaNwy1A4vEqJpvSlbuXZ1RW6tXmca
Tw/fMK27LBbGOpzOfDm8n5Htd70oLAV9DmoltxF+PQcHqYNNPariuaqyNxtRxrewrDcIxHVfzdSL
V6ifGi7acRDZM/N6kyVKLq1sNBaek5onhxgRKFBMbYGIHNY5/oFMdFBTFJnOkKaAlmsxQogWxaub
SGmglSfAHRVxkQ0EANC/seUZgZz84k6P30xbL9bYsF3EBR7JhdHHe84MvCXKGBrobe1ziOmY0ZuH
u8KxpHgt3CBamUKkFzdmzjEY83rd60wD6w28ONQ833id/hjytnlygrDZel6e7v1UQCltmow8RhuK
62EtXhHaj1aeGrOVYs6wA4Ug1ajTwc2ycu0pYa2p2QG89yDfHbgttjJNUS4+NI9j5gHaH4fpHjkN
AAyh8HCFMsi7rVRnw4v2WSDXv9Os8Gy8aqfOcUrFqyxgK5QsdsYjomv4FrrQL1aE/Y+Rutoh12vh
FQaVJxApVtcAwZjZRk3qQHV7s7OXhgIBQstb6xkw8PbArWLipnYQPqwgDXFrShAo4nu1z5Hto0La
ke4ynhjGIdX6SdaV/6hEk5zaIfaWxOgt/7Tr3E5OuT3JMyECvwaXbwJRwmKB29b8Br4NjZp/K7lX
Wg7gesE/RCLC9pE5FQiHpkftELz7tgEYjW1LBw+BCfJq7SGRhb3h+JUzKPP0evgMuZh3OxVigCNz
tpP/mEXe2jdGYAyaJt7xLgw2SHIgr+eMeC4iVw52G4BC4iTZmXHafCGPoAn5NoI43wKLrXQ5U883
Buu3v20T8TzyZUDJCMfdWRLUcIGsoX5GX6muPjapFxH/bk/ffxl2f+v9ZezNuZ2mKh1Db0d/PHQD
kq6QQi+PPSIAm6wy7ccMJWGQOc7Gt9y7K/rO+8Meyx+2cJxnnZjYWfq9d0IVeDWP0WlhrLMBSCW6
39jAq21kBDliT9MaSE8Lnm46JO5oLxl7vWGmb7jqAmQS+7SEuA8H8rqTaQ2B4kG/I7FvftBkwNq8
TZ85qxl+p10FbprU3iQCxcVhXBZngOCzNcqeyk+VMr8TtNGQ3/HYit9uY1g4BivDEy9a4h+TUGuo
MC43t6Zb9+UG8sjBJlG+fxIDoFei/0zV73neQpou8IaLw53uZGlsZMLSM1/reHaw+0fWmwtkC0pU
iOCWyLHCRFiYFyeSoUmnppia1Gu3wHZSL/aK1jP1/m5sLANkLtIMBKpGdsEyAetKCNBaZe8cS82w
1JzsXSVBGDA0L6V2cvuHjpXzAD3aFRhu/fQa+BOAQYcnMHUL/j0DhngFWg1+ZxRQ/RsMFT/7SV6t
oSQ1ngH5Sg6yiOV2LHL73o4KsWyFDF5aK3tIk5z/ALAf9Y2ufgvKP4erQKN8o40tEPnjXQF+BBeh
GDc9iab1UD3Qf6Lbn+wWz+RWFdWsPuQOVnoPbPcxyyCMdBMkSoug2QodgAx3hCDRrcMsOAQ/jHsw
2ICJqkDVPoIri1KE3ZGazZC/Nwl6iLfDx97h5yb1RgzwsH87Nh9Ro1Nm6QrUtidRq2zvTgssVCNC
kc0p0+BMbTpMLl4+ZvsoVuHJxOKT+Awi3f3hiTy4l13PH9gYX4gMwc46e4uy0WhDXkM6/gGUnn+P
te3sRWZrsOHVJ/CaVq5/zQX+itkrqwu50U5trxGhRIFwX7HPoQ1uONzX3jULavBx4+F/BkYGOSiv
DRB06ezziFJxiCPW9kOT180yN7P+S+Tar62r4j+sssHwKQ8lkhJbJRa/SRdCq70vGATZfNzTfg1u
lG5AmqQ1w7NnGq+J4fF5QdnGZnrKo+CVlmm0QXCAcl04dhsfaLHmcvwGAYYv1sTmRbxeuveSs1Hh
VTExf5G96TWgHZOdd87y5kp2yHQmeDG45QKEveMWoJn0s4K8eGY6wbfUAwxagYvtEiVBd3EAoEap
QRN8iyANIBi4NywVetufR8ZmON5nqf05w8rmDAqm7IxVb3bGDiTaid745NhheLSjcONbafmYJFF7
L2OFgpYOyqA9Yi7LymNsR71GK5qT7ztf5142yLca4I8jFkfYtUhuQPISETLypQOI6zaiy4w7aoWl
K1f/+q///X//z/f+v/0/8nuUkfp59l+ZTu/zMGvq//mXZP/6r2I279/+51/cdWxHCA4OC+GCfURK
B/3fXx+QBIe3+b+CBnxjUCOyHnmd14+NtYIAQfoWZZ4PbJpfInTr8p3tTqwKQNI/NPEAGK7W6g2p
c6TPs++tsZr3sX4XxEcgVrYxrbA6IdodSs1EcpFjkG4d4pWDXCpfBEMZbmeVwThsfmoDR3wJUAhz
W2ZEsYhWyMakEAgBMxEd/Nj7aCPnMk1WDL/xA+SJUT07HUSW9md7OvRRU21yPPTAyPRnb1LpLyDT
T3eiZVixi1RWqEdy2tmFxpIzTQA1Bbb456+eW3//6qXkEr8sIZCDlvznrx70eLnR1Uo+Nl047JAE
9lE1ZY7rlBvlSxUjaTItJ7oROOjS4dU9eUhgngDVZigT+71XlXnGIQ2cD/N0bKLZsHsNsWLjIEQd
vCRhZa0iO+7OCpKYx7IAT8aA3NSnEaTP+Hrl2+QK/mnUeE+uzIPSiJ8MJ7rNzGq400FkHzi38MwF
pEH9h9+la//65XCGqC++HY7SECmk+PnL6Zy4dFA6nz3Oi3RZCODyc/4JGYr8CkXZ9gqo/jM9DsM6
Mzb0yKPm5IVyrew6FNAqtgL3FTFgvZYizcCahgdTkNUQaxCi+WLp6qymNSJeig9ZxPLPwiggGVR0
cB1yfqzVfWDk1T0K7TdI2IvHfGLTL8FtC7qD2DuSDZRh8bYpwP9IvTSgCvuNmHj5ETWDam0VcuD2
7HSJ4FS0H1UG1n4vA+Sx98CZYXdxtaw9oAiD5hHa9eLxF19u3tfS2jtQ7vhlaU8Kc5YW7mHqJPm5
sfWBTuoQ9MDyl51MHv5RdW761EwHRAqLSkQgAEMjDWW7aAE9PKRukT1Z2qw2hjnma+ql0V2XzKNz
kPfezfFGXlhsbfEm/kAu3zZqeiqbzYY6SosF/+EXwd2ffhGCMcfE/wKK2QowZGVPt9OHJxWeLNYA
Khn/UeAVBfk41l86E/TKhDMMy0+mW1uvtAjjRtuffOH1FyNwsUQzKkhBRvGZVGVnlVgSj53lYem0
couiWDST2luIIkBo75QRxGXi8kiDqIOa/9Y2T+az2NvWtYMqm8F2kp3qRvPIuGMe6Yz3sV0usnBA
tRUSRWzHnWh/6/6bz2zgld7+h2fPz4/96csEAZTkTDquBSI6V/78ZcZBxcwkZd6D6usBqdjUXZjA
L9xboeGi6Ds1123iZi85E2ta65JHVQVA6XW8A8MtiGeRRiwcYI/bYlcjzzA9Z6vp6frhAJDRudUQ
b4MDmaHxgaCTGSCc5o/ZsopN0LtaLL2abhwuKNhCHSw13juQnQkRJQCtu8F1toyKAlw2nptcJepc
/vlbcdXffmI2V0wo0wLlLuP2L98KVlTcz5pEPjDI5Z7tSTAD1CYxStgmlVviRPVlFK364hrKMVl9
oF7OIWhAdMlkA38egLEOqOSJWtlTA+rgetms6ioywMWd1ksqBcwF6DkghewfxVQxGPlbpQv1+eZV
S1SnKQbpxm4KDRVeBFKM0PB31NSTrXOAUAoG+2828iumUNPsPPmRbagdLLW58VJN9N4L5Y/8EY9h
6IpYfgSmLlnuqScsobHlVZDhot4P3i6vawjkcvcUaGv6CQxf8XMqNpFVj7tMoFBlsrO8l3hGIKgI
1hTs+EHY76AYXziLtnb7R2sCkBQAIiN1i53S1Jr6ugEKSkmDsBwkwgI/A71zZ3p7iHsXF92EoJkf
G+/opOpLkunmgUw5Xl2rBDmMDTWpw0wAoWLm6z//Rizxt1vHhd6Ga0JcwBUcu/Cp/8NzaHAZXneD
XT4EgTlFnbPPUV2F37IORYdeL9k9Mj8hyvNQAAx+veBbAUYM5Pe9lwJppQ10U8GSoWT49PNIt2oZ
NjDDyU2NEBhXcLHILqoQkwJdLTWdcFwHhR4f20CBVcTPNuGkiFfkRn4GTSxKTacmdhjNzlETy83U
TCuQj5aO6HfUBNDofUpqQgp5HaLUbO3Y+JUTIij0rHodjrL5AL0GWhwro6qagUMIVI37hAPqNkOv
RQoiCSiBmTP0Gmpz+Z1niw/Q68Lv67XuUj1/BH3OAGAO6r6tWL1YltJXabn+XdwC/9oDxPNiawtK
4YylJ1QoqCfTL/deUJgvYBVpNnimeltyiyLwnxfIdXWNg3qnFjsIskvevN6mtf0REeBpOE1b6NxH
KL441ZqPqBuFdONQtsETONc56nMQratUvR9qZAQAK1BLsF+Eb1g+ZYt0LL3nuB2tlWf0yV2G2tCd
zltrTzOJBhnA20wdS/0Ht+gBToZOVuv1SwuicQhOA5vsTAeyi6oZ1rWw9dKU47uNOsivxyibMXue
wwm3ELGq7xwfEZSM6/QrCOAPpAzZRM1R9KP7giJGuYzUEAA/AflU1VTmrg8RsDct28YVOOlXJ6wP
tZc9A8wQ3zE8Dq8DNkbQvIDAtcjbJ+S5fMjZ+flTno41ZAKKdktNWSZ6X7coHKcmRJjt+7pmm0jb
+RURdnOVs0Q9WGWe3LFSbc2hVw9k6kOvWXmWN27syWbxsoZyx+zudUl2sYpsT8FaiAaB3TCRewoY
BZQhm2xNr1Ab3TIAwrFYckDd9mJk5jWsBIJ6eb23var80Vrxqx2NDjCvtbfENp3fl6Zdb3lSG6gH
GkHXABTnpgh1/vC7eZJ436dFuUXAol2XLSTxsrB4KCY0CsogoZI8AVEyI4doY51kuKVgo4OAcAD5
yhFPKScskZPvhy9Onq/GIR+eoxgADaeUJnIt2LFjdcsB0MjxIp3IDUVSrAAs6g9d1VTIwHVtF5/r
KC+XtcncK/hJg63tFCEUZ/LhFFuIzqMkUT1KC4kCmQfON2Cq1knq8x++do9tg4wMDUc5gHvlfhBu
UdA0bv75SWj/+rbEqoEzm+HFIE3TxDPl5wchwlBlY/VGC8F4EyHWzkN6iSADoJu6dwNt7kAVhogI
2VpoRwVN+zQ2soTgDVjypSrMa9RmWA90Zfo9x68SxWX8880DNfw+EtVeuFMTxQrxrGiQrGL/07pr
IlXRk4AtnUHCEcK4S7+u03kdYaP6eKn5EF900Fj31MGQAbn/56/B/HVdOn0NgmHdMP0nJe2wP7wP
VN+jztth+vJe067cCUmKW55B+RgkXggD2NYIvszbTZ/49or3dvnrw4BGFAmK/OnuDwrw2SFTFi3/
+ZK5+cs6R5mO6Tj4l3Pw8OB/23kCaWpCaDCMLvOCfvRUBSZ0P/yKmHAyBeXBthNvS9dj2z/N9I6v
TJRS/d3sg7dxNjNbh18htXHzrqNGrURYZuBoWlOYM1Vu+GwJcLnkyXoIahAHI+WxymIzeDD88v0M
Qgh81WnAPDLf5KthOrv5ZZDI+w/bcdo/3CIhAu90bIM5Nha2dDlD++efczeMfViNIt4NHqBeYmlD
lKUdIbWtsNBEAEk9dGMHQd0JcNLp+B5Fb9Wnm4dn8BH5IatfdL4H1UYLUIaw7yHlFIBgOsE7ByjQ
PHgULC0P3dRLTTr4SAQPsvdPAWfQqvprfNaJGDhh0/zGuuM//wasKbrw85+Lm9dRYAnhllLAZP38
5wJqkQ7IZPm7GcNlF8s5IoPYvnu2/AyJS3CoVNMhHv0aPOCwt0MGTBsIqhexBIujr1sQ8zGFsLVv
2dsBXM4B9guA7n5o3/oJE+ZU/+HXjH8ke4oGfPhjBLPwl7iubSHCwx3n1ygWg6pvrsKg3iY65gcN
ufAlKoVQwdYJ/0uYuqDAQ+G5oyogJXkfLsiOCiC1ARcjEtBhFnxxWZ5A7EjIi4mcw3OKvCi5ZbnI
jn6AsAs1cwFa6jrqGEgdQ6yW+6Y4IGP2DcVW0Y+0uGDRiDdS5tvISHnOy0Q1vERkUD9wL2k2KSvL
U5O06oAkcrdtKj7eA5vtr/Aotz5P87SNF/4Yx/d5LANMjxLJxKK4mH6AFwgYJNsLCu3Pjh/nBwt3
tzmFhzQYqHx9Ho3nCrwbF/IiMzUHXY47oJ9fyU4m6qTD0JbeysSyfzl/Ahnracra7NuFzjJ/S7YP
H+aoZquHqD5+sKVtlp4aVq5EV0JvkobQRwmAv7ZWUqUfbeRjiCqfNNBaBCz+ftWQosae0GHuFiut
cu8zsCAmQI5BxdEEPtNJshXQfpY4RYWFcH1seqDJ00Z7pHbu5P6y8c0Qq9thnXi1hKraGA9LECjj
jSKb9FHpQJ1H7t1JHqA1mXTimYu6YQJaISJF/sbnR4OnP24enWA/QIKt8GjnMdaLGIlEnNo3CjLL
NIc7TQTidJAWaHEmD56U8Q6xcQSgp06y2TFfI3QV3M+flLrDJh2GcTXPEWLFG43Rnaq2YR2DKW4a
Z9VOtjZdU63nGXKvvNrQt7xNqswxXAHoWWxpVj4W3iVM/IMjmMiXgANCkaLwhl3C5s9pfI+fIN3y
mdxpnh5p/UUDIs0DNb3A4RNqB3Wd0yXQofTBp5FI60SjfMc3dlWBfxO6KrLZFuAIyHVfyD/kIcg5
PDNY0Xcz9N5XO6/DkwNuODxj2o0VcP4Aokf+YI+gwoKehLtupAiyZW/ECyi2pFdyQY2BDQgb1EhD
y8rXVsSbrduCTbhOXpMuSTb9yMM9N6ziUzJ6WICo5BUVkPVKNrl1hOpo/2C07Tez9OJX1EVhKZE1
5sXx3fgOq1O5oI5M9j/aUhnX0Mvj01g3yYo+AJHxozOVM+btcAFVH2jse/xT0Ick3lNeuDbYV/tk
mxSdu625UXyB9PZyYJW3sZIa0FIXaRyjOXZRidyDRjBwiadLtDdjxYCxxleGyCNbFH3IyqWHh5hn
+tmVek0ZtiuJnf+WmoHhop4JwqvzVBV+wyViNBfH1ewRghjhxrMQyKNmmVXsDpDG3ezb9MBnQyog
33i1/Z1mU4UythDZFUvsws1Hy+j5Q2ofqW+2ZEBCpKh4my/VMZrsgD0LpFamK7cT7K9AIgLYUI2X
JuKx79c8xUQjJOu2dB06Z/xk8+z9mjvp3KGcOJuvefo5bMBtkK/pUxOBCvZRKWTSpw+YDnTdiDd3
83X90zXToL42/nbNflyBsB95t7v/R9l5LLmNRGv6iRABb7YkaItkeacNQuqWkPDePv39kKxuajQd
N2Y2CKQFiywyM8/5TZuP20FJrF1Xe4eS3BwctK4E2KH0bC3k7ZR2NbBVciJl5Fh7T7a4SgFbMU+x
dbv2bCF1xJYb4tq24EKWOQYQ1dsgct8TQ2AkLetU5EXFSd5ea8teV1dA7YJcSXwRsQAYyXPcVPA5
alTe2IKkz/Au0+cqw5Fy8B5lB0ADxkaFSrWRxVJN9CcGy45yCA5grj+IId/KusYlWdxFa6xQp0PR
p+uvYczbiBZcTlehu6336bMaWu39pNm7W4+smjr+zK7Yy7m6ufXOvCN5v67K8k72k0PrcMSOTR2b
g6zLR3U4TWb8OVdzd3CNKvWJ7MY7sx2to5rk2Tkca3bqox/k5cFNCuyt1DxbpaKcfop5m+ZO82tK
5784QetvbkFyIa6DHEw4wndzY3Kw1NvwcQzQkcl7Pfumay65YgYBmOWk0+rfY8tAiL+dsyf55HEq
rGMcj/YBacBd6drIC+mzc9fG4qcx6BVpUgVxS9u1zhGrxtYsQw02HZbZU1J5azUA86A0m8pEmCMF
ZfHdDdULEtpL+pOojTvyJscABUSkF38rXfhXhbPrhz2qydocpuC5QZ/Sx4ZBhfYxfz0bFn95/OO5
URe6j/AhoM0JMbyBEobgrIEo+D+eh0U3fL6iKbfeVKJgjvr5tkYDxA9SLHTyXmPDPfXad4h5q6DX
m0+vgWovUI3bq8Qy3jzTPlbZMmvtaWt3xujIGHvtPo8ScjlyJLHIQFTTc+Bp5dHBTHojB2T5btZj
9xvUkhSDnKE5ANN3X2bPfpDtsx0T09Wq4SJKwvOwG/E7X56UeSFCX6bzwteuPYyqSLaVXgffgnp7
HWi4/Ubv5uKoqUS4MPn7uL4QULMrJeeNSzgQnHXyN+timRDg0rGIuvxtdsW016GCb7O26z6TclrJ
DooBPw/vvuwO8aXqyXMxn5KPaizI2w27hocQDMTJRgHTlw2K1Ww9fjXfO9cwdy5SpTuRjMp7YfLJ
L89E4q7yZ+GmpHBB/OCRXF3frgJj9RV4l/DJVnCoCRYTYTmijkH8EEj6bGc73I1zWe9xIZne5gKf
leWNTjJ0FRDAzM72rHhA8GJ9NbMkvZKseq0mHDwi8AT7IkywDbsmvsl+W2gnEM+ySV0uQjCyQQud
Z2XEnHNZTWsltp7K5eKm7O0qI1Y2cvmMvJ4G9y9hj811QS2zaN4V6P6s5SDZqwe9O7GdPMuSPXYe
rhsDy3BR6Du2udoRBtXKARXzmpqK8piE5Z0W9OH76BS8OZA9r7HIutaAOanZuJGtdhamvkLq7iCD
jyBJf6Wlq15kaZlRB0Xxmi8zIk+HsDrxS6viuf+QxVOB3ySkkBPYU/fUWT27074a9f3gdPf60gDX
DRLZb83KWO750bcPcxnjYQcuyz0Flv7P7SRsXHbm8e9Q+zaYIWLfXZ8RBPOMZC0c0a5d1shdZahm
ssaOcaf3rnFp4Js8zbUqzkam3n91zhUSfmOX+deyTrwQhmbV4nSzTNbk+JCq8WMaeekTqXEC/sL7
2dkpbXrnZhu9bfg3kw9qzOKvrmy1DUh0dQPe2UCJy47f01CxN5niFRjbUKwGJNkDkZQnWRwNfQ8G
jV1UEVjP+VxuiilP3kNRk8lYTL3YSCfvuCW4u1oNvlrjdEx8FJumg2ztVee7WYj6Xg5Vws1sqDAW
0qp8IPjyKp+T5WZ1lC8qW+aHMv7fL0q2ZkQf5YtSUPhks5BUu2Ca1ZNEeV7xnksxJwG+CjjJXMUC
ZJerjMBvyNBQCQiwL50cKSZwm+jaSc4ZLZ2sLJv9qg03HOnXwJLiZ3Ag86sB2j1pYQfLkjoUbNFQ
Y5clVzMOxqwm11JaTicjLIYH2Ra03j16Xe69LOmh+lwhLXktgap870ZHu8i2PMx+aMKKrqrhKg7z
5EbM4Xx9hFqnK74bwUlqgyOwWq9ybwIQsry4oCvQLNBS90625qzzKy0zydPIVvzf+U6lIG27UH21
HS9dZ+q5tevkQGqseJltJ94liqr5shimant26+DDUe2I/2J8SsMJtTHZqLY8qjAa75g3SvEyJn2x
zWNC9LJ1CIzs1Ez8ol3HtuikuOmL7JrlSJUTqGfjvjxUdEO/wfEhJfvORB4KDEfQ/2k9NJfUwFog
TTLNJ7/eXKwKn19AOdzGAozFhGPD9lpZCY+mqtEe4qw3D4QeJizhljlUgCCZkX3UgziMMxh1xBHz
Z80bsksViYuqaEoBWHTmwKYZ2AktrVbUtHfBBOIsyKriWdZhdPXNynSAWEtV5A2Yxi8HoUlOMGmw
FvSi4deX8aMGdCoQmDvKohyhl1uR9OqTrNEEe73JSpOtbBNTMjwQBrl2lz2GEcPrriSSJIsuYU+E
+/un2Rm/IZXTnmR1qwBr5B+0P8pi2FQmTCPoArIoL0Otvxhtmp7lk7wZekXE6gVliRcqL6rl473h
84+SPgzmqG4Mtes3/NJU27wtHF8O7AtNeRp+Xv/apvJmf4JsDiyPWebY0O+TNN7pYsqfZXcrJzGr
q7P+9fLd0OQMZL17CX5Ta/ii8PHDNc5OKHs7hvGQOAsyW3GPtyp5l4zOFiTfeJalaxWGG6QNx3EH
ofZrODr/BtDxqV+jdHAQ5ehsUhOewwQK9qGP3ex6CRp3MVwIjl5XIDOTNcjdjWP+1c/wumHbORj7
eaKM/CEJtTP57PYMEjDzkzEVfwUHGWa+tatm/7+2y/EszRmHv7TYkuVy/IoU0V3Xws2X7ui3ohTR
uRWhDiE/s3SGpkhntt+vt1Y5tgGW6deeOh5cMlj3jaH9kilh2xVItNW1vZMpYXZt5wkjgqeWXajs
FcTO6zSgVxxmg7e9eijp2mvfRe2jZ3rVY2qkbxIJU8ahu3XK0tt2LJ2kZFeTDa0SknGxu+lspUqd
nQTHliSJRAkK6J8uUmMrGUXlI4UzbqahSKaV4+UP6B7GBwmQutZJmJQ9to1/NXfD8xuASDmigG6r
Lm8aQspiNoHs5hBn0P0zXmUrFmMYHOPrkCZDuB1D4nSlMqCmqemFehaJt9HIjj0Yy2VC/eIhzMof
k14nR1mS9W6nfw2VdfKi2sroTxza7i0DreMIceq7yWn6Fyvpmk1biWY7LEVT0ZyDHYfRWrYWZuzd
V7V5lI2yqux73zNU7VGW8MtBnnfKijs82H+fTdW2UVjbjzhlt09Kcu70fHjUFvvzISOF7gWtupJt
ss4OFWysooGA0NJf1nnJua07/dTH2eU20J5GdSWLfww0cou0OIPggw2EKeavJ8kBcZYH+0J33fSS
s09AdEEjhBU6e0XJ9bs8GOz/644d/lZzAtBfLdEjImlEKRYWAvCAoeqtkyx1o2LdYYzxXZbkBcj/
tI5xOt8Z2YBQd++GTz3x1GWwnCaIWmX5dkd+3ySobi8ztsKyTsOgiCdbAJJKczwg5zdd/kkxsta+
KWwXCVTePnmJ6/ouNQzlLEvTAI92HLQ3WaqdoT/VhTvvUjJnpygUOEoul+TfOyvyul2bVJ+yR6pV
Xz1kcUrTtWWWMbaEZosELSSgGcvalYda9mWoUu9eXRqypaEwAbMiCAtNvxi8e8jGXyNgu/6aSx26
jpUe+gWiYGiz+WiifjnrzVO2wBQcftr3TUkYRXaQdcMiBqSAhb0OagrFfHS8be6cbWtc24keAZbO
zYu8DN6IDRseutseQyUO9DQIdwE6T0uLCX9xNAipyX6yFXDhS48r214qa+WejSWK7d5JYS1PQ2N/
JRtkeWlVgvAvMJ/w7wVeQrk36M+3u1CZhF8udUpIq5l4v7fe+o2FdcLs5ocYhuqT4CzpED7+C3lX
/akiGynrazzoCZs15V4do+pTcEzKxtJ+6zs2PEhwcuRe6m/Dc1xq7mqg2Q+tjmLNjI/TOwcJBNCX
u3qpk3eyTrbKfkNfiz9bXW/4GlvUQb32BqHvlNmAJNcKRJJQ4j8CQNnIqlu9vCvsNjx3rtnsPCuZ
X8w0OCuYdPy93ACZHOQNpvDXGqfGyfdqRR7wSXRxJ45KrT2kAWeISH5y8rbxZsx63GkgQMJnai8X
2WDMujh6/4xw+UsvVyqQg3ELGA9j9vVibHeDW2kvfJTKbkjD3JfFtAFpbBG2WcliMyYc09gphHWk
d2tD0bfDEMdghxjqgXBcVXzz7pTW0F7kxHVcEVhdisJmYi8n1h4Q4UUneHIfEBjblEIfL95CDkpG
LEJVK/R7WE+ksoPWNN5RDEPSMMnKteal5rti50RrlbyC51YZ73XZfE6WkT6ExD9f/mOQok2qnxe6
fc6x1VaUOGGv5IchqEu+MX4kb4bZZ8Wy97ZhW9tM0fPdBMab+DiLrywajcnJall8ZbHFT3U9Z6J6
nKbUPOqpp6yRgZo+VEST1n1nZSdCLv07mLTcxDNB9hKlqUA388YPz0W0F8Gn7GT0iuwlB/9XL0OB
C5JrtiAakvTvpnKWM5Rt9/VYWfzjsfRq0qHYVsqg+eQPs8vtEhvowZXq+VaTaazjKzBZ67q2ypNs
wF0kv0B+704qwr4fecZ3mXXmFZcwe59NlbVNyHx+9HXjpwtmKXYwMQjL1j3FKMHejz2W51cwEyOD
Ok5e06r9GqkF2XWk7JD+O7LSM+M6UqKdsJh8nIp2H+FV8b3JdyOCVb9qnChXVdnbrxYqHZuiH6Jz
XSnJXa2M+taz7OKZSAu5Lac3/+rmbiVHJcX02Yk5em8JxvugysRFmKRWNYv4HSTY5CluArEOs7T6
EQ0uKg9kzpKAFVUpm4858io0Wxpxj1xkf3Dr4pNNf+ZXo0ksCuMl9J4m9xsbTjC1XfRrMTpJYL19
5pnmrIPCih60NtD3rpvY+8LQSBKBv8emdxg/TbvAxoa1VVOCz44FodMs7xJUWvHSQyFYl3iE7DWv
KF5UUlXQPb15XZqifBmmQb1vcUvke1e8yB7W6O7DeUofZJVde806dl1xkP3nsLd2VaalvmwliN9e
kEd7lI+SVa4Yfax2ukdZaoXhwTfCx0TOHUW1srXxVEYalhdjh0YBCLb8JvuORVZfssiC8R0pBmY6
UfZC6OrSp3nxzYjASJtI+hxr1wVbO0PqaLTi2xRMqHl2Jv8UeHl8lOoP2V3RwCaNLht7WUSXwSna
4bMwumqPs16zldX4mPqtGWdwKTL9UOii2shJe8U6FnwZX+y8hZJnmAcwZMlTUpj49piAuxunx5+q
6AOWwoq1mmjyU9mCMhJTD8krH5K1HdbdHhUvhQTpUv5/HHydannaf06ghbiAxm2B+sqi2NDC7EfP
4jXWECPrtNJayfpcG2e/DAfj2q3Ox9+6tW76ezebzdJBZZ98niJpCU4S8e8oab1V42j4JbSz+a7i
vJujB/2mqp64t+1KrOblR5T9Qb/z4GZsZNGuLPLwBApOshgYr31ot2/CqM3LmIUJaUwm620LMnGH
xGHcr2xy/n/BZvdVPSc4AbDpLtY875tp4CaHdaL6hFhLvx2TVrkLvKq7g9ztbo2oVB7jCcE3Acf7
m9V3F12OnxNkoIao/rvMsagYnXZAoRXv4TLw8otTTt0BGetpHwdNe59NCqrCWJG8kSD6mcW9+BWq
e0s3eB2Vpr+6qTviRsN3T1lIZnFcaTuYAd2xFTNurX1ubSK0P1/U5YeC0/v4Q7EbtKyJieEX2e8T
Qw32k1KHftvoxmsete6+rAhCyOIEpGyfKEl8LWJyaux1r0muxSHkW5phfearRWy+pupIttzIc9ZX
iq0VjxTt4trZIV29rzBSvLbaddjuHSJC17GicNjnpQKrwWVsaZM9aSYN+8flVUHvybCNU/pra2ZB
JO1cFRXKpdXzymgfasp0bU29QNmFvaZeW+c0Dnak2CFjLDPXDokQLMGNa6ul4fRs6QiOy6lEpBo7
tUVHVRZZ27Td3DXIFixj83GYd7oVYJqyPFfr9XGHfRtUrak5NG7Z7oMpf8V7aBxXsCybs7zw8X7d
xca908zj6c8espuA8roikZfuZLEpMRnOhYVp0mIfmZm6e/bmFpxRGdyz+BoO4ih2tK1CxE9lpewn
L2ER/3AikKWyJBttBf3JLhu28TL+1jVOiUWlMbmwW528a3X1Rc+xNL3N3eDMeucK69hEASue7BbE
cG4rtHJ8ObGW8eOzimCPZ7Cs724PCwrsRyqleEg4kP/2fCgcDSJHebyRfW8Pc/TkYLlNebrVd6GS
HdGufpNPvs0d5bq7JjCmXedwngNHgyq62K3IixLhtCI8XLKnhVX2T3WaCqtdybKOVca/txapNPRb
kBwwlMxXAVicrreya1umykq0+PHJlv9lujaNdnoQklpYHjkt89hhx6lIls1JcZEY8fSNFrvszdDB
9QbNO1Qh/+WyaFuJw7lJFGfV8sK3Gg83Wa+NrnGoapVtLOCrD62BCmY3wJ1BOZuvGdEAWZ9k3niY
xQg5UE6OLQ85EnCFxEDY0GqkAuSlbGPvVC8XWWxbq9qqAURxWTdUFUlqcvzlStVVk8hU7Jxjp3XO
Sdr4nWfMdyzCJrGxpcEOnH5D4It1JcnZZ8uOskWLsG1ceotl7K1e3nmB9jVMFq9j69A6mgWaqz+q
tNlNk66cgDSkrpmd5WUyIwSrlou8k3URCSMfHHS9/qMBqXEIiMtY2TlW+t2klsXxj3rZQw4lTR5s
a7bL1yf+18PkWK32fhBAXCJzhH7TIZi26mKPOC0XcF1fl1IaKKbQSg52qG5qWbz1GYxQXaueMuz0
xolXlmZFGErX4cEps3Q3iDB9i4LkUVJK5iaI+bdof+/hAUb/33sEStX609wiD+uhIOp1LcGrNsxP
uupsTAOv3VuVk8aII9zKtxG1nnR7o6jO0GOyk6y/dnYm1fH7DEc7q+vaB7TmYbaYOHaMxE480n21
s8eWqlhVk9U+XCvLvNkB6FuEXKkrlktTp9GGM7bqy2muDZqDf0yCmvasLjZOi7fTqEzqOk2Dbn2r
i13hONdyIb2bbk2ahpzqSo6Ulb+1y3LToIXxx3T/2XFcXoFskRc5o625X3W3It86FnbZx80rHGG2
CQQ03yPjMq7KcCrPI26MZHaKSr2r4KaohqAoW7qg0Ts/bGu4lXzKW1lp1/ZiCjIZsZ/UaJ8aQ/NU
RSq/JXrkHFwvIVwy1Mmj7n7INlkD4jTeO0Qe17c628LHI8ph02mJVT8JsAJPxZPsLi+p4bFtV13n
+gxZZwo1RjRENHu9cIe9lqlgYLIsPROMS88NsY+9QAWiCgpt4H/X5SpbZB+wnC147B4d56W3bIA7
qW2L3kAyLEv1Y2ElffMSZBj+WhVWeJ4bPmdWNH5qGZj12spa8tAVpnRpCEAib6bjVEGqZ+MYPiCk
iUGjAgMz4ei8GjJz+hui/RoSyhCu0m4Aa2R4YJZMBAXSqHtRApJ4vVEj3eEgva2mSXxQln0X3KVi
Y4zT+FI2gMkjG2V9zU0O15kwOiW4EiD42PH1S7P8EswZIqpteWdYOnlcZ0pLskP/lOWdvDRRU+zN
xkDsKQzP9r8XQmtw30d+1rLI1Xeq23zKxlv9H33nsRILtu0/57gNFYnbH/Hk28i5b/Xy7lY3l250
ipDNXl7BH0+61ckXk8xIL7u4EP7b1c3NaFfZOUJbodWcEYbFqN4Jje3oZs2mjmfw+9mj50DkVIrW
fSlz/aHEfuleJZH60nTavJqdNr3rh8x7mYOu8Ym7OLwHtJrNYG8Ntv8bfSl6i5furADBkTPFfa3h
GyO+y0YLqaCngK8Le+5TnVglNmwhX3W817kGi5wtGSiwDLIsb5FJH44gWhfex+i9ZgE+3+k4XGQJ
KudzlqvD/bUkTAJb7vhwLdnOPpsL9VGWvIQIiY1uQG447+DPoQ0P7XwvLzpA2E0eGCoQBeryyvxq
qEFUYrniuptWtTobhv/SgqjKKuQXan+boUIn4D4OxS5PI8zo/50Zcry3yQ3Qlx4mnNCdMnOD9pj9
0AK6eTALJ95PpgOzrC+BliwXg6jIOcN6Xg84jbArpa4zwp1RzyPbU0qybxyZ+qq2I+jq2Ps8dJgm
xcp4UqNp8DMiWz9Q4ak0+0eN0p6vJpl+MpTSuUw9aTXZUME2x7dT/ewHCw7n3P6EkOXupqYtjhlm
DYgA3m5j4NlH0rrNvI5DvTi2mo1316gEBywdiDlDqLStunwRPTBwVvj6QHCvfMnY4OxqrLB92ZpB
LjzXQ/ZGMDpt190wr9wuap7KJamKysy8shxcHPvQwxQAhhS2Il2uHhstmK+XJB9+L/5QZjtD6FcJ
74gKwUtZ7oK5EL8VZcMfdenSr3RzLGjlEG1uN/y2WPsaONAoBBmPKRMbR6g1rNgoftSsGiZM1VQ/
mt5+8UbVeEm60dwnjhls07IP3hVoBCNQmh/VjORo3k/tJVYz4zyS7VxX9Zjfj5FQm10YwkTLQXmh
hzEEB61J8Ips9OBBXy6cmqrLsBDZYsL9GzCwbNKbAdcYGmU3luifhK/jo5xDXoQdAQIPt9BSwaUJ
c8bbHClD05i+GWWJ0iaJdFyhungX9SDCg94Slxgdh0tRCTRfm8AmEkHx1iCWYma2QJ8MTJhuDYpt
VWcF4KZT5Sjn5o3zYYQBWsuidu5siMXvQ/fDXqoDPKAO3RIcJEtQrUAwh3sNrisKWIOCO6qtnCAP
m5shzEj8LA2yTrZaGsdcxNrpAxy2WqNBuFKy2bn3WhDirmNGP9QpfWqqSnkpgXbtm9nUt2mVKx+5
paxlhwmHbb+rEvMkRwY5UB1pvYLNyFOmqeR3v6wgWitltUuM+9i29HsiksM2zBQcRP6tk3d1LKr1
Es7YTt7UwyHkZNRPo8s/JmPlxapT/eIVL7JgFPxArDJAf4excP526qlLNuy7040Jg8+/jaqW8aFR
9qtmCpydbJAvJQD7gIVPiMj84ortQMVXuka8TXi+3/elFq5I6BNwrudp51SNs5Hd3IAUgW16rLtL
6//3KKuPqtcO8yXF0PsHxIn6B9gISH0Y+CSTSTrd6rsoJ1E8zy7HQbrJhiRV1RMh1oMcJOv5exF9
aIclxOUY92S7ibAPrv2uWuqHFNWJvR26A85PJWyQ79fc8s1pFNvvPfB1RijaQ4Nj1B5klnFvlc3X
aN7RD9DDv4yw+8l04fmq8ycVAJ1FmkZYuDhFAYaeN2lA2dD2432eJqqvpxpg4MY9TxqqalKRKu71
XahG7lmWZP1SJXt5swh218SvnhcA/kxbPJeTHjwq2RMgYSgvy2XGksmPqzHayiJw0cVGuZp2VTwj
bOl2p0Zrp3trzhCyJOu+hlI1H2Rj5IzTFhfmfCNb8bsd77IcHx7ZWmcoek3guGSjrIJpAdTWnO5l
yQqIMQTNKeB4k+v+4jedLnYaPYBSPwWQvpbFm1/11ehGlselT1Mp7Vp6WquOO8KN1qZn10W2U1cw
MmXLOz8rsHo4TIyv01KSVaquvyETm55l/4Z/2R028aw6Sw8XGNFjL0wC+EzmQaZAZAOkmI6Njh5d
sMdiCzjy61Omj5Nqs3s0ozN5KdXnBQ2PyNrpbGxX/G4+jnVfAq7Uk/WUTfjtKT0uAd1H2FreQ3K0
+bF5dOB2p9NEtjXNnJ1JdH3rOp69NYv0o4xLBZC+rawF6ck96dgDQsDRoxfw467BUfzmEug2WxSa
Nd000Lgwx4u8UyzgRlWJgKNu87HGypBh314uosfemvgTqzShWCJnLMmDGuB23ASm7xY6UdxkQZLv
nfFx8pYdkYe0b8jzkcCYiqOh1/P6VY9geSOfceT7P66Asf1VILH3VKpGeAjd7NPrw+8iDr1dEGne
PgkUYlsch1klI/6L5lcrmtKdvaAZ3GY8xHXJ34p+jhthU2xaqwk5qYcSJuJWIHuQBKDPK+2lM7Rv
nqa7KxVEmG92AdFOxVnVBgkidQL4M4Tduh/49hAlyPGcarHtQjNEffA8Fflz8oQrfRYQgEhEbAA9
OxBPy7HxyXRshqFjXVbT+G4EtrgSRXvuCMeHROz/TqwcidnKaDdhoVXbslWy1WACMNXTfo2uJECn
6FOzu/l7W3U7/AsPzWzdG2Wt3nkN2FYWp37jRXW+0qLpV9B9r3PUlzn7/kQKm/ei+URlcBd7+Xuf
ASbRyw4qbvGkg1ZbDTXm8rryHubJ2qorlpWqxX5MmN/T/APdr63BO5N7mOaNTvNTZZvgW+YbbIDq
COSY0wlmLysz7gkZKMqw1uc8BWBlfdMjfQbwzZ7SiwqxpsMnZNJNmbPAThlmU1WZXCIbZPUckrez
EjwKxqLbgRb9rgx5/tIFvyokdHeQ0F4VoqPsE+ZLORJAyqJFcGpMWTxmx1c1/QIek79krlBlIrwA
RHL4mcZhfdEmAzO09KXre+3VcI49CMq1EogXDV6IX6Bs4I/8BhDxNA/Yi1/MeTwWQsWJK8kuQ4vn
kwZFZjMnfBgkevtdBJ70GIUHr2o3jo55YlDUWOSYw2OnRTWbz7baRTaig33fPQD98M16GkAhm0et
cJWVGkUZSLvu2ZkLEpZTMftdkNdHEQ+HugObi9QSqVng60qn7ocBjllh5gBfwXUhW0+2P3KwUClJ
E7UdbnE9rgxRYF9cB5gzrjmiq+xd20VoZ0bq2gYBKZBe2M8zPAYTC6CVFuTakWO5ux46ha17UB+I
Ya/Mqp1AcajH2BPww6sq0jfVVDXHLkE4/V7eVvDe0tVvbbOuUpEXdr9r1O5QlAS6QEcySs6iyebr
BCEeQXGgr7JxHnaQPXLYzma9wup9REdjbo7Ci/St1an3ql5WR4DkM9+wyMUuhfOx30yATDp9+sla
ZUOTmb3HRixq8uwMVqx+4dHWEVfIw3VQOnhQpe7fT/g5fcYuB7jJqaJVrv/QbedZBN1KJ6d3COGq
bpy4/6ts+HiENz+Upo2Ab4l2Mxn4Il9Esnvvvk6TCP1gjFdt8ZJHc7VJO4DIdfczc9AsAajrIJta
lptZidz7vg4O2ewqzwECv8EU3WlG95pbbbFFueSzzVNl4wQNHx7Cjqj/9GfVFj0pfBLVWlM8N1H/
LazNFiXDyN4lNgmVcui2QV/na15vcpdl486LeEOyEs0WPbP6c1XwZmmpeMkG8vp6xdElELskzrYz
AeW9LZpTlhVI+yTF61Cqa7F4w+BTiU0UnmlkNJNtWwSnukRVIuHLqGr9QxloH5HuEKpp6juV88a6
m/t+A3PROiq6IojZJ+YhFYhc1G31S2hFscKT2lDrX6j0xKvRjLEmb1IMU8PHNje0PQq9ddhZPgrI
hdM8q6l4q0w1WnnGyNHXzS6RY4fb2hjQFw7BptZedtA1NgmJm3y0tTevusSd1k5zKtt05dqTvRJe
juF7VrrbgnTPpQOyWIdNe8mtjmguciSIqcHDaoWKJmXTvRLTj1eitz6MIoSRRcjpXqjefkjRPHGb
Y6FMPz0H/SvL+7SGDPtPYzjkZJ5WkSBdzOI8ricLOF+he+6aMPS45+SVkl1DzSbNqrt4aPkNdkdz
i3mGvuoWp08j1d4gdI9gV+uTObmeH5c93hkJ5FQxxHfy0gsrviM7epdmtQ112M6A8fbPbgLBgsjS
KrOVVdfWv2LDerOG6a9ab8mBReYJMPZdCQvRmYgjmrZb+eggvDeYjW6cPH1BVty6jCz3q7ZO630Z
NtlDNoHDU6LuUXTzyuyydJOxqfN1iFmIYsU4fGkDWNrMXncazsqVLgwEgdxkX2dueMKWJkDtx4ju
Zi+zDgE7taOIEu0YDwYMzSif74o4GfY5IsgnoOHGThNiOvdRFrKZhdYKPKba9gPGiOSatE0ZJ85D
1obRJqzPVQetxxQ2yVQMINHOYEucV/gcRoj/rhcU5LpNVPLmJpB4SwjrxTY87AJnUb02zb5XbPwG
8th9bUnar2vH6lDbj9AY7oABGROWTEjkq+9zxclJq/riQ6nIiXpJOx5Ky7R8KK/NquXn8mO0YPpE
8Fo+oBW3gJPBPoBTxfWvE8YHCxjOilC1Pka76/DwFSremhb+GcRFPkIEUVb8rA8fxNM5sCVV/6F5
Qb/KQEl9eBZSSNbs1h9hwU8EOobVBxSyEVFtJN5CxThiOKhf0J/0CEg4gS+LsZj1S67AIhqjj7lN
yjW8JBNMd9huK3NkkTXNY2RzJg5Cs7+0iLheGv7Wu9GttwDOOCuzAPmll0G1TB3rzF6biJL3oMy1
8tImvGWDue5tXiUSQwlS3uOARjKiMF1oLFFQ1HyARgH7DXHQs0dTW9tAxreqqjT/w9aZNbeqY234
F1HFPNyCZzt2bCfZZ58bak8HMYOY+fXfA+nudHV9NypLYOLYIC2t9Q4YpzQ/3D6jxIw2CBz/8klN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zGhXoGejg5zWZB1twt2EI+TBEm9JA1IgfI5NlO0i6Lz2/zF2XkuSIlu6fiLM0OI2dGSkrMySN1h1
dRdaa55+Pha9Nzl5uo/NjZsrIAIcx8UvWgNu0TC+IlSOuiGed6uuhmCEBDeUmUwY3NhByXsR3JCC
zk8hSY5/TG4T3IHLsuYjg1V+iUTljbYquGQXiSYzK0iwsPh7Q12A9nVbHQWhUjlPC6SQsWx2V/TA
rYMGrwd/lyjaso5AbgAW68iuyndHyQ+JGuCQ+6fZD6CYlxvXLGeU2IZPtLVEnY8CVZTMcc6m7CI1
I6flziCLGPx9fLucRGppoTrtbCdLD/IrE7Sm2YBF+Gxx9TsHjXoWhRHH20NyH65gOH91y/Mbzci5
5KhRyx6wBIncf4nGTJHZ0sL4TpJZVp3DUtHxn1l+Uw7uM8A74yKXlJ+B83IYVQPiJH119MryTzku
HQM45stjXJ+wZApeKvfZdbEW0uiWN5Z6d0ZqBU8mQB8r9ldaA7RbdqjHKR2Pql7/FDywBAMw6q6G
X8d6KpIjWTXYmBFVTkof7zZH2fRecV6hGvzoYS4evSbkidpIiJ7apHmVZ28n7tPAus9prg26dWuI
0Ntj6M72VnGXOkz/2hDNtu2hgR3WgVA3wUEelzwNiZV4fCY7iUorsELdZ1+523lFn9/h6+iBPpPo
EkBEoG0o5wqvd/qWIZkBIgBzxmoYI9B3UTnawZECJLJr5HdrdE570FB2dJHrjU3DGnVziNvk6zzq
d3Ln1rsEtXRXWOl0kHstdyVpC+b/rYb4yoIBkGciR0hM8tbmIGkJjBTHkKYLgWgi+jh0n+TBr01T
bs3WGqSkZuVzV4FhP8itkB+p9zX3pw0Kfc8KOqNcq/qjXWxDkLtc76+ZO/0M8Mo4ZYwGaHWvWpW3
MG3DUz5DdG716ZO+dB3y2c5i2znPwQwSGDu+nQqdEyXcBj0hK8mL/+fC736DRLG9guyuh/pac316
qMngUNob+kG6APm+d8iNX2wAWeOnFC7venNXOMW7t+YdqOLjHTTYxisiWJNzczLCXJuPsRv+ULpM
PW53mE7wTndcKN1b56L2zxkmlif5Lb1fPaX2rJ7QaOznfZOF9+2gK8A8ln5oea3lSIn9a57XlTPC
AWFykJbQx+mJIQxTl6Uh6CPSTiYc6635LBXsaqaCqe8HJNgu0oLHzhouU24xLamOuTNgfOQu4Mp/
va5dpFc/BCvs5QZwhQWQsrW9OX5w9QXAaBR2vcjb0L0t3bK0JElueQWrP0uPZOmzc/SdagCzkj47
gUIfKfUl2N7Wd010jUr5XHnDxWvMvbSE9RBsBc7Kl7Zhg0D6QibszRmF7uv2hm9tWfIkGSytUO37
UwNI7xw60UnKTGnsUmM7/mMTlLQ8NYmtx0h6jX4ol+SHvLXZlpVt/931YCvHBn9qXgO4crsUeEyR
AnLrbRDOy4dD9yCaBjoT1Uk/4UPBPj3jAnnig61jDOo85XP74jA2YH54r7NiMasFHtvJSw4oZai7
m7VgVeexfMkHtzuZ5sxQotHVgxoUrN30CMzs2OA9Ce9gyhe7SHMe6kMQlU8O5sXbg5erSnJ9nba0
ZG7N5MMhxZC2lx77QWmMEtRLdy0xPYG+ZMZwnuTuy0kK8IwTmBWaXe9Dq9/LWwKrnVyJvssdXONb
biGiJPOWCdfgI6S677ZwKUJuWBcr6ZV1cKgh8YJvGBP9c9QDd0fG5Cj3WAJ57PEyPEEolznylP6R
T/qdFxvZSZ3HW2KWCJR53UU6GY1eu4WzW6KeewiLYP0CGO2fkPKzq5xQnrzE6OnbhQ1jR8Of8+A9
YxbnrphlP7FffTzPTrm0iK0zUDXVuXLc9vv0dtQO/QTxfruLZebQkybLZyZzM+vgW9CFhFQCL+Ab
uGSDkbiH/KhUYW8NyomBLsqoWcdVx0wGW+B1q/PkOtcJYA77uWfokWgUR/Y+wzFsHV2ts6hICwr2
3HRt7YThUj/WRmKc5Pzyu3w7Gq+t/jQbeXtSTeNFnur2aCWWd92v2Jii3VgUKP1DIf97grZ1HIp8
+yW9DuyYnpY40jB9AON/1DI7h53f5sMDguzmBWhadSesnSHqqjvawu8yzLL1+cqT2PqY7cHwgf4r
hZ5pTl59sCBII4vhGDicFLwELj34AYXAY8ktkycjzTpQWXu0gAf7Bb4h/+3MpcLWo29Pcm3QS3+/
3YStVGJS5f9/KsZqI+ylh62rlx8jyXUsvqUltmbOEbYfDGgRZpCBrtLZFxWPRakil12HXBLFYZNX
bY2yr/03rH79UMrvfDfKWI8tc3cPLOCeDUHsMfjQy/iVzRGWruU1mQvkYPbBZP5Aa4X15LBPLkUT
hupRqq9Rf/mCRoBBuiBdx3HSUmVEtwVb3jRnbDloKEVqwMSWQZj8nS1YUZKSfjeWXX99OY8wcR7G
Al23nngDPP1ks0s179HrLdiE+sOVH2LWd7qrq1cZlsmgTmISrKdehoWSZCMIzesAAshWWapsSYlt
wfYYt7ztGh+OjfLPHUId9GH0mdJxdgAB8ouk5c3jjidM45fy9cfPpVbsImVQ3w0j5RGuLW/+GUC0
v0pzjVDSBTS9PIOw65DckJbyz1E5eu2qAOU0F7dMDx+pIAFMkW0K94ETIgQPKd0KtjmgFEiw1ZPk
4P8atDq/rr9+ackr2WN7Z9bxzNqYJdfT8479k/++dxJba0n0Y1oOWs/6rtbHC3w8StHY2GjtN21G
alb6lW30IMf+U95WRUrXcbZEt0Cex5aUmBz3r2d9N52R2lLxw6X+Ke/DWT9cKVg6fIzm6i6E0be8
4ng4s1dRzetcVV54CVhKgZwJjYjJ+7LMtgVb3pzhCQr9jjpVaxBdK0l3Kyffqr4rkahvBiCE2IJf
W7S8LPKebC/L9lL9a952mLx3Uu+f8v6vp/LnfCH3FzFov/Hg4tDGsHYZC8uHawvWmeyWfrdW8U/V
P+St84nltOsV5Dwf6qxXGBLvXlOG32rnhXvpGmQOKrHtGy19yJaU2DYg2yp/yPuQlHp+j2BA/0ur
kURIChsiHy8ne+8Mb6UJr1HJlfTMUjbT6qzKTrpXvG7dO2AqaONbWpkXGrmkpednLBSwomRllrsu
HfmB1c576R5Y/UeStUEZ+G+62tpp2CprCNK7FOUMCRPxt8M/dbdbU3Bk0r/V2ZrBlvehuUhSSseg
SVmycGF6DepsHjpHT+e9zH8TAAYsFyXjW9AO0Wl94+WmbMHarW5puV3/mpSC7dWVZMBCyt/dt6Q/
nEHy5iwBO6ElvEZbZ78OrNdyeT7bkQ1eJUzesqvFwoixrJC8mzlu1eRYCWRgsCUl9qGedKJb3rs/
LiUfDhm8SjnOxgOowOcaKgWuAVKDlXJDA8mxfLhKHPHaV+m6/CzJsovcmTLp8+wyq86uyRzrIi/7
9kTXd//dYua7ocJWVWLyeKOiZ0VvrbQucuUOoidGHCGToqOVPcxeyXYMai7a9Civ6LpOKS1gnPW4
+SYv8t+rWrUaHLHOZuukYXMwz7NrgkQwLHFIaxLUDbuVuy3tW4GC/llo7cpFd9iZLQzI6JC3lQ9L
14Kzqfs34WxbbABEKto1clfludQZVCa9Kt7KGJ6J8Mn15QHPLaI77bqe+eH2y01994jWqet612XO
ItH1NY/YnJw9czrKXZbLboH8gC0pN/ZD3jqrk5KPZM6tphRvf0kPQ31vY623w8YQq7gg9790RTye
DYQAjzqMWZJQzxAgLa74TFJq6eydGQ4yPUup5wHz1JME76Y6eI207Kwt51CTOnsog7rdSa25y8aL
MpfmQe0zQHrDUOyaiFddAi9zzb3tAfDUwBTdp4l7UqPQyo9IBmG4zMz+yKokqOHJuTZ60DzByWKv
GdFYiOeZg3tRrN6n/vi2INo/BcjAfoJ/Ux9QjRtR5SApeRmCR1nC9kQ9ogIR21X6KfYclAXN7mGK
0UJwgC2cdPb2z57lz89p1fyC73jpTa38MuYmrlqp/yMvGZLX+MDf+YEKUjxr3npvtn56rNazs+sH
bDhoLeo4w7ALmrr+Ws9gepmSl591NbX3KOoAr4qQ7VKLxRbAZCl5zq0K/SZVPVRIBKMMVYLjxoix
ehyXEpaSMBMYcBQIE+3cFHb5OE9J9SgxCbKicNA9y3OEhVmEt4o4OJQV8kP+NHw32Tw7t+oi5Zep
lYEdCUoch2UBeOf6zNziIkb1WoXwafgYiaooGB7arAAT5LUD8+GmcO9AarC95rHY3qL6NfVT9Dws
AUSX6NlXkx/IaipXySozTLrRXUSVq0D4zLDYrXGC5wY17GeVndDnVNG0/TSOATMICmLbA1qV2tzL
HEtRPGR30zB0j1rSeU/zEtQZsD2btgW7mhpbQahn6V4rHVzRBnZnzAmzuXHU0YXx/5qSaH5cU6A5
UP51aHPb8VVkeU+ozET7Kmx36J4aR0ezzMM0NTkab4DpC0Mz72wHqDOwVu2g23rS7rCCRwYDB/DS
C8v7CqrdfbMEW5L2eU4K1lAHpI1suGmlfpfPZmrsNdPQ7iQopuA/mUVfKfvJg+XuhSmLzYgavPU+
gFHXHvvvyZB/M9hKBxcO3Z93y4TPDDIRtEJRoRLTz3+x3fk1zBP9+9QkoBUQxHkLxgzYNTpYT7PG
XrI1JdatcvP+Tu/j9pKmcfHII9Cg/Lfqp2ZUaFxZaj6oRv9Woxr04EbJ02BXDdRXpf4U92wcOYg9
HiUpBWyFfkZ+PT/W467HuGM3LdVjLcWULwbLtRzHDjZZjgLtlj7j8O5gK//hpLN5k1PVjak9Ol54
gRyGU2eGLNqJD0512H5BGyS/w3BO1vPWxtw+NV17zFVkbfY+Fst9kL1iVDizaF80zJVt8wbRovkE
97x/ZOn4KimMdttPmNZBhspGxJqWGpLnGOXHgxL3TXXR48I1EKA2tB9WLJaoAoPuHv20/r4eWFYu
U9ROpMBByeKKDGYCmo1boZtKe0ZsU9tLUm5PlqrLp8oBE7bcH3scAbpUy0AvPtvj7/XvpEnun+2i
hnO23D9Up0HkZZOHPz1tZhxMlFMkKkEVzDDct7S0trFFQvJdphRLSQe54zA8AZwBgRcMO3BdWCqU
FZ2SXn+r6yC89PYQoPEeVj/K8iTl8RDWp1RHtamaFYcFa8XFLZz1wGsTRMF9twRDgu6Ja/jndwV9
n2In8yXw7fgIhSG+lWOGh+ESSEzyTGbZWDbYKKrFWtTgN/gvFeWQtfZ2dDdiDvh/OSR1B/AVqnb+
eJq2KxC5fRkfS5XVwP2HXye15SJTUerNfdouPAq2HU2rhQGLIuVDtAQ5AhMPkpx8H8XCyB8gr6sx
i+tLcamiXL7bKkkMB70bH76OfWQOjl1WVcKy8vDEmBTlzvliAcVHWUpKPxwqSblwi+roxUEIfD1U
rvbuiEw3j10JQONjwfKrpjKG7PgyF/a3FHtSkEuzm97aqUpv7hgBONFQ3uwy9hlVdiuOSRFqr2oZ
DveuXv+Rh5r6OtiF+qqH9WNHB/vI3jRMF0QH+fr1BvpfTt3qNxtoyRc341Rs5pQPKWoGX6JK+Qof
OXiSQrMMHvwitp+lDKTwMYVQ9ylfao71l2TQzDfNj4rPWnKVKnxzsle1aaBfPoZ1Ot33gZY+jEuA
uJ8+7MykJmo3844+GzTekpQ6EE3ZyPHdv9RkwL3UZe0S5lL6JfNqdLQ1o91L0uib4WLgmnooTQtF
/J1tdf0nbKyQLrJG/RhBqPzS9NgiqPD1zgu/8gtQsPJgZ755GbHMfC7t8Q0ITffdKn/ObuN+tRS3
vcvKCOkkW+++NzNACtWx8mdEdNDSDfvfgWO334Fs6Yc5xkXcbvw3DfAZGrbtAN6TWBy2xxlrWPjC
/8mCFvl34Yc83XJAxWbzfTl49RG/thKFOad4yxTLvmvSbkJzuy/edBjTn7B+30mhAoztDQTGV5i8
6oNk2X7D/oI7lGdJjqhJXDVvSvaSrGPXfJ7ZpZOUnLEb1AcVrTcdRvQtmGZwCYUVGrcarRho0bWP
CpudP7DoHncHsHjIeiIte6z8wbmTkr71vaOpDRbtDreT2afnQTAm+tKrVb+H4xPdSdKJVBuYQtTf
JGljRIQPpO7fS3JWpp8u3/xHSU199kx/nT8bMfgefwwuYTQoL2nWqg+RD4049LGrGvLqGaDPEdmJ
/qX02s9J3Ko3wArDi663vCoxqvJV4t5LBclHF/FUKnX2KFkSmKgcRTYEhrrTMVwtcI/N7OBFqsfQ
0Z5z86VpipPbuRWGhfURGfPyZk9OcYs6yHKLWHB5U1SCpqtcZGbV6RB7PaLjdtQ8hZqDFfhkvaEQ
ln5Xrco7optZXiQJRwdIvV58Kc0RSUqjB0uwVNP6yd+h6QeqJh9xV1ZbgOJV+h0UdXaGju+cdPY+
vtuWcctdxXo1w8x5KBMLgMVSrZ3UvybQklc+bdoDwzoNNyJi7hLMWurvWcFrwO/+J2+rIjFLaf+q
el07/9PxegsAprPjp3qcm8dRqYBLFy7Sd6C6TL5Ef+Wq/9kcB/tL44zoA+V6cZ+Fho2ycZWCiBvm
r33lvkjV0Ujv68jwvtVNrh7cOrYe0tLDgKWuUUtBF/YzdKRfCuJXx7jYu8CG7tWSl8od45+dBkDM
MtzmyTO74E6xneQcpaH6iqpKvZPTO/M3tfSaXx37RsCIzBgdxsm4sGZborpbWi+ejeY4r7uDsKWW
75KsLlDGRaPqvqRPvbfL8ND7enxXI07+d8FaR4rLLRceCeBnZPwP6hyo8UHKQ3CP93K22HHJtCvo
hJVjXtekFOuelownXu1orRlo+otlJtZZtQe429spLMe82cDL75zQUo6pVujYUg3OxQLve8XrprnX
DNM52Uk2PU/4uBz6Vm0+8zaqQH9c5wdj5xe0eZTfjffmDglD0rGwTi+vdluYv+AkIhZp0s/T+nhp
s8SBpBLMx7qq6sdYb+uLaVTDXeS2Fu6+foktQeegjwVYlY4PZqZeIovl9/73OBg/J5Gp/KWAtFwv
lOUaUnGF9eeUDj9DRXG+aXaToXasza+hjTY4Q5TgCQq1e84WUXFV8dNbn8bWmeWA9MmFCgTGubFY
P6Mjs/05/E4H/APyofKnHuCDDDqJETaD8CRwzb8ylJH1rn8LsOZo2k99B2YZneLmzWuZE3Z9pT2B
2+iA5+CwBO/KObC45vsXXTfwoBqdRdJATXGL07rsJjHHqdkCRALhoUuQdcG/5pPmDN5bnnrftClW
Hsze87gHyPfWYVrfSbIzUJ7Lnbi76nGPMJXGuOzalUDdisb1PgcQ0nfVEKoPfVX6n6N6/q5bgf4o
qXlBgDu69SRVPc25RZrlP0sq7INzm5bpJ7PQ/c/+zF5iYTWvpeE4n/3z6GfO95hP5bkd1fbstEPw
o9DP9VDbP0oQWVjmVPVlCIbiGzZ3+96K3E/MI+8xeSgea19BPD+AvNH1obZb85aCqGDHGWfdhcky
nhE7mniJEF4zIuMvsTu0EFMLnaD7vFVojNo4VHZnnQYsBR+7JaBhTIcGb+SDJKWADdvisZlx28Ky
+gbYiSsHXQW6AcPRHWt3xaOxBDZSvDdXMR5yp5o/sQrwrSuj6ccULUCPFj4HOlBI7qX6t3geph9j
HVn7ccmPlvz/Xd9Fcmmr77s+5wGetm8CF8G3/5x/y/+38//v+nJdvRpgbnvm0cyteD8wYX8ph6l+
0R1TP9tLHnIZ9YsU5Ex+1zypglBk81IueR+O5cuJnJXinWOdb6IE1sK29KpGPdEysr/zVOyjvdw8
bdWkcIw9b1fX8A2C8knJWgvCJJyvUauH4Ojwrh96dGwO2agVTxKMJs+r6L/oO62pjnqYqPdBBRGP
TkoSKLSr9+0SSNI2FEj3azqrDj3TNbQe/1Mq+VtSjpA8tO1ueQSgbctaz7SlUzq9eXSfSm7Xzx77
DxTJvO8JfCYaVZlfPR8uqT46nya7934aCNCxWugNT5brYjiaoLdSpGrE7itsYojH16ZUTobuzV9R
ZBjOHWcVwdMv0LKuco0wA87XV631gBO29+h3Ghtdy7kxr3jSuWufwY1YuA4Yxklv2vFOr0M0uxfD
HXHUWc11rLCAnMvkSwok6NHqPrqArGCi987VTM0ScZ3Wf8mcRHlBILo76BcPG7FkntF0MdCOQYTc
MXcMQeDFxGN9VqqsPzP5Qxbf+F2Z7Q8kRoavUYwTfNK1/VPU9NpFjdvs6o+p+RgGOp4YSjl/ScP0
N6DD7DcHh9jB3ymmiToW1r8v+MmcjbELHquiaV6KJTBUhodhgVziUsHQFypSA2TDastHLYUXj2Sy
ehy8onuU+lINg6cjppETBmiI0ySLJzuQebxk++QlQKwDX7UmfUZ0CIMIC2M0o1PHEz5o9aMVdMm5
glrzkGSQKozRnO8dF2Qx7Hj75mRDdC2QMr55ZmRdWfYo7rxpHu6yahyvihqVt8woMPbx++g+aXwk
ngbHvU/KCa/XmkWSqEv8U9y2Kg4Man1yvWKE6IroMgJQ/TP7E+UxjZ3uxUftCd1gsIP0OKCBqr5/
nTusfjB3Ht8iC3nkztz1XciiVFConxv2oPfhqBpfRtdFyxvd0694z/S7KprGBx8fKiSo8/RQTWGE
Ehb6cXybIHz46fxH0rhHHz+yb+xeN+jaRAvXfo5ewZL+jmx1/kNJjD9Y+IVebgUslAeufspaPs7+
YJ775QxujH8HOLASi4eRCZU9IdIJxOSPAlyi3pk/PbAGTAGz4YY26vhcY6S+qPHPiK7VD541dUgh
8wYwMyovWaMhJIN43/gYo9bCoHy85KYSvfmK5zw6GmxaMYIPzR7KneUPlz4dpm+mzdxJ04I3t+BN
0aa8QDZAHb9FAACPQTn0FzlKj5NrbQzaXe5ow4G1xOIORlDMVHVBBlsehhx+u1uzzAlBRKkisXeZ
9lIimR9LtupjJvqEXGA7j+RVlQsPjQ28fYZj4KNVtlg5tkr3pcPA8m701Qz5Cm5Jht4265YDTI8l
iaKdd5zaAp/LJambE6Ql0yqukvTTWtvBTox3mDxAkrMdJgVLoOchfk+lOZW30UsqHCyISbDVkZjk
4TRO7UYHojTkoLH+D8fNCEaVENT/17kl+e7SDj4CV0ZCu3d52yFy/TEq57ss/dZMYfhGn+vvitix
rroPt6LPjVfVc/yzMYTKfs55zI5XxM92VVwkJQeZhvfadpn3YFnKBemi+dHrGiiFbd5+7Uen2hmD
E/xsA+UNQpH3p6lpp9ylO0AHfB9ouR5RAVHeLot/s5jxhDpI/EcV1TGfnab9ttjd7xOrKx9Y576p
iLg/QBSoHnKtCk/Imc67xFSrh61AShlg/V3PxJKnaJ292n0BIoNz83IGOUQqbsneHp2dM9TsWf73
Ih9OrYwJfCHd/5KCUUUwc7nIdgJJpoN6YfMrvju4g+Lcd2OAARHWoTi+KH0IhUR3nk2UHJ9Te+l9
tQKEgRm6ax5MXyyVUvfisFTw4KgYl8QqUv9rcsnDqXt4iJZA8oBgakd80dgFWUq3AqkneVWtZidz
wBVAkq1t5McIWZhDF08s71f1HxHEBa9Q6+9aMEF/68vpi1Myaa+nxn/N57w/ABXrX/QuRg3TGbMn
10BUJUbE7WGy+uFSgKpFwTECs49t1dVKPTRBll58cNToMU/V6pQx131W0dplxYDV69SqFRbWi+wz
vy7cs+btfk1sFFCs2TR/4Cn6zW9S+1dp+XcqC5kBSjjwmpI6YSj9uShbG/k+FhnY0Oh+j5N37+d5
8cto4p+KySo1vSUAelBDltXjhmUitWAh6ZnN2fDZr4cGTXMmEFI6OmF5CzOogFKaY+F57/dzs5PS
OA0zPC/RlJPSqbXTx1oxfyTLmdjxyJ/SunqVsth0WXNCaIkxefRUtqryGOMkRDyw5uhJYhKoWfB9
1tXqumVJDDfU8BDj47MetZWqTuacYzaidpLnNCFyk24D7xRx0P1Wb7uOOmQPjVnYd/6sU3eOcaWC
ifQ6Jl7JFpHP5omWajfP7bSbCo8KznqkndMZqRgpkGB0UQ3aK0udWlGm6rQdo/nKr3IuUbb772ne
VbGcGA6ZnHw7W49Nx753pvKwnleK/TTmEu9qzrai7LHDMg+G7UEEW06vDDUUQRis7w6UgvWS8gPD
TPVPnml+WfMM+QXbxScvoQn6Tqdem7A9/ON/2mr/fV7tzyxAt2H9DctdkNi7H7v8uPU3Scl60a7M
nmKEXaGKn63WVW/FUk0q+GbNMo9EpUSCSW6/RE23Q7ph+MNjR+hB6YYTow3s1MbmoUmial9jYBFE
UM2CJv9pFc2Ehh6Yxl692qE/nx2v+wtY7nRIEVZUo1+9nmAdadr4UXjog3lDdw3T9s86870TY6ab
i4RpVOnRQbOnRcrW+2UrWGTH3U6p6cgRmjWRw3c91hgb3K3cOvnCPPMCCe+z2fTerue1Q9djeqv9
CnBx91kLRk4GzQ9F7OSxV5t7J4Z/WYF6YkHnmLK6VZj6z7AY7hV2PacCS8QJCYZy2fArFDYdEvi+
F3jETFO95BYp2kvdJsqzGjPlLfEzeq78m8lYBHu5JWsYe2hSafKw5mmYuOzmYsiu21EBK3mHrEZy
Cd9U5VkK4KD9bGcYV1XbQ+WcX5vqtUnN4XlgINQ6NVroOVPyYQYygnhZzA8JPislJis45GB7UHUO
yg7tuBuhmpoeeEMrfey1EQewJZhS/6Ue4PFnxc0JBgvUP0HBavEejtl40gu0xiQvR4HhPOOyxoLp
f/K6mYEEkqb6ucJFr3At/ylbAuQovNKpnlsbuaa0RRdnZAzzPC9BlBrlxZ2caSdJehDjOUaNAsJQ
s2Zt+Y1tfo2s1riTLFepdHTJxhm70KY4Sp4Ehu7rbBOh2ShV3hWgmGdMzXphybb0gv3dqcivcmHJ
88NhZ3utcWinmh3r5UdKYZSo+c2yESBcsiyW1R8dRzkMQRi/FOWxgBD83Gpa9MKe+e8xqvzroBkP
CJGn9yNmVc8SuDNa/8haWactL536HBM3lPkTVYkVKI2+ged1d5dYifXMYr+1HttF9nEufNyPwrbB
Rctl0uaneAzNVume1zQOSdWpLlJzD86X8rC09NsyeI4b92n2GB30c8VeUdWZz56XKE9WdAuWhBHF
fwejVX/vWLW8m8x0mRbC98H9D2DGVm9MUDlKZ7peOZGjFjbeFdEzhnfdY1lMh7VFzWUUgDVud6gi
N09FnQUvJotkL3pcvJZ+MN6kmgQMyfQdtkDlRZJSV0Nl/WBVIMflKMmDUZFCSUgemMONe08NvOc0
N7xndLnnO8PofgR+jUrIkq87WY+TVLzzYxfmv1RDAfPKzn34IDUY+T2rkWbcopn2V0xRe1ECz36G
LOo84yBWHbXQxctgnJ1nKdBaxD3Vks0ZSUoBginmY5UyYMR5Q0E5NmzZSjaMfR/R/ya9db/VDVk7
xcyscc6pXsUndwIxgZxl+FLChjhgz5IcDQdltL3TVv7J8AyUw9FveUHqOXox2wZuqJGwfjCyHuoa
KaZCi5eJBIxdZtyycPPU55HRRhlgh6dgFuIvSn0+wsN/x5Yk+npf8xYvP7w1PPB3i7WKjzn0ncSw
a87Yv75rF5ZQt0AYJSbBIEDJJWBSC3BSMpGu7c6ezo73GCP4Ukxv4Qq8WnDeKsPu+puqzyyztMxi
F+LDFjBGhuog6UxYD72ZfTUX4lG3MGnq5SfgTQTzyBb+kVUh7IYaJIsC6O7eSaBX7ThjcFQv+hv/
jeqp9ytKdDQwmhzZRynu+xmGqERjZGeQ/E9itjkQzmfTDpW99Y65ExYkCTojsWuzhSh3cS1G7OW2
rMqc0T7B7gCGGfQF86hMhgLFrvtr6sw/fdQi0qI6j9h/HSztNcDX8a7o+m8Ot/UWYQd2ajXzRziZ
3nFcULUJpym8Gz1OdpT/u91tickTYA8rPJoB90rBJe2mdvqhTgLz0mLUdmcbRXm1mSQkVVzvFLU7
D6b9OeVfW9YIQx9Sh8oTpgloNWNyF0H6WbEOcQ2JeSGl5Qvi2lkelsQyRBuOFbIgfHd77a5B2SKo
bDa6jBIlviQd79/dGCjK3Dfba5BQdLS9omQ+6/0suFWh9cvMQuVoWPfFUI93TWgPa2CY0Xjn68ud
y6YfmaZXd1B+qzsvrxAdl2juer12lKhYr0pMgsTxK9BOHmoYC3a+WOxYSqOCoMOg4x8bVuk5+TXK
EAJYOKLL35RA/vCW7DIDZRkN30x/4TDNC0ZRbkchnFOJtjMLXnnmTIftyUg73ZIS87QBeysIvHTe
BTqBBMYC+9sCqzPDc2dat2TB3ks7kCBakgNbHKc5au4lq/QtzB0Cl9GI2Br04mhgKz3Pty+KT6nW
1LiPGjkcsIU1tkadTh+uCSJfkOS5p4s+RGViYyCBJOMIFWItUn7XDCmHG8aQ7W5unB5XFCUeb45b
HAxsutpinHZBhrVuiD/1QXUrZjG66p9Z+/nTS8c3rVyEdRmP4BtbYDgHlX5i6/yoZz280eQhK6pw
h0YZG6VzGd7bYGEeAr/bs9/e7IYpe8w0PhG5V1kHD5XVm1q1e7qMki10VhbLqrsiN7BMbWf1Bfa9
fpkHHIRsF09a52tbt/nJZBMGFHvX48XSBKeoxYjSzHdKn7E/AkzwwAeXTiN+MnXN3k/apBx9pcUW
ptdPaP8jTzd/Nsz0mpcl63dYEkWN+b0aKjwLp/SE/FJ0tCD6FW13Hwa1uuPjCDM5LIpDAyEj7O4R
fgVPErOlq6hsvQYxiypwqfaIskWnoVo8olsDFC5LFGxO7+dSH/A3dptDiURF47LW2I+/G4cb4/Ye
VikcP/fefTAl8T7CYMvPYxVdUyxKI43l6l5F+NaIUcfHNLPqf8c+jGwVJNV+nC337KN1o5TtpdVD
bgI6dJFpc6fNEK54M5jgYoYvnrssXWIEyXis+dPh0730LZqGdoxjX/PkbCgTRGAFvH83KGdGFPOe
/ccfDJ7DozvB3y8VO0GbCJiOOzP2NOHmuMijAd/kjwe5N10S92VEAunCjqd6D5gW9wwXBwY150GX
sHThzHcBgsFu4Kp4bXUmmlOwnkLld+vjLVOPD0sL0mO7fUjD+S+Lwn3e8KGsmGQrjv9Y6N2vKkMd
SecV3WtDj1nTNLDfGDo45qixeWBB9L5IGhxwbXhiMLgPKcsJhgkpfE7UdG+3i6QIWsu7UW+/+nwv
Dqi87vBlxh80YwvH5Vp25UVoQsz9HlTOhKKX9dD9D1fntdwq0G3rJ6KK0DRwK1CyZcs53VBOi5xD
Nzz9/uR/7/NXnZtVy7Is2Qia2WOO+Y3O2FXJEN8vENfXzv9qS1L1EjP5XGZjN/psBJU1R5cCcJZO
eo1XbucG6Y8Bh3XTaLKJLb2+BR2CBQKkZfx6RCTCNXKyo2Oh5AW5eQ9xwQ+dpYzidH5aLH9HEC72
kRQrliFMuq3skIziu+isabd2eoqWtGx3hv+SGnW9cfMq3vZljT4z1ztXGs1pTXlBNaIMZpZ1TnQ+
gqZcjpP5yc4/DYPFm7dT/zgURLX25HWh529l0L5b4wyeBUCS7xB6PM4vOHIdYEd5GpLiWW2oBq1w
hb+6CQhM3YyLrja5lx5cYZibGWSXzMULILFOYJIE81VSH3VmVOekr/gQQ01rOlhO4vK95TUJ5s84
6XqgTs1Pvr6tdgF8rUy/MedW0WA/E6H4POOXpOsCLVVdByBTL72NUU9+hNaml8lDMsMELGP7H/IN
CBP5niv3ttE07cvgJGyeVlnqxjGp/lnT8+1M6vDYDqd4nQiQrZc98bySdNk6PSxfJGejVz8V9fRh
TQTKm+NyJ3Iq/2m94HobhECi0Wn0CVboGsjkhGcYsGHCORH2zQQQLP+cOUibviUU2HCMY6spslJh
deG459ibUekh+BMpcO20u75y43uyDcctrZ081J33LHUVOfXEQmCAoS3LNzLuy8gKaHgP/ZhthqF6
xS/KkOPIHloXGXlJuDdlT5DwJScWZ7TeDkb5Asz/HnSavxleZwmBrssK5u7V0c/sn8YofqrM/h46
h7DAHjK/yR4KhXtfq2nZ+RXNgszCy+6X+IjSJXmzUEF1BexPLc2jmXe33UWoqpdLI/bXGTyiFxS/
cIpVdpjFBu5dv9WGvIw7t+c5zTdZI1FLLkbdLtHHxuKmUOERksD7YL2wasokzK1jX2VnDyPGpi2b
26po/lWOd+w6+TlkbLy0uEv9soqEWR4wqqAHxSN5LSpmrt5XVyNpZgmo6qjDgb6dnBwij5qLSBqk
0dvGuGwMt9ZR7BjfPmSjNJ4xomfOVhAqZY+e3C+6fyLmjTZ0JfaoAHt3RclM6+damztBqvfOTyX+
YTwrmctpZjRvgdnkV3OYpP6FIfYwOym08fJlWccygj/zlPbrd6Plq90s97MM7Up2O5nomxU0ZyEh
zw3kT1pS3jRgrP1mgDPY2HTUxHAs4hibttyrzIj8jKz79yVrP4KkfJLtdNIST6OpXtKxPAx4cArN
OZGPww4kG2ia+ZQCDsTQBhitL92oaNmBG33k9FyfUOXd8tANjULEXWDGwYcGGkB2ReJ+LKP+IJu6
2nil8Tz4gGzGzH4fquJbgdNzOv3OfNkvtl18sc5+nbPjJKqnhTHysDSbh3YCXp7BYZoLHNUcj0dB
iNi+oQ2A589BOxrWPQ1IYGrDMZmmezKNyBD00cfV6P0OYgBNwR2WjG2i3msB8heA8sYQishLswbb
VJ7ssb4vQPNsrFW5WxEEey2D43s1AOiDNnRstDvC2y8wyy/YI1JyNEljvyYUo7llbhgLnwc23eaK
bGOUHVTh0f02q/FUmOpt4pdi6/eaYcKA9Fm+BL1xzcr3iLms3UyTx6FPbi2S6RvX3o+5Ougm3g2H
QdW7gcPCIsHOn96h3tDby6j/FShgr73NUKkOI3lq5kCwmA5ORQPrc3IK+in1TmVcvcqPf8uSCOUC
f1qt+1c5jSc7GO8mvwzJc7hvx+TDrdg3MkJGdIMq3z1m6uGTNnNIa4aUB0H058q5QUcAbHxN2dBb
iopGb33HxGA87QX7jGPAbrmpboke7akDMhOtistlepUjovJa+noDh+dc5nrYdB5EQFNgOHKq5KmR
5W876n5TjaWKumAiMZKhwz41j7MZPHgOReSSQs6uk/naGaiy2yn+mEauu3WydxKYtzfMNw7qHeSU
IgJxJ42SbmgXgxLFOwVy9xUGIUanBAnNQTvsZ4eD7HEYiTxZWdCtKppsL2Dg3/c3c66qqHocKhhR
c2GYO9uB2TD02QMB8GMM254bHJXkffBj6mk6WYDI2I25Bz8enwyxgN0Mpg8xQhpfjAzfy/TRD8Eu
mUGKDhkZxUERRCUSQU+Do8QYH9WmwcVDEdaJPOwSFIHJNCsU6+JQrbN/JGTy1cuA93AHn+b2xxqp
jRfF5dnA18mzkzAaEuYUDMWc06XLHiyWn4jpJFxN5PesWXdKsuYfIaPpRlgTbSXnOR58gkrqLwty
nb/2TElYJILFmU8+Z30zJd21pFhMxvp2Dmgaki8C6uqGAaIXau0Xn6ZF6CaXrAhbfy8uO4DCn/Wt
H3CrkUtU+NMlYZC7uSRAKh/gqHavhd1xdahQ9qt5dudKU4yXxUb41GCyxLeRZP9m9Ozx2m0uhCxX
w3vT6tlt1NayXU1hRWhG5sF2kNOdoXR7zIzizkkoyMmkrW233jsoU123KgradN4zpO0MsooQhJ5l
mnzBt4KdWuDZS62OK4CTxviH6PeZNcUxlo4mGXikW3lbtWDMQNyLTYnb9rC6SR8NEDEDlYf56t70
U4A3dfp1jSuilk8Zwaw1IjTAR7x3RbtllPEun4XYmXX3DmThaqpXiM/NBdH80QmCq3VgMazfpM+t
8KiE8ED5iASbzkyoO5sMzCQW9NrfY1pyiYb0VJhLhnvkwlSI+5lPICBntZDZLu2dcJYn25SnLucK
TDnChSBUgq7kr+vFc1SOEIerbWrJfSb1x6qvcM48lzhSN+SCdNvK4jgRJX7LJAa2kZX9umRWaVwu
Erz7akDmu3jbQughb/ZwbVg7SeDRJnCNR9GI3Qzg9rJINRs4qIxCLRio9xe6HOkfBQub4VyDDnyf
U+fLlsayi+0ZWDIjpBAN2Z6WJXg7KkI34OxvDGYHKEyITUyZX6HGH7MURlLh/HPkWG+kRu53oSax
biIhuuAFbfM+800bqpwXFaScboyAs8Rz7U8El18ylNvruaBrbdO4X4gqKmzrAWBfFWGVYYDSsSKz
aNzLD2wzNOLItmns+8VeuHBpLa0PnjX71AF5G4KaG6CnjG+51YGjHq+NjLOt6cVmKNvnvKwZR5JX
gDGjtaF+VmNAqi8ixUaW6V6ROA61c72VWNhb8bNYwXdbrXmEka3lNJ3uvVq9e4P6hiR6WJcllLb1
0ejMhZasQPQyfBHr3oVPouqQPojZise58O6nwWcsI69uZn+igdKZNLKD99wdSbSvnKd4fJiECaob
higJYiTumF4c6bS+KV1xEpbk0k1G8pzoY/Smd27ZdcxNraI0M+8IHHm2Z1Ixg6neJenykMbujBfQ
u6ehQoBLHsNsXt/84MGXBiYR+8Liq0YdjmNOgU2BCb4uiXK7iRYotsScb+Z+ot+Q7o22vqnLZ7B5
Ac3O+MA5GfZt6mx1brETmy2eamf11rClE/pXQwKwE9EP7wLZ4MGE56T2tqoz34yypNUy2ftYw9zT
MWF4JRi0zpvCZB6/0w7rvescqS+GuqTAUN7Gpapk96XOZnGkknahDpekVGVBaDWz5G3IQygDI4zx
5tadY4W+n/8sXvqW0qdclqkKjRk2YB7Yy9FbXhuRldvY3peChnTNHCozqMlWkgPTiOmtqJOLQs3O
P8751ALZh9wQ6JX0FkoreXXGPmeIdJHFs9bcvV1SvXetouSY5UibcKA9nBISHXgBDOWfNiYjo0jb
2zFJdw5BIrtg0ddtYX+VBgO7aQ75/cIb6sZvHEnPNMSbnYFHZdNxxW8Dw2NvGHApKTXc1ssugAK8
LMjt+Lm6KC4S6GwNY4EdkwglXa18YPavjNFCsuynicuT6RlAzfOWZKHYpfWUDYcUwMYG05K36Rv7
Rzlgp8pnS3r1PmmsD88yDt6q0U8C3DxO+9M0oE7hdf/Am/mkola7zk5vV5DDkH2LIiQNFgrBeu5T
IlzvNHdTLkUGDutPLDFYv+d/5FvexgERyxlrlEXQeTV7L4Glr5ceGAmcObLknf489+Kz5sMCiXKf
FYG9Ny6Ry2m7nErXhPqe1dMuy9inmdT+bateuEaxgWCqvyyHctsny56fows+JYBv0yOxQs+FZRsR
CVj7FwZJ443qYtxDP4F+7XznFW37yasmqk2Mqe6K44zoakYnrssiYJvKEhU7FLxcm5hs0Xq7HnvN
uyntj87CS1XhmUCwfWg4eJtaOfdGWSAZCudtpm9pJWqOSP+58FSC5JS64ilZ5cEqKdBFQigfqxMV
AKQ99rC+Dbu1mxyMxpCEEazugjS5b39ZeGM6P4rJSp3O96VgpyZ75mlyRSyKMN/SnqCGxW7Ig1JP
AEjLHR6uu9ybT7QVGPQzyltRJmPEJvCkLuTWxXm0PpPa//Sm4WUwOTEL94Xsi0db1pFIyCkkAhgK
OEGyy9XQc7Uw1oVD/DA45ts0ul+GN6Mr43QbHLLrchMxJuf+762Zw8TEfOym26KDA84CgA3uAm+2
3uPL5tU3ktMKqRCk9qmw5YpwN3y3nd51nvFSEkm88VJHhaqh8DZd3AwxZwtVzFQ3AaPiwty4orxq
4vGrFoxQpNMKlBL7Uz89eqW4dio5hLYxUVPV2O9NANU6N4xIXPJ5p8DaMgpOFH3efKdVegBccdVn
6c4s3J/U79GperqAJKkSpZjt7aW9LSSBon1XHtuZyNTJbLe4wj8La8AuapPQ7WbbvKDxnI/43+Ia
cLC75Ve4ntKzl9WYhNWpNiz4TtJKNww9xsp5iEdGKOL431obTzZRQlo26ZNRfMBMrN3VDo3ExI2l
7NsF9ljkjNa3N41HO8geG0VnnQnAnzG+HOy0/Fis+bWomasmbQH6VcPfnKnbpVA3TY49L04+KSE+
CVZNN14z79x2+Zjay1yeyY3cqAIcgWsDe9zGbUdtflEq9Z4uXho5C9KsmdkEwNuoCelH4JJIUQz1
qSqJU2rch8pXgg668b4m6mR2IKSD+sZmCReevx+bxg8rBeSuHreZyt6yshfhv85tv12n/IrbFq+l
3dxX0BpHr2JxkT1pS+4IHu96rdU2Jj8elxOz2lZ7zZzRo23MmNOZ/GXK4rAosIQp2aB5biLqTfXM
2YjnfBVOZNJThcGVMAtSq9AMx1XnJCVmxW5NvGsmKD+l6D7KdT3PcL5oq8kbrpBXWUBrM6YoqBs8
mH6yt/s89NSE4dggLSpfbxleuoJau+4719m64A24/1jkUZahb3N1zas5H8h0gKKPDVz7E5B1/qjW
CR60h3jjoadsHCo6zuL6xilfJlFEBKje9en4ls60wC+n4LoQMYWxxNwlkhOF+YnbtYz3KOJvsTfe
otyeY0D57BKYQys7a0sK0XUpqscxtd8rLQUbvZSylnkqP4DyJEZujHX2+GcVSExEGcTj9sBu7JFQ
7bd2zL/Z/T4xBToeweaTqbzGEXMvb2576tv4nfIAP0ZKiRIj1J8MGjm9RdjKtLjF1q/sAy4jZL18
cSgZuoR8SOPUeK1xy17zVVdou+vk7cjLrqPGlYo9vQ521QqKZhVlcaj7m7oxaBDwAlu/ML7Z924W
ZiFEFvsHvRrMTVYgKwnJSrSfXM2ZYtMIOYHevhG2uUts8eLul6GyroySDlbHJAKdCI+Nmp+ajGdY
+2UJuiPjcdmmX8hg0pZTPRjLADTeK4b935f/eQwMfc51OZRx5DHCAYi/tblXjYSNe1VDlsEl/Um/
+SIDxk2AhfT0EnbBcmw8RtIZcvqQ6MiWwH/qOZNx4O/ZrRaF6iRilD4g9mxtXtayH/YzFXqvuIfN
PQJkNj6SL/w5jeVlsou7z2qoo7DmYO/F/zwyO8OltD7xkXGvGbC75aZIyDku340JoGrjUNpLZf3G
tc9FQ4VdxfGXk4spRCLyI7ABInCAOJs1f5NkWfK7q0xdSrbUuE49PHyx950G9vc8YN9eWITjKT5C
YgaQjmI1BvZrUAD9dnftYtx0l7fLLh0YR2KfUpDvA/8Ffh7Yw5pkibUO5yU/raZ8qNpzm4t5k5fq
sU7oPpe+f+xbgaTpnQubaXLP/+m1C8Q/6e4Wt7zPL62DwKiQDXV/LcxEhUPvcEUEpMAzVXZFPkYd
dUmn6eGPEcW14rJ2jvUsCNRx2b0dnCQVwCZwdpgSIoHltTBRC8eD0Jj029xtz30+v+nqErSo83kf
O9U/la3DzQhpI0HeNl12yk4ScINdHPoDjrMNUvMtW7ybIPlnDw492Z48NJ8NZ5v5Nctj/lipl9jJ
oAv57NHSxEk2jFhv9AjLQTc69IOcvbPnqg091X2emdZrEbBaw45ld4vEoivyoazsWkyoL3IWt+yx
n6RZvQ6VX26NXmQYLZI3GCOMsPv2nmkmM8TowTJ4MR16xA6hHCJSTeFF9tzONsPqNp+xfem2rgbB
kG5R7Aky5afsa4de2M705efKJH+lkCrjmeYKCBVG3Om4q1GzhzPIXfLr0g8LKS0mmuYnqwQIaDog
X+amxVaFYOW2P0XewX6p1aFc0Jmt0g2OtjiO1ThtloTG1LAiPnle8Tkh8nG3aYxNjelhKJv0mOTz
pYC2311GXDaolQm4E93fmVVFY8V2v5pL6yn+6FBYQqswqF3H04BmiU22v0oYDZwoRu5jyVlZN4id
k8ncyXw7M18X4lFpt0HtQklfaHvIS2LN1KH4Zeuk6JdxwkBGKPZ9CqWC8m6j+2K678hMjwbijS5A
/mt0+ZvE7cJyQrfREDUshaxJLdUe87mD+MEdIe1EHHZTZt6MytxV1JSbxWNyOltJLBfmOWiFsxfm
1O0gRB7XLvc2sqi3qU1gy5pwc0gSMVwr9PbCx+CeF/pF1phMzfGZrhmff71i/UGRjbMhvyobZHX2
rXBqc0n0yryDxQBFoquz0+jRP+16RPvW0QZDsfAgy6DarqPDzVgNbyB6trV7qT8bRuPW+egWrKRl
1rzUcnUOnt3gZhbNciWGS0+ox05D/AYePq/oqWtL8sSZ3diKlNPCUIIB7AEhkAuNbZZ0X6qyr0LP
quMQ5EqNl5Op1zYPiWyrAUBdLslzqXmLYuESdsreDYUQlzyF7uSK/HWUHNvYGuUhzwoMTFz2jPm8
9JK/uHN5S+aJUGISybJGS0b686sbuBiLi+oE6lNfJ829iYTCGVVvYj6VbVoM4L6Hnu0e7221y46g
kZmuM1WWR69nK/22CfNkPgg27sQLV0SsTqLe0yx2YMTsgvmmSQlvYVb205RifKjseDvny6ujmLqc
vfl5iJn1xAbU72uCaFiix7POVp5k/BOkBCHrJF+tI6fI86erhB4qwmFgA0ZJFmRz2f7Ab+YQLfnd
bE4G4dM+EzCzT+xGzWBC1+KntVHobMJGJhI2a85kNwa3xoXE1H97I5aR5UbX9hFQSbNSVricc6K1
fnTifpr2v1mvP6BnCLcAFO52d+sgTcg4MTp0/Al8i58WttyZJRMUtAyh1wwMmaB7GGq+VfSYJSk+
eTpvh9R4D3rhbyerJ3AtK5obOn/etlx90vEEPR3aXqFpUemwz2G4l4qVfe0esI8IYWIUEbftY+7E
y5WMTXobbH1EjSXHSxq9M2DB40N+HI3S3PX+HYwLCkNzeZm1dVgHE1VY98/jTEdEqjG0k3oItQos
CsVy5bdPbtJhfC8lLTLnnz1ndz67fTbB3BXnWWM1YjswaRrQaWBQsx965sbPCXkkRkOYNeFOkRqM
n76Z352EXK8yvikmvJVi+lE+gn6bI8HjrnwaEQXIewvg/tYS8cN5nmO2hzn0hi0DOp/GZXot9ZZr
7RFdUOX5vSFa6Pnuwim3ts2mwYoSWTN7Pu/CxB/a+td01Nc4m1QsUh0s1p79BbqtmvIL7wbpldBP
6feyM7a9/oG/KOesSnPkF7fcpyBwMRtGhZEfKpNA5z527rohyK+agXPb6aKEg7xZ2gB7IE1wqwvc
bToqddv6Wwf3bORrQdrG9LkszZk7bE4V7GxEy/hc39T4QNrdkl8Gdkf2HYS2YZBf25+cISu2Cvmj
bQZxmHZIr2njZvwP4aRMmulcSyZzjW+0dvVhJAe6ryZoJ3E7D7TZVl1/e96FzSLYGvUDxrqZT8Uy
130SrMM5u/zjor5VOGmv/h6SZUeUEcpDW0j+2uESQRPrQ4X9EU+uzVpKsLpvBFD8+3mJ2o51OG6t
p3zKcs4D83UALxFZtu2FiXPwpXQjsQavSZYKptzQtJuhUts+ZiNTKeYg8k2vm+7Y6eFp9tp1b+dO
tp378lZjGaN3THfO6ctuz8VDsLE/FXCENb1aOnGUcKyxTOmDqUAd3jr9MN3Orf9Q1hzQei03VWv1
t2MwtmR473xu+n4Lk2WkvQF17NzHCyI/MuOY6i81WVDEPdry+WS9OBJnYTt8tB0kFya6KIWqbdB7
54qOWNSuYggpWrcxo4MzLVaYOZegDfWb90sUy3kkvvCq6Ce9A/yNczG+DdbkJpHsVdiW7Qq7TUNl
FOgxlrqyyB+gyNG/LLnAozz/znL6+24qkGFk8lIu9D8F96UEgnRvLP80+cF57Fi3mevM0VhXyc4o
SUboLP+f5+LRrMYXPc7xRoBBDr3FDL1hYX121h+h/UPvEJOd//MkJ+hald+dZrbW9EZqP4MQo3pJ
rpXTPvcFZoqRk8senpjjuA56HD5JnG7jrIfiMdkbLxDfl4kTCnHoJENgO2Fseycb53VJ/2U7J/IY
YPm5YlDx2brEjCetQbe94QB44mcoGbZkjqhBfN3p2Adqk5dPgaRPbXtkFMECuZLNcp4dugeuiN/T
OxworCphrNbtZGPdn/ubZSrKPbaM4zLHZ+JCGH1BiygsjVXH4zWTZXmtave3X/WNENOZKhVscXpd
xDyDs9PAEDTsCjFxdl+qM/ooZ5mngnJ2qFBOnEPnjkdLk4Ne6UdjWa2bCS+QjQ9412SHqqfEHQPn
1y6caVPL4dVoxhWdq+BmwHGzmczsMD31fno90ktDc/u0xTieLMJi89RfdsY4BtGwNmEgUs6W7L6E
zBAmrPVNvwerdMQzya28MG3m+9uPUhInFmuHxGnjN3Gnz0IUX2Ofrpz99l51fC4iI7yQvPWdXIeP
xEGEzPPLOH1OB80h48lu/CQUIMpQGOjYuhzmuZ93GJ9YYa/yMX/m83/wvvq2D6IEvQCZFtF/CMyN
odhWucmvHvTDYHu/bTm++svwSBciDu3cgJPvEZwVQJTqYrYDwrq4d+ijGqQGS4Elm8gDfzNVa8eW
36Tr7MXONaC0LytWftjV+MQu3ax6ZDyfnVoZEbtznLUE/nC1OMve4wqqk2ZfsXDH0nhzpuwfcLMa
5bnT+8bE1sb4e9r/1t7wSs4UanTdnDuxs2LunKzp0JWDQyVm6Mf1l134eNP1dvIzLHWmaMllYO60
vcTPGAsGu9j68exfGpr+Nl2DG40lLaot0AhYr7POxNMbpFfaXa1NnqU3bWOQWulUJ8m0WlF31X5c
XHOLbc6lulDhVMu9pXQCbaztiGDpHmxeGMIal38hrno2pQkTnaQ7pgxeB93ICr9f2vw3bboLdGo8
OrXB300qp5CoOJS3bMIuGWiLerHWNLhG2Qj1QPa472bWVnv1U9r2d85EEASYan6NLFIVXlcftZx5
b/dGFmyFOtrlYbaYBFc5xQmm3j32b6B/uqVjpWliaMKdcE7tu9Fot6o9j6tpXdfVvFO1kURdQVHW
Doemtqhb0YSzOuPT0/XWT9ebrGIBitOu3prteJX4BLcnJrELOI6swBi2QWkwrjy/lbrf9vNACTAm
d4ZF0a/q5iehodflhFEGiZFFxmJ/yrE7C3M8VEG5bEeLerccC4ke5DAsVEJkidXdmDhfrbhOHFZN
cgI92mH/AjwOjXAZc5+DXzJSPhG/ROe/0EHZa2LgmGm5dtiUpgllhE7sMwMr51SZ50xNuD2sY5uU
1c5CHpCVvNN2cLHyUI62HUGKC17XtrdfB5094bCkHIVD5Y4zgxq1vK1X5zF28gfBmrLzvWlf9Os+
aK2rmDs5w6Lh1NAgI5pym+eokSR25lm/sTvtRNgo+cpPKHZafDFDhWrOLHfWpPtltnbeOFKVIDYG
ZBZsWqM8Cd3/xPn8Uwz0KvJ1Y3UPZTdNXDSM/MXNm53Kn0y7v9PcwOu3I8cs2z3we/plC2CFjl27
TL+QZGnYt3WPeGacnWZ9Sl3vJff0wbSdY5dSqhqjfQK/w7iHwKMzcUN0B3/anP5Zwth2ZssNAzTE
HIid23GHNdVXX4MNLL6EI8hhK46IuvfSQ4krx+Z1jYOoX1axT0frOSCHteuC93S6OOKz9GQojBQY
7UiBqPTJrcg9bWwE7sp/NqG4TXFzBng047yaH7sZLWZMGIZtPHnD4BiBdnH7UDHIsAnW5VRPQZSt
LilKPIWOycmBk0Kb1d+5fv/guNVnP5BVZpgerH0Maeb8FAjkZSdgrMD1H9VoUbC5EUsuHWgYCdhw
xXNBQCfjJuDFXKf/rM0pMnCpdqSG6sw+S8sjMxRuYI7mPrXx4XLLoy/wutaFuxFpzWw6oz5x5953
znDr9toP6TWy7Sa0bmN0zl05yWFb4+lRPs5HPV7bE93ghHZKb3xDciDqEW11o3oIkvhSbY+PVtEv
L0uLfal3RIJnbcyslvvaup+s6aUykcCgIl0m0vcGg91DIClKKBQV0yqXNiA8qQzshJksiANUv/Hw
0fnWburFafI8eCgtyZAFazZAC69B0JzGG9WK8cZqsukGAWKlraeMA/YRtRmMVh+rQbQPuTCKB7bV
l///PdAMzD/CKeK2KWNYkHGaWGHvmsP+f7/NEw09b4k17M5/D2EHoA/hivf/vkiukpx13Ndbdx3a
B3SY7gG72GNrAu/4e8gh3vW2C8zDf55weVZJgOmO3zaN/vtCCOlM6SvbOP49D7O1vtcd8fWXV/37
h9mSQ8pAJW1rfrO/xwY5jCEOOxeMy/89VmZ+aAH1Of89A3bXgtslR9B2C3UWev7ff9jb3fuiVlf/
3+OC2gCUjqKh9X/PtzoJxUKc6JPat/99uCRa7TbBYfT3on+Pl81C9FTq3rEX2bV2F9/lZHo+dTHG
qaZV49XflzJoiksG3LrNdD49BX1SXtsdWmKdqIk7x+jfk4EQlozfjGHt6Rtlsvj+/ejSB0OYYNY7
/n2Zl0G+Z7BBRP954SRWJ7IKEc0ub9uXUOcK6z9P/XsrP2hf6bqIm793UhmRjWvsJwgSPF1NXXVg
O22Ef19mTJ7eqMB+rjqD38M0z05nDY9/r2Pxk0gZfXf6eyG3xtTX1UG8+/vumLvhgqeXqZqyuf/7
xy27flf0XFqgstI0nGQD60JVQ/j3bRzNzT1vmB16MphZxS/PqbI1xXVFU+u/r1MMi2Y/UO8RKezd
ODrZGYk93TVKl3e04C/Ogba9B1HnRU2SzQ8FSM1ogKrwuPSdDGOmb56ovfowUbJ8GVHfuO5c9Zqu
8Oy80vXeau3Wm9KYmg/Rt7+EyjIu2dev/pxX37qtGRvMnZ96xche+s2/UVNRVPRU6HA04Wy2LByr
eRdrKppNf0KtwpJbQaERMsd+QDQx5c7Ms9dmn9IL+aURce2Ma/dT9t69h8P/K1P5u1+n/afJnoDq
bQjebXq3myIvl13WJkSjBFZ3T5g8XM3SYwm6BC7/PZYULSOVq0HxM3fd/d83rMTyWCTidvv35d83
+gxxKE9Kg3KHl/rP89pEbyUWs+jvy/HyAo1n+9tZ+xD1/t97kPXcYJ+mj+aqrknDtffMneFYUIgv
z/l7/YCe4F537vyfX/XvG/UQT/t6oKf195S/19eGic9/Tun3Nx1+NibSD+tcEBdJC/RMWlB1mDo3
JxK0TW+4zIztaOj8EYhBFvaWO35UpXFru61K6BHfr36c/usq9xODd/CqpO0TgTwyNqu8ElUl6K6N
unGuPVv5OzavM9d/ZdMXd+Y3Fc9vbgPKJXW3TA/wAa3Fel97rXzX0m7CJFHrQ2BlzS6QFbidapiv
cPf7e1Kb4zOxpkPkdIX5gqMwB5iU3v0Pe+fVHDmSZem/0lbPixpoMTbVD6EFIyiTrMwXGCszC1pr
/Pr93IOVwWTX9M68rxnNzSUiEARc3HvPOZWaPOSzrp+NMoNowbAHXBP4ArskrM48ODiKgiI5Jxyd
tgZcC6ckMdNtV8GSkuY4uLJkmE6JZbRbIyeqIDdx/nemlp20btK3MNsEJ83T7S0vinOTJAABCiZc
3rJDTtDJtgTavzOsOLxnN8KWTnPsr0F6gFfC/tZyDl80bTA9yK6RNStYZf7qOvbNh64GMOcHFY3v
bd9azL5d8kj0VHyD9tl28OE2hW0Zc4asw+C57atyCNcDcqGrslbx+vnDfaY3KCvH/rzWo3m4lwny
ss7SgE5iI4ua6Kf1IHEDo7S2JVMbwt0xtmxYfYK9HlXjZVwYY1R2db8+4AT/NqPmB1EVln5i/e/a
0oP2BpwSp0F3V6CiQozlABgYXMK9AavwiqCdcS3rhsL179ndE6MP4yY+IfrJOmcwVsMEPZMsDaGf
naEo28mSvBD4NG8Xo55HODPXkIllWj7CzbxD1zriOWtcuba+7370w/+x0qG2u5VVpefmULrVu6JG
Qn1M03al6gPRFRhQ2o0Sm/zvkIMM16ARwWMqc4ItS29uHZYFAgFEJbbJZHkpN1UNAR923EtPWYQ4
H1OTSK6XkA2FFbS3Ni51OKddaGCG5lbzJ3UnDfe5kvIleDD/m8rAstWdomHilwNlR5nIBnCouIPF
4HkuCR9PPHsfiANoFdbGucf+cxtkFWEtsAZ+wWrY4OSxiju9hKjCmsHjFB0OR8PJv+d64d1HAcAb
r8KeLuszx3uE7kN99MR2t6qAxShhR/+8OBYlrFDWhNq0P+XVWtZ3ISeioStf8OI4kBONyKvGuC4z
C8lZLRyUY+PwNC1ktp1QLs3HHipzSznKqjpOaJXlS1bWXtt7D+Bamil/fqiXxQ91lu5q+6xK1oOL
DRXdq+kY6tNboqrNfdRxr7NJvHgWOtbvWgz4QC2T8gtOu2+WWdqvipM/t5rW7k3bMLeuFodrLzNg
/YAD/tksNNxnIDxy3WU+DTR4meo0ekHxElFjJkyiMpR1Y0xHF5Ytf4qNFVHhzH/5eJ6qKvs+lZB6
do3+e2A1KhGkhcuJfVAOw8tO13poRVVc9wt1MIKdn+UcrVugXa6evZae9hl9cuUBwuzimOvQDEbO
TEDC2G2qrExfehUn2qSk2kYBwvXF9pdcIFt3L30dlAetqtONCkBsX3RB9uxO0x5jZP6qDUYB6sn3
j1nYxw++GfwpP27WXf6D1VjcOkXWn/0AL8MoBojvQQQlPq2Y2MDcDswtdJJ/xFCSnmRi5GN3qsyO
8FrLheJA4ZReESB5MvTIHBeyD1hOkSVMGwyceXwr/riE7J6V5UuWpcXueunUICzYVPp23VVAA8Zx
3sPb4p1lKU8AoDk9tPeyGNdEsRCeuh/c5uzgEGz3DRYQosPUaFlUSv0y9fhV49ysPjszfutoTJvX
Is1eCPMYviLRfOrYj35vehtIVh6gYF/Mi8IFJrBQOMgLc7QXgG/JRiJk3MAUcPsMnHgLTlmQyxVO
BcOcrpWLCGnprSxeG5JUydBBJs6yx9x9Gz0rPTLiBoTUN64dVt6mKQnxHUa72YdGd5Almcgulugn
i5VAF5lDgL2sde6jUVX2uQuuKwOlzim9h0RBB3y1ikSz7FMrvrpMU2yitWXRh2X1K0d65XAZomvp
stYD6/bSmf/TWUNZwqot5x7AEBf58RmX8YOf1TxZfEZDSMFxLNths2yJw34Ikix/8MWRI1JrYnV+
1LlN164STGCE7kAJB3JFv6tV172p9Li+AcvywpnYelKBVcE3Zt+VjQOlbEw8ucODeCMbLVjtV8SB
lDu1JE6w7Y1ymzvEu6atEXyK/MJZlz3kCHo8gqMC3ol4Tg/UbczspzklysYrAuX7Bv+a/z3v2ZIa
dWs9ZVxrTYBscjNaRrgq4xQAEZECj1gz1yPXujMsw3qcax/DqaNzwgRkx9kcUnfDbOOFbHUMPJ1T
6/g3uOchGI2i9Fw2dn12iFjDhV5Hf1ROdqjz2HqujdIBUxFABzJn0UupYEAQHZyfR+JLbTCqu+Ef
xItcRtrMWMtyavQ7fEtY3J0qfRpSEEoQeEb3se/DG6W1BS6S1NkOk60fY9YIwmGyDo92XNwwv7Xb
KVOds8nvs3aSxLgvUuTvIlVxnkZBWQQf76KqTHfbdP48LTKhwdA5k3bC1ZliuIR1S1TlRPCfSpFc
+rW1WaBtobyNkC3tNKGQPJg+EoSA2/Fxr4lI7B5sowsfSxvOigiit7UsyoQOpmN3D+zsBQoI4qFr
B1lHB83EHIgFZNj7XmeiTNsHRztP69MQDtk6ydL2WY/ir/JfrRl/RtYQfot5VjGmTwhdiDEuVEVH
U4xJHWwKdWw2z7Mh3AeD/93ML2NyL9UWupu9jals4lKSND8CqfKOWjt5R1ye+LcGHYdEFefBJmFt
qFHDpimXTR+zbIKNldJFm3Sssg6RAhMcH6q6i4a7h+UZHfUpgIRhYakuaS4qrkmbRggAE/X6NAOk
XXcjiutNNBo3Ra4n68iKlRdA8rcDT+E3K+rvzGYwXsAt5LjFm3/p6mfdrdy6muF4V3rRW9cPVzVn
FY31okowI77qdW58Uv26fAr6d4Wof9V6W7+0aN67lo9jSq8ctk3tE4QyVz3K4o06ssaC+Mchqppr
mU00CAEikZReDMOke6vC23WsE3Fek9kcDloFTdWfa2UZZvj6MBuYrL1JOeRWcAQyYm5TXMUHvPLK
QdYDfMd4Kiu1bHThRRa9cfp5+UL26myts3ayQyNrZVYmlWvhK3O6eFHCnPHWX7ZMWvCl8+rwODHP
3wW8Grt0xDCnZVV+5+dafidz7EKfW5yph2v96AfazjVw3MuhP/cl2vStbwt37wKOgw7aYTc4ycSC
6JPnKDPXTpXBXdJ2YL9l9tqnmXB3fOwjm23VgqylR1gmIswweFIgfz/meatinxZZXSHiS+Zk0gSs
XYQnhYtrXa+7U3W6lhN7TjZxBo+ZHAzEEaamD9fBXImTpmlspisXH9m7a7Bxcpb5NKrE15RgtaDr
673oDiKD/C5Qw/yuSicHjLhvrLxJz9437NoeAr9rbWkYzgpPq7GSA2UCtXJ+1+xq0VNWNAPxYTZb
ji04jQylmZcZd+MJMYRqIYtAmYptY8C0JIu6CWRUAat5I4uRHa1YIPWn0tP1uyQzn2T1EMHd2ppo
yMVTPr00Gq5ejhDOXrYqlnqLkuZ8j1C2+djk8+XSXmp2xyHuSviUGITHY1rDK8R5VHwtLYVNsLAU
4zygq/Si+yiT/Ou3NcW3ZRsWbvAkjS/XbysvmfBtswaC5gqU/lYyoWcsF5u2CIiLFmTpF3Z0wad+
LVZNCBLNI4RGtsqGeUyZ2WU5VfPPqZbmO1masurIVAnEJ9XWXsxeF1hgFN3B7TauGuzZ67FxJkKZ
wmzpQ1RwLtgKIZ3kW7gfauizZO/LQMcIiZ2uXKHrEd1ZShPdEW8WcLQY7hP0L24gkD92yui+qDof
P3kjqCPPu6v65FMjqnMPnE2d4E5vu8R9GVsjXmKIj25ka2vHaGJMyXOgET3dmkjsjIPivtSAxjZ5
HY8bOUrXB8yRXRyfPSX1nuf4Rn6kq/TqDUyveADFR/lxjCO3zpWtLE7J9HlGdxYOq6Z8agJ/LT/S
a/GNaTPK112f6s8mqLEkck9tauDxUFXAxQhZnVDKdk5DZeF7iTXbJy7UfJym1IRu6EfzqBDDcB0y
z/PEJArFvsXSaligTsL+MQi7/hGhJUyHKcGhfkARyhsEZIbp9dpD6/xPQ2ykJ9kf1ZNma/QALWWx
FhcUXlxxLTlmqDNrCaeIt/UMa9t2U3075uDt2QAQal8rvK0qJJmdYQffwvsu7ItvaDhlxAkGQmvA
BG07ty5A/yH+ZNnNH56h5N8SXyf8xa5+N3SrWrcwE95gjbRP5axVaCB5zpdYqVaya+Xi59MH1X2Y
U7ThJjViJbHq4WEuvX4hP88GpJj2dvXql4QqKtXIZkxJrGMDqHJdRLb7QuDASXZtY/1z76pgEHVb
40th0ZH3UPhDtXQ4R/11DwlnqMs9FBl7KnkPNaihT1Fe/UH4br/xq8TcpGoy7wgOyFY6xB6fZLGv
k3ylh6r+yWybt9bZC4x3RTXRqx1Oo2wD2hk/iaHEzyo66St1UuszwfDDvtKSZgdtMjyiSpSuHHjz
fp+m/oUQaPNPtzk2qTJ/byumCUjIYwDljJ49vz432DOLDsKFwchfh6wKt/BlZdDfpUN5g2UOySiR
+1DsIHlGZthsl5wD6F1VwwQ6Ahlov83sc6oZa39UohvcRu4yxe66lvWVqxMLBNA5vzGsYl20A5IR
QccIw4sQfvFG93KBYW84JqpampDXcxz1xjSJBRWlKg6I4inq6dLY16G2ruseRgLRILvIVq/XiyMO
BFj0YxxUMIFt0jqwTib2zZMtElkM08E+zohLypKslz20DP8RTh8HZuo8Bvouxg4FGkehlW1CVG+W
koAdpOunEqL/xyggYLLRiLOQROjO3HyyPTd5xJ0eXurL1Fl2mt58gW0DtHn/DbZx1jDCX+6D0vR3
AdRBWzdM88dkwMnRKmr/zRjUJQTQ3asKa9MKGkftDHUqCmhdGm3GSmmea1X7FNTJAKUOQllT7r1Y
MRoqseYkN11ZDWiAGBOs/VNwxxkDMHYe3AMrH24MvbXvLZGYOnGLVnE/xZEtGMW6EyGYR/B/xFrW
ZlLv9ZltxbV/1zTRRm05ssk6OawPicKfoi7byqJsUKP6O7T11uHazSGSymmK7Bbwpn2fVn5z6/bK
8toBZhm2ZvH09XqZxnCqbTsD6pODZEPXReMqSUMfyAUXknVam4+IXUfZXhb7wrc3eVQSDaGijeMF
1ovLke44eAQByGIzTeEaphp1J4tOUnxqcXfdAabyH0Gob5q2s17KKQDA5j1oY2yecF1AwR+ofxKG
pW7juuRII+tkEkV5cwPmCtgyfdW5MDb+XJf7ts8/EwsM9Nzz9ZWmuvHDMOXWnan/0WFbADiDXMUe
GjMgr6KxqIvkQTUjdaXiHVrLukuDX342Jl07yhJUitadl/8hu8uayNLUPZvW99eJ00IlKqJV1rXT
9wBJ2+ZzAIbqcg0OF4RrV/NnwC/usvbwTMe4/jUxAUXwvT5eS75/Kcm5aoTl4trW/1T6MU5Ocj96
ynH4nIZHfcBXLSbAHz0vnyfaBOHO34zzxoDox2DYB8OUnEA2Jicr8R+6bOp30LEkp2u9zF3qqhGH
2UBkA92v1XnNTL+Q5Wbuv6YBgfnoM5z8zCpOMieTpprgVNHTDgGxvxp8TY3Gd2XTiXaFGmSHeECH
8nKZ6xX6RpnWWiy4+8T1ZSKvxaagX/zyj//45399Hf8z+F7cFekUFPk/QCveFfBpNb/9Ymu//KO8
VO+//faLQ3SjZ3umqxuqCojU0mzav74+RHlAb+3/5Gob+vFYel/VWLfsL6M/glcQR69+VVet+ski
rvvTBACNvDysYRfzxlvdTkCKE3rx2Rdb5lBsozOxoQZm9uRh+jskcq+d633PAkN4rewiEzer3GVe
E+9bLZRo8NioIBKQboI4Mc/1bBmXJJu1s8nUesA3zG8NW5J5Jiq/3Cpa0C2u/WQDPjcENIsIyuQy
wihq5bsqd4eTlWfjSeaMHznRA+aUnG0ccachR5OTr2v7NuqK+zIilNY3p3clL1f3VuhNm3//y1ve
x1/eMQ3bNl3PMlxHN1z3518+sibi+ILI+VYj43qy9aw4D52anlG3EHnQ2w3+DVFTra0JZTLCNkao
Q0TyVh3XHrSBVeOfFJybq8xULQhvxubei5waCgXqRt+2CCdV+xBU31/lsqu/VmndoT4TPleE699G
eMOfVf05TdrukwFo6iEhllvWul0bnzQfiKEsphpOldFQIM8XYyywB+sgbWrA+531TKxFupydPD3K
1rxI3l1/LN9dXzHU/dDVAC19DdVT328h62j6E9bnf/9De8a//NC2pvKcO6arAfkyzZ9/6M7NXTas
Qf4di8gAXwy/n/yFg8zjR7WgsgDYB1ue/I2vzUMBLWqT54dLv7DpQArDI3oIzbm+wawDHjbhgcvs
qUM0U1T2rogfllnfN0XW0d96lZb9va/Yd1VB6e3hrDLWvdvOr227mBrs4TMCMRs107t9l5nuk+Vr
d7I945SDxVwvQXL69rmG3njZ9O786jfJ04iN+Yk54MMFU8IPHlTPINBwOabwls7WeNc7TnjTDeVJ
liAJnO7e6vs7dJ5h4OvL3F/0BsyPhLkYK9+8dmFoa+aXobpi1quZ/cmuiInyCKEOgcI+Gh9Uv3qa
Rk1D4K3HluS24l4C5XfHWU+dpX5WYf/fESxkX4r2FJ1zMKyPhotIUFRYGYKpjP67q4rhtQEXgnw0
/uOn6a+R0+HXopzqKAjbD8V/PhUZf/8lxvzo8/OIf56ir3XRECTwb3ttvxfn1+x787HTT1fm09++
3eq1ff2psM7bqJ3uu+/19PC96dL2r2lc9PyfNv7ju7zK01R+/+2XV/izMLMizhp9bX95a5LTvm0w
z/9YJ8QHvLWKO/jtF2Qwivr1W/GvY76/Nu1vvyiaqv+qmobrMXnZ2O1dlpXh+1uT96tqq6pjuJZu
GZ7KJ+Xwn4W//WJqv6oacx4jVU91dZU3tQGqQ5Nh/+p5mu4homBZhqOp3i9/3f7bKnb5v/39qsbX
+Omdx5bpwP/ieZ7DymaZLHA/v/NqFpaqr8zKMa2xCiCyhOJ6kxKn9CN3qQPzSAAh9td0Mci87PUv
baPfwhA4QdPzrl1cTxZlIig7DrobDJtg8O7apDPndTOk92HvtBsAbPkhaUKBtMCxvYQtHVopURkJ
cluZlJMAYlw6YdNPZmJOaZO90p+7vrvctc/1SjI3KlmxqLvhM/orMJ/9+JgPnzpALZe8a/67612+
WaM4UL8Qcbe69sm15kWNMc0oaQvTcd1vGz8ntmEe6oNq2om6RDUVDL+slYlDKNj7Mj7A+iBbZkLw
NIRx9nK0rAJNmx20J5m/dpRFmVx7XrqLj333AX/X/KEOjD5mg8SGg4WAVVst99cryZzhOUhLVPYm
jEqYU42kQgxXZGUS/8jJoj6yJ17ihnlr7gzor2avcS7/yut/8cM/VRZz+f93Ax0ZZDRRFq1dAsQA
6VQeWCHYBpmYZwrwPOs4DHhq5UMKPj8kxKZULx1lnRxyGScfaR0L3wbczFk+p5Osk81wWB1xgII9
FB/CkZYY6Aju0ndjZVYfzDu7cwbMMfS7vBziG8ni5aKiyD5u1JTzYNbdwYx0iC1lViZgfft9l77m
UdwdAMECscVq2PJO/CVoL4vg9mFTVYxiCU92c4DuI6x3MtsKlHFQBXstzHIwLhzaEsHtLJOuYdcK
w00Np34X7RwXK6dojH70UBN/q+fwE4L5QNW8RPAi9ojUQpfzr7JRF8Y6tfPPOpvMg0yALr/ljFTF
+S0S2ZDO08vMBncNIXN5cIOYo2EOAxAOk2ThKyopMfPQ59TOThXUvpB4sZGQzNLvskZ0P1oTr8M0
Ap1CmyjhJAobcCazruAOht0dfGR2Zweetaks9SRvLOfUx1whbg89JFhTsVoNS9SjYgCPjp7dKgSw
O5Cp7WLUSNT19es7hCoA44O2DlEuqIzF7cM7VRxkUSamaJC5JKtOLqARPNewX7dOSbS1DrgPNiDx
G2VYcogbau7lrxB3PAMyJz8NGOG0G03IMYXfBa308RBjRViE+YQGAix+GRbQcTgEUUUWFzJK00kO
3QmBugegZCBno1JZTHGDmeXyvTRJxBLzhBa6RwC5+FLyf2IqNQpxjb6TVfI/dP1f+RuCW/JD6s9M
8kmaPZcNjrVLMRXfGSemAl6tgJAJRqgs8tGOEE+f71jP3giWfzDnfVwV/XYWPNyyTeZMTYeHM013
/MfrgyJJz0XOG0uIvBVBfV6FxPBDOPjNbQdYptrQ4T1J0BsV6LzqIMv5HD9qaNlsrB4+ZTA1wEtl
1kcj9yBzIrKdhym4SQVhs5Yj2oRnEBpye0bjyRUJh/MCCD6PtOUFv6tK2BwmkcjctejOHlTHc/in
rAKO8BkGNiTcCw4auDOd5gC3JWTwwXzqtKQ9yKowaIF728VuxORdwiOzvt6smwsr97U8iqOuPiol
IeB/3eHlNuHz4qkT1NBlq+l7NbsBR1Edrncpi/J+S8CKB5jDNqNb+yiUatMSHoBoKe9c3i4+cEE4
LlNZUVQlcqWDvovFT9SN8B11epys3z2v8umAn9dbGbZAfBHNmgIFEW+wSLxOIU7P0LbXKmhoz1XI
m6dDlX6IDZb4a4LjADJAK8IKKD6ycCs4idT+Dk4XSLVBHB5MsWzLInb7EMJsUbY0gHvF3MdrT24I
OkE6LxMVzzCPTdVv0qghqK43vFWpt+XKEc+8PfrDgTAHkMJZPyzrMh8Pss7Ppy9EpMbAMKyYyHcS
GPLmRVuo2moIMyhPZ1BKncbqOAY4M2XOcQMeUmSCxn3tPGrDBDQsd21iWubmUGbZyOOgVs3BE0k/
jtCzqyPgUlVj/U4IsDjIB/xShgjfX+ZwBXEc0Fa2JAGX//5a/CNlMk8u7181waatA/5cBrOjzUBJ
e2h5xfOM4TKDrJhoGI7xrHj8fPLhlrlrsa2hASjUoVu7cH05AM4OMgkC7cXqge7NgnZdFVOnTBzJ
rv6jThbhhwA5IbOyjxxyLco6gygH+Hfsoyzh2Gdulv0uWVn77jqXrAsRO3FX086e4GWum+pGz7Pm
gPpLfcB3Zu2JHCt0u19BRGeugE0Yq14JgmVh4U1F8TtZSaqEVGwlW7GRarScWcMU/AmXrGxnUrmF
sjpecKICDCaWlkEsMjVR0wlsCGRlpUxK0SxzBPE6LBricbuOkcX+3uis6HIR2SRr5YUmW6ghJDpk
E8SelGxNRBlKRJbeH1fChFRBJ23lg9igBJfmQu5nZM9Q7j5Fd2RdUFgQSZIJQYdrWXa8Fi/NmXhh
Llk5KJVvzPWasv+1eGn+8GnxdYzlxQXepfLyDeS4d9/y0vFyDadCxDsA2LesExZ9SH+ZbZqBRU+W
fd3swf61zaVONnSiVeZkMrusTrKzzF3HymI3V+GB8B5ZQE6XhVVmVcsGtCI7A9imVmYvtdfrXD+K
FVFdwoZIfPePz7t+vMxdO7+74vVaH77ihyHXfmPETOFGO128rJp4bWUy/8h9KBpTBuH6OMBAJrro
Ym2rxG7jmphWhmy7NX2TVWpHgBMmT7Zm1y4firLhv60rihDCuS5RF7KfIfcLH651+ZS/be96CwYN
uzLfvvGPG5XfXd5FIycpmb3clegjm2sjZvq63uq1j6UF1r6vdgSqGLshqqCPEoNEIn88oQEI2702
ZBslsR+RaG0gRO76VSE3eVnfn8IgczZSf8ISezNHbvlk+ZpcKutcg++sqnQWJrEvvLYbYuTlkvIi
siybL5WyDNPwuNZyWJBdaG9DVxmW5aASiTrU3qEFag05BbEqVR0VACniYG1atTFjc3Uc+DUUFLbk
sjea8/CIGNfKmapm18ONvxJsDcxXvEum2LZ1ci8JwQ6/RBhy/25dQ1+qqcDuOs88eBCtHWQuBClw
ySFP7mw56hP6zOrTiN2FJ3dVcW6XcHLqNT7pIFKXBATrzP+Z3PGNEWf/ME/ZckVi/Q5EIittBdaR
XodwqHC0Bz30CA9WgxFSptA9oE0+bfvOtQ6gW61DZ6J5ErXQBQXANKE3bJltyWV9s49j9gy1mquH
ViSD488HGIOIKCusP8xO7Q69OBJdE1lns0NYGZqBJ8ht8M6CKFsXjaGwUMwhgUS2BUlC/PuMP3id
yeXYFSuxTJrZ6lF4fVGZgvkfi18CzT5uU/wwMicT2ZAKaR7iT3J4EGzUyGWip+EO+eiNL+dGKSIS
AwBg8RBT8yUra9U8OkMq622kVA94EcGgFHG/QT3tPnYGafMm3iNb5AUgni8N/hlYiNp3SfZzUbbK
ughaPshYR2uV59WbTBCE/jn/X0JGZN21QeZG8VN5I4QXidjNy/+vzF2TXjwD8n8u62Sx1YTR51q+
5ObuPpynbpNcTgvigrJBDpbjosA5tzZuPinZIuVY2BvmFwUXWVTkEhnKwx4+z/xQaWLhvXYNI9Qb
fOJKlu86pUa0jaJ2HfYcVT2Et5od2gL9wXVStHR0EZIKxySnXjtCIKvEnj+AMlwRr9rdyKSrUC5o
O6i01BFmsUBj0yGTLsMOtSBIYgW3S3mZwC/aLtc5DHWVkUDXLoKtGyG/FMIOIrqHgyGOaJpIrsVu
NuGUvpZlTvaRvWWRQLb0Ysf//8ba/4exVtc0799aazFPh1Hwmr+31r4NejPXuvqvnEU9R8PZZwm7
69Vc66m/QrCseRhJLULzTBs31V/mWvdXzfVUHQehYauG9A2+mWux5MJ/oRqOa2oOYVqO9b8x12ri
Q955IUFTMNEZpuHgDsM/owrr9HsvZIXTCsK/RjsqCDi3dYVXde6tQwG1ZzF4f4wQTBzUrgghxWvV
dQEQ6bZGJfro4SOUpU4r3EOWekgK1uZ9Fma/V8U8EDZJyRqJulWwG220MkAkSgWuwj5cUcybMK8N
tETKdJXkfnTQB3uNcEF2DBLI65sKODI8cMZisjJtZ1R59TCO/ecyTRDZtvuHBig0AudEsAIlNxbK
qDYHXlSUJYbslt8aIT9lfMhhtoeMwC/gWVVrfJ1dRkxVPO4k2scklOLsw7mjB8G9ZrHsTxNEOZHV
tIt0HkIB6N+BDRg2RtiD9Bi1/LGCVXYxsTldR2MOyVnos+Y7hnk/s7uBYNe+631decxi69UgHvZ+
ZOk5RuBkCIb6ahfB8Ohk5kB0Ytqt0EpdFJU+fQlUlUW0izgYxRaMQ5ldb0x9PMJpg5pdCrnxBMnq
YxaUu6ByvRsXVfMFfNsop/fKvOPfh3mD8MizO/UtdjiIP0xALzcuCMHShFcgb6e91io9aPhxU5r4
4yYNHYNuaLxHd4b2X9chpIebetEksXqLgKa9GoT1PuqTZB2g1H5jt/YjBPOY8mBTXZa2lt/mBTqG
TmbfsF7viiZyb4ZmPOQh8Wqd1bubgu5nTF6cs+q7CIWWWQOU6MWmtdIVA6bWUNmDUrLv7Jl/S2gJ
GKKanDKnf5h91XmwBoLbbb09m0iGrBUjdVfwU1n3RHJD9RHHp7BVvqBwgX5tC3LRnzgdpdVzkLXF
UevZ2IRq+TBUMDdbnNEXU5+4xzFxrKU+Ovq+d4Nm5+ra2o31BPotVbtrvBGfaB+7WydnQZ6M204r
h8M7d87fuP21n32ivHAm75nLlIAbxrL0jy8cyIkh9eu5Pg62A5GeXwDM8yHrbcdioXXRqVG7cG8Z
EGFxoN/nUfOZiPtmFZqEAmsBWj///vvomi5e8WsggvhGJqRcDhQTqGp5zAQ/TwGEn6G3hvjA0QvC
YZ8mWQyoAkKctBweOqJg92qfQJFdNeA8OhsZN1W590vrWCN0U3kGDMGxAA5DR9qmmUtMr4cDJfOD
L4M53Nh4NjMzgymd/9sC+sTgCR51z5pWJlRNx76Ls6WGth5Qt8Te5rHrr+PGWnTgWZY9IjrQ2oYn
O7VBIBEIQHzPtArskiOg59VQcKFoAxYSd7pguSZccr4FGXHqO2SrpgnkR9+7q7y81VLTPoY9BE7C
iLKMQSGeTXXfGn72h9LP1gqXlbNFKOZUm3P8FCC7MWmhc4Qb04VJGLxSgngJrJz2KSEI4oTbGzLa
0k8JKgvbU1bnj/qkfBk8MKNuDUFsrT5jqTFvkD472Pht7wCcbENfg7wtBlzrefAjxaX+pCKEA2eX
GY/qHr7oh7HU410IeQu4qtTcE86/1xQH1PnwZ+aD9qji7pNW27zckQaRhqFATeeF5ylXeY2R5zwG
QYzyWuytjewzYYEB/Ls5Gimp167aTHuFnhxxBwgFt0nXvTg29EFTmwBZGapVCXPJXsEkvXAABS8F
EbBC/OJ6mrOj2eRw02HCInQDXHDudGtUS/Z8pWIXTkUNe8O0jmO201Y1jIiAgUfxHXTSyq7qdjEk
O7rWf3O8Af+CMPq24Ux4IJgrPXOwMCoObAJxAZlOunOdpjmGCRx/vZXswd1my66tPzuupm4VG1sp
Sqj21gy7atW2YPEtJRlWZcdFY/GO1JYCV3TNcH966cMIjZspBl1kIu4BmKM4ViZiAmNDzPUEEiz1
Sm8NsKmC7cI0j/o8PXFPt7PjP5oi8jnm7HMiTPCcov61QoxUO6eC1LoTfiDPVXdt2EYwy6P/BkQy
2mr6c19NUC/xdiyRTXA2DmR5dg1OC6RmewxVdVe4hndj+c59CKcUAuWQyGP6hbnR99ybwIpuawho
Fq37CdJDc596U4wIqP9qeVMEOxr8OCXgcW2I7EXiPyqdQrQjB5GTWcYQGHnJg5UvQ7stVrlXENY7
9uUKhmhtSaxBvx3Nag0+66lptfHBdSBHVlgBfAKfThNEFbk55nuF4J/FWFqPxqiZt3O3KTXgv42h
f1UqnZiImftMIv/JMJ3ngjgfAlzzba2YhADFRXEz1Wg1jELaaLxLTbdZTkl+LuNaWfmQxa39PHrW
tRzdVBsPGktxsopjSAuccMZHO/XIEkCFXLSatw4buGCVPsohWWMv4Jb5snX9ZJPlSQhTO5OCQHYJ
EZsdoZUwdqUY+SL4SDQVQq6oQudxGj0UO4tPQT/9AUqq3pkGUh81Vr+2Utn319PDCC3QtjLTL55i
Iv0mZp5qrr+Eqlus+xAlY+KRn/vc+9R0BF7BNp/By6OYq0H8DkVtHdVYIbixyHdxOiMa5T853e+1
B8eOpd21EJKyBQLrEXRBuxiN1kX9sF3Htr7rBjW6KUJUZoHAWNuhNL+WUWqeja8Z7I7sGdC5wbJt
WhoctRnPYgM7RBN+w0Rtr5Fgq3e579+Fdr3ToDVbGP0QbZFnX8o5DuImXgaTTUbjGDfl2LfHqY12
gJWUJQoiGPmH+kvxfyk7rx3HkWyLfhEBkkEXryJF2fRZLl+IskHv/dffRTXuxXTWoAoXAwjZNd2V
lERGnDhn77WnKT3iY3ToVXKQ7t9qQhyD1iM1aUW7tUtH85AtKennC5EM6fbkmtZyXoC37+spJa+G
1CO7eLZhaoWDTqLAOtv3/VS64e2JLAgYi8FiEqAMDJvEgmPbue1xbId7aK2wENoIWAf6nXqpl13T
M6Bi48Bj0vQ/CzIe74thCA0XnHKEDidqDe+fyF/PW1oflnm3syZOraMYrssQNFwb6deFODuN85Ys
I62SSGTPzqJdLIx2l1xRwkJVOfWyXnw8pTCctJEULke+4l9wjmVNaGC+utemCojiNen/a2lQqtK8
wwrMmGqNiYOLNTBt8KIKb9UvuFbtkCi6X9PE8xf3sBksMMCXsRQ/HVbjYwYdYm8ZQBYdqdzQnvg3
qEoiP41shmPKs30xqB+ZzMqnJkNVHVXVFz3CTtCKAcBE1l9KFpN7YrzMSzKsOFaY4lw5PZxyi852
D63M6HA3lqonFnBy7qvyPtOT9ARKgsym/NzleCIna6kuPfiBEAXpV20l6A3/INSflVQ2V8m7Bdfg
Sc+d7jqmdCOAk7AZPZTxvARxZ3oBdF8ekwFa1Qon3C+LBUG4Ud9Pesys0oP42qnp69BbZtD0PIRj
35t7W1nLJfF6yGOGDL2RlGabTwy/1zKFHW3coPBiNgiLUMFG0PnSNB5GS2vsk9u2uQ8bTkA7m8er
lk5PWpW4we2fJgCQsObr5MBWw1SaLfYlN4kiXFf92DCOICab1NRCzTvusSzQR9ZyQ82ndDCjJwUT
CtomysDoU1GTDLKMTRH2s/6AVnParakp96vtfc3plcFjUsO+BW+7tdh438r6sLRvdST7fbUtsMm2
1A4qBR+y2iQL8yidYFB8FsUaX00vGkNgrOHUkRmgoGYGTjOwxbfx4sfxc997PzNy0y6ZqSG3gGFO
D266Qg+R1C3tD4MYG/Q2xn0tjFcuJz2WWQKPUe8fR8c+CcZ4u2F2ioNSzYeu3iKDrH70LWQzh6kh
Sw2lb3VJJjO5X6f5Y4bLP2Ap0hNSvgtb3kN1O1UL4DKR/Uo2NnwcLwede9VinPo0xzG4zozNYDW+
Kye/2JnXHAAm7DUeMh5CsoqAOy/bh7uQCJ27pfbM1mU5i4HCTH/UWXaP1trlcHyhLmH1c0+2LL64
cDguDer1Ff7ac42rZ+fNg7WvigFfOta5xJbzcwK2CjkuiwUR2DSZNAcQpsIPvYmdQRLAuZmCRFb9
I2jYdjcCkAkh0pWX28tQ6j+qNOVf33xvLuEgl7gnLnEsLunAGGzhb/CZrpyGvoG9OVsR6zDv5Dg3
M04YnDV+79jV9Z8DZItX/7nMyR8BsU5jyjrViKF3zboOpGzq3GFlRChXK6x9hKP8SPwecVpkAxxx
Qz6ghSrJiCGt0AVVAJZ7Tv2Cgc4RzuXPKHIkmMCRwKMI4qwDwvyEa2jdokp3MhnqL7e7slBqeYR0
QUqdDVO6qR/jZjOxzHYdmvb8LeaE5Kd9W4VVq5shVrhoV1tIomu3+WRyuvOnJAUk0dlMXRMiGMfS
sb5yZVxeX5NiSU0fDE5WHFKCl5AvLnG4iokhH0t/73XlXuFPIBI4O1VywuXOrRQjxmTfEnAlSrEG
bln3hygm4V2l6xGS+zdcld09I6rBdVjBvNOiZ81eZJTm2PKfhZake0/LL0qT3+fB1M9Wm/y0kuob
R1zrMneNeyRI1QCs7u3TejOutmkeTBmBhTIW2du0pj4cDs9Xpu6yyfEo8+fOoe2XKgAAT/KNILwL
95XcK/MkxtG4joP5zViocpQlfcT55n6oV32XlNNK9oIUAfPIJhhjy2O2Tm1le3ESVA7xBdVo5sRd
e0+RxajNmmRx6LoRk/ibx8p2P5XGs6ARoRles8tJdw/1yjvldlV9xE03+1GpYyhuXfEwz29Qn/e4
tXvHOy4FadvVbN4jGmWCCGsGnScdeaLykpbyg71CnL+75K7e56OKCURvHLgNrO3msOLMp7iOHAWf
0mtfAOG+9B4kHEA5xApP7lXwYe054JuBmUJcUmm5AZdTA4SnBWvVSM5NnRlBUeGWV+3JIuMXfxGu
H7PrKuTXxdPQpB8jAjx9E7yNn2LPDhOJQMoyWABk0XyL0Etfbaxju85yLwZR6/f9cSxL7y6fclJs
YymOequBELbNu2qIsgsX9jWaV/fJjsziMJCAuytMJDYo18Ywa6itlfXYV2T5JB2qWLvh8RZFYn2k
yn3Jl93omu0Jj8Q9NUB29exJ8C8+LIaIQzBjy6NOI8fAT3+uE9pMcZlCkCxrzv/5HZOv+jLZMoPs
NF/sxrLvjMzu/qnmSjNyiaNQd3kEs8l2ODloLc2Dntp9X+g0it2lk1e6//6UegYGT17WZN9aFtEc
saFjPzexDgL299xKPzpEnB5Sc/qRmTxJ00jBaFJbEQqrPU/lUF2mtkO5t7XdknprfK0yp1ageYN+
iaCY1jhp1TJekOx7fuShQNCgIF6AiCWX208NLOloTPKzJOsjqCt0O7FXNVcqNO8I/fYB8HH6TH+y
fLCHghMaC4Gv0mrZSHxl4M7DVxGl2SPPSvY465DwxcDhsTaz0FVm/dBkU3SNTFQju5Fsv9DS4vxC
qZ9dSo/NrvVSeMP6Gp3b3JAQ+/vOo0RPv69MDlBUlMUzDVDjaCyDsTd7jYH75gpipmaV0Zdo6Itr
H29PVunIAFumdx5sjhGj28w+kGDtdcrKT1S6A7lOCwGRRXOquCX9XFbR5jdYHoxibVHBR4k/rk1x
yeg9KDFnzxp8Xz8XmfARB81ESBgXL0aeNW1NL20GsjPLmZa7o8DBqORVzaV9LnuuRUv0+JVVer0u
lfpxnazEfdEb132Jm5YlwSidU7zAR2tdpDls4+lTtZCXa4rxolc5J5WWtXGBS2obzVu1os3D8jDS
Mxurg5YUJmGe0cvIiT0UTMWPeQz1fZkr7ZRl3un2plORhZWSJenm5p0gd+zudq/AtDlxGn4CKVU/
1nW+QjyhCVnjCMERJ6LAiswfMJ6JOjE88l2j8QEO/QJV5pHTF0z2rDsbKdGdyeQt1Msu+CmiRDCZ
6Xdx82HFg3ht6QbctZrzHLlUaY1t7KyKTE2g4da1uev7n+kaVxtekzEnsFOaeyYbb1tsLJJ1Dewk
cS+VHTEPlKcBOdTdKHRc7kV2dc109jMvi/x5mOtAeb1JBc9bMpIZIw6RgX7nda8lBcWxnbP+2LUw
6F3whXEeTXdkeoFFNVG8a93a+XkptlhnqKQ6gSYB2tICkHjS+esYPRcDzcjMstpjzoLObosXN16N
n2Uh6wsTGaLHE45JaFy1QwTcpkxlccnnPqLtCrd7IoDxcnsh6q8/rNP0Yo+mexknXVBSzsPxVoB4
GnAC1UJN6WbjLAxcautqnAhLI56l1POgcSrWC5NOTGog259+olR8nt3mApwWInVSfVWiq6gearU3
2aFC2XuDn6ljR9NjZ43CO2k2vR89nV3u7jEJLWE3xyi9H7qs+yjz5kNbg/MwJvmhLO5MJx53tpGq
+6I0MH9reP5mzSVIIDZ32sIK2mSd94jbnRjH0XsaXLkG0l2zq1xjSD+JuDQt+SgxdKK56T4LnHit
J6c7JyGPHV6fdbKt9WzZ1WtUZBv1ggP3po6jrf65h6jrdx2HW8TPR8/qS6BWvP1uG21WTvU16daf
Vey1oew+aTM5pI7jnoRI7oDuNuGCIWNX5MjqUE6uh7XSiJ/Lh/i4VudEdRjQPX6bQJBZazqMDG18
6ss4ubNV+TlOtInKU34l4Kq7gOnMt1J6BgnDZ1wwUUj34JGCiF3+XF46e6KnkHJWtxqTflPETVtA
DOTISzOPUU3IQtOFOcs4ztseskhCxpNrm82Bc5wZIqXiBJhr+4FK+UMKTxlXN6z3Suivyq6J6UZF
QIem0ve375/SDfC6tkrfsepPkI/Kg2euHIXyMQ0Np6VuFh+XgiJsKfL7kS7oFWk9p3tlXsl+inaE
/Vn7Ou/E3VJ6oTFM4JpQvHKooJHZZjY9E6OrryTFQyNq44d42U+Zib7HoWdDJTg/diUPuoZ9K8Ls
FWCa+TWZTnPXsTJ1g1eFBDa45NECTI71yT4X8JEtr0iP9JLSIJ5YCFvSOykJcMe3kHc1uySA3SMc
aIxoVNaJeHUmjjNz7ZZBqgGmVIPbQAon48eMDxwTpl3TEuhiZyma4oWLQ84w6HLc5Od8CoouJpVO
ct4LQ1enaRSfvUxf74HEPCPNgnioq492vFE+TJIkhUZ3r696RepNRPwMZtGtWURWVHucEwKFpU28
SFTS5trRbNf8LHXZd0FZ7Dw6w7/c0miuWq60l4HhDiR3+U8zZYiaz4w9nmuCdPbrmI/E+WLaL1pS
S50yPRcfHSR9cNo4IoqW0spyqh+iRTK3mGM4CE4Xpaa5Z7vpCXiI6+Mmpdi6oCDjVASQojIelwbo
kVOAVqaaOeRztxK/TNvGsejv0H8f9ji6u2CoJ5I0nbds6sS5q1h3JtMtn0Yy/1Rtn6m88KZDU97r
I+rjWysIDFdJviaA6+pr3I/Tm+ztVzRh/gpSEprQnVjG8kknnWHwRL5DTi85Zhr1Fw+ROa1MYtfK
3CBoiFhv/GavfW3AGrL65DIPHVGm0+qcuU8/z7SzErqgt8694L52raa5F33y3DkctOWKI7LnmCsr
M/bjJJIfR+nd/wN8ARDOZgFPbiBY1b91JAbBGu4SYRR66TrBPZ7a48T8S6lPadI5jNTR1XrWTMeb
3LCd7soEWYuIznKk8GP5oscFXqhUWLNFQ2SRisD84zeLXzrCv0m9kdXeNur64m4vduLeITXpD7ei
JTZniKKdRqqmC1yGW6c3vC3cCfN7qIwu5bq95pLWyX7rCZCYK53sZPOPmjSLq9xeSkf76FSwLmDd
K9+Qk35fQf8aYpbqvjeeMiOLAyJJPK0Xx9Id4dS1Ht0Mi9NT467/IIPyjnQ62qSP0WSV5zmrm2uH
f01fanVeU+dN11RzqKo6pXswR0/dBGgqX79VTS9fMlYu5iVkVZLzUR2zFeI1XZv81VkbIiVShJlp
ubWPpHmomZuiCuFC8RYLmK79dxJyEJ9MnXE2U0cFVlsQApgN016SQ1B4g7creqNjH3eKvdXCjU5n
fF2rXqAV84pTryWAweaB+W/EiDWrK/sDJdBxdDuI7CPArjXXo7t0aOnPmAmajkngY/XW186j6E8l
YwPpjsfJdr3HPi3e2noKY083XxuSGDzdCVzl6o9r2lzllOQhRIQizCp8CtZEF0ys/QfHLpFNtzXN
DmB4KJCqD7rH7SzFykRziEiHmNfPeQOoWtifRZU5bKlTzbi2gGU6zUSmLRQociwOBcPAs94BbaGv
KUxIr1XPOJIp7XWV1qNy+KjzXJ8/ESP6K8pWjoN03a4IuUOdpfQzmXHPCioeQ+063q8TGwtfkXZI
6qR7HAEY0z648nQYd2miDQHWS1JUSqraNQFRng+mr8rYe56VdEC/6SpcM+JX0hlEeprGn7V+URDy
GhUYeU4y1iZaGnO3pRnHKilB5hwckLkhZpj6Sz3k3kVG6xTc/l/2TOaiuk8bs7w6WpUFFcNHv145
T1gDUiixPAwFh7R0qA6NvTxGEDVOSovNuzGP2U6W6ZHnMDnwqPuMxXQA8fZApMHXRiNS3STH4BR5
NE04E0Fnp8N6Z9kLfWpJLU8QfQf6rUs/2dWPJVYps7aKJnhkTawRTXyBCNuw9xfzZZ44MWqN98Tx
jSYsI8C1xWHsFCtQZsIF8mmL5R1SjafR1d1gbovrshgZIxviVpI1pSDZKJ9TUYirbvwy0U3dxtpZ
SoUvs4GE5aR98aZPxLhirsEC0bGMBEvifR9zMnXbZPV2YDj7l9lp5IVmziPpGj+moeyfldjTwJdE
LDXTrt/i6kYj/TWzUAVtI76Wpv7qKAzxti6zMJgtVewWqTXEZi/K72fxYEFi6HOyCZNUPaT28GIR
mJpy+NiPw8aB5zZ3HO1HpDoriDXo7nQS06Ah6K7Suruesy2fZRcS0Qtn0j0DYsOTtGUegN7lYyMD
oLJIwUH7TGrksY3GJzdLeyQAKVcyFj8M3cC3TLnDKMUx1oncAG8OjEJ/6zVKc4bvZCSmKNKLZGR8
oOUFPfGBlBoyRfL6TasTk0eG0gWkKpnCEt9Dc9WLLLqLY0fe3X5SSrtmoJhOvTMPOrEBYjyi7/g8
Ke/DpOgS2CDnfKeJFaN9Xm4/3V60tdPPo6kdy7mFHF4S0zoT1tsIgbIUoxPZP9F06qpxQaCy/Rkq
sRhzFbE2vcU+wbQ19Z0trm6q3FrfCSrw+9sL6QAqHNDj/PNnsPBA3PRMSFwovPc66Q/3lP7rSani
MZvLFOje//757SfkkQ41AaJvzyUzXaOdMkDGP5Nbd7Wkxwmtan6ykbPE4ureasgMcHepBek46yF/
P9zKcciPGDqjgASSkR5Lpp+ltN5M1GiIirLG11FujVqWUn6RImKuTbs3JMUvEMx1r3mVATod4gI5
rEB/khowhXx2nFX5i5WkR5MVIerp99GLfyz4ZH2NRbDz8vsEMLwvIudt4uS1I9jpQ6XXv6DyfBRT
fOTkf6af3DOUWDg8EzRs94s4tCKh/d5aFwMxXABofedVmFKqgvH09KMsvzgOqDiGf4PCXDwR82W0
PrTFT7lhM1aLu7BVzlUuNIs521G13VAEpXrumKNmtktkgmxSxNPcZ2S6d2TQDJWDTkOD+xPbsV9l
+tdylgRVvoEndbd0P1FYZ0Dm7r5sdKY2oyL6KM3uhUmGiDU6+g7MirYzUwzNQKeM3TweLauaH6zW
0GlKf1kNmIeuV5AvUCCp8Nyn3AHzbdUtVF2QP3iZSCdqdXprVlQwjpbaKYrqmGKVTnRsD08RLXHf
66ORU+lwrx0xecefhF276FaoD1KKRq236OPBFHNj/kI0DF9K4Of6AmpkS9Jg0/BpHds7r+Pv1PPt
VNgdMw0zWll9yyG97FIbpOu4lgQJRY6funuug5hjkqWwXRCw/S2bJalLaK4ppDGCS8MxfDT9tG1C
plbUw4WbB+aw5T9u76IVP0A3f6DOW3fmaL/I2iVpIvkxE33jbs/FRookJybB7+B+XxN02FVOelHs
Tc95nd1XRfTE7Bj9dG8iJSaCI3RaeHLC5SlQHM6IBPCR3yz7prFfPcZEEuhVaMWYMtzY/imzH9ng
MjXtiAtJOkG+0VAnAMicY6GA3YioPDh1if9w6qq9PhD06RYv00jCvDY0FzNd5I6Q8ZZzl/USm4m5
M5xO39fpSAtUt2intZ/MKjvM9gQZVmt+2iRiUraHZqYjlyTSgxWeZnwcov3mG4Detyfo59ls7YY4
WpsECQZJQnOfpDsxUVBuTf+336lR1dCr4h/GLB6Hlu6jFZWBKOOebJwe4VXy07UMvsgE6JDXeSGR
osEgOxX0kU4alNseABY+dDR4hEOgeh4XXthn+htDyS98rkn9QEwjN7jDTVX18Ij1ngH9oO2ZWrPH
VLRRakTSuYK/Uml8P8QkZPuBCMvZzODK9t2RM2fJlM1mCFPTtCcqCmLQdKy0Kg+nJX3EOcKZNLMN
v26kDOigseGY1XSLRXxxTMrmjgjJFHjlmFTMDa0uKLuhCtYtGzRnO5wU8ZgpeLV6ZqtQbnNVbZLt
G1wwGTl7SMtJknKMAII2gM9u2Kde7Rta9lR5qeVHdk7opyb3brIREQfNYiEkXw/QP8piAwBeBsq1
M1YM3k6d7Capf+tzfC4G+GswITkDYYj4Wv0Ds6Dwi5qm/eoQ+1dEHyppHuFsCmy4rQoYuL8MBojZ
Niwq6zvsL6Yry1eUTV8zVrSdazeYpBDUgMxwwinS35qFlg8djB2BNh+HidxC97UYDJyVZRiZ3nx0
3f6uKhjVRg6NOIvY0dKoAgAmdIomuz8lYETNlSJehyh1GOu3FsmLP/Wxx8fTvSxTonaiRElZFeps
J3ypju6EVpedONgRX519g35d7WwW47Jd9jKZ4oPuSVgOl0YQv8xKFJCfMIdE9MEX+uXGHs1lizwK
K8k+VzhZ9qo2v9eV+kh6+iGVpg3WFK8YQbxvhSx+umNXH2piTEfvpOr2S+GQgrSKkVHDeq1aQes0
NmlGtHMwFL0djtr4aHRFzDEeMgQogW9FlJL2ZDE3ryHO0i/9gTrgTVXjdHJ679e4yp+RzYbb5Fo4
tcQr/lmedqPg/Fuc5rqC/xkSqIAgkeXf4rSmKoSX5nUEWw+HyYIJ0iFkEs1o7seTEgdTxCVtCdNi
7Qf8m8+E7GpYdccBvC+deSsjojTnCTsoqqO/XJz7m3LOdW0bXS+qcxPOifnvi7MAULoxswRsCZ44
tVv7y5FJH7rEtNGip5+fyztJFNjW0SI+0ovdcE38wmEwC4C696c14ohSGNd+QIlqLs9/ucB/M4Y2
aZ/rOi6XJ1Eamrr+Tto3xpUDA1tFZ4tjHt5H+Gr7Mg6zNdEODRfux9007+aIiaOeT+ibHNBeorr/
82X8pjHmKlxdN/geDcgV75EQhjVAC0R6eEZNw5ACRD/UvqAq7LfKoejMty+zxsEYVXn+F3njdnv8
+/bxdOnxzYCfQetvv5c3K+nWqIOdM75TA5BLyj6XeHt72mA52ztWzjShkKm8fwAn/+Kb/Cfeydy+
+3e/2bBZP7lzdceyPf3f94bhQVMpcxw0dZI0D8i+zv2kBTLqjGOvksMyFSxb3fxart6vyl3bwLMe
l1u1R1gKHcPkF0ZQIlPlSP+tnAUz+AFIcTve2Xb1tXAo4tE6/E2eKt7hO7hj+KQ8/IimsLhl3stT
l4KWD4mKFv6Dlv6Ktp6nTUFQMXQIMmGNj8KAMtS2RwR61ioakhXX/IoAt0UBOi4hqsR0MisMxszc
iRBEdN0tx8xsn+q+BvCp14A10e+5QjswN0ZEvv4oJm84TF3KwIHRxK5AcHGtzRitnOv4tKJT1BMp
cKasuKPwNl7/v3cnBHIOZJ7uuiZDxndfVFVajc4n7ZwH+sbAmyVbmmj2II0/d4JKMGlpABtu+ql1
Mj388+/+XXrL73YNeKsOs08kwf++SfLInFC/d87Z0J19uc5diEhz2NcuIfRb2/TPv+335cqzXWl4
tu3AbbHfr6UOKdANakmHLAvt51TVH9B4AyOgu58Zxa+5jn7++feZ2/Ly7hmwJcgZgDTcVvQE/v32
sqZo6HxU9jmLInefaABbo/ZgdBak5WFrdmwjgqSi7a+057puS2Regt228mgCbuPRpnWtk1D18000
WsCQ9kuiBoMpCrSK/O6MBWvtYd2rDruQRif3L+/g9wXUc+xtEeUkJvjp3RdUJmO0TLljneNUc316
FuUh7dpHgzyj8+zK+WgYZD0yCANSWl0QVA07WeDYrjc54uShEKlLyCy4e3JrkYwznDtPq2Ga1+p1
LT9EdrMe/nzJvy+2BBtLRrt87Oz37z9zaU4J+by2eabVQIPfZtphe015RAF4MqLKCMrN6EArXBX6
5c+/2vgvax53susIGtCu5bzfD12at/zuwjzPm3ugKSHOGx7KHZCpF0MwzY/acbkzeq/eWWnPrGvT
1LZbiC0av78B9ozt7np392GQAT1m4dJ1bLFd7X8A9kY9KUWMce6cOw3r1aYeWjfNzyP3X3xY6w+c
ynngqA81V6v+8mS7vz/aEpeOjaDOZWDz+7LCrMsj/0A/17r+hZ5gjXJELJ9t71CI/HlNGEELu6AF
Gm0jHD1VaJEVQ5LYeXMT8xjlmvGtNdzjOlQ2UbNnOvegWVrgDitqBuWkY5gwuHyYLeNxjSkx6sgi
KHkwLtmIfc/eUuvMUT/0dulsOcIrB39INCpRe0GfZYdhxA6LpmX3Wxy5T6pcBqlVPI+iPw6NLC8M
JbalAVhevYtYwY5WjWrWWFRMjhXR2nlHmS5bg73MKN9SXT2bq9eFqWRQOBngUXvf40YJElfNV5US
xTTNBC6qWrsaYlzeZky5WooqSSuy51ajcKOovXbjtDIXkww7O05U6aCTguON3rV0c2Ktssehiw1O
Z0R6/vnm/S8btgSP5ZqSbY8DxG0x+4/bpSRbIFm0yD6ryfIuK5F5KA2+pXHnPY29fgHaALZ+QTOQ
kgiydHAdyrR8HeYIuMBKruvWglUNumJzyA/SmOgToGVkWFK3p6GxP9grnE4cCuZfLvwdznAr8qQO
Fg6snJQeRMPtTvyPC1f5iGyFGvB8k4naaEyIn/41KGV/K4r2zdNwFZLbdpdBusP6lDOTLofHXpK7
xunBeEVCU1B/sWYl+jWCrEH3meCqpp19hp3ilKmKvmL6UTGtIutsi7uINqJKzayhY6xlyM8inZDX
G1phXUTOJB9mjjobc/14q6x6zv3X4hGxAgujnMkLNhN6yMyWL1Yhnmbc8UHefm8jRM+E8CRMClky
jw0dvHZaZKi9gdPHlFIkIkCHxfujuhd8wg8FWUU74jzJeCUCb2eb05c/3xX/xa4DL83GHceCykNs
vtvCdHjp6+ixheXeUdLsgb/cN3vkbPiLZC7IxS0WGnGMBLPKqs554xr+HCOKyGStDm32l9Xd+G1L
dQSfvmVgIWJts95fT5N0DC4JJD3z9U4nt0NSAeVvrvT2PiGC3emfsr6sfLdG9zjrdRivKNWJaaM1
HhPiPiRG/JdK9/dVn0vC1QRRC0AyldS7j4igcqkrmof4yROBzNTZ0aNnYMi8IYsN2jMm8jrX0Zc7
+v3Lycl7v9BH8yIMV/h/+bp+q/e3a0FrbOhiK17td2t+gTun7jD4gpsz8AXiTjh1fXNIGAPC/eVL
iyDA7xVzz6B3NCNwB65Nm+oHRRrIbmmKR+b6Ef/NYAUNp10Ok0l6Wef17S8X+vvuRFaBsx1KMDdx
QHh/NAMSn8xO7U5nrTXlDrckIGAFhF4WknNa5h1pwE4sMV30EEXyqMlDU/Foy6QgdjZ5FismlMm1
P8SqbU8tBuld23rFNV+muzicEfo+181c+Cx3t5z5F1aI4sLEEsPRVO/NgWUYIA9YEYDR+7WSX6Ky
/6mvyD+rRUShpvcFOqu6lHBaEYTbqUVzcRNWx01UhKNnoyx0YMuj1Lc61z7ZDXlR7VK4+94kFLrG
LHQB3soFgKqyBs89DF2+qchcALHbsjJQpYZrRXD1gO39gWcaouKKT34lJ46pKkmzll1eZmLnsE3w
UkMiC8elsg63A0jFQA/1q+ivK25J3CGl87AuSBDGfTG45gdjoZxPM/WhMOsvsEWY3Cf5XrN644SD
81erowcZxQoQt2yB5du97wyDfLgtoilNwwsBrS9LM3zRqxVvhEa+tOlcE0N77sweI86MlsK11J2q
PzHwT/EcSHl2MOffTtJJ1P6aQchgDRr5NNgJ/HJV0MBzqONjER07y57/UnP8fvPbBid9/MbSFvpv
h92kxCGDmqs7J5ngtNYSVE1RWk8Ae4QItYYBwrT8/59+2+Cxt1yLIYUr3tebvSJ/dJxjsgazjEC+
injGYZSXVCuJYB3JqFg9cej7hC4NqqwCM88/egV7cLzrnx8q890BhzQhSi2TnRAzmK3/9kyVWD8M
UvAsRtPaa+N65ZWHiC0YcIaO7PeAfcM6OTHQXmtYgs2vsbrciXblyo9ppoUxUNx2gxcDBv9GIULj
2NT8GqHjrBXUTpJR/ho/wb1sggplNsijNrSzbl/N5BH/+c0YnvHb22GNB9opeC+wNKlg/72xWzmT
SgvR9jmemyTwtNg4r4Wtn0kwo699+2csi8b59lNW5n5XL8npRsFIe5zQu9uPXoTkaZd7RR4uQvs4
z9l6vr0kVPFI3GcKz9YObn9kaxXNQ1oXO9X0K8Q9Ynibvj8KhHAMQRrC8DIMFA/DcmqblWFK6ojz
FlZU7OJ6/r8fAVPCaafxjHNcnNMYKiDZEL+KLZgnqdaZ/Z089bboItsv5mqLQhyRLeWiOFp2dky3
gJ8xtaJzjlw7AhC2wkgvd/3244JZiIEEKZ683H6SXcKBEgAIr7iTKVaF/lTaPWaZlijUiAzGPGrU
kbNofpwd62B6OjKbOX5pBjYtVjEUc81r0RcIjTV2gdhcD278IS6UfXAb7GzMEtCLaw4xOG38enNm
/mO/Qi+I5U4Nvj3jBxoWxjJ1bjWPWvLV6NtzJIrmfrViCvA2mUOBTWund5U6FlGW+zNaEpPhxnNq
jMZrGQ9Bh5ZlP0cZo4KcAauxWO1F4gk65KzS/lIQsOYWIqD3HIU1IIxbebZM9aNFVO2uVhmZCVYf
H3uMYrerZAZ+VzJ7Pw1Jm/i6W9ovfWYmgSRZK+T4wmQeiVDg5Fp/hf04XFPETxwuaiT3pgUDs6fX
1JfjYxQ1+muqdHlQaIdbS0YveP79rOEZ0skBZ1/qai2IoW2g9rPuVKnyhyZFMFsRlOc7k+OcbnYd
ti0NlDujK62Fgpb3Jfb2Bbs8bq0j96DazWWMeJUYkUMMpGanOo7T0lYVEUPf8c4eezEZr5OVCdIe
1P+wd147jmNZlP0iNujN40ikvAuTkeaFiEhDby795dfPIrO7s1DoRmPeBwWoKIWkUCrIa87Ze20F
DygleQnD+ILKZVE7WYS2oTyL8FHsO0Sue5xb2ibp2D95oqX3GNqvCMb0IEVds68K/JBZX2G3TBT6
P9EbNaI7VivKUJp5cEmIPuqFeYjY7KNRn/WgC5uTTMYtrY+sFNqXsrDezLL44rYRwtI+xleKK/6o
981OGRzrYEQaVr6oOtoqFv86xtXXDPpnhLOsncvcDMbGTA5tHIz80rRvpgcfc9PZ2ON/VyhJE6Gn
2zxXApU6RrLn1ZgqF1nuJLxXHX0XTRhqmRZLvwvhjfdKm/ttqZDG5o7IqwbyLVHCiv3gchqt7uIQ
he3DHOgwKaQefW/idzWa7b3Xavl+jNH3STXXt2UaV9ha2a7jMuB8nYkQRhnzOqIR32RJHiNO4m4u
+itGHuLnWSOiG6G64PQjopbYmB5Jw6rfGNJ2VxD/dmgFSaWWUh6MAd9zmmNenDD8BaYiY1zYofGM
XoBfPzcvUs8dX7XUALQnZi8bDkvKzLt1M1qe1dGUdv0CmSHa1o3oaZ6Y+daY6bCW+aI/wnrrd1z5
wPcDBAT5wYwqD9FQtEy9MkJsqyKBbOILxZL4aKaMQq3KBVEaPQA5I2v9DhiCP9DAutp6SzHHYf20
RHVxKgx8AAOFHs6C87iX2c8aKOQZbV99UZNkUaZgOMkRVl688omdSneh1JsHFCC9rXBSY+dW8Dlz
pYqO7tCyyrQj8cq6dlsBdXxixYRlxWuvZddrN2JyUjwRzxh3ig1mKMaYtp1zf+gA74TmNJ7598cn
u9QJznAnIIilfKCgIvwPy9UwOmJnmbH7UKJWu9dcTILt7BYMeXpK8MEvBdzxNAjlkrr4iQG9MtB/
qeqJmlw5vma6FzJTSul3dXRHQOy+ZNl3JgY6rK3hnjpCik/sJEWkY9tEzGvuO0wWQzgghHp4k9a+
UpbXdqqQxjaDBnWaCH0q4JIuUZS96N5zWTb7pDCibVRnvd8gSzpXlfvcqpPFV/oe99HRwydD2hsi
OIn4fZfQ1t7YuRZtrGYoPhXZp741thNuq3OCmvwwgD2jy5ieFYsprvGgi8XlEmXgECuD6rydnpUs
2tUK+g+t8u5Vpzo78hKbfZilT2ZJqa+rufCrujR9RcWT1qMwPyYFgQSRLD4x5TNQoVHl21Yp9Hlt
jyEJfduWNbGHBWka/Jxm8D7q7Q3gx3HtpqY1KiLTbc810mlwP95eETVXs2rdvNT4lUW2L42YfqxO
lya0JvISUU2VEf1uhLPVWRYsl0Xo26X5LRRS30BDIOLdXQIf8+yO6p4/Q1qrfgvpgQ7wiPNL2YOo
o/Qj6vlGS5JCmzp7voabeBdjWw5wxRT7cBZ4JTwtOzfqVe9V48a2Ba0afJr72Bg4+ZG1ok3SjcCl
Zr+fusZfgs8vCOj6oLIqkt/SQt3zvR4GWGW7SmTT0TIEnvPlrWkKAxBdaC1Id1wujullZBQKHIZQ
lzHoRehwfI2onxBPPMwln1MwVBYOqRazrMr9OHQjMeo2hpMhw+IT9u5WhKoW8E2mgeVYeCklcG/c
Y5cuGVHlzVP6rnpvdnYzk975Ssw0ym+R49cCNptO4/CCSm27an+rLKHNElvvhWOjKkzz+EiwSyBC
xbwWpSmDZmgebCl/ELB9cAdvPmqqb7KUYmM0/UDOgfuwaJ8cR2s3aqVZB7N3bnkW3XRq3CSfy6/S
rEM/J/dUb1XvoDeFup0NpLYR9sRtH43aniVa0CezfWgxT2wcSpfU4th1xCYwUkmZoWvBThWqTeac
0PxKmC9rW6bvjOxoK43N5y6/GSoKjm6wL10pzuYitp4idDt5dqlSk1SgjBDwLowwWg+diTBvnA4G
v0Ur6pHQzWqfRLF2sQbyldz8h+hS7xYiCzIo8Oy7uXmIycj4Z4RyW4VzT6ojcd7zuZRefUNfhqQY
WuaRzjOQF7XxgoyvIwHSQCkIgoAkJcdz46uFfUKTGkmxJIC4s2H5TTi+r85yIP3k1hVx0MztRbgd
WUseBBmv67ZrM6SrDWXTD5kvhKb5E9LWYEqoEVUUogP6+Wha1fGYpXXsu4X2VFMdSfvvKvBmxAhm
E3rHBE3JJg7rDIEehnuzxHpv11jfx8XCiEMUn3Bj0KiLP5AWT4e6Mx4oWktfpk2NCKAPT2zy0Mlj
jd5qwm0uIfbMfaJb70loGFdrbhejUnrU1fxLOI3mjn6otokLzAsOXp9ELbtz49gvHnmvGfz3U1gI
gWaPHWhWjy+l0arn3ox8mqhy20mzpFjcHjRsv6DEq2dqe6+F1NVzPqNXGcPsmCegLHNsq4F0jPiG
nGQ3ztibAZQ4F63vMJ6MQ3Ki/qgFmDLyE2XBgg2z9bCV5I1hvDmNFI/uM5Oxgbz1aLgxA0iX3frZ
8u6UTuwEAWVCRxCBJW0/0Q7fqP7VT/bTCjiJMofE0WU/j2h6l3tGfGG9bzCMI+lWRNcECle+rzSz
irowQlPYc3LOMFhNUioQebR+ZLjDk+KNRxVf87Xr4TYT/gRlyLKzfRk791Q1mz15tZhmZoR3MAsQ
qrRE7A7ZfJxGMqww8Dw3WsaEVigvamTW+9RoPYb7FPGJNWIGT8KjN4n6uSSPzSBVfZk5Seiu+V3T
kH0ejPZFFNObrY3hM9Ui9FB1pt8HTNaUhwDMyLRFzJe5xaHN2LXgbcKaN8znpFXnu94DHmiKUfkm
jfyOE6m3FedXCP2/QVv1zn5Y8Ru9uyQN3VExUwXtMu1IjhzrG5NzI19MVTjA2hrn0WC3a9hXfrCF
+wEdQMc5dhYdXbI5lMUpg7ccmJYHWV6D7vRbBNwCJ0A8SjsVc9HGBvZ7guPzSVh6EHt1+YQauzpC
V5xoBfRPrlE47yMXmDdjC+rzFkI64shnsPdoPhv7mEQu9uOpTzGoh8ucwVZrKmJI+F9sobAeLMni
2tRtrfkdkrVTW4vkGBfyEYm52pnmHH6xY9Q2ExksVTo8osHkmktb4+bMzMoN0m+ZxPojNMy7Z014
QEYjv0i81F6Se6+ugccRed+1Fyb1C9k8WW3dPg0Disihns3tsn9Yz9sRTfh2bGC4tD3K394xpudp
bLRb2hveG7OPF1gSPTxGn52sARIM6GP9xukb3xvlcVbY57HDfjO90TwrhYrBkvjJPX+Zz1NTWvTo
GG3DVN0SVj0fCaKKnhakTN0gjpfZZAJoMqaXogNaMGbDwc4xdlM2dF9y92u4hL9gi3wZwa/85opw
WTdbIgGZ1pd2Qa9je+Jsw7xYhbQRS8AtrVkHKXDoDYUzNFfldCzUjnmyMUHUDMMEDmAIqp71QC4M
ABfwpvdePkI3yCvzwlQj4UPoCJDq8helDC+gq6Jv26bot4o+yaOq4YoIJ8vYpUsypUHmGWKe7FzQ
bDp2TnfRJ9DgE00W12oevB3i31QiYc6yet95SDUmtVP2RHJ0+ypUX0p6AGdJQXotb81t/L0c6OF6
OF83RR+mFyzWDM26/UoL/nUs5a1RcHWZrOBk2aY4Hi2Mom3cHKoGr6e2Vwic3HYLy6hNrbckwYMj
2rwNwsXVhFW/vddiaIks8vBZae6ZgWTY4692dzrFLyi07bve9QZIsmGmm4ByZzNEyxhWSuWTinw5
stgZ2FL1c1e/0SybvuYWFhS5K/LcZmk7BXZIjJ8Z1SX7rbK9jV2XnbQuPBVdXp1dkX1EnVD2eTTh
6DDpglUG/bAVkdShnw2QbcWbLvO2CSWoG0ycXWm1zZORspAM0+ZDkmnFUhtdlpsMJHQUeD91+i42
CfY+gJTuPESdcSoSi4JZZfUnlsPJxSrOdThH10nE4w4TgLdpaJUgAQdzYtNktWK+wxIVFRknKHvs
aTz2TmMfknC6RQguD5Ou/3IaaV0L1b1IF19Ea+JJETIdDzGyTF9VjG8miuMAjDgCCGOYtwPf38Fp
3kaXoUE3mNb7cXxeQVCsjVQufG8DfPQ3ZgKpuXYLZbIZRNxcFat/FagWt23XFEHt2iEb9qQPhkjL
iW7bhWM1kQQ/nVz2EKcaBFiPso7YaDhjfW03ZyfV7xqI1mf255yei0G2SG6DW5zczDPv+HLPVZ9P
iG7N6EH93h9STwROFKl+5yCrBMIvLo2oSQ9txF2re/m536Ep39Rq1NxbhOgmrjVnmNub01vnaIj5
y4OH2IVW9W1seOJqPbTGufSnvrxnWIV8LUJ9KXBVbDK3exO98TpgQ8ZmJIGdmCQ/hGDCYBBtGfk/
CiXGg5br4jryO4/eaL0plfeNtcpGmG6+x1bLMpeixj5vSgw0eXoVbbFZd5lNKX8XSvPaNo6lQ7qh
Rut1tpi71KVq6Q3kk+kxC94+fwmNnxowLuzhQrKssg6qqPTPbvgORfEjmvDMmM4YBrGe44/U2PZP
5KIF2Cw1P2y7aIez7RDhjslmow3MAXZM7MVXnIM/zJ6FnENhYGNrwtqEHY4gBNO41fTXzKAkpmm9
/YM8hPKbMhvRtYpLdjuu9urlNvm/9ldjsIa7nuTHRnXycyqK56hh42UaJtyXcHoapamgwFKyoMvI
QWmT2j0mnX5u+0iCPzas90FLrECR1tHOSuPOXvTCKV/Z7XRED6D7SoLHeF3BVYyuWkL3IkF1zD/J
Q9AGhNEZSjQlXbSfVedXrC1x40vDDm0xMhPJtdqiWI0d9q/VyLDjtcaXlnN9E0eyOxrzMOGsUsrA
U2XAMJHskm4865IW6KCJ228Q5CIgA/5ERHSoGhgcqEpMqUmuq0XlPZScm0OPzrissLNkFCuL9MWz
F3tli3AQte/eFabio3+rt4YSdqycCTlzwvSKa4zow3AuQe9gEZrn6adjA+eb1dSjIjjFi1dwGdDb
H3WaNAdYIljPh/lD2cPlwfHj3Ua9H0/2qI/byYgHf8V3QRWAnTQh24+IOTiNOsXaVTRJozg72RQv
N5kF0MWKpr3pkK8Wsq1zy7rdmyPLbi9nO8UUZA/oeUuM5ZtuIPCBSMTT0GXvfWcnZE4XYtPYBnMX
66ZjXHVPY+cZR6MlYieT6lo0pZK3PKY28qIVWuQbVjkQ4zR8Jbum241dXm6zzKb26ThN4LkjG71p
sah0I0KbuFUP64zfd5AkqmoA/C+/CgNfGOckNlSgdlNejF/slkQ9E9ezo94w0arWVB9LwMIMEeDF
sGoAN50eSDydjdPQKVWbYOp14xgyyPau3Z5nVX2a3YwgnwZASN8oOLbHkWuHjai7bHbyLvxoRqgJ
btNzNgsgG67VAu32xvRkgv7azq69z5dmooo3j20UgcR6RU5qpBrHGnvQZoaYcQhnjFVaKL7xM8wv
OtGKSaJd2lHc9HGyj4rEAE4t/eGdqvsWYotNtaimOoXT5Zhmauu3Wu36ut2+1LnePudNSgyn2VFK
JMa+udmjZZJUHl0at/quurkb1IMpyN1AhD0xS+yo+GqvgqnqWNL1IKn0kVuw3MYEN1/IhIDB/Iik
WT6Dvz/YmXQX/UZyTZ9z4Vpnu881n+Hj4dgSXMAooq2eMkTPsbQvrEQHeaeG7BsNDI8U2ukTmlWa
dMImftweW67GTN4NXG4YhxdGdC2MJ8VlsDX11j2EQGa2dY+jkb2yRStiOXMFVBisvv0e+CmALquM
aISTyV0x5eLDHuOgmHRnl2k985qiU672EvvrKH+4sN1ZKoVsMXUipdWmeA+98ltvUTSR+Wtb6Pon
fZhxm6J/BOtRn3Vr+MGeP/YxTRX0LOb4zmzlmzbxyC2gkp2Ba3tDWRumQmQ+N5YVEEGlvVQMRhKy
ucWiaRdP5kctZPKG3uCLq9UBmN/mp0W9M8o+uaVrXPpeja+Ang8amrKL3tM+cCm3HKxy/jkmVYy1
IadzZQzmWxh+ZUf0WlAxeq4iQi2SOLt3fa7SyUjkbgbwHrC8zA4s6C9jSTldSUP50tQql08nLTze
grjUcLRA3lGTiu2oJYlTf9NZAl2N+qLoibrXSsC4JxlnPd0g8ZZZfeuLrBFf3cWKEI71dBeiUp9G
rfyCn65+yKr9VfbQyPQxzffZqDhkNhFlzbik3CqJ9yMbZ3Ons/U6tL2XsoBS2ls0PXooSNXeyUPf
cFJEwZTYthBIGKvsBVRgdSK7NKinT2EyUwCU+mnGIoOfB5nsESUnhS4vVzexXr6M6fQ5rJRpF4PQ
vYTaeDaW0gj5IAOrbTZza+o0Ojp50xnKfGWaqOr28hPR4OZjkLzxxuSjCTGy2s07mtC9GF5iLJsH
e1C5OJa7xFL2L6p3NO1cvedVvK+cinzneAwcXS2+NnRX9jmYil1Tad0nRxRHFv7+YON23wQhXmXO
Rwg1oCKVd62WX0egJ2+xhw3c9dxgKHwr77JLMSMj8wrr6HTQp9jFu3Z3ruIe+DC/GwdItlla0il+
B/B1vR3sn/nv58/HsBk2+N/5j/k6QGu5hxdytm76w33NP9s/qAbrNUkXm9HA4A/JhbaR37GCIGpu
a2LRCTxGYegA8gDeuLmMLtm8L+jYa1jFjY9qdm/6QXALbl9vOMs27+5G24abKZgCfWedxDF5JI/h
zf1i/AJ7w6q3JpWNJHZGTTZgjAHPogt6i9ZHkBU792OiXXVQj/lZPsaH/tp+bRCt4zPBE+XAftpS
uA5bHyeY0u36cU8tH/cqShAcJOotloXcWnX8Gvf1rgWIhluKRmVfu/UBEOKwD9PexIrfeNvUkMrR
Hcsbtrvq5vbx17EqJi5UO6BvbXxkLAQ2LGcV0KCZcyCr7pJnw/he1cAA+kmprhLJ3aMf1bc5Knft
OOSfOUhRJlURa8wk/0wleWs1SBAyKxZ4y03zszEQejunLDfT8mxg+Cj5EC+fm8De4LGRu0c3+jgy
T48McFX48nCe8FWKerR9a8kYWG+ESayPAPf5+65DfrYf1bh+0iWBwFlCsMIl/mq9ux5lLadGXxQX
jXbaEgB1UeJLQeV2t2Zx/C3T48/dhu7IgbgDP13CzqrCgeQRR4JbjX7Zbsrd5/UnhKNa28RqqBAv
2T9halwcGoS79Yfhkv8jlpSz5ROMo6785fG6dCjC4cEpR9IG15toCWELl+SgP4+tR2BtlmGfOTvH
tawtv7Mtma/DeQn+W/8lVkLOhklPFwJ/jQ2HtJmwjaq97PKmPau13u8r8G5resD6nmtEwHr0t8dS
AcBJa/JmS5/001yKeNc4OkamNk46nwkNItSSPLDGLhAoCmcmnffoGHWGHj3GIUSjWl8z6/59sz4W
OU1OSa86K0vYynpDP5baabJG4k32BO5GQSJhqIz6w5JwxTqoOmVLvsNIe/+3dvD/k/3/B9kfQR5i
iv8ew/p/8veP9+L9r1z/3y/5F9bf/AfjL7otz9XRvdDB+ncKq+v+w3Q0vI8a6g3cH4vK/p9Yf8P6
B+msSPBd1TDRSXsIPv6Vwqr+Q9dNBJwolZHQGZ72/4T1/5tsfUkUQFvLx0A4QujA35X+qVbrZmuY
yqErOm+HlY32yuydyfyuDnW0o+Jf0omNVLrrRbGZcifZAk7K/pc26D99DMczlpwCQ3V1/W/q+Vlr
Gwm4SDkIyGQbmevuuQv7D6dVf3i4WyOR6vhBa2A6qBgZ3GGtguQwDn/50z1+K77/asXR/uZpWb4N
D/nmYmhZ8OZ/19GgFkxbj6LUQW1Qmoa5mQdSU/QjcD9jcI7jWH3J7PBBpftLLhsIalW3rbVicVKW
yr6FGngbE4yj/+NjmebfNOJ8MAc1J/Ie5Jy4o9Tl+/uLcnfK6ElpThMeHHhgmwK1zN5MKVUASroU
Du76aTInv4pj5dTMWG8dQgj8KdVBq4m2zzaUp4Gb2KYNxio6DXXlMcjnzcVx9tkUujBEyplkxuIx
Vjq1wX/f5LUDogESrV9LtDnlWFHRpmt5n1k1nhJFfg5FUZ+nEHKagdn9GklCL+1K/QmYwT6xg4ie
BYG+hL/Q/ba7khCdUSG7sfzlhS59OPoYNOjSoMWhCsfhGmoU8GzViLdYATowAe0P+GsbawbDwT+7
vKrp/OJWFGkV+T1EOY6Rnymmo5pzCoex25PFUvkZJLwIJDiFi4RVXGcXBr0dwXT6w5MZIpgxPuNb
9vYe4iVoMLk8l/r4GkbwCtyeZVHrnVVox6nOgj1XTXuneSn2COfg2u54qZIsPQLq9O2BuES2NqxQ
Haq/+dGNtUOe8rGy4pcUanFk5BYbzAU/u+UPAm3lCpGlsGxJb7Qv/DlC82enkY/BgfJ0S6qSaxDb
3rm0MrVwz/IfvbiC1sWxg8ITIInmR+VFD4QKW3RPOs518ZS+kJ30MToFJeOhxFxfebRV+o4uvNzM
NWXoafD8NqL7aRmYIp1muESFuW/hnVIRxHyhQPs1Gv0xh83BKWlZA+N7WXKiMeunxyWeeB/B40GU
IqFgjZ/IQ5hBhaGmUKYIeOIkPmgk7ULnoc3Ot8iZlV2Nz2KjxOFn4ojzhfNNxRy5VTd1NyfLf2qm
NDddYdD5KGZn2xrI+tVxiJEgf9Xql0QrYL2VMqGn8xENNZIASq/0GtS4oBKmTkB5s/HnVGUs5Ja0
4paCcEn04iYlkm3nwEcrwnK69lJrd27UGw+zKGfE4zFnhYz3YGBriE32dxlpEF5TrdtWcvyV27qJ
x0mGIFYUlqggXf22F8Vey6NuZ2D4pt1aW9cybBAPYS5KBCEatYaOBI33qeppU8a22Z8UixtTcegb
rodwZPrTn5uiiy1fEE28WR9TLPEhk3wOCn3q+DbjO9srCy7CEl+1PDRESxzven+96fryk+bp+V+e
sj6eLU9eX/Hntetjf+6uR401zftUYVu3Rg/izoayNJmfozAmXmV5rF9SptYjE+NyYMr8s46XYg7W
9cyYmFV7/vNEje0bYmSHtvGy3FlvKk8D9bYecspQv+QrBUADF3G7vvD3g79v12extHE382iYv1+0
Rjb9ebvZBkc1btaX/uWTSFWFTCGJlGhVUKtCI+Vj+Qh/Ppu7Ri7+/j3ro3L98OvbO+sHWw/F+nEZ
QhAbQeRd9mk0oryfvWFyei2uEyXSPsYMdoxucvFEVie3TSTOxG+4uyENH8jJ9+OoQlJkkd5MzYgc
c3ilxvCj6O/Yw9I329YvZWGzZC3hrYj5zTT6Xx3JTXVeQaKwcCYAkeiCXJJLYcwwv7guVMiecUyk
R+TechqrIQYaE49SYCX0DQcnfU6NEOyOcQ8zVANSdE965Hr7oey/5eTAOn1sbGwUg37sIV23otre
gwW7kfIbXsrym6a614kNtN+lklYLIQmb0Kt/doMDaALVVYm8HO0PJg/0m5ipVe3FKyHiV0N9U3AE
n+Y4P5rsg18xBO9Dpf3eOjKYE1MPmnIkSN2qMoZn8VTONBKnsJ38OgYklBi0BCDHkanhUF5LENmh
5qISqmtH9Kzsd0e1DSgvYynPMadlE7VyjN0AAgqd4Xe+I9r5Kbh+v4r+bsegCBLFmHfdj8wBKGIn
RGE24Nh8PZ56SKvLpOVV294m9b1xox1iE3Y2pGGq3Q7BKbsS6vPQ+adP0taYzkq9weZOt4EJrp1i
6+HM0WHUZejrpmXtkv5HMxY/zXn+GNTmk6U05TMyPnHQFe/gIbBDvAi3ocxR4BoR+eJqT26F+Yv1
HmosMANVB4JgiGW+Fdnw3k6AE5ym17aGk1QBbJ+MDb9OvgWAWk+le8MV1lgZnJAIjv1MXNJcaBvs
vQKVhj5sQlSh+cNVq5IEDafa1HX8K6mGUyG0s9WIH5oLL0tG1PHEHUnrlwR7k687aXx0RE9obR84
Y2J8tvv3ckj0M3aEYpPkAqVNpbxovdHsB7PYo0YhzlSzP/QCjA1iZhAlQpD8Qfyb4uWdX9VnzZ6u
uYsoFInHbVagB85Wi+UGxezIznKrpks5gjNAF8audYyjlloHaemXLJd7lhgHFRyez4l9t/VY7tSI
9aZpE2qkgyDU9bPohymIZOws8gPlUbGaOQ7Tz9nh9EKXNu/ScN5F3fgtqVQY+xElxCh+ypPiO5f4
caASmgAaDZzausxQOTMHe2WH4DaumlfbulXDs2tagTt1z0XYp8hP9fdmqA/wA4pAqUl4T9z4C1mM
W1t1s62KGzfw6ns6U74UNOANuo/FFG4zT7hbsKc53fzoocYO1978PNjGsyyGL6CaXcob03QmmRX9
ZwTF136w8jtmFrKMeaoOShKjOokmBAtmsbNFz5Q7G788l75ApJ+nyhiYLcEBDnW9dyEz4YBGXu3V
380y69B0i47GqouOL2EWy5KX0dNRyA4Dhel96Vxto75PKdgQph/INeRfaBE16YnY5+6kE9DjOgIs
CLwojFfUZLKvxBtDXnbemoyhyaMxOygn4Q41oza4mQTBUCSBXjdtYGnDa+UOSC6T2GSYzGlHK96z
E7qMLnEMahlW/uRYTMKNbCG86IfaGT6nKjBOsto3qYHeYIjhiWVi15XUhISRQLwqTg7kPvb4B+IG
CJuiLmUp6oVSDO2KoT83M+ZCSEKwCiO6IfW32siAipvaW9pRxR1N49WZ6aaC8EjC+ApI6VWm9k93
Ut8l1Fkl/KTE9ikz4fywpI3T6iXyCuSKqVzoTT/Ksfhc1VAR1eTgnWVfDTAandg36BvfHLTYkIXk
VNxgyBkBfeRFrMZP1sd+/1jLbdZStgyyqn4VTDKHfNC/rM8Ka7JW656dvWT6vyksYvY6UmyMgi6M
mVCjJJIV5Y1oZEnz3aRYXlCTrC2MNEoREJ8p0Id6xezP9qLEqbkadTCODtlLG1VAncfBg5tO/QXr
tRLyYkTCCUg6fG7M8FjULU3+Tneuo8ZKr5q1aYf6YYMWXifDnCktVOvpqimviePwL1w+CWDfObDp
SzOqOnx9g5oB00Nx0cywhejS8j39irq5vE9Gxc2E8NAchvcxboatnnk5f3hZ+5k7hdceKtt14O89
8/8Vk6h3xdWr9Z+6h8pGUaZvSm34JFRs2CKFl7SbXBQP1aNNEvKgSqBvFoovfe5vbpGR32TUv1Di
04w1phPW7/uoGwaTXmfctGigZZbn1w+VNBReUh2hdgG7GfrTaDVXokKWIrP6ZOW6ekQrUBA7UoCB
ovasRQ4cnuWPSAB3uovyONyoelWREqDJwBVDiBxpOMrGITcBgS/wbYRaAsYZ/WXESJQSCWXDzJ/d
2jQWSNzER1JFJ8MMu7OXjhnR9PNz2I/yZk6uedIo4EVF9iu2+YxetjdaDBBuwZmVzVZ1G63sqg1y
WYJbn0XJuG/R69J0bCed8xWX/0RPe6rZ+8nhBibmOKDHZV6Sp9gt73mmhfS3mmaLgSoEPbz0bT0l
EBoy3qKtxBks17Hs3PGWLzeePv6kz27uCpUT3Z7fiBwqNtYhHSM2Qx0rF9MBPIc6u7u5RvLhRdOI
rMDNKPRVQILU+oiI+IdbTQ/L+8Dyw2kxntabYTlSKkcSN7Actr02Y5BcDtF7ukxS7OjQm9RLWXM9
SuMFsvjn/vogDWfaQeshnDl+zkb+n8//jw+2JghGY66AwgAc75Zyqb2UUNejZKmU/te761PWBPX1
6M9r15f9ubse/XkrF0UozUaBFmP5ResbMH5bSucew6Uqq8AhP61Hf27+62OowHsWjf/hdYKBP7Gh
N4bmjC97rfcuN+C1BcXxf98vBPHn693f7/XnVyHr/dczzfhM9px5JGMFBXT6+/l/+Xlk9p6G+pf3
z1wbu8af91/fr+/7b42L8oGlEqX5avmdmSDSKVgPcyJ680j/lJOOuNHD9B5TXGfhadB6sIp9V0Xa
fVTQ6XUZGi2dLR4oRIDfZTYMm9JZSHl9TvQaTD6Y/E/JEnDezJzVfd7TqioqvzGr4iqRuaB7Ldqd
cMP86hZ04pS4bTfr3VVukiiQLpQYx91YjyZifOMtJSZyj9pBbnJCCEhIG63at+3+kJSNdkSLTxk7
J69BbV4ckoLJ3zv0xJOhbkzyS01+yxZKyK7TYggUEAiPbqPeUwexKssiPEqSj0fOih7vwD443Uws
1nD6xEZ8vgzo8i/rkdvoLBIqj5l2+YG23IBZPrUsHo6tSP75tGjW5othy4YuJpr30tiLmk8yW1+T
wi5BiVYZHTD2BG2mCvCuoQ9OG1ggIW6NYesgQsPo0i03GrWLNiUVO0VDu4lH0/bzm6koV52dyikq
hXHWo0fOxMZ3xBuynWd6mRHqMJpOFysqXoVuOYzLPIPQ+/GSKfBzZBbpQZsDS1EcEpRIzKXCMCVv
jt7U19l1c9Zu9A08s/weQyraweLetF6LnJqUD5pb1hkw9iEUbPDm3EZP5aXF3p6S91BM1a5LE+K0
bCyXbqVe1NxVL+vRemOMcjGUqPNWhyMEOg++Jgsqgz/BMGd6BWieF9XSKyE9FOSEux6ugqK0z5ah
HcrGdXypOd8B7JkXx2qaEzzXQFnuoavghsKGH5n2wEz1r8dih9LKRAD9MD7XJate+m7mZT2x1iOI
hv+XvTNZblvLsuivVNQcGeibQU0Igj1FSVY/QciWDeCiby66r68Fuirt1Mt4jprXhCGKFAWSaM49
Z++1o42wdBjXmj5ROHZEbUp7Z+WzAcS2M7apEM/wZHUw+CDbLA1XFw9dH7cRspzcbkdUDkUfEHJ6
thiW8aAy52NFOZXdUVGB+DuWgu+bg+TEoFE5XX8iTMplAZagVcmrc5KfnC5pd4m0lBplBRKWLKuf
Z6kfGnuYA70eGLuncJRt2JEnw+leG4xc5qjhaeS3EdD4tW3kdHhAuZ2cfz7z+vTrjeMehS0faHSm
G2w/3cHoEd1gr8E9sHzuMdIDcIl8ht2y019vCLksSX7VKq6tFQtBC391PPzPjZJEaHuu93/+qChi
Wlbt2EeV+en6AGhlcSyFxLT12xOvP15f7fr49a6jgkAhA0L7+W9+PfDrv15/9+uu1+FxNFEerX79
7tc/rYw2P0zy2RBuV66aOCF44Z+bXkU2SwAGX79t36//+GvziHBky7OezlnILMC/PoIs44TeU93+
et71p0+b9+nu9SmfNuPXR9B3ybdM1ueGmdo2MjNG1kbEqqBKv4BjPLkDjsO8QeFv5klxy4APr1pl
vJSZqdwIHI9+ROcH/iEehNSNrbMXp8yC2/kmLL2joY7f1Eap/DlljksMn1yjptcOCLL0E83H28jC
zkBVH0/dfInEc+uoW4j+RqA3+IeocwOIYLBNO1a6ZokgmKSylRnRj61U9FysLeM3t9jCJXFW7ty6
6BhG0gcSncRedB+NrWtbbOXY1if1jO7kBZwnDjeHPWUwxsTnrr5nI7oVNoAEK4FwN4p2G81TdJ7D
4i1Xgcn18XvVxRvkvNrFSVY5Vo+d0pBv2XOexbQs/YnFE9qdvgEbmb7GCpfleZiHk1nTSBqk8U2a
7bdrHtTS6Qh6gVa3Ax3bmf1rG7q3+HXtzQI9jNP2KLRn1mnWMZuyYOa7DDifhwFQHlqq7oDI2x0g
XsbelxBHsF+KiTNR7jIAGOt1OEVH6v7F2Fht5hBtUe2ZX63K6/wa20PBIXgPBNOigw57p4tAT3hq
aa2rob1ccTxF2RFlTL9Hgwy0nUl68vVW/UpK2Fun4tAyJxYWs2ngrnqZhRV9ydt0C2vI3rCTnAdG
3KvSFLc9BO6N04wXhFM3/URDh0PZPABbHEmFwUS5kp3d3KnEozUpqiHZY/YLifA4EhCyGpKL0tnt
VqjhofRMwoPdaV6XsOJpQMvqpnsTIb7woZ+qh85LsGKgsS7xAiNPCFsiq1DRwUUWvlaV9sWULJfK
fPH9tvMG15d1T/7Fpmg6hqeglgZl0M6hGm5FRV5ZVhTjOgtjl+Sx4bteRNOWGyOgzp7gDA8yoHeG
ddGb522Y68i4QtkyhI1QnvZ9Sa6XAr11mAIVRbYvSJzdxCaGkkUrcldN8Y10B7m3i5wuh7QL35KV
visn8QP3XXpRzdJbuexRdNoIiE0GTL2R3HgKGQQx8Y+BzIavrPpwJxGumLqWvifRaZ9qZDZcB0//
P/T909B3oQD+NqNbv3fv//G9wFY03bzn3//rP0+lJDrzvfjXue/Pv/rfwa/7D1ezASyYBmxFG8Df
Pwe/nvkPFSrLku2sqRqPMIb838Gv8Q9VJ/2dOaitOx7hz/8c/Oq8IEREkAU6mJT/8+BXXQAnv0Gv
NOacjDlNDdObZjrWZ4pRMjWDLOFE7QurRwwft0hLm+mhntMNEy005rqtgIBMve3EqcAa82GjZ8hf
636NXnQ+x5iNJyfWVp5NvoJm0bqrzwy1rLsmzB810tdIisATYbpKQGMQl2znutsQod4KZdw+11LO
4uQUy1IebL15xQ2fb9pG7/2kogqRiw+heXYvbVynW4f0K/CXHWiql8xOZji0Ru8XUoMcoXj+aEna
86EDe3+QmxHfh1uh8E9Rwq5dqW6R03oQqNiIOn+vM/TEttk8NHULdTDivZZq5/m9iV3F1HQmXayC
a6JDtEKR3ztMdntJ9zGLIWI5RM1nlTJtRO50K1yq71XOCzQsqBFU5xtiO2gFjPVIA7VhEIoayx0u
tLh2qlZyXfUMJQCYvhP2SGjBa7xwujyHuCtT2OQml7pBZsFYQ1UH2zhoS0wFPRHOf7Bqtd7xi4Tu
IgONeSftMHCXZoQAszql1h+H4X/dQUwEiaZ1HYYvWIl/nTnDdm96evzVvjK8B7XTev96kxHw5yMs
xXA/SRC7mbyoko2ibFjNCfqA64f529H1bwbzn1B17Kum6RloIRBSkGH5mX4IbhHHF7aS/aAsqtuq
eAUuSWpTqcjbSM8fybn5jqv7T3IA8y+HiOkYNMtdmt1wvj4jLrnyadhU7GzfKslJrdNpxY6Ns4Lg
tyboOr3ZTgqqKoGRDqNPTauY9s42HLoDb8Pe1+X89Pefg/5JJ7F8ENBj6QIDLOJcoC4Cht90AEIl
xzwvWuYtMR+EIFzYb71OX01MvseyBGQEyWJlm5kd2CIlPyqbN0qWAiXE5z+yxEPq7H0HzYXtw561
rbfkkC0vRSJLMBr4kttQfPn7jf5MCr1utEXiOfIJ17SdzxqTiCMgKXLBRgMT3iRQPjuBmKDr8Qo3
AmMBUphkbQz1KzPk3q8jjsMkVG1UlWoZNPoHqt9ia3gdFYNS3tmw8IiCeMxCI6hHuBplTF40Jpqs
Fl876MP4KNr00KNpw/s5ffVke1MDl94gUf0YlbFbbBsDLhj9XncXVSE+sj+8409yjeUde8h3XNcB
MbMguP71awJOAcE7VRNaZ8TOK5m5auqE0np4hMusnyBTBSQzMeHSCe/VTByPiqIxc55xSVSDg+F8
QST1OEwcm9a82izjJjS7o07wzeg99LVNlHh4Q0JijweHk4BXEbJZZOG7V2kIFWSdHqyUiXxhyfca
buYOtx5lmVpgV3b8hDx1sw//dLx8wtDwtmF6QREzCdfh9jNfLtMY/OXSEPuu8R5KTw585POlCbOv
igzltv5RELZZ6JoSEEeBnbO0mqAJnJaRjdcC5qZVCgHO9kmdNv9AFjb+3baxfUiLwJmaf8GhNch9
ja6xxb6Gu9SkDv2D8gV8KJeEFsyH4hirmdrqejnQe5KS7QpSdAQTGp0sWSVwagCDrCqpv7VO/NWc
J2wokX3HbkkKU8+op+ywompz88Na0iMK/WGGdAaXynWtW6aUrBf0gVGmYOTkZvltK3qQAVGCeqDK
D4lI3hIztM9/vydqfz2FWapjaxpkf5BH9md4WBqJIWEdIPazHQIkz8QtBbDnq3aHuHZO7mjk4Fkh
ArgziIDhzjw1OHXq+F7kJpEeCQOwP2zSp+vKIrJSTY/Sh1LGIl992eTfzmEmKWxaH3vYQENU0xmu
WCSM5rbJi32ROSawejfdRb161D3XwqAFr84ZFL9l2vmHLVkOw99KoOuWAMFid3Ad1bSuSPHftkTk
kN0ahcO0S0hvJUUoHpV9nlFsJ2IYfJ3zUEoGzWEmoCoCl1CWZHV1eQWTAtSrb3TOI85AzFJytjeW
bgUl5NC/30bjE5v05zYatgsu9Xo2WT7N37ZR2guEvhw5lbTQHzrNOzQK41CvfFJIEngzajREan50
iDPbVTFOZ5q91qCrN1aS31BQEnvWYqypPlIWtl9GzfZVpju9cPNbnWizdZjoZG3ScAtg0PZHoSuP
conYKSe9PRPd169d8DN06/746f8bsR08MK7p2gIe/wswsSeKJ6mtLtmrJuN/4FHEXPVLBrhLLEJL
KLfREcdJ/O2q02rKikyKIDTwNWOXIbsDIN5Q7Bbp9R+Omc+YzOUj17nKwtMCkqmr7qcdtGe8WIJb
B5AlvK3TTWKFxkxwrZ8eLHUQ+LVIvEzS+Z7MeJw9iR6DCkj0jdls8OFgmvciLmwglNbtGCrEWJMK
XBkObr9J281ZS2qA5tvOkF3UnuhepydNq0+w/7sKJswskQ+IPjTy1oXyXuYVfIyeHMup+xhTLL/k
7ko/NCV5ozqeaWuJ3YWrMZXIvAjCVZA4Y1b0yqE5xW73Efb5fEylvCGOWbsUPd8jvoQa0dS7O4vz
qB/4qIOyA6XkZcSDeRG0kXRG3F9i5LwKrEM25O7vd2vn35wEIGmzPMJmymXc/oSCpFwlJ85RlJ1J
+bGDPMDVGx8loHINnZBl3xp5fxd6duiTi17gJqE1POd1tbE1ZVVqEYi2BtqFl454HUxjDYFV3E6u
uoYOVe2bsvheGibpI2b0HGZey4RqcP3IA1+GCtYkPGJI9m5HqGmYht6mVqtL1TfmaxU+QNRGEKuf
SgsdWTN7LyKK7TVtLlwpRRjuJ8ZTh5mpeRkjtMyUyad2Ws4P43HAhFLJ4cfQOt3aGgC/RpRzRDmA
wx1qRIIcy+9xC8Iww5/GPCTfGEzsotaLdl1q1CumD50fEY+2g5a4gwwPkMUm83DIvDe6C/pdUU6o
fLD91aR3z0qJZWzGF1th4/37L+gvSDkPIDT7v8rKjVrV/vwFqchuyzbjU1KSTvpd0V5SYqmBQ0uP
xOlpK0DllQMiFfgbFDJj8WBn5MM5bnkXW/QtMkc/p2SLALoxMbG3bfcnVeynIovD1FW5jlNvgGHj
BP6pyEoUnZ1IaZOftXA99F/yMIqCUuXa7pIvgRsXmhfmpiEs503WUP9Edfk2JZTJzJrbVVkRjzEz
s0GuGP3p86Nf8OnasmDi0UECUfeQgH/awSe3tVqSodjLGt3cEq7s+ZEc3jLhpESGVAgjxmE6KmaH
9DRPDN8ShEiicv550SOwff33X6jxc0X/r5c714D2qHq4Sg027dMHljWVotOUC3ejgRnWMtr0Pic+
a625+4JR0wsPbTrkAKeI0NttXn33Mr16N8pXTQzAUwyj+SYxHSqMyHbD7JIGV36nnJHH0BkgC4V2
toHrehvmCGKGuHY3FqdFwnM5KnptNrCIP0UyLAl3IEImHaPbxklYUnFU7/kqzwJnKloecbZFWe3a
br4F88txHvXhAURSsolRwPkz+uyt3SRfGxHHp9GqYR6VTR94gioY+PTBEA52G60/4EvOdz12GVKH
vqnkWPd0/zC2mMbo7UjjO8qMlxJe2YK9curVAqYmrdzdlzEXf3x5GaPIPDlUIhx8AxjhNu7bH3zd
rV+L3tjok/thNITqZFnDm8qF37lwdYp47nc0pn0UNNaxjBLYscwEH3T3lQ87PhvFcB+qZrhxhnhe
R12aoiOSMJrgPp7sqrOCEM/nU+hkG9m25t4jSBXCdqSvXb1qjlxQ3xRnmO+M0QKQREvCYqLn50MM
eXjpXEQTeAutzF4dTRmPCZ10eqk59Sx62MPcm6/Y8S1qPax1nrOuoJ2fZ/J6jiQ4ZiiFXHfnSSbz
V8O8F4cY1ZrQfpn1bWouKdb9tO9y/cfEyOxeZuKdEReyMgR8W3QB9PdRnki6W1sbHef6hZPgTa4p
3hmJ174duvAmwx27AhRIgO848E26Pe4+oe+MMEeuh2mOTANvCEbSbHxzVuLbCqXZ2jAX4r+pbVnd
6NtOXyyLhYR7Z0KtwwetruPSeYoIR1hPVXFDVomySWxD0PFGNaha9iuDThCr+LMOU+LJtT2432Iz
qzaFMzDAcpOcopcpbi7GBvZEht5Kpmj2LOT2GlOtTdizL8e0xvd2M3wMTi/JiSFNy7Wqhgp6itZt
WV1oXpxNi1ynxGmPpIvnO28aHs0Zdg9FVbS2AZf0tdaRY6RpQa871hrX/tH0WtpCwxIO2Dpb3WyQ
uWfxGTEPfj3BxMwmykDTOoiL2EJWZpWPOzsx73SjJ0OmGKlT5YjUu5SgZ0biZLKQHKExr29nufwL
22FEje9SRQsY9ywb4Zv8LLobEoqEJ+c1+fD6yrUxSpF6tWWJo+/LrCIzvtGCSGE4UjUwF1xHoupE
UbPF5OVu6Lk8h1rhBG2LNzrtveQ2yzprNbdcvgz3qezr5K7RMEjKNNM2Yan2Zw+o0xO5fhNDy0dd
icYnvUXbbLY53AgKpjW5wIusPdI3OPe3CPrCk8QEaQOG2GQGdrZ0/NIXk32mBqoEgFxGsjNDYAAx
ih1hGfjWq6ClZzOEVQoK7uwsG5203kXL8BPGpYae19EowVglbxB/4DXArrb2YrPirLytDaIG9emb
nWvrien3OcWMSgwBCt3GrIHEEg95UqGKshjUCIWf+wcz13cxjK5TPxpmAB2jRuC40DVdMmts9dRr
4zm0hy7Qi1i9U0a51pY3XkIC2mq9C9RQyPHJBfYThGJ+TDX9RP2o7OK8aC7A6up1GiXhc9zNT8qs
gitSPI1xeb3MCPq91BNrmw+z8VQh52QGG/fH3mCVy9UQmy/hzzEUUAzPJ9toiHFPUvO50IHIGQb2
wkmPDJ/MSPW1DsEJitS+bb2Z7GjiWlYtyYU0OxgNAz8NNA00gDa638phkR5G4BgUgZyDps99E8Gv
sfERrJpJIB+1xFuVQVKgUusoJW8mJwkoNFj61/OL2XDqQca5zjKN1kT4Pe/pGrBq/MDNjjrDMiTu
f6W/JHPDR5h7d33a2ux9SKdYZrPCKaKdhBm4Liaz5rDcWU78kKMuvahlyZwyMQrW40aFpfjshBe+
ymyvDc1X2JwWDUqt2meS81Cv9MYNbZIXUshWudW1hyFOYmBu2TEjoXHO6jsr5hgkAEtZG/CHONe3
vd8I0MnZMEo/kVsCnt+L0nzqBrU4wxTT130DSbEya+jKcHnojN9cX3VsHeGriUv4FOAhksCMeGNq
b+bYcK4aLIg+2ZLs1DBJKlTUEKAIDIMRUbf4KHSUj5XuHTKTHVrtERW4GsmzVXychWju6smF8EME
9KyFGjDT/kuT21AZInJ3co8Us0kTI3ZY+76aGu0S0w53oET4TCmywzAvcCEDcZjmleouivCkKOoQ
KENG+W17BC/ZGG0RvEqLpmtYkqwGm2siyrJ5zBx4Z6nRv2TyvVvy0VmxGKvGTZG5FeSnN3zBCRy7
AdMLKZFZQ5CoA9wrEwlVpbiUjUUysi1OQ4zOMkkGRB944gh1jLmqcRGs89L4Ev+gjNSOCiHAnlo3
e0Jdg6HIMS71uwLD1M6sSzLE52yfxfrL7DnaKQYMBEfyoDpg+LWcEtDwuEZXHnGyoSG7HeChY+U+
eDGrB2/CNqGALjER9axV1Wa6JqBosAQlVBHXrG/ksjmS9wh7p1GY8BEaWUyVsdNIrFoNKdQVb3Yf
yVv8QG9fnD0TXXxOk0sKsDKyRIyahtMRARCAsl4EahpLVuGWzTpG+iUq30tmFhiShtbP+x9tp4rb
dFbuM7OJgzZnhjKhfsNHPfnoZNND0y7g2ZGYKkfMezPzMMMvEEimKfHGzdH5aOpQ7T3RPLnJ8DYo
z2NuI5ZFva3ge0XwZJEHTYOD8zh4MhLb0YMT+tCEjxVoa22t4JndtQbP1SNTO+l54LrJl0TSZuSQ
a7noEiM7Rfky1plBzFWkLnXvalIeRq7E45RfwIhj17FV2k4NobRZvVnI64ukDz2H/RQNuLPrBeys
zSFmCO+Q5la8sjtFAVKCCGgaCZzsqhvDkYxpqJ026KAxPVlfKKnXemIPpMyBCE7ISsQ8yFBWZl+n
ICzk1wpBgt/TjJla45WQRtbsYbZzzfQB9AYMXEW+yMEkbobLwH7IUMr1iPEpiRc09gQtnlA7ba0v
mEsQBPiTtmkyI1wnXJrTW+GtxpQMOaYCCCF0FcM7Gqpxjle9iuz1eegrhKh0N9ZVxqU5ifSHYX7R
JdjoNJLJ2jTKHmu0CYjUybtgqKePCiUC7Vv7QzOrJzGgGbPGloE/QFcFXDD4kG4zpWWApOk1iTGz
ISQNMCtvyY7j/B5mFcKz0scTeVK9EejLoLyYKE8Se3pnba+x8nG3cctyOxv3boFdIE7hIMmC/InQ
aB9jFnCUFWhWKdv7XkENFVdfNdsASJwDSOIiRwMmPvcFLTthA81DrtPWcR40wjsUnn2ExuonczQz
lVYuKbqiuSIGCRE2YmFkIQ55J6pMLX/Mw9shRMnXd0SsddmA9Q0xtqDzDykgvhjRdsSsPTUpcRDm
VsbOCepcRoNbfweheK4n8vG6tDwROfxNL6ajFyGhY7BfTJi/NJUgFSq3G2QNhBmbjerH4dfUze5t
gkJhRUFkqB47+g0I6Why1B6LdLMgvR3VaJGrOy/ixEfANzn2GYfLUItvaaev86GgNyEf465MVvQS
NaJIU5Ymire300hbv7VlXtyBYtjFnArWdlpy6lu6gSrWjG1TxV+qZopXU4i6mBEgh0Q9Kgu7+I3i
iEs2aZ1rO/Ye7UTl0qkVW7l4mNrlpl/cWG4BTBOqLKXKcvf6wPUp17s/bxbDVoIHgsva9UcoLAHM
1/fr8+yr0en6RO/qh7o+53p/qjHzcBY6Xu/9fCKOE2/jjerp593f/tXy0kPqRljp4zDcaUrPOWdA
DV0DPf70ynpX6QTBLFv8Py87tfqaRjy+l+WXv7bh51/+fNJvrxJ5Otg4kW3Kq0PtuhmqlagU8iLy
f/35p+27vvhvL3O9f33Opw/u+ruf//XXc64vG2Gw81qaUYiAIovlutmhiLTatr8wFd71AnXA4Izv
XiZ31KpyOyqR6WMOmQ8K0EAYM3T2Z7XEcckZbSNamNOR1g+3xPJsdQFqKI/lJk6Td+jW56yhDdpW
xAfk3aYxwbM0Xfw0dETBdql00T7h50hqBIfa2D9HceGdnTxbI+dZEkhiEuiZEK8SpLyrIq3alWb0
tyR0NJRWSr5v8GgBripOJbN326lOtpvnt4a3H203DZCR9hsWIHHgxiHsLl39gecqusd32QzYF/U0
cZE/4sAIUfxt3P1cUJ8r4/zeJNldOpIsOvQAQaqRhLjSr+n2rQ1yxBb6wTmzxLAHIwb0clCPojHu
mmmZQ4Rl67vjqcPXVi18oLLHA1pPGUspt5Nb22m2sWk/hOwrZxVjhmOJMmjNPt66yq3UZQ2xu1gX
BlKjoXIYkBvk2yrKfRQ0rNj8qDRDv1bIu6nxCAdtCDNslBOVanabqV8SWt2kYznfXLIe/M7wcBHH
3coe9hh6Ob71j4yaTTf4NDoQeppV1YFwsoiRW3dGOGH4jq4k27GQzZnGBHVPH5JSqdzkYNYviose
ZzjT13hXNYCDqlzD24cJ37IOIgR0WjndI5Y99xR7+SZp+PQMb3qtNO/WYpq0bYRGJzdXNv3QyTWl
YhNgQ0ro0aZ3SHbLlRN5zm4Mp1uIghZvKTrGOKNAxdwMKOv2RQgkpTGe9R47od1TiNROCou5oJ1u
iPbUsKK+uOWwiTBEq2FyQpBurTQO7NVYujWKJnM8RG2KoWYS/K0HD5jua1LhaTIm9THVoae4QIB2
c15u4mIBei6WV9xbK43eAwQddwtBiPTdqdmDTDkDE0MZ4RVrpxAL65Fr4KQQ4+bi40eVRb1oKwTk
Knh18XeU4dqao2RXackHCesFZgPjA/ckpt1p0HYahO+b2CD0gOBr/mE242JLwITK6pa31p5zpgkF
c+UbRUDPS5zvLfJyArIH9uUEf52wLLnD0RxkQ1BUnk6EpuSTqeu9lozHwmPHcutIfHHGD1Nt1T1/
BKRxhMaTyzKYSvsNvOgAnfcrVvRmnskgmOEaJkZ7BnJV9QkpORH2P3yz75ZJJVkkwwXJ8UMamR9M
kczGIRLKmTB6gfWNOzYyz8Jd77hkupnJEs/gMtAlnAJgmkeudFq+QBVk1zcSYjgKLMlRV18Mocul
cwQ0OE3BFpVB3DARUC2HC3Hjceaqm6Nullog5q8uwfJEEpOLjoih0dNioxLArrdt7hNMzrevmg9t
m94t44FJkvRK0GGC37l9SNvoZFlfVQOfC12e22ZG10LgRew7RlGtYLKbK1XFgI8e99JkLXxwPSe3
W620XV1bb4V0OGmYEZZyROErJ0Ezog+5DDCiv2hpfOwcbdxKY/5QBfivfPqiV8M2+SHDCPvHaB96
uXAmHe0HO+CASTmjhhDmk+YMm5A6fxt2Zh5IxZk2nqHLVTdPu9DQ2QGRokB0AtNPg59lcryqJ6xs
hZ5hlfpKjTGSrnpEw3rALaX4Seetx2X4HOnNvVeIEorT9JRZRr5JkycS/FaVXlSHVg3FNhHauXTG
bT/rB9306KKa/d6akgclweHMTHHxXIUK8xwck80HEr7ARhi9yJTmdSF0dNK54QQy7x8EbQujFj9y
xb1zO5UdDdwwea1mkNy3eV1vMlJNKbSzu5xQU0ySasCwwHC0jw6aEdiE7pRH9TM2HDLlI9QAcsgf
qnlRMubCXSsDPXAv7OxgnCs0uQrW+HKmnsHC1pg0E7QusDX+Db6K8hbFWnRW1JtEFU9V1TKdMIb3
ENnESs800HoSE5Q7RyTgmN/1eiISe2k9zbN9EAVlB6lNzr2BSpa0LhViIGgxxzi1HAFxo3zFv4o7
wnnBJ8uCpdHLc9919cqynhwNa3z9hpO79g097Dn5TfuoVW7VmigKV1MPcxrSmpsdqKgOszOyQeVW
KdynGGDlEczCq02hV3cqQe6SJMI2XJI/R/thnocdtEvwkhyhIBZQvRAtWial6cceRAmZMyctxbhT
BUa+rMtY0IfvsRmrq9To+p3MyjOi+DdJA5cciJTRh7OlKfrSa11yTD0dCyzPleAq5pJFYhJ6fluJ
mvqbvrCbsGdiY8CvpRc16lej2uX6xi5Yb7jJpG4G2Rab3jl0YV2AbI7LNWV+7RJ/Dml+Og0LPFQb
yigI6+5et+lp1Gb20MqNYivGylgoKCrkdFrszT4TunZs4mWJ17b6oSu7BxS/88qVKdktWNICAxjZ
NjGp+LlUHdSWmBKRTKwHG5KPBIRpRe2zndVFP0Jn3iNUcbaUIpyWBybbc9uwiOhM6at0E1dLh2ow
YbN6JRdONZ6Oo8h3ZdTvq6IHF0nyhEp+Gxj5IkWIZ6XJY0gj0y/00fX1ZLzVzemhKHqawrjLN6VK
N4/T97DYJ+oezGJkHED9As7EB9vYSISt3LRWKXyIfjlIVfDCAf9xCvF/MG9N6LflqyXvPBVxzgcr
gAxoCjUNNLlAheQb5BYdEJoVDWOYVcGY7lRH34skM9dz47gB2L4koCd0L2ThbiWItTXpAzPhHR/0
xbM6Vn1kFgQMMaB9jtLoWZpoh4WANlho9VEZGaMX2Nsw5fk17CYr9OZLRq5IDeH7yEH0YZWYr+FR
G4epIMi0NvQbZQBiT5IGpwZMoJGWbNxDhEdkx2qHRl1bveUtlGG9rG4SzxI3tWPvG4Fngmp+wDqt
FnsbDzVpKV3Vi8OahRus/Fx1jp4uII/l4ADU6X4Mt6jnlKBtmq1NMDTLmZiLxJueEL+XB7gB+Xg0
rDalwkio8/p1Y8iKTDfzqfaG+6lsn+qYcXYd28+yGvWNMl+kGWIq1UG0xJQkZt6dkfAd1ci4VcAp
1s3grIi3v9gc/oAN7Bth9TgFLVIpSKgJzLZ9DqU9cmZz1uZoaj5nEnVdsx5jH9FGH4h5YLWI1hyt
6A9adCrH7oE5gVhsxHBTTHE/a7fwghfJJoqnuvOgP+DNB8SAnaYiDlVpIKVLM+jHnpLLm5dSvL7B
xEq2QD7cS62n91nSj2TyrimXsfMQstvdoUiEPNC6pSldJHYUiIpuys9fIlHnrSEO0p2SwdKSIZ8r
SsUltjIeI50ZlVzC49tW6ExkMM1g5yrW0iwxInos5oHQOUE5Y+e/3jiRAjQ1pnQSHRj25cYGXL+O
HWNGw6XKg7PctHp5cGbV2LXAZVellC8o/UKI345+GDIIuV234NWHNjkO9mOXxMwJlGx+RZ0bpIZ0
dlrqjYdqbFCgGeXpkzXvepfLFbZ+GkJQzXEfgoCwCMw4QBxrfrNCht3AEFUbIoDemrU3F//i1VU5
XN/hr/uGzHFLReTwRLljyKMlMT/1VWfQ+QFSZs9MAQuCptB4DB1cg86NnvU0C4kXDCZRhfurZ5JQ
XvA6v+yTCd23NifiEG7LcKBlLSAgF3OzkbPyBYU/ptFXBs3NIV4evz5pHFG8jbqCsoDkMGr9llgX
5BukWReWb1esPyKHpPFMaxijF3HBVZFuRNNPMHFi8nYNEGtFLUjGTNgZC7XHnE3sFKWkQ3SMutyk
bZ4d5ht3eVO5GfJ2Zo/OSxUmey90pi3toN3PB5f1O18kg8Lx6+waFTMwKy0PdWcQytXlvBOG3Xfj
ssS+3gguFeuRttVKB1HC4ErWh1yINWrfG2FjFu+qDrxFS98ScF5zIECG705pkcwwLscaJuZ13sG+
TCaq7UFx9dcUn8vehfOJlts6OGn0XsPpDwwiV6Kuy396s64GLfrZa006lMpD7fhTBgVclF0HGAb3
1vWnbLnbuBWTlM4jREgy9IyBAvnG0ltz+vGpzSpGOfUK3hMHAKRWisvH0jYmWmndK9e4V86A34ph
hQAKEU1PRAXTfuQCqQNuV/0Rlfx67oe7zD2mofpkZkS00degywtPkXXtCsnqLSCwZ03XnsichAcf
9r6X2/dh0m+meYxpncs9NfH3MqJufoss+VLDNETVx0tbRXFxlOEOBeYTJj3gJMrjaFOBOP272nv8
b63u1kr91THNd8SXd2MDBNqrVMhVcCFzt4CUBr7RHWiZ67qRgw5FwE5pRhZxy6gvp2TkrFQeMDaf
UiJWN9df/bpp6UcxdJC4rKdudf195tT1VhGs2ZfHPj2VKC12vutLXh9WZecEzWg+f3pe7/Xo66+/
vD5vbi1wxrV5LtOcqVCRF7uICAp8MuqP2hrOZobapfaSl5AhHkkrk59XUPAdKoAViAkIRI1KsOAx
F6F7bKSC7DRTz2OY2z5zwTuldS9hY68QWehAjcmSGSK+kHxIVgSj34P5YoxjKZso9VjDktRsGTwE
0hrkflIzNu4q5wuHnKb+N3vnseO6tq3nd3GfB8yh4Q6DclblDrFUVYs5Zz79/aizgQNf2DDcNzag
rVWoUmCYc4x//OFv1xftmVCpKB8HTyvqo8TicdCNHQGHqWsSrIiFa3xDbYjlKskKTl4QUEU44X5s
svGkhdxW9YLdBWnOHKNsHxU0z3UB5bOSsw1AgoylSfVC229Q01VrTVNZ7lpxJcNRdlG4YWnQSXcp
xvsEgR9Ft89ebFJjTGzXa0U/4W6/IfuguYxzuq4asd2FPo40Go4kmmnV69gcNyEtC6UijOsQkvka
JJJev5X+GsbIPapOGHIwSYqV+KMcCyAaTGkM9vxpeBeJVNoZRfJHitJ2Jev6d5OaR0Nvrm2VXvQ2
+EGsL+IOLbhBcMC3uH8dEnktJg1qXVNxBpHid2rWrWb2qL3C16w2cagjusqRsumnaMy3SlYCDNEA
95vCOHF3vEZWCN9ACnAMUcyV2YaPuBk+WO35iiSoKTK9RBi+qNZ4MTC86pj3zylBIzgt9Kt2KFcY
SgzMXOZuDeXrV/ihzxoICtNfJD0YPEiohot24gXFSbvT1Gl2hDYlHzww/pbF4BO4efTzBtoaqTrM
MTNMCIwGlzctme8qzUqmoeKTsndFV7+NPMf1A1yQdI9o8hYudMs0djT4PIofLVwqXD07hkhd7xO6
U2cXoF6qXJpzJfQGQd50TUf+HQkkaF1ZItTeUcXoIijSl6GElyHoLzFkAOwfOixDQsv1/aCGNFYB
XScuhiMehih0ml6V6PupJE5WYXiVwCSRNbx2DXl8CSSGwHkd/mBJJIMuCPu8aiAmdccxGz/VhHI1
VIZLUhjXWgeraLWbOPTvYdp/5GF4NLRxE4PZazEmSfGUfZkG/LMZqxVF4LZQB2Jg8vwPZ39RSwdX
PQ2/qbWw3c7DrTwlBxZ6dPb6j94Uh04ffkdJ/e0YybNA/xlTCG2Nhl181F3mHNs4qUVNjzwAffH0
yBrzbwnRvIRIYNW1yN0pXZTmBw7Mo5f0L/ml7ZoYeIeFcq6K70nEWHkMf0czATwjocoJ0DWGmfKZ
zAsUIDOzaPq3yZJHeiK8/hoTvXnaglAohg3B/ZPrMvLixeqEgvs0BeJba+qhG8MTBocXV9XyOvBF
CEeRMIeZxmSvmPVdMlE9NEwTgU4yR/OJN4Srs9AADWo9kXSpXGZ2i14gldHFGwpDej540oilK6rD
S1y15Tqfc0b91T7s2s82FXNG/+8REbXYoGGvJGWAfb1v7WusjhI841pBO4ejUq2lXAYGrcAo4JBL
+WC5gzSelB6HcggG8dQl676uDvrIYIPm+hwGMrv6uVxkQ2r1WgPy6oF2aCewK2NZs2RMkvBf24qh
imM1BlVhrn4PIq5CODa4k0ketxwsnoFi92I28W3AjbkCeR1JZI87bJ9yAejX4NYGnhxfYokCli+G
TNXccJcuPOFtPDTXThHwLzdvHGGio0b29v4yBSw9WUl2gu4STLkTMA/sEpSXgbYpZJCvAaeGbHgD
YFIMEZs8dnuLCYGR3Ipiuvft/F4OJeWYlO565OR1ygBE4PT0GvxHCQBLir4hhiSpclUSJCpGaz1Q
EzRO1HehEw4YQeEfHgha75R5RGgLGaM4OEMl+YOlEHBY73/Ng9h7Ep8DU4chFC6aj98NDk99xbyy
Ux5AE/sZ4yFH9cvvth3fVXCduCQ1sZh+yw4aWq37zK7wEhba5i2M9FemFoBoHQhylA6/bVEtUQ3m
VYyCdVd9IggdHbqsE7r5YyzN32ZkvY0Bo1AmhRDiPL/VSD/y8zehZrfFnuE7CGOgwNJn46mrVW/6
EmmkJQ6DhDGqavPBMIlQohijaaQKyLz6Hl6bLFI9kLgjy/2P39K/JMiia11ssUrKRBfaDGB5/lcE
FmVz7a9BTS7ICJtgiqsVbfLL3Hyj/qc2SzAtktt2L/U+FxGE/lWa3ZfAHopYSG1FmHZIGSiBs/7P
FBjRMbLq9yAnkE5vRAv1NRGAzJIfpJGRUSTNkRdlRbYNWUtUgUEExIQMA3SiQ2aB4xn72EBOEhDo
LCuHYgZnFY2pcvtQPC1hbpFY+rvA1E7mqKv3arqT5QlTr4BeIcHG0/w2Zk6he3xLeD8LvNQZ+rdP
UbOv5oZDPKAV6fwBEXJQoTlfjOQSlPopUak45UFfLxZhvEg2AOPn5m8iDZvUgvYUJbjVhrJcugZc
RnuuoVblHbZWOGuqq9EsK/IJrBffTMt7GydAKGrTk1hrRp7VdQDQbRLtCS+4Vszz0Nu3Bn5yFU7l
JlWjVGkFIRQWpgySfMSFEYNKYz746Ci2IzOxwTKqQ7c8mEXUeqPE6UW7p+8QtBu7aUz3xQhETqx4
vo/wRSKfYEGWYEvu6rSzSIaYXqY0kzbgZ2c9hj33fDAX/y85czMSP9eJZuC/2ihwgoD1A9IaKK3Z
RCW1w+UqacDH2EpOzwfSgeW1YME0V+eLyeCeVNRhUSVC+rSl1joguoYroo8oC+Ms3PSwfuWKjKiR
zdDBtx7TlGKc8LFvRPIYIZcY2zIU8WHVcCJLRU0mzqGQMbVj+tVnQ/3SSmO2QhVBlRjH8tqMueSC
VhOuSvEadIVxef5DD6RpJS0z/ELASkzVBpXbAEqBKsPoTsguPYVzyL6qU82g9Wenazk8hCioh7DP
fxsVv3JFrvVDOqOskupoozOhc/SqmR0xhPxj+MrJMpag4s4XiOxBFpGCBDtE3KjePMjtWpZp99p4
Jn6sxyFxsgSG61nLq/UMhueCKf8kgrm01mnEk1Uppzuv4spxu5nY1M9JTMqi2ksFNDwit4gv5jXX
/hLFEUxscY2cQGaUBUyukhGzVbWjZSAgbJ46ceP3ylawkBiFlBNpLMX7jmiBgigm8olu7YxzXhKh
HV90lojoGGLMwvHpoGCG1O56B/MOekzrcpupLKn+RhjjmYu0miCMeksElhsRm4BJ+BLc0+frUgeI
F0pwxaZpTXfoYV9AHkBEqWKmDqGyURpqRWMXpOoFNf1WAvijghIa1Etvpkjv8RT0diVeDyI+dcNM
5zcoHfo8NlBPNWOsYIJpi/zgGIyVcQzjMV3PbX0uZ/UwN1m+Go36M+mFH0sdVLikmd0FC72lSGkI
Mg4EfB1aVz/ZpzniY4pAEsxHVpi5e6jTdCL95F7kfcLMc/TtoglM4jVpBAu2zRxRS2QInlYH0WKS
FeCeof5N/KHetKB5UJxGPIB9AqN8dgp239jA2rKyqvcQkhhjzbAe0r3pyy/ko09ncxDoPln/lRLj
yin8FNLiVjRY5BHuBJGFGMFkwgA4okxRmZ25JPqyUBaq7EKAcoQpxwOx7VD5m8EjjQlVtRQsNqOp
mPHi+U5zzdrS7AOg6pgQzfVUrsmHxunaR1Is6NoxyTHkMmok2YEFCFYnO4DXBq5W3C5Ys8QKKjIj
099RycSXNhg+Kp/yI+y6TR7QsM1DfLDiJvP6TN1PY7dIpq0RwfFgk9xTbAgCCahmCAJXRjprolmR
Q2bBSq4Gf6foKXelmLY3RZI3sfrjJ1ZIDQ7jemS0uvfj8NJpvbD1mUm3gVSRyJSjUwol8thGzCgI
/3KStM+8DIxwucZFr1OAhmcrqfZTK62qnA1jGon86cqaUEdhG2sqw55+vqZSegmrTN/kVkMqtCFF
h1wrBUxAjTP74as4lp/cQuI2FOB6mnNtbQ2cOCB3CmdZLt5kplBrvWsfeRwPu06LbrCKF7XJeJhi
9ah3kUkXTH3R5AN2htg36RgTTsw8Rh1wFrfJxdy7d/SYCck8f1V93QEraodGRD6glnRUMpZTuEwZ
PlLKeMf1RWZGWF60enbGqkP8Y5Cvg6fWtpuh0gTXvOxV9OPa3iSVSYO0zFRCe09hRChab6Iw6RF0
5+oD3zNhlScmGDoTCS8acSK32sdTGv88Ylne9l4SnXF/bXzS2KL5tSTHSwS1K01j33Bo3bwmgqxQ
KRFTaUlsorKCYY76E4YIODAghanGh8bSrn03UTEtGuCn2E8cWtJ5uMAdgoU729A0jMFh9J9K9fb8
rbqtYWhaaFqxKYDsnVOD9GEDAyqsLE463rmkr2S2bK6NQbfWyDCoCmLzJClN4VqVSqJZHh8NHOS6
arHRS0zJsSDHHQurIRGL1Sxsq9VTmikGwoMY5Rd6fWZmc7hh9rJPpIRiEzVNkTzCIcDtTgcMbvCx
SrTokauQWKG0hP/W2ku9uhoGBrh5BoXJ5w4oI9hV+tySGu+xOhCWu1gJIABHpAlNT1A1NAtfSjkg
84Y26hU4fVAHtpwbxHOB8UloOEkpZfQSq7xkqpS9E1T+NlU44vCisF9OJLtBAdvpcGaj9EWtRt46
QWq82D2qZX/pFCqutOHPyZhVbL/G3sjyO+yL+U0joaF9LqmJVmVOoPqfce+/BO3ESscMCfoa3W5H
VNhgCX/xnCfHr8ozZ/GEDRIE1DXSEHhWeIgKYFfyD+vpImFLLhI+3bY85ArmVrxHUuGiH0KFGHC/
iuL+EGnKH0NiPUrE+lSEVNRiiUxXZp3H49iBzsi9oJ2FQeUkydqN0CZ/4lOZjfAypmjKy3j6JJY1
A1ll6iNEnGy1FL2QoNsFWgvFhtgpjgzDSLJaTIq7ZhQiZ4ThAcC5NiAXYu5jup0UPp77yVwZGMPl
2wk7GVn7Dktah9LiT57wXa3MNIThY6SWHPP+I5w5d1IhkI9W5MihIaFEnL6THJ9VScnXOtGk+9iK
pU2NgKDp2nGVhTS5pkw5b6aD8KqH7bgbJHVTieJpbvTmWFddeyyYuWfMTLdGQszmUgPr6VBdUoVF
M5rUzy4YSAKijBRHuUbwl3qCIveXpF0mPLPLrI2AyGGMN3mnfzZBTSja8iD03ReW/cFuEjDxTIvo
IASd6Dsgc70r0YTs89l4DwcB+qw2ycdpxHaURGWFbme8MWzv15j930qt1VesJdpe6fw9ZBTqobFx
S1r8TWVWX1YqyU7VSFcskrHhmARv0Nkkl4tKXGwdwk79EAyGiXG7HD/gtZ02oUxT/d2sAoLyLQ+j
tWXYY62Xnn8aW8OG4CRuW3ODab+1BuTXbbgIDO4q0jIHsd5OeFGDN0G7lbqe3CIZd4SOs0dhQHoS
ZcKwdGpyLQdewwCmLRj9cSMG20KMPuIeJmhioGagfiSFrDwZY4CkbHZr1D1NZsA2rSOupYGUKCoZ
KA4UTRjC3dVWy6Hh/KKwM7Ekg4At0a3bBtwhPls5OcUSWDnob21JrDczcpyCYffkTfVWUxk71cga
9FyIgFcKzBUUi/RatmMf5x1u9secL91oZ9D7RxGxx9z9BnMJZvcUt1gxj/gcwYzYZgZTf5C13jOy
cyZiWUI6VbURcYmgUoQvIqswOqKJes9iNe6a/l0SEFz7lGUqvjCU+oyM29Ihk2aH6gW2bc+m+jxO
uv4hDHDTVHLwRhnF0PMDl/M42wHVljgEr8Sazy6lK3s9HigSjlkRQ/RVyCUAMUX6naZwdLknXaFQ
UWN1kCXMwadoHQEyUdWBKHCvRqKGPDGPwQxYsGSJpSaB7tO2PXbcpHdCEmVmamyLhDFeVIa72ggf
i/i/bdJHlnM1QaSF7C0JrjwtsnOzvwdS+zZxWaFRwknln0tQrBl6x2i+MZJ8kdw+YcVKJtbHfFXn
1QnnMPZH0h6l8AMVfePmA0I0XCEoS/glrE7XU6bR+vpENoGt/YoI2EHLTFesWfL9UzZPrMn6cAS6
JskTOxjMzFu80CGZwA9o7AX2dkykLlJ2o48/CQECQUOCMLesV32z6iFFwNlnfW4mGr6EX1drSj4E
IkCVcvywmon0C8pyZCSKndHFQ5MogODiyRXwrzIWnJKlfV755eJykWSX0uiOEYuMLWSPVuqWxHG+
TSlm3pyrzPrnTeY3+F0Bn+OXyHn895pISKMgJcPKGuIHcT+hUymIZcjTi+Re2acxBAptsJx05G43
pzM9SXiqmEJhZE6yad+HFWoR0qdSI5jeMzSH4mAucEb3GwHobKpREy948v2O4z2wCvkLoALGcz7P
h0jV442m4KwZIFZ3BQCqAgvlXVGRGa3J3VEZ+23W0/xZkiofe2qcLJ3hWReTvybGkvvExyElh74J
t5/LucTywK6wz8SXJHVJva6Y7+YPLSeiuycEkRm0/1JL3XdrTa+EcRzxFDgNBXYgft3HUCL9LVEt
W7BvmpxOYqwHzjwsV48mVixSVInishKMVsI2y6KiEEDOLcUdpwbm19xNOyNF56yryfuyHnKfwDow
vDKMHqHhvxTJYluvfrRT+EPm7yYccla1mJhvUA0H0kzPKTUIBFf3ygBCqEQLsr94AqvLTVSNvFFD
wCAudYsUMivPQRk6SH25vEvKDnS32IBOgG8iK7KV1pGbGpvnhu3T24qEmzIgtYNAS1006HYX7/u9
XJuPUsTxS7VQB8rbUIqQZ7Xlt9+YXLNcXGKnvYwmc3I1c9Az51Y22XnFEj0hZplzNl+z59JWGaSw
+cUPHTG1HczWZrl35RiLtIyPMwrmy9iy3NVinNiC0J46kVqxW8qJkexUtUKtbBZnv+RmEHPU0g1Q
txaopwIeHmFx/B4Zh/jU6NO5MoV716sC43jkb1QR5Wyd5EUbPM1sBIqBfLO1WOSIJFFH41QlXP5P
I6rn7RLElo1A4ijAnQZb5PwGiBC6LiY7rWRZ8iHHI9h405cfcz+Mdl8rLsISVgf0tW6G8UchEYQ6
qSehIol5JqyUBUz0/0YqmanLz8UJqhWlKwGtPVQhKEO1X3EmCcU0J0yhcdh/vtfyuw0LHPZIdhGU
eOYs7U5p4MRHVi7+k9ERRdSC0rPphHmT2GS6wKECDskFpiU6i23ZcVGYaJpSvebkZexhmI7iqq/s
6sREPrb4ZMVRvkkJbnP9YCHY6Xzt2cLrb8r2mok/Vbj09pkwH5NC+9ZKOhUfl14Mb+E7hKVFiqio
e1Q+b73le0JNc8fVb6cpkoGnNNcksp0LaEEKx5zYbJziG1rxLKVEMEzLNTA/YriDIEMYlHsla5EN
vU1nF68XuCKE4EYrsGybXBzYDNbzGomG4M0V6rME1UZefRWcOS9OrNcGYY0UCdeowUApIveBDqSj
ZcR5y69VsiOriC/aNHd16N7apctKa2Pf9sqEgoJt2sS5NQ6HS4y2mwTd6DHI3PQ1kUadNdOxkfgL
CwQiVZHVmwCKPxzLGUrJjDHx83ocnv5IRa/yaf8+1260dAANEgz2sdj0bT5RN3LKRkW5m1UZn4xJ
/U2zBzZm4wdjUHEyDqjoIOKncHpRMm+VhBSkSqoT1M8YSWtGXDrQGpJzDPbgpDE+j5xtrIsyixl4
Yd4Z5zj5EMouL7FCKAw9CPWdxB20VePUG6yRVMkpdK06gYQzNYz4yXR3AA8HF0qPJw6SfxTmJWLb
mF5MBU4UNz9qDRIRzMqaN33TXCQ+4z42ILJNWr1Vo6Fa1dO5AfGa4S2Zsf9m5VK9LZHlwMPR132A
anDGM3bAM0KKogSpqVWvWqVjjw0ogBA3FI4Z5vNqrNoLtkeIWqYkvUkKzJuC5RshTQ+pT+7iY0MH
j+l95uaCmF9GusUb0aZeB5/k35Y+/9+d8P/mTkhcG24D/+dMuu3Pn7D4XxLp/v0X/zgToizGf1Dh
P0lVRF1XMRkbfpv2f/4PQZKMf+GCL+H5hkbb+I8voWr9CxDdErnrDfw6ZAmHtn8C6VTpX4TRWRi4
KJpmaYao/L8E0hmS/N+sQSAoiwoKOxLzFInF6b87J2BJD3pi+PpJmuJ+k1CFM+YNULnODLRQCzAN
RuTX7p4PZdT2Kz0Ib7Ds0GRKUSMT3svT50PcMGBs4OixaWn17vmAprzZjcvD85/FGEMMz9NwlQ5y
tFEWos3zoVvINJEi//PPf/9MyOFQ+fWeiCwoXbi5IvJcHp7PUC/zQxVGDDRVv2Iyt8RoIhyAM7U8
9eEfMH0xDCDC97nS4VELBN5XSytoaOZGL8ILywhpIm11GnEogT/AwoGdFflYBrFWbNhRudOtYFi1
ZnYMYW/nI6i9hLBxpbSdiKBLF2mQjW0zJQ8r1+HT51W/e/LzJ5gCO6GXwN3k5oJJdberW+J6VcFA
5hFU5W0KlH4lGHymIDZfuwlMTUZWUomsdDLoAgyDyNU0IivH2aJUej5tavhPEITFcqdIo5tAgd48
P6dQYn/4fAYsahDps6rSYN49H6S5CulTovPYN8UmqqfNM88THK7CGGJXBX5EpnXvIY7vV5KOVcuf
GA/lEDqq2DbGFo44gwkEjkEw2ByfcasG6j3LIpTSbbZrF+HUM+tJGoiTEhi3LISffPefh2BhXv3n
n9NCuqKtiK+jKXUrbMrJ0lwexBwKz/OZsRC8ns9kU6bbVNk8lxzT5yd/PhjLP58/Y4lmlJEhyol7
ppXPz9PGMYnlyVoWNukdnRykrYXoSoOFTcFVwUcdJw67epW1u5E44w/4rTrak0V7s8rFVUtEr7Ci
N2rtdOWvEY1B0XHM6U/bbiqB3ZnCo7vxzIKCoTjZG6AITO8G7a94biE3Dc3K1/eNAYB2ZM6ZfyR/
JXe26/fiGDJ91zwi5ZpkC8W2oJJt5rMy3tXypyCNPtnUIB110rnw4kpirWG8QChzqj2UfKbuzJxk
R9pM/XZ+iK/QvDqA78SObiLbJu0+RpminRl7XdwmlIr6CtWFULsENRvqgegIcjcwoNJ/44tFNhIY
FY00BIsQ5oGd3/O7Eq/0N71zZSjLkl1BH0ocTD670Y0wFB7guvNdW7jWNC92mmDEQdIQfQVk31Np
PcofEHAO35k0rqv+JuAFysZ8aO89fRhcOTegQO/WKMlly0vAWUwMlmzEAdcycZobPy8/kUR4f5It
8NN+0fk4CN3LT/QgCl0syfaIWUZ6XDtWHRHvXwdCnwqBCx+D9RRdyF1nRDH9doyZ6u+Yopx6gJlr
si3gin+LppO0t0XyCmMU/hQaGXrlP+USvW1XqdegpYaL7YwyuT87SsnupqBUucivyvtC3tBYQ8iq
QQDgNlcssRnml3fAmy1m1PAfEfcmzH+4N2+luSmJhqJzIsIG4E/00rtOCJjdvucP4zV/I6D+HDMd
IJa621v1pwWjYzMBvi6R13DU12h6O8MlhLPpvw0Z4PbVXEfHdHLEC4PfrKXZcM0X5SB86KHDl+Gy
Vf+ov+MLOFuw13fllmp6dvrIE1DKy24KIWm1yEZRLHwjuxTx94zd7CgrrBQb9S3ZDxXJa3Z3TYp7
f6jexov8ZWab+gOfOrpcLrb+YNKwW3b3V093xE5hqUTFwQWlpSsZhBBbEwrJEncLJ/iq9x6OY7pX
vOC1GHEmHGp30BUpg1rQXtXQnf8is0dnactEhHmGk+z0v9Z3+KLsm1/1R9lpf6If68q6MzGquAce
yMWixZ5fkRgzvpMHVyz25aVRiHh0pHffTSvHAlHzBnBRy1bPWJls+/OUeyXbgU7/Yzd/5D9ZQczZ
xuR6yFZQ0cMfjBCG2i7dn/4I4tcfy9HT35l8AlJlK3w0XN1jGtx4SuJSgfkf8EjQNB2RNUDQJ5bO
rV+qYzvvI4s1w9GsjfmXCm56E2cvbz2l/WiUT9YOfwL6tEf9R83oPW9a6PGkPojxVv4DTavYRdxS
bLm83Eg83OzVn5JoK5v4B3cH3UFSk2yKG+QUjnnzZ36JV9Kj+LVYQiGAbCZ9NYy8/6YCbfuYXrUD
A0iWRSK5PXU7MG0BSXS01+iTtG+EADi/28MXMZzztrwwZKU4r32mYl7YQMI6MfApX/wdyZh5u0kv
wndVLed3YLib7rj38pcxRPmBOtzhfcZD9+bP2xFF/wR5z7WElcn3KDDUZLaChhFiMjFEzJi23JC+
tEtf4sW+wQ0EL/hjkmJt2VLthYWttGsx3iS+p1+5va/ZMX6EsWN9B7fW32lngzZ2Vn5NOYEAZgMc
2ONH0b/G1TGBBHjHzhg/Gl7GL50Yp3jhYAhfzeIsM64KBHnf0r398HFGQWF1QaDV4/r7NmBfX7xp
hFyUGN0yBVdXBVEo0tuEEF28NuMZIk6It0CKVpv+l4vZ89W9ntK//WbxBik6Akb5On6U+P+FDl/b
uM93v/+Sm9+GRZa7Fx6HbKwYKQAOpcSrxCi69OzCa6iBhamXl3QrFgvoMTzCDRwCmz68sTgz+KN/
hf27ipiAOBiI/H/xXtimvT2u/BGZ6or1X1xTm+3C72ByJPtF8NRrkH4k6lE+kUMftc58HLaO/1Hv
cH6L2Pr2InwV2AD5Zgy+e/1A2mCS4aHqRh0DMfiZmxmWZuFJ4aWoYd56UnvshzUfr4YZPrlRtpWK
I9xhcgRaW+q2rYvvTmC/VvmWeJBlhuSqzdVIRlsq98mntVN28Q0G30Y9Kef57L+aO65orID2wgdz
soolJoHhgqvbBx+BcLW6OQsRU5hVrpzKJnVTxt1I9yLc9e4yeRbajnRL/0Yn9wK30FXQx9g4j+So
J708eovaUzIinDkS34Tvl5es3uibOYPajxR+qyHOYBtYAgoQdIFO0DGh1C4ajWCxVt7rN2tA3bP3
0To9WnhwApl7zCmFzQgWVWzieF1JeEKzfa6H+AV2Y6cRDrXBZ9RMj1jp8fty6QXpNU+8AARXcFDZ
lzcWotflpRAznKFbmFS3trUtf4vKrV+FiwrXTQdNBMZxOEuM4+PfKLkixeBpiEXjtMa3ppT3MnQA
RF+dm+hrQcV92yMZMFb2VvJmDBu8heGowduJvtX38mh9ZqadX/npVK/9fbgfhRPE08Qx3ytGN155
k/c95KLDuDYf6nvhiof0hp/GtCyn7V/BcOtTgPp+Va9RyfZrdOVrxcu/2quw7q+zF1wEaddtm/Ow
Vz6rzVUnDue3/hpPJJaZZ/g//B8Hsw1TIQQXnRuj2HWTD5G4qpe6cEScnfYcIyIaJ+KUiae894wD
yH6kXLXoFba56fXJm3KpGAIHDg5DeeLiElCvxYf1Kb53zXs/ePVrn7j9NVulidvcpz21Ep9iTc2O
X3qnrxH8pbv0iC1GfFX36XV6H97rV44/bxZ1+/IqwKk+sXHQ3zvFtnkZXvTcXjinLnq+FqUg4XI7
4016nX/D0VOiTZYf51dSq/C/K92We1D2gu/uUv5RgefYWm1MCZiciNimwTtMNuGt2wZ34cX44cKp
19Kr2L4D52lvkrKWRqpthyZCF9/N+Q5SI/JJ/kBvlN5SXoxwaZga/W0I11qx1hyl2hvKCpQtweOu
tw+gulgDMjAinTL/iq8ts19Eg52XbjpxVXS4oNwi8mb7tb64u6+GDHBspfxJA9BoW/rjNdW5+GGf
tlJ78Up8q20ZP7Kf2RPWgJHtFuBP9l/pqqpz+yo+4EZaH7hSiSsErhKlJ+y95sj4mzzIbKC6vfS3
+lbLRwlI5UZYqZVsk08GFMyHyXq4TLIDv6i6J998+UrxhjNvMOncMQ4JE9UFMLcdPUA7EK/eOMED
EqJdZ9rNeca0h0Jd91C95jcAwxTGXeqBVHHBx1+EVvmn5Oy/84m6aeBmdvLg3BdktDJ0W9E2WX81
ynNhx3cp1WsyrOvobpSPMdt0P1W+KoYPMHIoox2EkRXVBHlYW475In864PzEROQpIiHUrbYZi6qM
WRtzh+7G3CkDMp2y28aFZCLc4MHAQGBHXg6tZf3lK2m/60Or281d98+z58+eD7jg9TvCOqkwzBo6
TUvsb9kt3rc+lOoGP2poMBXVPu3yLoxKOr7lGYjZP8/QR1ELk3Rc4F3UxGsIIfvREiPRe/7iqClt
vtDs//d/rZYloKs+UEdqGyM2GZvgU1gHPU5aVIo4wZZMsOgzu+UNZZP2OFI41BYU0kyadnmftng8
gsn7eb2zoGAD8C9PFTIGdpDscPm96Cy35A4V78Fv8Uv0acLtf6RFI242wSrbaeu1Vq8zbHJ7fN1I
ILahZAjcyfnSpQy/2Cfu642ibnsDK047f+hYuR7oeOLWFk4inQQS6U+NncKRjUMhr5rYJQaTZvLY
46s4Ori8WPqaF1X1U3dEfeLId/2uHCdpVcR7ASNF1MoikJ+X/ebv00XwWmpRGKW8B/XnO5xE/4AF
6bH7lD9pkOY93/6Eay+EQafdQPe7gil2KwbVx+qLrhNGvkkc8OxG2F6ZHvVYiSXHO3wA/TPYiRfp
S7+3D2Fyg19iyjjQ6if+QgRAJC7nfqpIQvNkVEm//Q+G0qNdpjftYbradaTRArYPb9qJ6M7xka9y
zFghRDvlocVogCrJaf4KCLE+ks30G66kL9Syw6dxhSbMoTPt6RT/UBTT6Q264382v8UXNAOhcaA8
hcZ64Ra51S/FJbSzzwDsg/mrZctv9R0PBshFYeki19MOygNPhO7arDkjjKurY+ahx0vdcMXpLqGI
XKbYxjfs2u4CMmtsaOdMCGMvN2ymbflkiz/DMm/BYpaSvY03I/mDNhm9CIIsVGo5tBKbl5pvldt8
4K/mI0JwW9mwmdlie0oYFQ4LB65K3IfyR4yz0eDB7+dwYr/8LnjfozOyjkUHLGcdJoNbfTsjOz76
gLVes4p2ygbKEcSEbt0+ZE7BD69aKQ46xnxDVCRiiQfibuHehl7G32/4wU24VQmvoSITQKQr3Oif
CWqDNb2XWFju8TlQITg7Gkk6A/MSzivjbuMmkiY0o/PhTci5eK99OnxqKqIlbFI+Ujby10K1ITru
gr3qQWXC7qKihq9u4WLgseIyMjHErfiOjrJWkEoojnXEOoFB0aZ7jc9a4Rrv1U7am+M6PRdf4T2p
oOy504/hKFeMaiAzB68t1IcBUrNNpO0D30ZCqML3aaC11CNP/lFpvumoBIcOn+9RZzaid//OwHrz
X0Sdx27jWhKGn4gAc9iKQTlZVrA2hCNzznz6+dR3McBg4Ha7fSXxhKr603jnaVRLyyuPPgOhDzCN
5IouM9vTvQCsdsEqeqqlZ9EIvPTQhScQO/xGcX4uMxeDJR57CbKEtadm+9DlmW2hQlth9MMXbePh
rqirbx3jJy5OtAZ0D9K5g6J+KUIXF0x4jnZm/o2qrQh7pu4Cvfs3xR/tqb4sMRVfaLD1OqLAXI0O
pfo3MWBGENk0ZH9mtux39JFiYA9PmMT954swp9oR90TDi1jqGHJTlnKVNl73qX1lKwN+D0MPppOx
Z8iIiC95+q7dPfE2rstjxJhppIhBprQIRQcuE+gIFk89c7A76RnIHudllzhobufKHb+k0pG2k/pv
3tLYzfO1ip7mL1MESJUXFgbWvmxDBkA88O7MVEB40HxrXyyS8DG3MALt6qnMjvbVTOcsPYQQihlI
PLpfjrjwo6zwRHIIm2ixGTqRbStTUzn9ndyjuOaQ5HUxnFjr50FHxOzFp+FpkYQtguciUYMbfU9K
JpMASq74m9Zu85xKr+NDG/YxnwLXd4Axm23+Ncy/8DggoetpbiCBYcAgMPYJos2wh8nhGE7z5aOE
Y6nvlW6R3WaykOMjogzyxOZ79rTeJixLE3fAo1Gy0/ScJu8+J9MdMmNI+nZNisO+GV9jFo5QPT7g
WAljCucshLWefBE13GEXqCIWr8aBoQNzAoydq91870/YxK78y+S0PE4y6c6MtWyQPZ5u/ZOc2SSB
cjE0rtD9rKzQYWXTMgs3VuRxQitOc8Xw4WwwSVtVwKbX7AwEV+3L4cbUi5vI106hRangcuXUX4Zr
HJigRVvlzt5txcW0L4/6aTrh/fcSMXIq7RqKBXJIN4qH8T/tKL/uHJUwJ5xqWE/X10kR2+GFJ8+W
E+4dsd7nKIbEw35nM35xazRYQcccNxL2EJy82+Ka7IeT8VQdsEkI+tAI1FXHlku2whesyETxcMac
wk1WeiaT0Ag+MKSgxWidfKoYA8IY9eK6EH7/fd48GAw1zz2HgPmB24EdtstsUWhb+mx/WR6b0tMk
OxptDh9IMwZlRLECraplV6L5VAGDp404LRlhmb9cteSmRdNSSB96vOWG4hRlYUXD3pBoNRft+/Am
/yKf7i9sN50kisFlJM7sLobBgjMh9uHgumTPqI5EYDz3KxtFRu2zCA/Feqb3x2sCHh8+I58hBqEg
AQ8chbLH9Bz27DQObMSPMe4n5B5K+zS+ioS8KXa6rteKU0JYfsH1xZoOlc9KUK5UC4Phzit2LbZ4
8VIV3jCDt94U+lteO5+3emmGFftCL3bwUcut8sSm0sgdbE7KeY1FaGIuq9EzsyMCf/MncmmPkdV5
UuAmGeYf72RRGzX569x7Ll6E4uBwglxe75mTpXKZdbIcoTIsQv6w0r5S6hT19cD9fh+Wq8A4JdFm
wvCmoavk2kYsT7ynb2MGpQ64wQBco+lZNCrjFK9Nzy0HDNqObthzbcDGiuiTfVvPPevA8bvAK+UG
LopnnSlvU8tj3w2/UnOxTK/p6S4P4pVLkaFgR5f0U5wbKGPL2Iu0Ew9FuavX4Bxc1R+028YBH9SW
0ea4aCBYLYIVFrCv2a8jfcenYNuMdl+sM7LrhoX6IvUuiiVzERgpIiJlXGYYxfGv0c5h0VMtcLSt
bUzrrDds4+uj9DWRCRIs5q+Rj4Jy7ty+w5YybxNOvoitHP/ccJC8xtEJ3WKxxqnYG96aq77JPpM3
0dWfVYHpm0dzX/8b6HfDWrpr3vBnAWDPNsR/G1gnXwvjd1msmmWwMj85ftE1ZlcuyVn1xAsfLLQE
9m7zSy3eIy2niytBBvbCJ1d6smlsdWPuy4cEOfRPR+xVe/hUtu2wiBXbJGmxZ35H+Ly/SRiE8S31
NVjFicUC2v3LDvT8T8MAcaPakzunLvFtdYYrSaO3jB1AgYdXNidVvpI0O9siuNP/kJJSk8HnxymB
GSmVWs1PLtC/7eQ/Tl1owxEC0CP8RsQXl/xHdUlkhR8wshIW5W46I2r2f0N+AVRdTHmZA8WbGfBj
+FWcaROfqrdgxWr95kWicWraHcPSsjzykKuNv1Yp3ZZaspdp25+oXQ+qixP2MvUwJG1mNOMsT4Y6
3R/XspXa6bt8pfTStglNySbdSUdtPk0ooJmR24pDcf7GGVUrK1nyUgCywhm1V5nhS9sAE6+Svsdr
JVskuZdH8GV9sTmFjCKPxSL/yK3D57do9nh6b/Iju7e5jvcpdthQDh/fzzN9n3f1pblyKMbMT5jf
vEeUCa68Vj/mL+s+N8vpmgR29uRe0tRj2h3C6ZuLhvLf3ylPv3JCfWt+U50IyPBzHMTW4VtG+fCu
nUsGOpdE5iUvUpbbTn43WJN3vG1+YebQlB2T/XgWHxq2MGvUX9ku36rkxfpgJwvMDl/xGyhhKfbX
pWvtgxPB1eFqdNVjkVOBa258kz3FZe/sIldZWV5+srbjanwbHtLS3L3ILTRLByIjWbotLhuEZy1C
j6eB86RMIQU/chGaCwnS16K/cEY2r3NjkX5JNcrEFeV7INA+MXM2q0VDN8bJRzVZunW1ZIWruR3t
tCXMVOCAdzFyaKYhujDUVyAmQxthwovB6ridPHxbEZQQlViknnnpugXZPFiPYReHruAl83RSy5GP
s22uOmMzKTihrhjq5K9pw6ajRJZXqeRSIJbu8C1t6k37HF7UQG1w5AfaH4eHTsXcIROjOTzS9VGY
vhXwO56aq6+LKx3fFkBgTWNhXOHUWfv0UIZr8laZ883sETyUPkQmrRz6AZ54LmsHreZqeIx/OMsP
pMnvq4fQevDhbr6MimuVnqvW7vJFgpnBzdyKXwyu8PpR78Kmlpbh23jDalhDRg4P6gfLXTyJXtN8
nYZMXLUKVhxeDJkkAgBguMkDd0udcYiL/qEBxssXKPHl3cvjGS3A+NQIs94x95kuE4Ja11ial+oR
MFECgqIYNyY3YxjDmORNTZ4974gQlUc0XDTVsyYb7QusU3nHJP171aDNPLdvPDY4VmQDMHhboJ02
Md1mRM4xspqZcP60tvGnoNW0/cDNgqUGxCatopOC1C11GpYF2i7sbK8o3kqSVVj5tMEpHL0Vjp5k
OxCWIyzV1ZDAUFukOd4ZNhPF73Ih2cEDHpio2jOTaURPuA/XToLv15s0OaFPpYG0k7aTFm86pocW
GSkb5mR+oybih+kLMLQyUjfZc2qndDv0ez+Th1WIB7Z4qg7B1iAwypW9cpOxeSiVuUiCveaWXvHZ
3bSvdhdj5ZM5wafIKLl+Hb/JX0Ekwl/7YSIWIgcHN9Nls2m24R6MNfhT3uOl9Y5Ntd3T8E9P9W+E
WIbTZPTCRkO7C1f4PLDT+nXy5gunmba/emGcM9pC8TTPB34jhjPjw8+3o7wAkISGy2EdIxj0N2aC
MQ1JSDuyDwDplAj9FPa8RB0soteddZW+YGHl5kqyloCWeLX60C1RhJrLuXmoybrCtSe1gYnqxdgt
84DcVOoIMFET9aANf6xCRGK/WEtgdA+l34CaojcqRgcDfK6FZnTMT4pj/wCHDaK4toaV5CJrB8EC
+mYDfOcfGbM1zFNDfGfPmraM0pu2Qgxu4S9MAbOIv7FxeV1ZTrLKPqG4BbDVRAc3/zo9AnAM8NGw
LspWNC4VfuvUCbGHslvcB0+Zc4zq3pWJ/SKT+NUrJ2cIUbP0egWzucjOMgnwCwmpGFKhnex2+/AY
a3ty3fHh4ELEd5hJzJIjmwSmBZVx/KBazkrsBsCIihU1mvVpXJGV57fkJ9Bdlnq2S2zLJaH4nZeN
e2HyZMyUncddcAA+bd9j9CmGY1nL/p0eHkDR+qgHVga//F4lB7b0UPAOXOF3+DY/uORkcrO4kPoV
eRjZkyhgrm9uuEwnpIDadjiov9m5osRZG98FBFw3Cb1JXvv+DgqmvtQeisOayLlh2UmJB9Y/Th5h
4W3t5ERf8lw4q3n4lL3vTlV7oMngZQZmTYv2mwtUseOf6VqYriBR+PORYp4o3hBCoh2pXRlkCtP9
uBrQw7mxAF+ePGG8zxYz61pYhNfIay6JuRCR9DRbM1+Fz5Tg0VN5LYqVIawAF0AcpFdGkWf1a4nk
n+FmkQ5FuhxZ2QHFBi/F674S5jxL0n0padkIBCe4zX7a52ttIawYHbEWqOxKp78yl52wa6Zguhgn
aMLaUd5wPao3xau95q4UXims8Cztr7KE/Ttz293LFTJhLIXJLrXYJbjNF0lZdMozMr2WFwgMAZS1
gj4LMGcQA6zZETJXkCpMvILQm2sczDdK+NQPutsg7LO72K4fEWSD+ApXFwdAjBps3/b5n7Ka1GU/
IYLhPS/IONUNh5El5YYK6IuwEtj4xuTCBcZ6YE2tX6UT/jTH6j1941K3iCLdEg2xVH4AjGL60Xqh
rAEcSBFcJRdRPcab4aijN8fr/de/i/eJ3pfCe1195Mt4Izuzy1RH+WTY3T6Z/5fYLyG9seVt/YQ5
6grr9hpdeDuq45OhDj68DtcRBAOOa80O98Fx3OdLOXvhKfELoYtCWJSsYIqv+p2tOb6zyDjw5MrT
LsrD5OA+Ij+T1qRWK/KuLz5ERhg3vARbwupGd8y9dASTtUlaAu4uf3NlWydoPhfZKxLcRioIhKZn
K9ImQ/orjCISb/JdjeNlcMjgKZJNbK6Nco+GIjTWXbnEmqtTl/MIluHBIst8j+BrUAQEbeAPIzJm
ZOIYWyf3FMeF1tj2wkHac7HU0wboi0/P+IfHxZojorgzwKMXykf9G12yrxEXqV8A4TO/nhXzegib
JlygPi1olO7Ntv6tkdPjt4GZxS6+luoCgwbx9e4UWMMgS4y2qgUQIIztnqnfO0+H94g2cqYMu8vb
zjH2+hGakC1uzTeww5FkxR8tdh2fOURtGwCF6kKLt/oW6f93goM1jegfOMe6PdTjAivGMV4Owy3o
UOq5CkUa3sDn4EFudcFk19gbS4w4LiK1rQrQiSTfUTqHciMDs8OdGOPQr+hOU0GGfB06MCGg505u
t9HYp1B6vswtNsrhubym2SLyhDWng+gp8bIudhZhVsOqQlrvsg0qCNzUwOop+JXeJvDmbxPLbxta
xDX9hcBcFowlHPnOf6/3eO9whPbNXVwpVyBFtF8X4UN/Gz+CeCURLLRsbfkbUXP00zncFAzirkKw
bm1rCbZ4xZ/rJfO5YBo2LtR7cOFQ0MUNRDRNdXHup0k5mPthBc5Q6rYVI4KxKy86ScvhOzm1gG/4
EYsLVnx5VT5UQJ7ogqVgeTW/8HPSGP5su3fAkxlxR+LWKH4W0zu/oz3XZ/FL3SZHi/daIxJwqPDg
o4y3+Vkv8fAAam0YNDAXvQAya0h9Xdhv8gPzzkv4ZNkFF5Fhs20egXxwK8x2n5+01WgPxdW4TKjB
fg2s4a4VQyE75D/Ea4wuKgfeJb7OF7gB+cvMC5nrIu+IAMD/Y1F9vaTB1u4v5QO1dukyII7e6eAu
gI0Sr+UAKwPcwpty09/ponvhudm+KuSRixciwAIKyZWB5bY9ZEdMbXAMBP3CVr7bRl79Vp6ttXbC
G/+E7d2XAmCINsiOt/JKO5mW2z6iO1s33EROfk4PgwO6OI1bkeCQu8pYnrLz7EjrfBkhHCO9HjPO
FTw8xiwM5t+ISpbL15vo7u2zP+i8W+Dbn9fINuBRg1LOTrhFBjvxOdOuIwm9qiuM4QN3p/1V4Zb9
pa+wuY4qYhMWP8xiwsAVmmVHzhKQD4RDWjCvZ+oAiEjG2FmR1/qREjOp3q2NuM04Prl6qh3rstyk
1yJyjE/9i+910kL55YhgoUgfuNymVPb3ei87EhVbREXkVPJpQMUGUoNQA4ZVZnNk8w7VYKnQ2VY2
Y+chfC0R8b0+w/sUgNzoqDOm5Z9U76XyTqJSP7uSvCTyw9IW4ne14zdBlsUSSiRK+zZcdJgvbAQ0
VWgPturWR1v02b1n7/GW9Ql4/TJtYbKdbZJLuxc2yXu3hkWl/0P56Rrf5F04OcOaSr3k6OMlcmPS
IIYr8w6EXeHvuZc+mOv+jlRVu+CW714UscAxx6c/ra1j9Rmu2Voz89QHnBBwm9JGSpbuBK576HNu
aR19GLHw4W71o6EFHxw1dTi3x0cFust0ahPcYHQIO/3MVKBlAP/kpntPko15hlh27jYMDz6quwh7
Hu2RV35yYpMWGdu9wvJRji832p6RJ6whtYKGxiDcptCUqn1Q2dOZKts4SXhdhDaOFl19nt6bi3bC
7nmZJutItQ0q2xs2mm/jsVM9YWu9p8FaP+ARcORmZvwxY8WyDBxIMdsYH0vIaxgIY9G6oOqdQlsx
l9PScjgJHrXhjDew7voW36wrTWlrMvFfWNeANojyyw2cbvNI/X0e4p2F+x7qjwXhE9QnQKrTX4Qr
xCN+p2FoeZDBMqVpcqtTfYipOWhrKgx03EKmUnazn/aTTjXql/HBevoX5D4cicg028wJxVVFcxkt
/GGbl4dYXOnf+nciY9i8CPkQdwa2ZskKGD160FN1D3UCDnF1gCvxaFDsZnZyGn7EdlVcULgeEGzQ
wRmfwombLlOOWfCBnQBoD3NR+qlhJU67diB+5Q3/+EFZ+aFXAbVSmP5W4H93aggsWygzCsZYTsVs
5Rp8j4kr+4w5bLYPJ3VqulmxGkq3wiQ6WXb1HScSrkmupopxmgRbdsUqIySR/BYJn0AUzmxohmDy
vti2SxTe/K6Jsorvc7RgVKJvjI9Mcsvl8BXla2xEIGRvNd0Ox1dDjfeuiiBfoll8VTR4AGVc1uHr
Ag4u06r9HZfyNmIH9S9sQXtv7uS6zQGGUzuTbFmmH6pTKKsi3UcwMwJ8L2HveAUkPoOmzZa+p024
K5llYBD9oilxebQBCRtuyF2Fkdg5Zmg+3Mb2aKxNYNN+pSjQUHfc08DSaFgJf1sN01swO8q4IcQj
wm6mw5Tk9YKz9CH5UEbLl4iLinXdFY7EpQIYQW0tvz7+SnaTYzmsM2Hbj+e2eEPEImf7rFwR1yKN
pDji+HMThvXQn/JpY4J2gUEWABObsd8rBK/oG9WELHabTMY1+YqyhLqMWogiAUVIzTCEkp2yW8YD
zOOs5HHgyjaMO0tY+pDqCJrBuRsbZt2Bdpc+1DfrBD2pa+HG2i2AdbEShAWFUV56UvEZqOtm3Gkj
HI4bB3Okr/ur/tWf/gH73Qvi/z/O/++PksKpThCU8B8X4N/PhWbwmo7U8OH4B6OOfN7OavyGNDlc
//ve5OuqZ7TGqfcza430yM06BmNxw04oBYZyeJniKhQM3cvVtN0YJYz6YcIdtap3JnFYDCFe3/r3
lzJeaw55DfD8Xt+TUHm+gk348t+frVr1TCxwly3BPBh9yg2pMtGPNLy49v++V7/+okqg2v/7v6lB
evDvq///xb+f+++foK/CdlOI+tbpCRhb/Psh5PWo5v99+e9HW1K47SiW0VtqaX3EwXks6cbVCaJK
568UXqykR+ayHprCI0xhOcEBkuO2tcdBnxw9d6OXZGlfB9N59JvWCUyeWpEp2lHPo2Oahp+Wkr0p
qvAp457qYeGp2hbwBtYp60iI3Zr92vnHMR+VJfYdJDSlD1+wUN8SIIGqNbcT1E1YyDSBl5EC4RdM
ELB9JcwaWuykxKJjCBItjWnQJnfwRFMlPmDL+cj6YljjRgbLXoSmjckKBNwuArhqunGV6SDb0fBZ
iIW8RYYK7zpYTSYqKSw7Ypxbak3svYZ8T9Ygo9HhlLVYbBOuCbphaD+mCBZvKl6Ja92UoLStpyeq
EHwdZgqOrscTz4eShqLfyVIyAZoIfqcG26Lpq8CdOmiNzcBFmDQMmwdxXKdF+OhjeVPATn0JSXzg
gc4qy5WotQzm4s7jA8ltbKRzKN8EM2dWRdR7BMkLO2TIdH2/D3T5txGhM+t4Z+eN5M2YidhlOBBH
ORs/caZ95hbzjDTSfLsgdAbJGjwNE+4LTp/rGDaFagDt9YokOS97BglD4NIkn4Gwsbk+ZiFkOwiB
U/6DIxkifgzcxuiN7I+2gS1W97QB8YQqXZ0HR8NzwBZCK91G4S3CberNLxIIT6F8lkQuDk3Rpp0R
FgiCs5lJXJNmm0b7GqeVlgubWeAMnIo4cvjI8YmA4o4h5owhWffwcXdal9mfGMN88GsI68aYDos5
0TYWWECP6CGSmDkQqxIfYnKXuvZ11qT5JyEqhLQf4rKCpFCYkBZwAsFyw3iGhoF1k69/WeG8n2Qy
Z1CCwDwWNQ+LPmA+3lGgMtuUQ308ZBrq/LQgMSs0KXrZamtD6Vw0+uOqnWbY3LhGCnj2LxS9uFWs
RFd6+UoMpEzIMuTIhMMsNtO/egjrbYlMe56ZiWAIwAGdsz/8IRThaaiAPCm1q/HkCCz/1Cz4iXXc
73MyR71EYkQls2QJXvPkSuh3s4mgeVbYJTHVgBo3H4LJXVAyQataAKJa1QVX7nQOAzn91KqMUVcd
P4xIppDz4Tob5YVoMnx/hJy5MqaeFAniKUCJCl5kXTpU07ZSJppTc5TFZaYdJbp/eTj5LCTHJ9lM
lXFkqkoMmKQU9nf+R0hwt5MSTm5VVhyrq6jIoyxaklevbTpKmhh56xLf68SuIN0WMvFyopjDnicP
b8aGhgu16NPCmzR9q/MB9BXTw6xjmfUzU/BgCNWVKUPxn+t410UUKllD1ZeXyXkIPqNm3JBgCJYD
yYAjlsxfzbQnFRgiSoafLO2BSKPgERZAyoWRSgsMD5eT0pDuVyfzUu7U3GvMiW0CUzXoc4b/9axG
NMDJnfiPm5qcRvy3hxYMcUwmyM8dKziszUUqMMQqAD4jS3BI3hDPhpq1x0KmhUnGb9EQP8aRZ12Q
P4f1YkJQTfXVFPT25ILIPNpJOZoqI0dBveW6xF39jwI0AbjEWCcOWQ4HV6vfRmyzcHZmEqyAVRrM
goOw91JV2AwUEfKoc+E0ZrtJ+uiZdnhvIKLbEnljwIrEikzrAUjHAFmCD0skmqqzJbUEB8QY1SnA
xBjhwqGSFNHpq6L2cmE6yu3kyroROIlJGLVfK5e0S3PI78wMDQLgKBkwOujmGvmNER5zArsPotw9
ahn/55p90uH03Y4ibbzBfCIMmvCQlTSgGqD9rIkLVUSwX9DNGUNZ8ns532TBfxP8AJyiEpINXMQK
p6KQqEgntgDJsbHjiCzMh5gwpvSzGAAfhYIUT+2qwUpY0NMriZEwuvXu2ZJ1tBYNyuFB/0r17Hdq
sSrSxgFJvsgMntwGQuudxIdaIstZ6CB/k44410EZkIrEMVX6pQ4rA5kczeUcdOeoJEHJCq2bWogk
sr2E1mwzmHK4fpmqSdIvqxymn90E6HtAnIc81tcpaWsBfMNcbHKb2+gmdm/T0Nya4u31Eje+EbKo
Ql1YKpNP2I2isU7SW2SRHYkjv7QhnAbOcT4NwDhwPCRSAhyzZSumxdR6VkcxnQN89LrQQYEW7Uaa
SIcLA9/re41Ib6pRQ1ML16rnNVY6pas3RI1k2bTKgXkGs1ka5NhgyTS/QjQGjHgzTPYjAmtc3Zg0
L0saBCL8kpEOp4txGqmPecCSN+Kmd6bXmLqhEFcjnqklthmyBLgrWOYvdLyi7RKPDnzSmH3JvggI
0WKIJTI0INlxboXZVSvYE8XQYI1tzqvyFXJQjCgptQBjJkJ3F1aGtC8OmPKXmk+ioo9vqk8XluDO
AoJGCwPxZICyEJhMDRVi5TyjPitSKbihJgISjjT2scrUo9Hp/XpuWOLAGX4Z1oQCMQXDFOBiwxyp
pr4nzKEpl0EOhc/QtcM0MjMuNtaEjV7ege9Hhkrsc8GzqRHKEH+Oe5JBsncE0C6NZCj5EOTrUL5L
JtNlgfX90ncviniKaBKFq5U2puObGSDnQNwCyTYXOY9vQhWsJPKbgLqagTk8zQjOtk4XIHrJmxjd
EpdJVhv3JtHkW6YeJqUmGMooV0LHAHMSExRbbfHDJ07Lblp33dSGx9SZ3z72oDjIzIes65vtEKyV
ETxA1qNhq8kBTHOLph7zOCbTlrmz8uxT88mr60VQ/CI+jaFpbJS5u06sQBYrZQ3VXTk0S5StjF5B
GmMfM96M2gseF/Y9BfhTpquPLAPIEiCxoVOn8SV1c6HgLggbTfpREo1oXHwVR7yjSEnfRT6kz57+
xdH6NnVKSV3mCdSFsHmbDWMd6RXOApAaZKlamqSkEd6N5kcJ9KfSDDh9thgfRCNDLCE/lNjE6PWM
YAzwoCSOxRKwjOt4/U6rBdheTfXBF8IPbOnClU5SyOxMcaaeyX/DMZ1pUiZb87Iyerev4f+IuK05
qpgux7GJ1340b/BcO1V4OWFhGy7DiOmVFMLiL+IKGVLUIVZ8tUAkobohtUDTc01H1iEYpGmN4RGx
PHHhJEJveWIJSJ/i/pDjVycQXaoHwKuajpBRlP60of02xZYfC07QoKct9R0fWHklfp0Asp01tupl
lnV0txL+EkjSSKihjL6FcaR6KMDnlSVtyggwR/VZtdKsEcGqAaZUmILixIU+qMbUhSn92MgVfc6p
DDIEtxNS0kbDEL2d4NZmOAfMBryrYT9a3BID2E9T6Ti6TbAhcXJQFCVepylmN1S1co3gEkJ9JfGo
o3ZUyEqu3Ry1Lw4ClbGejGpLGkjwVsYJvmOh3dRQFbE50DEbaZ+GVQ67zLK22Jhseksrl/34zLU9
TtW7BqmwKxgmENBEZkOEb5akXdoUH7SO18rHFMMmzPyEAjJ5nwLzK9J6baVMikWMUfsmtX2wI/kM
5H5KPrRE+E1aPlCNOaml9etQKz/qCoqxkDWPTI7ANcTiEPkVweo03AM718n0ejGRxbFoI02gKUmR
NCkXEQffMuoxfmG2Jy2rwBQ9k7BMq6VyqvJ5N2jhjzFgUi0EX3hwUPgnEyHwEjdtW07En0qHLMQX
U8CXTfFUqYRyXDJU6+h6Ofyt6ixaICptVOCS+mL2xlW3toxKsAMF/heCTW3GmlQLqD0bFCKVNt3U
MUOsaEYt4mOs+yytesUouXjDfxQy9zCxIstEYnZU5AlMoYbh2/QK/0Ja8C4Cmg1R85GNMb5wygBv
kvzbpQYxP9nqvUwLLfdbXeH+aEMZkUme8RXRl8AiSo0hL/w0TaldPFJHXNlVDphvccbNXWix7gpx
uUcDPSApC6UpcHUNcSh5ndAUpyD2fJ9Wb1aSix8SUp92YLU8jcLutMTtU7Fx8eVlJl5VzPNNbDlo
O9aKoJ8ko2Le1XiJOG0EeBNjBjyEmxPlOYmhZZTNLpcWPgPDmp1svTUlHtb/nFeZuMEVZPPAccL4
zQqHtVLISzKogJWnsD0zU7gKqYRuIxOIsecBClLNDGTsnkmXJ7aumi7VvGAT6rvzJ9BaUctgQTJu
nCBLa/pZpxvaSNp5EAHE4ukWB93KSggSMUIp9TJSYlyNzS6TUjTcNUkgvcqXoNXidMx7uiHuHrdy
Cd/qqOa5tdWKeVWlmKvokfbKKxjPfS/RedcUM76CY05fmQfM3kuIL8F+9l/FssTipC6FkNNgedeT
8xVY4LvWl1l3JN208VYSMMUP5D1vnFSphoZNGBo07P0rRTB+JkpCIKrGJ9RlHH4v/z0Vd3B5hD3e
Ky3UkonPV3w9dx8+qSL5W5l4x7uo+4wZhXYbty+dIkmKdjql+SKrhCVR8mB9IrjLiDNQx6NUW4AN
LanT/fia8zWlcKjDr27UNvXUJlvLbFgdpgqsUweofKC0mrQV2HIBWs+obQfFWIfxW5FCYwjC9jsU
4VTUDAeqlqbHAlcfX96GWN8t8oFPt2Q44xEYhS9QBOAtFDQXOuaSKLXHesUtgAC6VuDpwkfUK/zF
wsLwSksbXqMMNN4ypLhI9jtXHxUIq7Ocr7safl2H5xDdNlbgCmxy0S9Nkm4jBtFAz4WqI6qq/yaO
Xs0Kp13WpVjfTDV5Bg3so8HSfEf1/eHQJJg19/N+Fokqzk14fxgrbq2uxfyvxtKZMARXi/1zUkO+
FmZ5S+QFURcqB5OaNTcdoytBFB19uM9BIG4wBLn1qgKZq28MPC9hAvE8w5UqzLBiRiD3XCPhJO8Q
SrVwpyfClgdyKhUNXcN0U0gJdwJxHu24hFnVcB0ErHpinkVvzEPfoQu+Q80oxVr+nqtLKEeS+zr1
DR4oAlO8gA5yhDn1oETnAmJHKcMwLDHNa4gqxmbNv4g1CpEZXJg3hkPsPdUVD+MZpUFbISjRlrLw
zMRkhmwxLHNR/uOg/AnnqsLyje4u7wZsw5UMmyGi62viiNRYxgspNwtXj7DLik3rPZ80NqHOQjUA
Cwd6+KPMYYM4y/ieowhOCMR3nLDpdvThAwVVy0Os6x3+3eQ3wqiuynz0hCoG5xDa8DzpX2bwhsSh
ZCa1CKzOco1BfootYMrwQo+mhzHQuaR685RF2rrSa3z14RdoS5FgbcQWnkfahZ94IlFO4RmAERhW
bwNlFXa5blNVD7YcAyYfNx5FVD9qpSM3ToF4Sl65DM1d/FL04TLXYBqtfkjqAioAgbDseghkQ/IT
GlF+mqHqywVQWfHqYzVaOIkarhyCnYBwAnNAAplTaefPkXnRagCRAfBqYvgVKJF0MArJKTRkVE0P
VTMpx/wyK+IX4UDhF73Nj+azpSX9Pbc0ppqESXC/fWQ6sxcC56iyjkXV1SvGmdoYjF5QRR+qiJMU
5rkDF2qkIuZtOsZqHA27DIbLlKPbJ5g5UjISXAKKGAOvhloZPK4uoAmVyCyCvcm87L9InittGaZ4
4VOdTD6xIgW58aGaSljBc7zlk/SZ+taVSBH0K+m/wwrwyR8P0Zh+mFKDAT0x2LtqVE3wLoGA54hY
c8uqPvtB/R9759Ubt5L+6a+ymOt/DZjDAnOxUuegbkVLviFkyWbOmZ9+H5bOOW1rPHOw9wvYBVYg
u9XNZlW97y+s520GupLmtBwtY9q7LhppEeuWfKqw90OwiQddtHc017jyC/TjFEd9KNySvWE6CKCe
kOLM9pnJK8ROt8GmzHHvHUxel97kgfov60cnyxbWWBqLIS+hpeY6Opc8/zLVqBaJX6xtoYjZNlsr
oD8hao9npUKMZ+DZlw1KhepIZ63SythVeWZtkPUiL2i3a0+wCHVgcuoe+rEsVOAjsErCxB2ePFu9
LuCJ4jTGVhgtGl9+cR1nkYv7ZCl2WOy+halwT2FUnCcFUieGucPKTdntTQ6MlzRjIW9YKMCbK69U
Vt3YkLN0s+ZG/9YDPEl58F+zIyzB9mIwYddkHbwvepYtnUkHpN+Rzwii16pALt4hHM2uYbyyOvvJ
BXyXQvWD82KMS7MQPzKjXfeWY7FzEye7rd59Am/LfFYI7At9WrsgMaaCYH3pseyeo/a5gnWtbyMp
3we+vUGaE4uCAYlAmxypifs4pA0WB7YAUewJMAijxhNDJX7lT5jPB8Egru22ffF98RTltrlILHbJ
QZE9a+OUbjQz3nvYkWDnA/1Qb2eQZdMs0hEev+h5kOYqwWa9Pld4ZCxRyyLO4Qfmqv7ainZf1SPZ
pKmH1GFV6BXUbc1kJepFp8LlUbIJQ8UQ06xmIhwxMMNdR6qbbCJNQQ5e41MVg/JmteadXqfmC4r2
ML2i4mtkDa9KI25mwXzm2nPPN/tUeOZuUGbVyqwGsVLzG0wTYxVlzwO74o1XoSMjQDNkh7iHyB8B
fU97Hv4NtCwmkuGK/Qjzs1W+IdPLglR1gBfnCIHvfn8YjNVt38yEKtNMd4OL++ZJDvdL2xlJVM+b
iK4fF2z8cUGTg+biUk1LC00EWf84lKf/tv9y+tRVvK9L3XbIMPZrVfQ/eEkUGR2ddzwX8kgWIu+y
XYWx2kebrMoO2Xap/q7td0M81GaK7k2tvOUYQxV20yHdeXHBXzPOf+LHoWyV9Ukf6BIpah+am9+z
P8l3suDugnF7qYvJ+7NuzDxbeDThs51O5iaexLUrlFpDqzSedkncTPyVotli3Yn46uhsvAE5TMch
e5p2pbkLlMDcTYHnLPAbALIyV5ty+qMjnofYlkHmQeibywlymKwKgkJrqw/2sik0DWM3aA5MtlaJ
DfjL6PbIcbJHFqj18eJsOu+iUIe4bWUQuqL5dWV3o5nmNtfesLAwAQy7HexWC6xAiIrYnoUDKluz
WpFdksz3EubisiD7a0QNth4kaLpqRLEwt5qdLLShARAR5NUEvnECIYLqjJ0374MAa5E5JtHPSMXY
lQncqMiYBXVNuhD9wxixsU04q0pFs1BUJm/wuSrbUuw4yVTaFYbrfrPI1Q56g+zp8FaZll6RfU96
ovKX85I6YEIdW2vnFdDiYnkFee3CF7PyiOj2/Dnh+vJ6H68iL/sxRnahxUz6uEeV8HLx+K93JkfL
jp+u/R+7L1conKheu229vYz96TVzHOHDuMLEhQUwmlk8/pwUIQXTRVDcd+97A+CipsKzs8fmEBN6
Rk4K9YzOyUiGCRxvstfYUEvEoz2yAnmArvaIlWkQVQfR9mSVYvL4jb/pgm4ZNclW+OBWyhwpLyRW
UMMXr12l/LCMIN11JYn4KmGpX7FyYcdpsstGqUBYFjExcpaax87TzfQBBRg0iDq3XnvkPoRFKKBu
KgJv7gMLsPwm7nmkuehXN6qiLP0m9haF3+FqUJOs77IK4KfDXsQYEDWo0fDI0u+dH4plVYCBYi2w
aOPx3BKiW0CXB11k5Q+NRQKhDFAGUUFSdETJEA63yXc38BXDxPC35aDea3Z2YnlbY8WNwZEVRpuE
KXjTWWp11WRo8GA1xR4hBE7lwOfK23Oi5kxmodfeDCqJJcxX9gjDQz2Y0eCJ7+46/FoWSM4PENfA
EptTMfHTQhTHBquM7scIUBIbguqck1v0ohPCw8l1OrlAaNTm3cSvfjlFpb3QXHWfB30L/NQDjF7P
bj4QQBTb/RIDq2zIg2BCh52k34LoyWqC9+K1bWO0YLP6m2Kv4iRpSDSaZPTj+FyXbLYjswBDHcDX
xfaYHEfo7Q3zq432vBa3kGdrgmnGqG5MC+x4gLT0dX7qYuCGdlJ+gWWAy5SDzknV+P5V6RAnVePQ
ZAqsJwQ5eD4IzGq2pc3ewScHGzdhtbfRCSdPUHXNQ6mwLlbZmTYZGiZjHV6TDL7pY/XQ60j6jmkb
LRsnP4pGL1e96Z2EZnzDPIm4LW9HcAsTHNHElYhaJAMziDGxl/2wk3CfeD3Ecb8UxyAjhsZ0hqZQ
iEKqlWg3PiojutJV11VNOKAEAjMWvnadxeqz0ujfrVjg2AG5glOPhAP4wQTTORXWfWdVw5nYo+az
WItNEGCWabsbGz2akmDIDleNEdZUHG/R9MfQ3hV727uPjc68Reb4h6nB4g+TR58FCoz6DNyu8dLV
CnIpeHYFG+Fj7K1MWrQx4hnXazVvJAPnjV8vUBRlr9fkkPj0NlkWEU81PVUnkiusWfWMlDYQ2Dqz
lQVpLAzCYvvN76rgKSe85Xn4IwV9uCp7hNs84rorxGl3ShxuCWY+aqXhbUs+IeHqglBnbj6qeXNI
UhcMnMND1Eh7aHWGucGyz9k0hXesg7DaGRikII6S7ggJHBVIWEPdvZRJ9VUpeAdpAQg29W6LXD3X
wcDWj8+7Q3PYZCmot+O7GlviWOH9UWk1ITwRqKBpwGHFITDwyPSegxBQ9ZQpaOoEKYtOOMBN4B3z
WXJV4feBeoR4Y7sGokLBXBGCr9/uDRB2PcSeukJSicf5Su9R4ytE6oOpTctvqUXYoEYhcaFbiO8Z
4NtQdgdJN8T1yp6M/j5tKlCGEUAZPlsAzE0gbljTI+CnArods31jh/7ZxoqVPbXHpxD6q0FXvzqR
q4CGycBfavHjaITtuo7ZhquBbd50gffWEEJrVRNJDA1419Dyvso2OodNgXzgpMOe9TCLGYeuAxYz
YrNGZMr0AU11PeaL06AtMazrH9q8J23ZP5R1rYAtDb5requjUK7rq8YE8zvgv8oanouSJQbj0s5M
xN5FnxfOdFKnDXonkbYU3Ym3qC202mtAjBL6MIa6XGdoVJLGBwk7jPk+8/sG6TzQpAA51pMQ5rKP
IFWgBpTGII2t2ky3mo6wkCmCU56wEg2GWQmB7N3Ki5xm2/jKqZzAhZGsemynBFJTd9vjJ3WtOcQ+
xkKFXqj4xq532rcIpVQCbdn7ECFJ2FdBxipNeRJKWfOpo3UsTJQyy2bcK6YDsa21V13UEsLPUcb1
dXuWAcWTXimH+6HRwIMbIdFisZi0Yto3gGsS00+PM8iMO9fOu/AQF1O6rNL0QJz0JDAnB4AeGss8
skq2HXa1bhvw//0wxbux4ot2p/rG8EPEaQosYgoxvODbS7pwGE4xcftdX5BYSR1oXEOEKLue49Uw
xC89gFd7GF4Si2S6YkVHbJLBR2M+tLA0KExKpV/7JlD4sRsPWDMku3KFw+ltUqg8UzP3tchqgvkN
FF+reoodvCe4ke8tklrZhC1VaTEzp8J+t+afKq5caJTh/NfzAyJmx2pvGr55SnnTKyP2JhZ/fQTj
XVWgZDspFOQyeFDd2lSB6rrlFlxOWgJE8NIdl0t3vYW4HWlmaFBzm+yYHLTxStt4yOvG37uB+Rwm
KBtGFSbZ7axg08+F2seQKfzsMcCxFC/oyt2NxvAcCIQq6kwfdyqrPeAlFJUw/aWZAieIwEHt4zJT
t6goL7Q5eujV2nqY9wCKzb6gZB/p1Lm6VmaRT1lofx3J6sdbnE+ow5DE3FI2dI3Gcm6Y37nTqw8i
ThD5sfFWduCWg4v8kg7NvshQtGf5OBFwmu2VHc3hkEQ6AuNWpi9UF+/woXLXGZqIafWi+2D/VZyd
mFVZ0svCcLgVtLmQ1UA4RNDZsC2MpsJh3PvqY5GNyez8aep13U/LZqxvg/kOjw3mA2zw0MHn18Lm
kk1EqSFdks+FPPrU1jku86YFwajSIoKT884JI3SWtL7egr7EoNpvWzZ0aGenu0tRzwvnNjT9a4WM
87VRkuzcqLMyq5RI9WOfPUum4OqJTXg3F5FtAmWS9XDWY51KojFuom8sMTscT7MDt1RmTau7rnHU
rWWjWOTMxZQA5BWY5mKJ289KVYjF7toC1lmVm8cAi901IDBtN7a5vpNHlSK0XdFbOcEMQrG+dOfW
9XktZrLlQDFWvgd5ZLHVXVgGEK4gPBRmqc6e8eoOHHsXWN7WLFEz0WJAvyj+Q4JPVGPcBvodaRG8
z1WnXAeRgyhb/TL1rPPY66XXpA1KvsIcy0dfQNmxa31XaKq+q/WoWrTMoVeNBfrA1nhUztLJaF26
doZaAIo3iYeaQgGgtCBbN9YGZgQdexnymOfCw0xATW1uJ5ct77IJxY9+3sfIop2P1N4DTD/pBIb+
lMm1sxAF/ISASFU52T7rVOhLGMxhSRTh9RMNUQjCmYL46jZvJnU9kB/dTXMhP39Z1QkpJinBHD5u
HwG9+Ttg5fZH4Q5oqDhgBa4nV4DATdgQaYEOqLRf5y2Il5IFrzsLCV9uQFkdIzjl+Th5i7Z27nW9
fykKOHXdNGMloymqV4EyfNOhx/Pct7f9UOz/JzW6OjAaMdxoiBFO7pbgDuKbPjMvMWvEJ2NcopdY
TMIOU75O7wEbiIgw4RJ4NXqOS/eh/CYe8j2pKQWQKkjteS2I5nLEgvgaRpN9CB6nF+TF3ocTGQvv
MXhIwXqs7RGF0+v0ByKK849yWBP2JINYwEsiFTBe6caSJAjq1hHCkWTDn7NZcAwJkhUP9ekePemq
R+h11SprVB2DbqPcTafmLac6Ahu8MgBDIHFEDvBF4+erLgDmNM+8FB64cPPD6kq5g4xGkjCFDQ7w
xjqE31R2MdBTXU6agDPAN8bdW8ELccnKuRrWMEI0YxWYb4BhkLctEBp9UF9uEbBahmdcZKwraMYA
LR4wVEH5BNp5NAtNOYfxzT9rB9BpCBcs4ceiSJCQen0vmM4wLby33s0b7V581XfePfF41no1dCwd
7V3sTg+sGXisaC/Rl/HkvQ9ww7/0aGA3ax9p+q0BgR8HUx7aFhvJlVEuBFks4OQHxGcnxPehfT1z
H8CAx53ZI2t0SPZ4s7za6O57S9VY+RWMAhix4C0g9iLw0IqrMiSFdQ08DqGo/sxKjOcGkHj39gDa
Yj1888sr8+6726yaEaj8YYTn7ZRMhhuj3Lj2vUjWP8m1n1mR+Hn2v7AbPedh1tT/+ofmoOfOunBu
377/6x8ATxRTYTlh2g7QVNU0LfrfXu9CoDP/+of6P0U59FGiqxA1lV0hgKws4x9in2/ib+3Ov0Pl
NAG3sFK8c2gvxnRNWNE+OMfpjTuEdS0YvWTWdsHMV11VeLDwVSSzTmrkrwNn62VnNDt7rI9hlwmc
QTVy7Kwb1hqQv2cUTUAGPk0/UPdbpav0BRWOIxzQTfHU3UZ36UPx1BBxuMbj8Hu0Q7H2OXk1ILis
u5tkx9wPDlPhhoVYv9HXIxmJtX3LwwyswQbYDHRq4NPw9nWITeNa668x3VyhV9wuQJZOBuyo5sk+
IsM8EM0+WB1+rKvvVfduPaQH5HiDHxATIDTYP2BAmdO1tWeXtkAw7SX6BhhSwaUFaPFVf09i4aHk
S4dqg1YxPfyq0WsQwPqBkm0hzHoH85ZbtiH9eAfYrMQK59q5yVc3ECXg6hIbxiabt720XuyQRfYm
+QZWfyVu9SdUMFfu0v8+fbMgduvr8CGZdRq1Z0dfhod2q2yCtXEDL9T4WhfX0KeWUO+bW2QAATyn
X3KURWC9gGxaAneGHMnv1IYN8C1aXmOgiCFZcMUvbDzNEgAPunL9HWGy0F6yOlhg/LjYIGaJ2CcZ
7AAC4b6diRd7eArIqS/VO5KVasBK50CIHHXxWb2B2xYY3824YJWBJdwGRYYtf6K/0s/qe5puy83w
yhact8oEvjZ35cu4d1/YV65Zua1Ym28wsyHohtDCzYv5FSQhCNHlLlo7y7+585Xf3fiWpqiGZVuu
qxm/3vgI2dcgurT+RnO6GzhLAWZYM6dNf7TdZ21GmOIGssi+QpsB2QTR6BFGUj0rfs9Y5b95Mxgh
/NuvUDUMEM+KgffB51+hGTWDVbldfxNqxAr53+A3mS1HPiIk2mDYMH8s4NnhjsO+yj8VzckngQvN
8hH+SHiSb+f/+138nd+FYnCX/Ge7i/+TvNbx6y9+F/KMP+0uNPefrq05+EnYZD8tx/nHH3YXqq39
0zAUVXE1U3NxvMDUIsurJvjXP2z1n7rhMNw2iPqa6vzV/+F3YdJlKi69um6zMNaN/xe/C93+9Y6f
3w97Y9NQWS/yth3906Me1sKYpq1ifJ/q5kc1jP5htjG86VogUm6lTq8hD6lYbSJ0QFsYXlhA3lYR
YDPVBr+aw5sagn64BfE7LdsWQLdrmvl9VXX1bRtiyuxgcS0LH3Qlk0BqrgN/LO4xfDCOremcbVsl
P9p0c3AD+8jdx2ABkrxld341TcifOkVSrHQgEEfSe16d5MdLYRddfnSCJiDCGgr2BT1ooUu3PJJj
5FHX2eLgkVWbLyKbM817quwUeUpf9Is6KNXnBMyTWVbtdzVGuEUl0TZWAzYBg2ndJH6c7GJFx4jD
bGZCK3GB0kbj0J4yC0XMvDqmmlcejcYrNl7uPV6aZLssLm2lg75+abrYdnIS3tj1oW9v2USjl5yU
BTL7c1HH/rCXVe60hF0PSkef2olMgwnOiwSVmnm0LD7q+RDTJ08InX5bJQRUbTne/Dgrw1UyA8l8
ZROugrVW1+jLo+JvjAj6kI9L91hFIi6F/0W6j0eCif926IVpujcKkWxxQrOhGmdOf2TTPRzl0dQT
SAW2U0f7uVd2NCVr88xskMMjEgY/qypfQhD1PGQ7H+cO33kmp+5jdP7ieoXPZlhlv0G0NBjSkY2q
XbyoauheZ5WBSkPUGk+qll8D2C5fBs3KNrZe+Ss5rA+VW6yV9Ds7svqfTi/9DncO3Q/Whd2aNp5B
arhzHJQeZNULY+PG8kSJnZ6FSDBhOdCSzsmyNI8fSNFxR5RExQ3XOdlq7p7MuXAtdR+0qrG/tLdB
5u1szb+VTbJop8k9GQk2S2Ha/3GNwAVrlvvY19VZ1B9Y2PeHTjGhVaQdeeOB++tThxxyaavBkV3p
QZ0TNYtw4sU5c63W5RdZayd24lfy8HM9EAld+Anbe6CSyBy2GKBfRmZVytRndnAcLo0hEHyQVEyC
Tdiw9aVQkDmobGHfgJBo7tpCbfZVFt6WmG29d2p9MypB+qoXcHTYKPqPuB1jHpzb2gncwLS2BjXF
1Lkv9sQaZxUEt937SiGwVm9ar1p6WipuAoAvV6IkPD90GFt8FBh1H7JEhQn4V9N8JBzQSmYMkOHS
EeKzeH7XhiH449x5IJO+t4wyfDQijfA+Ll4g3VRsF/mD7mRhwG5BwIO92KUt9CbMrYV+TNuhuauM
pD0ojvg4yQsjf2uH2IKM8EkObjuRwE7BtlAJoylESPNyGLBbPoxu4Sz9Cl0+2dPP3ZEmApAlAYL2
o66yK6qV4MYZfbZJpXGMWp57bVIGN83cbvoq7Z5j+DOC1Fh/jGsn74/+tFbeiZ7vxg4JQ9EYyl1d
JeMd67H5+KPoNdDl9Whfl2WsfrRNNk/H2KsO+dw0+Gl2aOwYEag/T2oCsN6fLup9XCD3u1Ppqzpf
Y5CdnQT3XkgYR0gN2fmjKW7rVdSTxZPVRK1R7xq19DL20m7O6R3UnPHq4ze9SydSOZPRecc+0hAY
GMz0DfCtEMn0DcgSG7M2jY/OCH25N/+YFf5+AOyFvEAB7af1wG/2U+TnflnJGZaruLqmWg7/ccvU
Pk+yeW2RXcAi9zuko3bT8OEdBr1SD5rpgoyxE9Nal2nzKAi3A2wzipgYyZSvi/kzbx3ouINmnvyW
z1ztzHyrjBl81rlTtgU+fBkbjNtuIsV4VDEbTEm4owsdRd+SCdEsoVTrYvJfY407FHfB4bZAQVjW
ZNF32wT+wcNHBTgzhIvw3GD9+2A2wNAU120PsrNIkcjNsqrayqpCCq22che+hZPBtjQFeHzs+4pE
ib5MSXn2gzR6x0v4OY5bFVnDUF9lYWyvRtU5pAHYjaKPlHMI2GNdJXoIeKAjQwGKZ2l5SvaoZgUB
rppY+piEMG1aiKJaj+Bp0HXGnWgpbAddWp5a3nYEM0K1S/Bb9Q+yJoc58FQXScFLj7Vt3H0Mg24C
Hi7QdLbJTm2sBysSa7cJ7UdS+ycLjW+kE1j5c3dN5wlvwX3r+h5h0yH/5t30ttqC9a3txZQULH+a
2Pqwl3sb/jcy3r+5aTSN5d9Py39uGtt2VdOGDmZauuOqn1ZmdqSBEq4r/723FRVPyCq+63wV3QeU
MyMNGe2yg7w1NeXZcpCnH2G/opsypA9KkTYHO0OnoPejYa+XCXfAZIB4FYGAWOES6UhBkZV55+0v
HfJItslxsvqp7XLup47fDb60scLUrroBL+1Qw1ohNMxjYcRiq5qORzrH6Eg1kpQKDGE8j3Z77+q9
ATOR8FCt4x4QpCriZb4+MwRifWfOccm+Usghy3rAEoHUxtz6cShbrcas1xqx0Y/h84my3dUANsW4
ph36CDfZUlPqbeHhjOpGegJLTkfCP29Oo5p730ORrdWuBE3mzuFRt1duEq2d5nwQMopdSrVJ8RyV
hyCNTxFomp0cJ5tgb+fE98mKcMunTA2wS8vYPTQ6v7UpT4NlnXc6ZEklvoX7Hd8qRaPQNpsvGnl8
q3civnWAGazj0Eakd26T4wxRik3qoC4qq7LoHWBxbTQ+X5qMoUuP8DG3Oh/5Qqt6bcOrQFctYv0x
Bq+bDpa1l4Whl/3SSwgFZ/PS4dIhj2RbHYId/m13WxEVGbQAluFfF5RHjeYTB7Jq/RVD7Opguf53
QFvqDbBH88lOXCgCfvigTn5/H4z5EkCpuCvwlz8ULhI0KlT1b5ZtbDzf0b7YU2oiBeYn294PlHsm
lzc5QIuT74VpotBqIp1ijIaCWJYuvlStszaKXv3menBudc1FYSp2igOzz7SQHejLZPHan5AxyQzd
Qgtp8o8gQYLjaGmkmcyAQE2t+TcsjVEh9ppzmAfKsTSs4B6bd3cT2eQFZacsOgANY6UqR1m7jCj1
kNPns/66hhyhZZn3cY0mQlC811JtCSgBNVUn9pzdx6F0TBDE2oElzeYJH4fDeepHsbZbPUARshVP
XoecPts4KCWBI54UHZq44TAbyF6S+AvIKeI+iDNx16ftGt6weIISVf5d7PBX+0SDeOG8nXRdQoiq
a7Gv/TWC4gXxEJJlyr7HmovitNZB44u8+lsRB/suruCxxjdqmFZoBPrdIWps7dFpc2PXROIQJOSp
rkN9IANRwLiVs5sTJ2QgxiDZhR3G2auo6cfVZJN8seKs/5sA0Lwb//mhy9vXdWBhrmWqDg9dZ57J
f4p8YslAAs4avHfRR8fSzfKnAaxvi2oBflUFejQ99GJL143nSGHHCv2ADQUb5ocyT7eTVxjPugPJ
Jcx1ICxz1Wvz90Svq7PuCHFrm/79x9lFZq+MJgjW8tqli5KwciQ7TbbqazhM9Q62U70Hqz6S458P
P+qN/cdRbJZFujKLkTRx3oolptQd/rF51J3IQl7XZoD5X2vyJuCGx47ZwX/qYmcfJrb9UURDTRJD
1vvImePXGnyKlHi6nP0MFC/DpnGeDTUgIqmBanHzokIpp3iXAyp+3Ve2Ipy7aUowWMwhN9aDW78k
EJwhlcWvdR3Eq3jgEWdODSK3rqKssrrQl0pn/Vw1xjmiqIv71Db8IxC44CiPZBGQfsEpxEF/4NeO
cPLT3X9fqVlzfO8S+J7vXp09r64w8+gEAGX/T1+/qvuj4g6R9d7VmB8hoYjTNhCY45AqJ9Kq453u
NhSYlJKA0YKVOVdlRyIQUNJwmpY1v+49pEBxE7MgrbqqsoWWQyr2NhLxTIgI3L3Sgm3NHe8WrQLv
dlSLGCA5qvNQzXEjUDI8DGIrAoE3nyEHwpL4wvPV3MszZDspj/mqsiHzDRRYuaqsyTPkVVM10K4v
VwECiz6iWYZrOS4kq1j69UrXAVeqcQNO8uNwrssjWfQOkMjeYv1/JQ/bCFZupZubNsbs5r9/C6oM
s/76NRD4MlRXN4hnwAr59BDRwiyJCxzd35Oirq5h7MSntEruXIfEtl348UkW3ajGJ2Cb0XVeOMVK
tsmx8qhqbCx0VNDwnzqGsse6J4D3MF/pcgKUmvim6PG9+aU5nl9d86NDk4/B/jJcDqtFhH5aAoZI
Vn8q9A58X9uA0/7r/f5xRjZtNBQTEGH58w+RR1ntx0ef/c2l/fJiQi3WTqYCrvrrzYUGTqOBUyXr
dPZYnXrsVacmRivwo/75UA7wLKDaEOYY+9PhT6cFeo6m0b9dbD6hEYVYWIVwF201AHRSEucoj6DR
aiT3j2bU3oeDf6/7lXMoc7hQTo/VhRk0ODBpeeAcZI9FGPIgqyPxqVXTh+VVHIFScEXQP9aa+gXH
Zv+OCNQAr8Oe7a8m5QVoVn2tdgDlJt/JHopE28t2NtPRqm+cYpMGofqiWXej1lXPsPWsbUFGGyIk
Z//mqmpWTov/fuNq1r9PH66qa4pjmchEsO37NH1Eea7Gfael7wQ9+IYtb0BNrdWcY9zjaO1V8V7W
8kgDSh9oabIk4kraax7yU08P3MJLyo+mZsSuiDwEmAfVNXpc5/8cPEy++zGmLsC+jORvQYu1a5xt
EWGN2zUUx+ZGnXrnFr9l1j94/5Kwd29lU9Zk9c4wY9JEmePcanNRTFaFzI1IF7JNjosblCcVy8Kh
dB7SJ/4+ZT7eOlVm7jO1N/fy6FLINisIsJ3jkYVxE+NsDZTcx+Hvzvup24z7cSNcNrOYmn++/n98
ucurlzVTIqnH3w11m8beJXxG+0kZxCG3M3GQR2FYP3WxKdaf2od52KUNohWi0rkxL02II1/O/zSu
NyCrVD2ojU8deV6SQpIXrH3QyA7vFi+OvxrlFS1CZBvY6TdBa6KSF/fGnhAVJFB379dxVa9EQ7vs
dIaY9Hqqh+bHuMsZRN9uPQ/riUvT5TR5zcBYhx5qkalycHgvcKGb/gnA+4s+h77jwVo0xBlerQ79
X4IIJeYEhnsekD6oLKf86oyoSiRjxQ6jLYEe1NBQBEJGLy6BGrntt5IAya9ASeD49zFo66jZZGhD
9EnpQWpDUMGxiydR16SukuYl9fIS7mlcHNBoQfhtrrYh4qhpDLDxY2zaauuqnaJlPPf21VbYhzTE
xTaAXHfWh6jajoo1QUQW4X2fE9LO7MR+V9yXyBlqIuoqKQkRTndOCU29ixyUaGJ9ntHb6a4w0D+2
okpsZJsZzdJI6GDKE2QTwX6sIAMsCHw/mlC45kqer0P6y4OjHNENOX8gIa6l75X9teVGRIlhg1Y4
9/EAHAdzgNfjEQUa1ZKtPE9KWcjey5Px0hEzt5gacelLUy8vcnmgXl7p0iZHq39d3tuoWzlv+xNs
ir5xIT3Ief2jPk/uiIaR04Audmm6TP/qb1YDctxlcfDpcpdz+Qgg1Mq6ofbB3ywW9F+zpCzZTB29
CNWEiA4SzpyTdT+v2IXqCztPbP3N18XeqnIQlkUYd5s4ddBSlXU3DALA37OMZtTkm49Gp3SK44AM
st2M6OQEgR5AJJusmWmuLuQpDWbwKANO6BNUfXQqjbRbZKzIgS1Y0Um2ycJK8E+rQ9C4ssOce+1K
89eohnhj/zfhRP3ftlgmmytr/qc5JpnFeRL6aZGqV0lduVFcvxmVv0Usozgkhaet2jL6DkgPj1KU
r4rDx6HvfmkKgZ0AQhhvvvAecuatJzXQlaU3mO6+du36yJIeUk0F376KUSK1WxURjtrqjtOguw8W
KhVhoDjPmZplm86GVDfYgfvcGO1r4dXWOcnhvfqu/0JY//a/z6hzDvTXBbnpqKZLCpzloKJanyOn
qhs72qAp2ZsVYW5VRYOFUbWH1FZgnWVNURxtnRG5uE7EWGbw9PJbX+Wrlb1pb1W7RAN35Lm2sYrL
CLIVvMb9MJbeXh4Ven/qFKylZY2MJzIK8lAWJp6f1jQqu943PZISlrdD6KraN3GjrLu8aU5BOLDI
IArx4AQwy2GQGQh3ZsF1UCOzgStS6B98i4JIqtjLI9k2GVq0bW1vfWm6DJNj27jDpVs2imq+Vhh2
N/4Ylo8sO82V7SClCk1CPDVjqlxjCF/vZNXQ1S9CuOZJ1sBWlsPUPLnw7M5tOd3WIos2//1rUj+n
kfkVutyQLIgUVvOa+jlY6QlVGYrKFN9CgS5Gm4GvSrrsVhaeOSQkaKIzb9MlrBOmCjKU2aYdrew2
NKPstmr99BSbyM6K0sNjA5mlc+ggj9qFSDi3r2YvvJO8ljpfFbkzUglGdXN5DRMaB5IpzkFeT7aL
sHr01Qytdm26bQu/5ev33H3rmZBKomZaJaju3SURGiJh3/WvfaNu0iQ3fjhYumeJ5bxqPYbZvuki
sQmBEi5t5u0Rs2nQXqkc3BLzm0s6yJhK3qquogPxV9oorKw7F/k4KPSkiEY3w8FKLX97Utg26DbN
J9jzCfIaQGjb4/wqTQDb/LoY459fwRTlOTQhDRVl3tyladnCLKhuwlhp7mQTP4pxWQY65rjzCLVD
L5Mwij/kmFLZ1sHwqu9ZXORnCO/u7aA79z2/qufKqpHOGpjvM6+1nsugPXadG90PaZCcqh4CSjG3
d+kQLo3RSbb/l7DzWnJbWbbtFyEC3rw22fS2fesFIQtvCh74+jNQ1BbX0tnn3hcEygAtdZNAVebM
MXN/pJYhSaMlkbtib47pym565Xg/hCplD7JZNcOrn3TE2Km/74w9cezfB903jX3aUgEFxrg2t6mV
LmWfnDI2mbEP61BbU1kMsjYu2nf9e+V0xrvaiPGYCXxeZRMZ8LCqDNBvdhUZ7xVLAvgdeXD6fU0R
CPNJC0J7HfahOLmGMCE+uOn32gZkUKpfIoxEetS9h65qi2d7JLyhxvkXMVoj0mTFpLC7GV8RP2wy
ci5fDLIvFP9jFF20UfQRI0OQ87NQc/h2liDd58tBIs8XfwJPyjcEctv/j1hI0xAp/fWs5FvnWPId
6Lkorf/efEBYKSvwoMU3t2YPR0GWfdbmg5gQZzVzebXs69uyIpmo6pvK5T1xnxe6Zb/3U/8geqPZ
Q2dpKCoctDXcIe+9w7Qz7vTpa+xl9bJX3eBgFv64M6icCxS9uuSWzQspt7dOGNUX2dWYMaYRFpiO
e58csCabL3DaHX2fK0WFoV+VFdrKUnU2g5mB7IJ0Qb/XQkzurA4diWwGQRkDuqjGfn87lb22Xes+
DsXM/0dviedfGsfDVg408+ht9ny1h9YdtWti7ztTIVCq+OWzOYQRqAeXlcOYq09BBVE/nyiFsmIE
tHFdhAd58JlI9VSOUUJkgpOcB2SfPHPn0f+zz0h6KrPtl/ssOZUc2YgZVudRwl2rpCBbyBiKwF7A
TB2cxmxf30KJcK/+vHmzywZEg4ZEZe4anbQ4Kxnc3bklu+ouRwqZIeGH/RFfkPvz2mcjahT1+Ckq
SL1mQHVZW9rjZxiFe50F5IufJiZpP0Ms5DT+MAAr3CQ69blvPHWV+ST7UcNgKz06oLrmu+ns6eIp
+5wBeQiYsPXDgy+2avyIxzB8aeZDp5GA95rnW0+YGeCjgaiFdgUBDjgPEL1mrw9txZ+AgwIoBsOQ
HsctzcaXKgQNUlFeh0qa0XDqUDdQ0rFVWDjAxgqiEzIVcLtDWiBsTtonfVK9B7bo/jdU94uoMf2f
tk3pnkiq976mYE+dLxJUtIO0sjGKDGaOkV4lbA3lqZOzS7wdFPLwaCNpG6qP4V+MVQExbGEsdct0
yUJ5mwAojLougxyJopJhakRuB99fQfoAhalM/KhZ3m8RwOxcVDnvLCJSSCleevRDbK0J4Z7yOXQR
+Ln1mDTKsDQnN4ZEMTkX9OLeQbOUrWxR3IU9yNzvqsXCUwv75KYRWQl3mMlCkAzlQxaKZ7dp9OhT
Pnet3AcUJgdkO5uG5TSW+v6v53NkGU89KBtE51HJOyrzH0Ov6K9OAREsqPToNfVI9DZJFn6ahf3D
SdTy+1CMu87NZvB8f1WSCfREQsNuOix05oMr7OwQ+/aj6nTUN8s+Sqr8U5FrHxGo0O1tQGk9/VSK
bu1R1QamaOLgZhrMN5pukyJYle2qtuuNcMrLbd485TYq23w91Nslch4fsYu81VCn56jCgEwLcQOa
YhWnr/kAZdZD9vVkF2Sg/Fiky95OqrUcC4qwOJZa9ypbMJy7Z1HF36wUMKpmEPQsXcoz5cETMQBe
ZCiP976Wmspz72MgmNX24d4P63XetXY/+UnKWVcFe06e5ZD0B0tbyU45Wc27eFvF+SmhQnyLECT9
gBW2aayM3BdB5Uvbxt9kN0C1hAruBm3wPKvjg/4Q8zADgOy7L16jLGV/4+JOSRY9Werg/z6SIcQz
M4n6lasFbHTtQvtSKBRWFCUPgnwYvUuZgyAiglp9hQ2A+4EaBle0T8gWjN7n39v1K3PsouXgw0+S
h0S3jRLbqv+0BwUON+AvUKlzXyaHKd9o94mtN3utdNJtSznro4iV/OJ4SgZyTYl+gOpwhgZEKen2
helH7bmIa5vMass7LEmdtyEbrnImsti3uPfcV0sbx5WS+unOC9W/7hW4UL4Su7w4/aSBY4TGtZKn
5pAYAsYnvQNI1bJsg61KJRMcse+tw1+m9myclQJbvIpMw+ol7aNNx6bxlXro5hEojb1i2Vq9FqPL
LzKEZSZHvQwuywQ6dilHHZjUW0rQKEqbJ9cZjzRTGyiJmJthp+YHKhbZdszNnD+Yk5o2LHVIlGZO
taPnoc6ivBcZuc+3wXWdL7F/w13AuanxrrJ8zT8g3it2ihtCLkEf3y60NHFOYizDx94rMDTJQfE1
Tjl+hQS2bytD+ZLo5pacSPBi16F7mYzxkf021TCFknz6dp1hYRiHL4Uazc6XsDeK3My3pGDHfQGY
IRuzgzxo5PtuZ7LZak526OfDfYri24jDLSo5piYYVxrwZhV5514eiHw3e4i4pLoa1yahlbnUBVRm
u6EGITzLQ+Fl0bbLm6/3Lnk2KTNwISq0jZJlzTIyjfELjESMFszkhbJVsZf9wdwfq8pZScbnoauM
fY9kZ1kFCU5rY1icCCgX+BpypjpVcUq78ffoODdlnxz1UqQwPRCyD7OGT6OPqgXMbKiPFSmvhVLW
4ltXwTgt7exzDFrsm/Ss21ql0J9LI/iqT6yAkYtuQq+ZaY9xdZJnOvE+rBBcTLF0NiIPgFl+j7h2
TDovsCoex/TdB+TFY20JzLap35MDsu92B0uPnh2WaGtTrw8o3RcodKMz+jpy1sI1bs2xBl8smz6h
ejjb5aGvBh8btmrcN2UviAg5yWUqO5wwdJV/OttlyvSG9lI3TrxMNJgGUByNV/AVgpjkTEP4d1Op
7H7lj4T1sq++W/AhFpnxoupF9NkZVD5lOYpis0nt1QBxdA8brYYhNuLQ6KrlFbkGnHNhEwCPwmLN
Nzc9dx484ihXt8bckl1UrqRnmEJQKtsYcqFFKpxfC8NZmIhHl+J0HInE0S3t8Enru2nd2A6lzTna
3jBLkZPZ7YsWdc6hVLE20jPRfTZOqmAjFw1HKtKn50Y3j17m4nGfF3ivRdSsy8vR71CXn8dXoVCQ
MCfuCVC4O5mslweKe71bUw4UMsN/n2Om+KDklnjUlNZ81s141aVd857y/dzDJA6oQg8bjI36cgXF
D2DvPMqfErt40TssPRlV83qRG5n7YjbCv+QCXV88qsdC9WOkWIV/IS0bHwub/PXckl3ykOeQRm3j
bCIUvEyKV26T1LuoSR4tBSTZrU/F9ZueUVPQAHjdy2aqD1/h71gn2cp9faOqIn6SLVd5DJyhfVYz
aA+xEEujtO1DPfb2Yc7RQbCdT2VbHqJ+8B9EVaeP94ly4K9m61Aj6ddUsP+53/0mf/X9t3s2UDAo
ksdZUkVtd271INoYFfzJiMBK8piybl5EZpw9qsn7aLf2j6bja2Ua8NYIpp1FlCqftWdVi8kwgqd+
/rR2vTrux7Qk8l702koDcwvOhjj3oOXZ3ipJx1c8Rb4EVnyuAqV8kf1RGP3uz7X0bLFEetK7r00W
hRdYHDbEv6H61lji5MRD8Gb5cJrMnD1YPbrjW0X8QU4AJj3DjszhHI2xdrCnFtxhFNTfcijcA9q0
L7AbzMcqdoudFqb9kz1gmy0vdeP4R6Bn5fMQ1AYFbU66qvmMf0KYXMgJRoV58tBMFAYppnMqDUTV
+fyv6lMTAjjeRaQ2KUuP0YJLQbg8SP23lIrLs/vAX/P+asrJIqJK37UHCtFngfn9Bn/d7/4zdBb0
KPMmkMfwsldWMQ6bWozYVlaromuTL7VtIIFN+TPFmpt8Iciz6HxnJBZqTGg4hACVz7QM5oNHEOXF
t9NolxsKdTbNWO2H3qn2kYr7373ZzX2Jq4CmlcOyfZv455J7X1kMmDwllb/8b5NDwC+bysJvS6Mo
NkoMPgWwTl7aGvfI0sqP5tyqRoggSW9Nm0bx4TVHvLLAujUYUMqAEr8ea2nZkf+PkJM7RHsR2eEt
yOR6RN7iOnq/RZDuF9zasRLs63myOpXqkq90uFM6dUGGD3NBmPy/z+Y+xYzFL9OgxDEavYNhwzsn
GuEdZPN+KAKE7432897z16zJHKzF1KQ9Mrf2oayK+imZtXEjWiLkfA2l4nNTaxSTxWXiLb0+z19s
KoDRXSmfMVA9qLaTh713qh0VLVGXSuHln6nAQi3x7R/j4LwZdtC/5YFtPZpVre/jzFGPbQRap6YG
EiZbNtfAZyi0fXjsuWErZ9vsfh8GE8hez65lbWtpcJEDDdC0s4rr4TxrjE3feYDwSXFmCylidrJv
AkqoAzX5qTW7MvTSX10U/oxUl+yWkrArCKcJcCns12rqs/Xk9uUT0kTYxbygv6UDcJP5ItZIl6b0
7A+1NmOYQdZ4bm2E5MZgPmpRtQp9r16GytR8E91KKp4jgevlkFFAas+qPo2yHPgKxdVUKIPUzVz/
1oCkC2EJvWpNZK4t1WT9mmjVq+n6T3Vul18Gx3qdwNE9OQkOGarjslAQRrqWTTmgVPUmoybjJLuA
ZpO9JxHYGO/sltE9aCVck/q9ynyKXZy6WRleMOzUKZnObA0pbY6G/LtZ7N0pET/Ab5Gk9rTkSsG4
2PJPB/REwvwlbGL4q/OUerTXRqP1n5Ry2EvAbP5h8nT30PO6W7bd1HxaXbaRP5eAOB9U1qhPpVVh
Y5n7/Wmwp9+HAnnXPgtwUfnT77lDTDApRuEv2DYt7pPvc8aedEExavgBJ9Y18tV4HQ8ifGOpB0oZ
Lsvm1nRr6lxD/hOyOWlxvoj9dNrJppUY6gOgG29PMC18sxr0DUJLqqMcjRr/g4C0c+JRGr2xDT6V
g9Nebjci0R5kQfIkL9QMGy+OJru244A1zfzyzkhh9YmiPciXtuxr+5isaWUf712yH5FcL4gmN3ZA
lX4Y44tcteEaueZXgNPIR8WYUjyfTt8RDk+bVq2zcyH4ogC7Ivk6UqSdJLX3YyTJrI8FohVh1KeW
SPKXKLfAwE+iffL9eSOoILW1/T7fewQv1qWWN1ei6ipWGkm8TCfXX9pwDReRQGsNoTZ+kgevTbcq
miV8Gujyopo4ra1s7SlNbhNcxZrWRoxJhoO/WdDqO8VKhqM8+HqDBbI8Hb2PbopXUx34bwWuBfu+
pqjMTCbvLdJHb6XnTrjS56YHaWDBx8vbytHKSH+Uueme5KXW7CKgEi4j8FE+Gal1m2S7pX4oDQAV
8poC8P0mz/LgUW2CR1ifBuobszr0xehpq7F0xCMGOhSNQjnV2BVG9UGNi5lhPQ8VXgFEbp5vyD9B
Bg9mGaSZDri8qs9a63a72MiuslVYQXP+d7+q9yO+9vNcPU17OdcI9fo2Dc3qP+4h+2XXEI39gVDV
K+jJR7kZIoulP3YtOXRHz6L3YUpv/ZkKdccuimrrzf3/ni/7u6ooXqqALYdt+Pu2a1GRz2cYVSh7
PaVWR0kIlg+jMm0KQXX/7XM7f3gtk+TG1Iu97HId17vIj2zl7xoyfFtRCojsXdW//5/LOzmgN9bP
stZC1kX/Wk/el4Jt0mvEnqk6r+0Pgib9JxFwHMesGADu3Ayj/kx8lIVQGutHXDEoYpj7jQT7XrWa
eLfBr33pWOdX7DcC3XhVwiyiyG0u+89U5TPRlS+V31lXwzOwQfawXJH9tstCTnMxsyuFRwl10dm7
XvX8HR89At1/6jZqzUkXaYJBiBS6st5QLr4OYmku9JC1H2UMPXXq9WEp+zLH0gGjtWDGBZ5wVaVf
qqGynuPUwZvAw5GeX6/1TNBc3QubCnI4LeaznPLnggE5J1vlGImmp2YvAy5fk+5EV31uJbgwLYos
fomVfnqAXLHrsEMxsOoc/FPmZD5lRtllsAChoHPY5dDV9h2WKKwfmuM4y/HkQZ83XonlfPh9V29l
Vzxv0ML5YBPUWqD4TEjQkMKDHglnSglGD+e5VtsZ/nC8NWWs0EzKY1Ta+k62qknngeq6uBoKf80i
yH+WBySd7yBMBGUFnv88JUAPWbzjiD03WzjiB7NUvpgg9atFMBu6eNp4kXOLCOJDPLXK7W5GNMed
odRRSyqUZ0Pv9Ofp+9CrdoVPSAFHwoy63dD01sqrPHtrxm8Q6s1fqk+timc1H0FYBksnt3/YUW0u
9Thjex0lDUkM0z6pWlxfq9ysrlrY3rpybLNuM5qhcU5yUE6bL3IBrFHbUW7Y4yGhoxzYPTh2EVbL
SIugUatAAcZgQlw3Cz3k8G2m0KZpORhGvfjHlXKSFQQ/kr5VFgNhtaeqNq6ZaY4fE4SaNeEjKPNz
k3qBL3iBQDGLptssrSGm5jbIziM2ivOBNQ0fxqlDOPynLw/ycEuGVFDG2ECsVTF/7lS0vTOnRfR1
BLzEDm/Ylhu7BTcx0kpARERRshSWnVoKOWklTxM0OLPpIpfLK5sV+c1y09S22KRhVz8FIqT+1nS6
H0ijONG7b2qKKzDb5/rc+G2/CzReT35vIy3slC+kJrofOjZnfqJds1RVd1mQzWTnziKFHpHtd/Mq
pHLVZEHVtdPFAN7zqFe58dpRwZCllnqxctV4HWglc0uO9VTcyDEQ4bexskq029j/vk6OabMG+s91
poczexcmeE4kZb0whpyM2ujDcvAAxfIaKJ8BfoGxn+VMthI8mMQEY7t5bLPI/Naji4LmmekXZaqK
fZ+I4lFDD/NFsDYrJ+MbXEj+5CqxjK6LkhMyU30hBzQjXNgaW6Gq50tT1aEB+LThAwpcHh9Y7p3G
/XkIlOgt1Aib6D0kCq1JlAMipoRFr2ntYhiYuzrtfp8NdrHxlT7cGEU2C3/mKfdReXa/LDRLnLVz
PwZRaD0MwrA/Akcf12WSDOvBS/2PIdMewtzMvvKaah51fNV2No/nF35NF2iWM+XdTx9EPHUvfhUi
TktadeWNSveixMlA5BxrIznaqTX1iIQjjNzxIbW6WFi1RvJkUV77Qp08gWAVfvb9TrWDXr2Yb8x8
IJ9Gta98zMSwAAFd1sU428lm7fDHnw+daxsN1E9ObxPns0SJ3zQ+SWvZfz+IKbiitqPUvqzeeOzX
v6o55kBlww+WvLisRF76UmJyhYC2LQ/1EKl7M8I+AQIbEHUHWwUnG69DWrEkQiggu+TBGgQucXV7
li0i2MP1NiovCGEPInjB1/LPPSqPx3cqBnynua08RKYLgyMEvDZ3ZTxKTlrZIxKaS4ERqDv7bi4X
bubDvZkpwXukgo2FFklFsRxA16/i/jBXD8u2PNSJn1CsJBbyBn/f9R/tOAqehG66FKRboLrQ0C01
cONvpo4Mw260bo0ppPbWaUD2W2+AHTJp6Xacg+uBjlIpzKGJp3mYvYYgd9cAnjRsXPP0Nc4F/slh
VS9wP0xfOysJD7DOoNbIZkiVEtjjV9kSCupdT4D3nbxE7KvYEHt5dj8okUuKRLZjclnubWYdtAJn
CUgsUdlqj7hgvfielT1kQdO/RnVc7ypsQhayGdtWus918CtCzYbXIgTF4JsQh+SoMyjuoRvAy6S2
1b/2kYvvjGd/z+dWTrjjFOPcIccgjhlnLyov8sIk8I3LGIR7OZbihHUVjoKrB/+Coiwd9IuQBua7
eGBDn5v8pxwazDB5xR+6xntvXMTJJncy80XOy6HqxBURUfmznd5ckmZ3l2EL4t5o7fzV78dtYpGq
pFqgeJ1C4pOFV0NAZcyNkQHr8ZAc5CBf82yReVW8k6OKExV4S5jFRjax3QMpOgzqyoxnx67S3ed+
GR3Lfx/GcdmpvXaQ3VNblUSozen3tFijaAqEA341kY4xxXypGivMmZpp2qR6df3dlBfKcXl13Mbq
yg+x3SUi4+1Ku1d3LAeIOfHKRtJjpcbBaF1M1UimLxvf8PhTzZ29qHx0p3KSG6GkVieCi70+He+H
aQjUox6b6Q6F31abW3JQ9icj8W/qwL1q3U9miOMEw7lGFTvO4dzmdnERRY911c4LGuVXV6JuI+WL
UrfXkmUx2OlBHsIAYXh30z7Ko9s22W0oE1ggj87M4/gzR54qSozrMr/swhlhPDojKK4Ii19hxvVb
JHi7A04PiMfQrHTxNCVqfJEts8VCy+jGZ1YvbDWKQxIIUA0VVqK+ToI8mhRjfmKZ11Ak42qMMpyq
vTiEfOSj1DK6Am6XyWdukTlk2gOVvNmtrVXeOQQyiUeSbl7lfdySF3huXKb5fkUcNSdr9JGc8yNk
FwVX0w6c4S/ZdeufUpglIZxT+Y+QfZ1bUNbbBe1j2GnFSvN6k1UTz8hkCupzMFEtavrGsZk3XNV8
kP0KCIpQU42jnGqKvrcAnP3uu0+TV/2ZK/szdxQHTedz35bR+AXTQ8hQhfoxRE6zGVowXzG1fbI/
8O3pw62mZmOpol15JlQwFirhwRQ4RWBUZK7brOueRifrn0JtE7qNiYU4PaxQ9A1xTjjAk+eneHqq
Kjklq4Zl7XRPJiK+i8b+/zaKIIjioyjEWGS+OMySn3hxhEu7HZO3dhDbIc/0KxDehMJCbA7YpD1r
GZZn4VfZWUdu+1x1DskXLsgHwhWF3ezlmM16/+wp47scCwjXHnW9zjG1jfQnt7PecDT4oftF9xKL
wH4u7VWtNHgocbtXxfOVozmP2WntLNykaDZyaoeJ8BpYSc3DgtFs8r3Dn/tAVZb3iaG1XvqI0uFa
08/GvDMS826pzI1nLe6No2wFKuwm0cwOjbCJn6F9Vqd5vhws5vlqbf09n/ht/ygHfWOqTs5onp0s
RLSU+jH2E4O7s0vQzGVfmk+8pMwncAUWzrResW2q0HrKNT04j2W0kYNyWqgN5rIOCMffr7L654Ji
tau8Ri+Ndj3hzbW4XzRo1ZPr6/FRXuMrhbtz5x9szj/zrx8sm0EcH5IqerXtTjtXVgUsPAn9N3Ap
vzzMtX6GxkuhGNCtMJe+aq4+fTZR0KJWMRAf8ZpZCXxG9knhE1hT2AQVKCSvkTNiQuO41ptfZpsg
x2RNDNlzPR+qAKMYT0EhkxeY/XkuCwk9sg6yJWc4ArcfzzObrbwKBHB8qHB+ckzHKrhtwZY5ES1K
LaeHrmmWD3oSJqfOHfRt5nRnFBEDXkzyGPke5FT1U864dVF6mZxkW5BlQhmn7rW5S/bbE5uTPBbD
Ui3a7lwYNVuQNBGfU41VmFC1cQd+3X/vqxc300tIhaq/6bumfbSiBH58mVIUk0z4DQaKuhBeWT4V
88H0McMMp7AE50rT0DQCvmyDWqx4KOcr8ONJNNQdBQZg85icVQJ6oDBDHK2+M87GfLByq1v0VhOv
ZF+tJQZ2FeTrnNC5snHRd/cuYbTmKdKues264EFeXiIV5wufLfhGU1LzY7IT6yAPiusR6pKnRSc4
LcxgXGbsjhb3SfXQ/p5OvtdiBfqfZhi0W4jbPT4O8XeeGz8HYD3EPafpgNk9mFvcKZ4p+IUI6ar+
19x21niXKL8sbAVh6Qvc2m3jIWsy63kME+9xUhz7EBu1tovgKc2y6uAKcmEXWwE6LTzch9r5DFNY
klqM5bo2NxWSd1CSrHfX8J1t3GEUWyQk2YsQJEWKc83GwgT13QPES4mhddGHPH6ZyK7Kbqyr4r0S
5vjSzbMCw/eWWZeZ/8+LMB4G6zfhGzoQnJ6thezQ0pdl0xh8G8bgjAXJA43yg30lBkKoajrTsp6E
8A+yu9KoSxirqn5so1R85Ik9PJRDb5NgHqI3MjG3qwddJ4zoZO0FX4PdQDLmk1AMBA90QitsM4JP
Ywwvfo8mT+ExeiaMj5nP3A/tRsNWTp+Dm0H4KaYV7gjlR5hrNgsNPKjDYvDZupjw67PioPoEUDp2
jMdO03HYmbPbVU8IaOyM+IhyNnnhfbCXae4qwtN3crFEk8lx6tsWPVmeN3xixX4sq2AppxlU/1D3
VuVnE5LHdRytD3lbUWCJAwIJKdP8U9pHt/XFZ53Co3JsoJ8ys46f8ieZ7Z7YZ13zRJ3Eg7zphHfV
EqKtua3Hb1anxngsGONzjAfApiQ3WaxDXD42OTVPh8kij5C0jbdWm9CkrKHpmlPTUcIwxP2e4Kqm
8cmTfUV0bLDLK+aWZXbdivUwqEp7VPbY/sDR6jPvJRKjcrY8gJZzKzHM6WVmnswNt+vbfVFkzRy2
oJqIEr1DUZGnj1rqF33NxEF7dlXPXO972VnKDzx5IDCS+HloWOi4fTV+hzMCwTvqrTfYMdEsMBJI
c4fusY+G6nlShhGUlgA5MTc7KpMvnhouRw2A+8I0UGti8MEux/D9U6m73TM4eBzhpqdo6Gn0mVgm
BpADOaaE5XAMTUGRJoNhnTAj0X4k3pjgkqHEK34uSa3EaECQs7+YRGaey1bVbiIwfRC/cnXM4AeQ
VHNY4C6lOEzrhlXOpv9dq+pyY5gWmrfBsD+rgpBrXX/lWzw8piHl5Dxaf2FmNlIXI/BB6eAdLWsD
65MYGqqiDc5OHijfQJApT5nIaTHazg7jzv89/o+p9+uNpu1+Xy875eW34Qo3r0Dk+tVtiRsNZdJ9
dVRkIY5azGACV8CWQKgdnrHMDr9iQYvvR2d6L5Wg4hsljHomPK6tPSpmIbBV9V6JZzcr1U53VWb5
V5BT3Tr0QlbMQ+NfZV9PNQSwe4FXXK4SGE47Pocp/J28nMS6RfL8MVb2VxfC0qWihOE5zwycW1PB
brWd4JjbKJF57tmP7UCQCBVDe/D1unePeDhEGxwhl9ZIAjJH+/HUIJLYqKFebNDdKE9hz3eoZN30
aiSay7emzsit+dX7VA4QTm0rOVpzU/HA0LpF9AryB4lp5zzJ7iYfvG1SYkCNz3f9zjveR5RvdBs5
6nrWL8pyvZMclF2yiWUDlhpT84q5MTavPW4eZt9qn0TEjm3nW5gKa8HRCeuXZHCdh0LtsH/IB364
rsWrthi8R31uorHD0cbPE4pRaVKYoOwUn0w4gKvoFZJ1cNJC4vqK9ZkX4btqjdZLXef6Cq1Y8Vjz
C3gx/FlJ62A919WK9eKSnDiZZfya9rX3oDc9TnmVcWgtoDPdrPDMAdQg8I2T/TjrQ6FJBdspVfEI
nUflvLjBKJEF4FW2+lGHB5EhuXSFd0UkXO7Q2dmXECkAn9t6+K61gu1Fnn3xzRgQ69SzvNFd9dSW
lr6QM0qockoRf2+IWi1ql3y8P6HqcCoswCcPbFPdAgZWppMN/dev6vzDibUQtVjS7izDzz560130
vIZeW8fuTn0ZkkPgF/HRpRY+2fyctYERETh24iNAv4KHSUPiUnThYyr4mEd45Swc01BOMcrOHW7y
2KW5lvWiB1rwYIiyvJoYAW8yQ1GOXq/9PqipeLJgcmzv/Q3Ky9Qcmu2Y9wDA+Yx9Yt54btE4//Kz
ZFnZavo9j4jo2RViJ6ouk1XXsk9UB7Xf2xM/WNUz+6kpMW7VAbd8c0p9FevW+MsI/N1INOZLrRfV
Qh0D72BZMSzfpGofVMqr3yIjByscd9h4zc0qtO01mhWydHNTTyByhJlvrdCnVW8kbouloznuZpxH
bZ2AkW0KgjvzKIsh6pYb/hIKwYk3bDDgn5XJVd6pbKlBKOr+BZnO+DLi3imv0Q0dC/uysM/tMHxF
0NX+8t2tqTb1T5LB2cOQaOWrTTnNYz2a+THTCO5bIb5F2PL4VxW55GIMreJr4lYbavSaX5mwtj2B
li9xGFSLPKqma4Lf+jpSsmaXl+F4xKW+APDR6q/GnKp1KVb9abcL1n/NLx4BPzI7Ud+aNHUQE3gF
nzhq4lOKb9cD5IYL5p7IRGNnZdX8HpHxdzslf0E0CuhaOE21h1ZTE9ManZgUiZlUe3mQQ/emrUeI
qly4Zf+4Jk+pqtCEp2x4fRSnaj7UaE6WWtV3S0iVxYn4EhI2OazVWOXeRyL2dKzYmSNHqWp59dhJ
NMO2cHkX3w5WEbA66puV6FP0qvNAjyEN7MJa/wSY5W9b2azi2IVCiGB1nqJaIJ6JPXYkX4DTkxGv
8NuTnPpAm0+nvF4Xfne6jWC4HO27zhfhSp7+Y37onkcCLFfPrFcR0ZH3STXyIzlFJGVzM2qCemMY
PBw0vwve1RbvPoIm00aO8qbGKLZoe2weGCWpDrlLUZ+tUYjn+ZZDoylv8pZROzUPsilv2ZP9Wspm
wPLmdkvZhA6xtkzhbPgOqru6IVoVUI4FpAzPnnufPOsdf9pZfQXeXLbvB3ndvSnP7n0sWDa11xzJ
8JjABF6bMqMg3OhcfKcc9+JSywWvfzrc+81h0B+yFM2EnMH+1r2ksyqxIRJLhuo/l+J4ARXDxttb
zht2pkFSludzsu7D1j1W85nmYlkgz2QfW6Xfo3/N+2+jiBLc2/2KNDj60FyTRHd2zUA9ISQiKmRd
DxTzQp6a5sSqQ57eJsi5JPP0h9Dt6tulsq+S18vTf1xEusTZYWPSLMfQySgUwMk06hDqZmkVXKYs
CKjZ0FhWVsh0BJ5J6/vAmDjBifL5hZx27/cSGLM8L5DbE6rGhna+S2PqR1TF/f4+T4n1aFdH4wdu
g8628THocWp12OmJN+w6a/Yvku3JTccdNqK++XgfN8uccTlVdt7m39q6GejoAhGBQn3CIu+cu/n0
NSjs6lFN8//h7DyW5NaVdf1EjKA30/K2q6qtWhOGTIveE3RPfz6itNRr6+57BmfCIBIgy5IEMn/T
HsIo6p90DfeAOe7XJbrfI97tUPOZ5qV6ENyyRlOuuYuCGn/2dlU3tsK0IzSaHaVHXL2DAdHZqWrt
IyjL+2h5CJNL75KUz7JB7Y+jekvZeJS4zjImN0YKthgIL3cVNfQXHSbRJE9nliwmDLlJkifxuLJy
5dD1CdTUYHzBjLe9lape4TqTvJplOX5BMwF1wk0VlupL+1L7TvfS+J3Bvp503YvEOv/etw2EJ7Ng
ukDTdvHsLfRNb5Q66yuEooAsfdSGcE56lA7PUQ1CM1RZPeH5Nzwz1Q12ghn4SvYqTZGem8n7LjvT
ytCYIh3BJaRiGU31RjOCizF2IBrNyjvLTSYocs9Woe22U7x4cW9/9ss9pxI71Uz1A5Zoqti2SoSn
HE5ISy8uu6PVkatY+D6Wn7LtzEG591fMTXWo9GQmmYgZSIjoJngf14hObecEF+H2vzeWg1zwEE/V
5q8OCAPoXFUuCuZ/jiC/F1wyM4/P/F+Wf8XlOf2weBrR6tjL1mDrPVU1EskzN0iyfSatL/bWbLX7
h/Yj4xaLNKhon0QixuwNxn2G7nsu7KHP08mYPOefsTL019n1MDhqdtXsTBySFNjMiHXgYoVjehaX
MBHESJmuL4p95ybzLm25l6OUir1JdNLxaV0ljm88IOFlPpj6FKAhNK40nE4fbIzqnRXW4doqVuIc
0P3cazJ/6Dtv0Uz8UcAq8+nqMXobdf5Gudlla9nMfatYId5S7cENx2+GFn/oM7RJdibWI1eJ88IY
/0qB8YrlX/QGltE72B1yhnJQMFQ1t6tKB93A+bms0yV4yOYoBw84kdWUo2+ubVNP4z8hw01m1cjS
2jhWzAfpJms55esd+lDm71ViJ1cJaWCO0tyIwOBJr59IBzDof0UK7T1OuuQKWLi54yX+/+e5v05j
ffk8Rz87dENXPoh8BFNAojk81qo/2ksA9EDD5g3MxhYfqZT7RF4K6IqKiE8ZhNWT3GtlcJpsFud6
G7JymwfJ/qjRcWj+1yi5m2RU1JE6A5r710lk9/2g2AmTkzgUrIiwbBTNthPeMwle5Riag1Wf5W7U
5wEMK4IjFyQ3DUgNoP2cDowdREf+B5FPNiT2lWNEdmRR5A+D97N1/Xg1pxFLbFUoOspK5H8vSsou
AAHVUY5UjHDT9nV+ML0BgRQIqpU+o0lr1ud3GbZ7+093o/YKziD/jB4idKoXUptNQ/+oWaXJsOwr
LIgHLW6D7aeSW2uM9xeILaosD3+a9zOgYDQgl5P1kDqn/qa925Zl3OSmtnVxjs0QuD2WUssubJR9
5NQ48eXCuOVNat6SKoAxovjq8jPmcQ/GnMGh8DqfSnYUDoYko06F8TOmqvYXL5naozyTjHNfXTXg
x6ERcaShFfFVcer768lQ7Zo55VnxKI+JHQi3XavvI9ZYkPfLAXAf96vO9zpmqFW8yBHswDZcx7sP
Il1tUeyaB4x+gIVMPByC+cBSDpK7mEtnCy3GcuRzNlbPM7vP5l+Ts8+Ozwnb/z6kSZp2AaBLbIaO
hc8EviEQQX3xgTOjNjxv7P4ajNZwEDzmsZKaY1XhvJKBNfey5SR1fckNrbo4XvVzsCpQ1X9CcsSo
43krUPTdjRZSxElXKmdUViPcdrrxLZ2gUw7Cbx+HPrPXaan4Z6/ttJ2pNelBR8D51LhTsDWKtr4q
ptWv4izKXqapYtHcWe5rKobuqAgVfBQFEheYJpsgG7JTWR21PPJOuh/QiVTw7045QtfH+GTiPKOy
MFZTK74Wc2ExjmLnwcX2RbbkRuEucEiN9mc3Bkm8dNqo32Kf3sBY8O1VY6fmoQkgmwdRqGzNcXKf
O6Vm0ZrrxxbfUYeS9tXD4ceyEuQf2SQ8jW8t0r2Z67QX2brHMU5lLaicKEBMM9eu+erbkXWQI9Q0
TW8u4ssLStfWznQCNVhC0ACS0NTh9vPsaoYQaJ9TOP+MFU2K4ZSRZit5GnlCUYlxS1mdTzS/KWve
DHnS7sswLPB1m9+CpxrMDWzt2WymMVjaKFOcw7bbfr5nYRv5tSB9+p+frh9GBGQyQPPz25bD0WG/
f7rP0J9P+PkOYtOlJBIHeBvJl8xZbgBUYfrw+Zqx46DAk1OB+3zVLlL8NVS4359QnrCO8t+f8P5t
RaGL1O/86e7n1q2A+Q6fTo6W55efsEE47fNN9vMnzNr773f/WvoSEngy/P508mjcWw5K4IKKmr8I
eXSR5V9jvbYOn6d3KDsuhlqJV8DwqidwRzPfVS3PpS3cR0plT43ueO+Qb9DYy30AlppfvRUalpCY
lj4UumeuvQkrgdYpLtyYrKdcJyMXTj53mSih6pma+knRjG+yU24qwBiG5Y338XUHab4lAbqR9dA+
DsXJLZOfn+M9jfwhz3wmnK66EobCXK+aZdqzYVg1sas9hkGhP6J8dXKHVjnHcwvbyP4Qxny1slMO
s30k65lth+hgMsRvQ+QoXCSP53PIjd6WwzrrHEx+/sR8LEk9nOcu91cZ44acv69jHcU55LDWjHAF
scvsIJuDNjYPgJvvLXnU0CJnVNkVcqR/3m+IvVY0ae5VhmIEH3aISRTLz/eLZvivQk2boxyRtnF4
dvTm/poyhLY7edAhCan2/fNmjPck6MT9KwHsX27VOAPGb3zFHtbw8/yhUTQIrGMQXeSeleIrCpqo
3MmmY6UouVc6CITIbGO8vv9jtJeow76G7fh5AjlCbngFH9/G+yt8hu0Emzfvzyt8dqSV+P0qBSQU
9OOZD6kdGslqmK2BMpPaZtKx0S3FgFIfJHum84hZT95wpOqMi1xdVw+eh1XCoIbtzQBdsKKeYz8r
IW7SnZEPX6ymDxfaYIzf46I9127n//ImajV5iDG00lFVZmqGHZurMz9Rwx+OqX20TqB8CTPPRSFM
5C86vB6cXD3zBnWJpalhqA+8XW1rh51zdDBA3nu5W+8HhX+uUTjShoWZl+b/4OIaT0C1Skza5FZj
yt8aXbaXPYPhzYyjnFryQu+y8XSPOtioDjwI1iAqcn6Cll8Ze7ymJd+vaOlGaExPllU+l7O1W540
5mOF/tA2asp9VGsROVMvuKgeeBDwxQoClF26TPSsPU+NrT7GavMi426QGKt4qjGvAqIGp9JY5aWj
vINn1Tae7tsUkjl86M+FLhDd7c1wz6WhrWWYFeKxrwb1Ob5ZU+hCA7PTFvFXD57lhmkiSUgqvumx
H8z02DRlC0d53p2wH9+6lnbotaAgvxiuIrcr19OYZy+eTflMDJgjuI6dvpQKtgp2Ab5DNjsB5Sou
1F+yNSmte/Fi7yyPRPPFekQlfYk2Ms/ieePmO5Al7bNs9Em5Rbm9vcljs3h6MYNIfZAtPglKxH4Y
n+TQtAcEKEjV70kfKM8Z6889l0KpLsyyicjVszEGLVqqTm6spyj6HZsy+FwoXDcAhS3SfnJgPOj/
dM8DcRMtDz6Wvv+Kl9acaOjUhBvp9JrgtgKsukrfOmXUkf/nyS+bRknO04jN4BAA0npjDvCqWlV8
ha4+vQprJQdhUptejLLjf8wZXD2Gz2RrzATmQ1IXE15f8UEJzL2jxs2xdyb3LHsn6t/gkIKXEXTV
zTLah7pNszdTc/GzxDKcdDwHFd1UbGwwFht5kFViyTyKiMUDDitH1Pv9TTAzJuUmlr48XoQPTzpb
9sigAZaQ7ChSMFNQ108xaa0xEfpNJEaN2nKUrAu+4Y3s7EfXv1BnvLdkqBZ9sMzTkUtoPtyjpH3U
WouK11BSgEQI9UURQcwygTORCPb2MeQCEMy/NKv5jrIDsJ9opombTnlNzMra2v40c+YGZA8VHtme
sJunVje9BdLe5bfGgT6lzWV0TWAWBXTph+1X5SLJCvWlDG1KLaauk8g2vV2PQtTeUzAn1qMyWqMl
W7w0KUsz/pT9D/Jrq/uZqjzZl31nfktMmAo2xPAn0ZL1atMoOxtqQeUuGYJdpDr+JXSMYuVqSfYW
2crPzHGsj3TANHh+R5he3RSsVt6F1beArzrl5qH6gLf4hEvTkL5M2Fo9R/hBPHcNTlCJkz/KUNyY
2GjGAmT13FmJrNoUpNPXspd7Y3LqTFzzZG+JnvJze/w8F/W4OauVtCfZ73hZthYOfzLlPfdE9zx2
2apCwPkNLy0N+EWEleDcNErL2dihqJDubps3VmJYOSUD9AnZm/kbCh8ooPhZ/Qi16h4e7Cw85sWM
jp5HpQXXHPSRYTuqwjr2SpsuTEvpz7M+xUptsP8z7Wk4y5jcAEUYzum8meLWXmHpxJD5iB7p3hHs
Kj2yratItH52y5jsRQ4O9FRuH9UmjZein/yHxg6cc1s4w3I0JvcbKbhDMPjTazlh4FD4OHjDyYy+
BOaEt0TqflMgNK9yfcJrp9Pia075Blqv7nzL4/FNw3wioLKxCP28B9fYR9fPjdPi885E5wiZsXIX
iesl+0mxw4UckkbO78FBhOqyqeZnzM4Lf2GTqltUVttw/cs2q4tNlfH1RFY+XhsEzQ5TD5RHsgO6
Mf1RTygrSeZASwtIT4iaE6yC0Yt+qLaIHiQ7YO5r55H/h+PkWUxr2LtaHV3UCaqA0lCI963Eewyt
3nt0G+Ajrn2TkVEl6YNMTruSfTJmu+1m8NrpIluplSS7pke5LMQELl/iHXxFpnc4x/PJCl93NxOY
70i37McQjxUkNDMWJkZrP+rF5N5SB5gLfTLS2Jay9uGzr9KiQbUxTuK1AQHkrIHKdus6XsZxUr9i
Lf97T8agWYmncSiXYCiir17/y7CL+otT2vnegeC2lmE/iI6eI0yKvdytsI5ByiDro6/xpP6Ast/d
wkQUD6OBJboc3+QGUhGF0z94hprdfN38kHHLK33mAZWNbA3XmedWJxnn3tqinZmJfWxlwZfYpDg/
vx2lx4g1RYJtK5u8O+vPu+t7d1gX87tAYeZYCTzE5bvrmEote93fNEipxFVffFSOdiEjW3yZ4sJa
2cmgnv3Wq44VXq6bvo+Sl6kDokCepviADb5M2sG8CAOzcmEaPlKXASYg897nJhPKuLW75OTZ4t9x
OdZUzdfAdMOXrjOPWmrrX/yhQocsT8JzpQno8apfrPXMd94GPb34kav9jI3iEVRc9mYEfKy+xrk3
Nqb+jDoFzFEzbN7Byu8D5t4/Nb/8ijWX+aLWSr5xS5LvRtSqD30wRbNopv81UYK1HIocEo5OXtk8
F7C/N50pgoMKlf2CetSw1LWRi3g0O8THRx9U22Q6eyP2diwwEikW9DbldbvopzH9apXR9zJr/O9k
Eh4KBDo+Kn1aq9z2w4XXnRE9KeKFsJG/gTGygPqxMYus/vBC9YqZmvhudNHH1IXWTrG9fqPiPPLk
A94ryifkIoqnrq5YgI6+tpGxbjLrC8SxXV70xX0EcoWsnlOTNAYOc2MRPYZ57F3KyALFPO/BxG9W
Ii2idesiJ7IOURjjF/COtU5Rmscr60arSh7vva0PLyl222idOIgXUe4WnOefQ+4xvtX7IfL8oVZo
63iI2k3qYr0cK6ly8d1eP6YjQLkkKOpvXfwK/tj5ntbCXyI2rp35weyzidDysp47xPgjg4f8Lbb7
eB3UrAPsEYhKqWKIDKnX+T6ZJYwMEX4p+6TbRG6s7pXSUh/dGMt0OWLo7GcDDuZLlJvBDn1QF/Ce
Xb+ITHuSA5AkyhaI+gE5a5p6qyuRzldAvQgoJvC65osDJnunpFm5qTGCcUQSvqL4r+9T0+vX7qBa
X+1RrCInH9/8ejB3ro5viIzX6vd2iNJ3gZ3bVgA/2mpeZH9Ns8z6arhkFIZUdbaV6NP3Mf0u+xI4
zhuW1cYOy5bpbTSalYxrFgtVnGF1cl5D+EpCeSdfgvyOs4qUaGvYqbKsrRCrM9YSR7lXzs3PmOww
w/r/GdKbngmfQpirv44dQNof0LHH0RKJP7mpY3DKVYRz92csz/riwpuIt1QK8CL6MzidO/AncNHZ
tn7+FddbKLdh0J7/ivt4RJ8FiP8uscdlA2t52ff9W2419a2amYsuGj7HPyFY780Nc5p7iCpbTRIJ
VqzCsjY0R21V4qh3CwrLWLfmgOBJ53mb0jDLs8dKbwcrdjiqLb8nZXF/H9heecwKHMYbVD7Plo+i
TpuUVDAUXPwStJCvYdygCeDXwVOmdSjExkxGY119AAZQXGrbUDe21vmLPLd8Ftb370Idd2gksDK1
7fwiY3LPTz3rADPoQbYML8aJHahTdW4oSEVpn1/usbjOsBDM1HQVjqP6BBk8OLQTDtOZb44Vaz2c
10eqIrLXSttq5UTYg8qmkbj9qRyL70WdqU+NWYsHxBZPaeArr60eR1R0rWQnm6ap9Yu8jP17b9RP
W9NL/Eeqp8Fzq4uVHOVOzF9qk3m8ClsR4BdaM6M1USfs/fgU1mb7Gpn1MhkN5JgdMoWT2Ym1bIo2
+Qk3fry6WZfcctaeVpsCEvVMY13aVYvuJQdluFUVVEx2aoG/q2NbzWPtkgU20+gsZmXbpLWic8fD
X/bJTdC39VroYb22bW3C3twTV9Oy1W0AgmSfR352kRvNrJKVWtkY2hlFfo9F7ZTBVgpCXEBt4Izz
YBmTezA4650qKHB+xnwl9FeovWgLkIfltO7SgdrIrMGTeSI7xJCatintK8chZ9cJwQ3Ke/F0w/8V
pQceGO5HXPm/dDGor1mtTMCSmvDSFo27QxE+QmvRNh96Df5uaZTVqxaXEfWNqvsAy2sZhvfLqOPn
+DmvVZMn1GjfN23moFDXZbcqKbA0/c94N3f+FSO3geMKRtxW+KuygkZ/8MAzQ8lQp7UJsOBcTIYG
NjL+QOB8RNVlHI9y73PjWFq21RIBixp7N2/ehMxDYD3Ou7FRP3c6FeJPozcZ1xV4+jJ2H/xnnOz9
HDzUWrVOVRP7bdhoW8xWR9BGNiU+TVHQDlStfdwE0VuYZN8i22suPLijN3OugqfNa+A7A6nh7Eke
MlWNfqBkiGH4PChlBQvyC7YHWVieKSOPjamHWWQNjvFix6a2ypKxuaSanu40tcrALxj2qYrTdBPW
g/boQBJb9tBJ3vvJeSTJPgP5mX5RtFr4MNkjn2lIaBr1Erpj+2g2PEGySlNPGlq1h9xVgt1UqdOl
DPNxNWJk+tr3rJLLL9xzspNplZQA4qZfkOBSkxXw1vQUzDQpT0CFXMi23ADJi0E4iAmPxuSfHnkO
OVyOuR8j27qCYmvfvY+Nmd3CWfpaG/riNOTVRYbiOQQCwTrHfbuVIbnpTV1cyBUs5DGfcbmnz5rY
9xgj7kP/nB9psO39hGpGni5Lmosb5sVJjlenSNn4FkbipTC8rUVi6zhVcXVoi94jBS/Cs9sYxgZM
XHJFF99dsXAZn4rRaikYG9X8zC0xZzKClSvgnZmJicl9hZvHIpvVQrS6TTYyGGu5W9133QCFZp9s
2nhURx0ImsZ6ughE89T1KUhw0ydZnanZVhU9wohDae7HrK72+ZyZjFFk3ExenV5LRaay9eDZVIts
aatN9QUf4RCdUFKLHcKksDlzpsrj1p8XUQuAheuur5Aa8wtn67jjwpoBH12lRAcW4Pi9zU0nFP4C
voRyitOse/0zTDigC90BxkwRGr+H+Y3tY1rGMI+zybg8mz0PA9fy72HMQmxwAlN6Stq23iqpS3E/
GfWnyLbrW8gd3G5Dq1r6OqSADkWCQ+2l+pNj5/quCCyY/PNgF3ObpxxqzzzULLNiqYF128mhmtqm
B6EA15ZN02kxvPQqfdc7lISQDVKfshBlTcuzktcyYNUjJt3+0sZMhvn5tW/JhJRE2Go/lbxjzpUi
tE2uYuGS5ooXQb1lmYHpKniadZNk1U1R8KBvBFTzOu7QaBIZqUOKAN8gkZ+LUJC3iN1dUBfuL+pz
L/4QV+9lZpVLR6nMRwOU3KZFR/Vsx4mxF2Nm7LBg6B7kGZH6yRHl8lHN7obwW10wO+XZNeeO72es
MtA78xnNziuX4yxSaAKL2ss1zn9bBf0VoyJWHcKM1PZk7UJIinFhDjkOO2O2ztAfQqVbMcrsFrVl
8VKJ6qXoDf1h9Lv8hXdZAG60yMjMnZNSIHXnGvVB9jqiidHvtLqd7KXqUaHu5Nv4c3IsaVhr05Dr
HhrxAIamAv9upO9upJ6s2XXFdlieBL73JTftWW40Eg9e3ADM7DSf5XkLISypukVjOO3HtPEDpfyo
03QAIIIkllr271A7vJOv1L83rWjGdVqkxuKvjr+adt2w2oIcKeNTVKAd4mEhmE2mdwpb0tCIr7No
jS1W+FU0/GRGhiDz0P9C+fAVQ/Hwi5ehEwyvqL/E6WDtGng5cF3c8pJREF4hs21vbXP0ljze+Nrn
jYBgcLQ1Fx25wcBeXAYLXFExlh4TKtOWz/NrihaRGZinvmn8Zz/o5wtFbzFmpJl1Xr2uhYXlxTwY
lwB7OxkmchtzMxQeOs6YId9P5ZSeeAgV8SIPnVgVPyJ4tHTmoXYr+iVTn2iTsp6AFxlMyapMWXgW
hjIYbyLj9tOsWDcM4QJI8oDzQ4TogLUqk7H/UEvtKafK+M3v7GahO7b3ioPZuMRzN3tShRqtEZ4+
epmDTmA4otkaT8V+AImD8ommFMu27g5MNVzw7PRqjpluFctNV0Xi50/ZvBmpLFBpuMmI6gcnz5n2
Kl3nMLS9s64V1oRvN/Rp1fazFRChXl3J/nokI1x06BU3wj/H5OWXlTm4izxUnxMH9pWNJMN2pPy0
sf28XkplISkcFM8E2LYoZ+t4YK3q1OCvkuqvjsnHcxP9IlsqKXSQ1894qjZXDc3hQ13k9SrIHet9
7IqfTmZlt9JrlAfkoSl6Wz3XET4PczbyRjW5+Z6F4qfFd/bOw0XgfQksIDZEtESx+YrbfP9QQGJa
R64LkthzsMzU+mZfB9CtffQmR9yCMBhSpxNXy1dt4gaJDwiOd20XbGwPhCV6b9FPjx/GqBVtl2ix
siMB+H2sETbPTATIK/TQf3NZUIjM9dJ5w0fU32J1km/tqhS30C7PqT/q2JAZLP3r7IfaouxC0jm8
OnF165Uw3g9DZB8R8UYRct5Y6SUovxVV2AaLoIcvWkTdr17fqIa6HaLK+xIWfr9uDbU+uiwgLgFv
cRkLJlkGCg4bXLfNSz2JYNmTi4QtVMUoRXthsmhF4kD7VC+GJqZv2myxinhKvvCdsuQfNW4K1X0L
0dr97roRyio9hDMeKPHWrlFG8VWrf/Ns4Fq1GXY/Amvc1kFF4U4Yz11uerD0lFtg57vWRGxhdBAd
GRN92baYTPdZ6G4TNMmPxdAMO9tVDv5U5Gtt9I5T2nQLlaQHiRgxbLrIsDeFL76ETt7i8O5GiyYf
o+/oMl1dq3I+Si4epJzxgEUGfeMpbXtA+vXgwW9+YMBsZg5D4SEfwaUnwECGIIxvcoNAmXZUElTp
51CiKMiKZa61prajnXtn1M5qX34Z3PJa2TnZ+KJ+hj6eXhB2Vl8KRXtFpdB50OOyOY9Wfe1joDxl
FsfHyPuIVZGfVEQnvHgY94GDAgrw/sI8KQ++gKkY2tl7DypjCzYdaaa5qYz2Zc5sPdp61z8Iu4W4
rgBqM5U4WtWqCI+6J85aK1w062fE4QxMDD32mCL8TMoQjNSIfIGMyw1kLPD0cohse2HzlUl/jor2
+DLgpnSp0vil1YrmgUQrV9LUU+Hrm+5VdfN4Acki29ZR99OlEnLDJtg4D4MDtdEMoyWzjeLE3k12
Ihrf3/BFAK48Jd9J6zOi16xx70VJubi3I90ZFmOjp4Dq8m5dDm71WhmxWGODWW5l0zZsHj+ehr5s
MMF/88px2bfQQMmyGfnxvuuwaj36Jky/5QyqOCaB+UgpWFmGPbaLoXfIm/FajbF1cTNQrX27Nj3j
J+u6aqHG7ffetLrr1GaUnQpkPuvofaq5DmNFX44ibn715lPvOqj8JKF3qigzLVCh6lZDAnlGxFiR
R4rwd1jjkXDicr5mKHle83mPMvQ109MKEich2dkVEKX6nnulbKq6mT0oWv09AdVT4HT2XCdqxzMI
WSjZdKJgOo8uyTKec89gPvvHTBRLaBD2c1mo2SICJkDhfPi3m9w0N9PE4Kkb2t/+m5mcHCE7PB4P
e2Pk1f941jkoZY9R+qvyS/cwVGg/ugJ/G1g32S4yYVjBz4SZXKNNxpJ73BilUV0mt3YgW6qCHE5w
9dqq2BVM1Y+5S10u5PLf8QyhOFcgpYDg4XRBlLlY+1GkPoopcXAZ6tXnMr3VNRPQ2a731nVxvOtM
HOHjwGsvYzQXX7y0ftf9/KxWXOlJOuC2DpyJLJextB0s1w1hmTvhT+oOrDRO5oWerjXLqfaazdkA
d8+PjL6iMs28FNbyWldr+8MtsydtxCaoKVQV2xpl3Vtx+YtV3kPIvfA96HiHfZgUSDRFYleP7YPL
pbRNdLffDpY7XlXHDVZoQOtvKgVK3c7iX7l9ppIFdJyL+WoPrfPuhOicVp3WPFJgEpsqbQuwLjXY
aNJYzLmaa9GYYpk3TvK9KoZlWNTphxrWmCDkUfpiAw3cdEifHKfJQKXFAssber1GTX88663pPrue
p3HL3pDlqr5FoQW901Wrg2/2DnjC/kMLEm6UrgMU32psgPAiPiJFHK/J3IwPmWeXi86yvsdaGTxD
RRx3GsKpW0RPvRfW6EhF5sEPZCwAEObZ+DhmZg/tp1Y3dd6JN3RRD3JEZLcTrDXyc3rfFFsxNDvV
CdI9mhD2XqP+cOK3TCj9tfYF6QlvFSHkvxYDSfdRj8ZTTtp3MUSe/2yZJumgejjM2JPeQCG4GkAL
Dm16jgDqwaip23VtYVMd8F2ubBw/9zxclFcRT+HC7VzK33NvI1wcZyzzWVVnLVK/YFLU8iCtgVQY
ZtfvhSB7Pbla/u6lzkcP0vRaebF5LYzwJ2btOQRob1GCo17C40NhwVPtPSZS43bokvwx0OfMdSGa
HzbiWVkktA9WOR+VGjkvFdJPa01L3t2xLlfUPb1rNm/ALKOkSu1o59uKrqD50WirqQazFPq1d5UD
Pc8Gmh9TxP6Mlcpgk/3lxjKfRQ5LyStd3fu57ydLbcx1xGXoepLNShCu3aLMz0rQYEAwpQg/dUZ6
AnXx1QEweY4Ma12EzRMS1NFSn/TT1HhHMyOP63iudi4xdV9OY6itrLYddl7a6Ht8SMZLOW+iXT6S
cgFlEO3KwItWpi30N3tET78ehl+Q4aawZ8WOrNVLTb590bRese4RSOJ2mQbTgQrCMjQVC6Oo0tip
IyC2tLI1cjWBs/MTJV/yl+d61dIvoacjA+NiAmOo5XiaIKsuM4NydGwbw6q3EjL06uhAqROiWySt
eEIsKNvJ2OcGVtg/QxpX79e90xsLZiNnk1LBm9v0pGEcM3qd1ShXXWYZ18QLvU0IOdvPrC0VqekE
wSjfBRaON71eofgTtee+NrInFBWYV+OyB/bKHPYypmVAX1CXBQ6quFeWAs6HppOGmmY7MvcxMJgl
4zbxTVWU8RCaxXQAj82341PBiCD1nwTYIyaCyReloezQQ8Jddwgw77JqcG8qhqaqo3csenCah/dK
rjRijRNGYpkGWXQCM5zvo4mEhQvMY1U5k74yQs9H3KV/DMiGe5ZNCX+KFfvcglD04avdlCIobsyl
Z7YzthGTzawpAL37YmMEgLlhyCQPIa4XXL5IoifmM/8fG4zOEoX3/OqK2YBYvDiQka9kPrP7pqIu
vapQCFuP8yjZEVeN/9CWP2QDa1d1TcE0WTlOPV1RmPIWhtYOVFmM6XqPqZa91VPXBP/KENnBasG8
WEAk50jZx8lStTBwbxVRnwbPqU5CpL/3UqQWUOhGhhHRa0DKcsx9lzsR/6tU7TYpT8JzbeFnrKhW
uc00z4dVyYa/gbcXrUP+Pp/OVm3zAMjiW1spCZc/t0VmsA4euCh0Y2wChaS2nJuMtW5BorFBtjR2
dZZJjU+RjqwuqL/tpOb5qqjGB4Ec0FVF2WBp+GFwC3nXW1JzKdXCHtX8YLq6gIlOXHRNr63QFTR5
TPvm0Sv1bNvG5nsXdsk57H6SBK8fUjGWG8/1UYuJcCBqfEQ35R6aysjkyN3PTes8DNUwkjrFfmSw
VRujCQe9aiV991FF+Wphb7GwTKV95X6vLdvYD54qt8apLf4f1s6rOW5kidK/CBHw5rW9I5tWZl4Q
0lwNvPf49ftVtURwuKNrYlcPFVWZWYUW2QRQlSfPqf2rrfKliBJIe6LkbHeoEeudxaNFDGUzQOpB
FaRXjMVKuvSRc+t82ChDqj8YzVMkyZlUO0Wehx/wjbtJ5TjuSFUY6YuZohJ2vbo46kPATRIsyaYK
NV4LQrvbaYFq3Aic6rZDfnXU4RcSFE4ybkDXCr5o+5IU8AiUcZBuOkczT21Evb4HmOtFC+3mie30
Sh2z4gXmxy0wSeVRvKj7XaN9NlKvutRZ5N+GVpll63ga4h0ELmis5P2obJFrVfYpMN2nxiz+pHQC
jFg+DCf+1qLVQKbq0SoS8HJeOu8tzwdwVSufQrStnoYpW5td3bwE01S/FJn7UEImfF8GSv3iGYO1
7qep4w7L0HU1f0+KIt74rX9vFeVw15eTf58jLw8/Z/w5yOL6GKlhSeFGkHy2E84mOYeMDtKbUEcN
Rp5UmfT6CsJVeaI8q66pPvH8OEjz6PT5JQ0LkE1sNAFIziHkDWQwLaNJN9RD2K9WmkDgrcMdTkWV
/Zo1nH0DNFM3rhhak6rty4LHu5I41mtGlRKQUC3dyrm61wd7GL677W1uB3KYp70Bwy/BvOE1u2L2
A3jSWCrpxwjSduq/5FBHpHILM7+6k8H5ACbdhHb05lWDJOfoJiz3t7nj6G8g/FH3MtigmGJTh65/
86Z2020cyuwPMliNBkBPvUjDyuvOobI22zbZgxs9WI7XX/tgcnZZNJcXNzkXnNC9oPbVa+rwIipp
XrJ6/ER+zrsrYBY4wPAAu74xDteuTY+UtHtnx1BgY5G2VvtWzVRm3Uy9MST3JkgFXy31COrS3DyT
HTm5A/raMj6vo3TD/jlCsB11EycfeMWLyBOrcYpAHbmLTBv/zEur/1aWoY4wumFdqUuPDxG8US3p
sIfOSl47Fakw28v1E2fq/Tr2xuBzzdHxzoDnYCe9WoPsR1ulqIsIb2EC6WuK/iGIXONT962psuCg
hwWk5QPHdnFm15tGqeo9aGaeW24wTycPmQprG1vOr24quqaWVfr6XcC7rplp5S4R1V6B9YS4bfDJ
5r9H0fK0UaAB+mTwbXv0U4SIxEixBvMaB9OTHMVzXtxXoPPkCIyVdTFQ6FlFgl59riF5cscRvnOx
KgKdxk6wa21iWzGuk6/+bEzl6CiUHC5mXvjLU+oDphRBiz014VwMp8hef3AUQayuKj+b9kuwDOE8
gr2ODdf82+X8ng2jVWvaK8IEO+q7p6/ubPubufWGy6Tl6p2qc9zV6QAHY/bI4QTZRCR0hGRTCVkh
2UsNS/BgIAw7OygKSZv21ksLkWTukaf94JDB0gtrL6IfYmU5Dc3fAB4FiCy2MyDq26oNZ8vAnkhK
dSuQzJtkmvNT0UQ/G2oD8xMn3/lJ9hbHErc4PsT9FyHL8sDNILyX6y/z5HCJWa70X4R8WGqZ+9tP
+durLZ9gCfmwfBMovz7+b6+0LLOEfFhmCfnffh6/XebfX0lOkz8PrZ/QdwyjJ2laPsYy/O0lfhuy
OD78yP/3pZb/xoel/umTfgj5p6t9sP1//KS/Xerff1I3CGveDo0C0d6JV7tI/BnK5t+M37mSJmRW
To7wNus27sykeD++TXg37R+vII1yqdsq/yl+ueryqdUBFZrt4nm/0n9a7z9dn80MW+/BjHk7X654
W/Xjz+G99f/1urcrvv+fyKu30/xgVUO/W/63y6f6YFuGHz/ob6dIx7uPviwhPan4lX+wScd/Yfsv
Qv73pVyvhjq3Nr5NihWdO6UXDImAzc7pWyM9yTRVJ914kGZpkb1GTlhibb+Oz9Jdk0A6eimybMYQ
PBVGZ66DxqK2qrWUxyJKIVBrxxd2wRDZilFaUknYg28Rfjlnjkz7RPb9L+mXdh+eqN1cw4glbbJp
RtgybBMQWAvZ/gW66CukHum1cpX0OLgegs8Ddb6undwaGCrTuzKHgVREGUmCkpz0Ro4CnC1QLzeb
dOuJ+QM5Og5EnA5qGblUGY7UOZe6ur0F+rBKbhorcuFJtqgvKWYkdtjZg8NETHUXJmi5uvDdWNTP
D9XV5NCAvH1MdY8YTpFTXSstra6a1hn7wKyArsvZvdFMB78C2fButjN6AJPz7ivkgqwoJzZ2iSyR
1T4ua8mlw8FoONQMzrf1oqzqLnGeQsv765IyLB+H8U7nxeIWZs5s0Rz94Kn1SBEzekGBULe/idVD
j0yJ+jvh+k6l/mqehr3F7+0MKDe4hI3QsvctJkmjnL64K3AinuKZp2zoQFW4ZUXRaQ7TR+Ecy8oJ
bwNPizzQMMJeAseF4IrDq9sMaVymKc6crEl6tNt3c26RzVRvhzTLzx8nztoUHrtYefywlhxahX3H
Sbd11BoLrfoUobVZHYL7qMuCe9kD7BWg21oHex/ILHltvItDxg3enNzNVJaK0GXmbSGjf3LdJOXc
NDJPspk5OjuhjGyeZA/BtOmYKdlKOrO3MDn0TTPIKThhRkFxNGKzyqr3VOBlqI2FEI91lX7fK4p2
L609YnJbMLXGWjpuXhEue8OscuStBxcZu0SQcbJ3SgmlB3iNn7GLN9HCZ0SGdA5s/+Y05sI8mLr7
bbHb4Al1+LTygiyPr+6lZ7mYh4YhqLoBChPxqd8+122YU6pHqaG7lR/CcgKdn0idwbDl+ifZWEWB
Yv2tXaxDYmMtqAnhtFDEZiBbEL6eUL6b00F5t4BZlRwYpEOq3Ba8TXq3YD3C9arA0LDRYUY/m6KJ
47I7y6HsLc0HG3V60MayEVsvjv9pgWXa7Rr66O0KqO1yNj71eMnYIqKArGcPoRrmD7GVs7uKEZSQ
Ds7bEjSoEakt4EiHl9Y9UQow5ys5Bnv60+hY4QtCC+pO2kGPeadlxhJbS2FLuYycu8R8GJbBSDWG
1x5nNfmqdDmZjNKCyc2Mk+cIgNrRdTg0UPmGfa564yAjKODy2HN74YMjYOx5QXVdaac1kCoHCn8B
J+kFnKSbAPWUc2mTehRdaWyFR/aWGDmlGXfOiHzTEirN/zSMJERlWSlV53u/b6fH2bMezDYbXio2
3KfS1OvtVKf5t8C0SCkBsOLobILkTaSg1MT/UlkAV5MK+rW4bf2V0k5HCTaWKGTZtI3rry3Ly7aL
TcKWc6rqthn4rbV03ODJvufHe8Plq/8O9By0fXKEefH7LbCjiruJYMxF4Mo/eZXnndi5mvlKdmUD
F7sFhKBB0/5mrSnTHivd2hlLJGSnPjKcIoa8ETKxopHT3aqNAFhyLFDazQhjaA6hujoHLbI5UXNf
l/A+y55syimj2jY3QXX4zU9H8tZLA0AOMDmbexmsGgZy0EkIJ2rrNNcxTz/FvudAPpwCOVXSCd2Q
X7aYVNZVOkLR+509G/NP6dsaSf/CsWV5ab0yuYP7P7nramfTeBx9Qur10ySdczXM4EkarTxCQntR
Z3caVjKmGUBQk/dEGT73EuoDxVpZ3zbRXnbTzvrhRnqxf2eTl4r/KuEFv8i+wpHpOBoZRHemd8pE
M9oajJTLWPbQCUaXxG4OH+1K753+yTZaoX9SEH1C013E3FaVVjmWc2TTT5SerKWnqib1QFa5t2zt
wTTD8lPLeXOoAmS309B85dSjtbvyUxDkKgrqA7h+tfikISF/tQb7Wc6ISze9q0teGkuT01q740Zj
UnJ9DvPQP8teNpR/TIFr7+RomCr/HDRAknm4/wqJ33qLbQBmisCIj/qE8C6O22S5jlzxw+VaqnU2
eZsJTvy/zVuCf86NVFQonGinhlGxr2YzeFTUGhb6yku/cHr31RpN7S/EtT3LJPXrBvFz6iTtV69P
SOnEffgUxi73TCtWznZrp+cP63SQfp3DoYbvhi/xRVMb5zgoJedP0A6sWsRzLhHyEtNdByvgro+B
XoJFsOvPcaJ42xS2rpXDQTkJ0yzZDkbZXTrRkKx73yw2GaKp2japXeW42OWEZSjDpC0vDfswJx5a
bX9b0irn91dY5hsx6Yg2yx58y6IQKkXcwYGVfC+HqVpm916W3gOwTcp1l6NmEYSobYVGC8/XiAKX
ZkTjClKtgcT535oCvV70Xi24vVfSFQ8aPNayWwYZKrAVx2rvjH5V2FtjiEG5eU23i7REEyUH4bNs
OhMCCbTuH+UoqCDAWSIGETYQETnzrwjemsA/ash7a1XebEg7Bne1JEmq2pTXdr8Yt9IIdWZ4N0lC
pFQESePvY5Y5S0wjaJekI46N4KCC1YNBqDRe4QpJfK187RuU6H4NfnkqpVJ2OdVRFMOI+54RFNsY
Koe1vA0ud8Vighk3FI7FdruPCoc5+Ryki9uqbJalFscybVlqCS4QbOK8Nsu5r7fzM7X+48ol436a
E/Ri9MwJyLVSUpQ6fletG7hKwk5/GoUTYgx33Wkgs2XsqNjWOWqE3m1h9BVplejs1np0ld6o5DeS
Z9CYy6FDZv7eDMYzwkHqcz1te+pjGpB0QBaE3LlbGBu/s8NjjtDFJXNg4WJPVCYb2YVYfGpWbgGy
kzLUetdO+disKkP9GXrzL1Nlb4gEB8PEXkUOOWWnmmkEhJcoxZNLtfG93xray0TSc20kjnkENaW9
hLXjwnYf+ChOl1CFqeawtkX21ULy9WgZ1Z/VrLpsV4UNTGMACKyrj7PIw8rGDDTzGLXtn3LUiZyt
jI0o3fnHWLHmMl325LpaodRHWLrS85gMFfXrvE9p/ByuZg1gRtp6jWrN1vO9/VwVyn1Jne52anvU
5sagXI9Npp1m2aQNAKdCyAmupOGdS/gLuD5OQdb/7MmQd9FGEn3JC7U+gN6pT7oKseSb2qCUHJTD
IirOpEXCszS1UpWwyUid2WouKPh/6RPK4Nqmck4ZdaDHSBa+mzFq5dmyneB8W0B6llXmHLrrzdvH
mPqGRPkcpGsrKn+QSi2fyUBVz4qS/kGuv7+YYqSp1ngAMomUlYgoK716LqJuA/X5/CDjtWpGiHik
REo6FctuHvWWo3sxXU7y/VQDcITW9+0CbprdZblFbb9RluuBo5KVnXjFWQaDIpiP+kSlkLw+ChHq
cXJJS0Jc7fTG566pjTtHAR4rh04AqfLcUpUjh5XnNCvVTJy7PFDUzz/n9L1m3CkZPON+5Rmflzm8
xMYPuo7aXwinZeSk3zMwONdCNKQwtWuoZ9Z2FOqli006MrNAJyFB5UcOZSNDQjN6HkEnnhaT7FEz
OtoczizrkDt0T34O5e/b5W6ROrXm/uiBdRUfQTajY8Kgnof7wVfas8Xes4RtQG/P+lgf7CGYDq7W
ttDTYkp126BqRY5lV1pvc+R0uyGJCBS3arbhDP65a4t/mFCo1HwmkXLQOrYQskn7wAd1JcaNqug3
I+UuP91L4AfbLGZ0duf9nCzdppHqew1c/selrdRzM7Q9/7ZsSenLwZjgb4QXJN0kKM580Tpv4Elr
ItJpB8UXzX2FFNn5BNFZfdfESAY6Y5p/yf2p3LoB5eVssSF6rtWVU6jaxhPIfKSg87MlkJuyJ20z
QHRgxcIjm+KtJ4fQpOH2rBRankE8eIvhqPLOfIGXunvQwqx/0DXL3wwDijeLzVar4K4p/b00DRRd
wjIrKF2NyR2P0iibGGKIvQ2gQ/Bcdw9LYz/HrV88gM502CpaFHEWTe0BuOeCVWyrd5kFmo0S000M
veahJFv9qWv4CTWxheSwUGKm/pfqar9rz6YYDi0IViqE/Yv02m74bZi86V5OBQF7zWq9epA+1yz3
nWmnT9IXKe0KBE76onma9zogPwzDi2crLxFMeQ8ANptz4YNIFaMMaoNbr/NSRAi0vjlKx2gF9YNX
u90BJi3eR0Tw4uhC5ahqZofgBWEyFhxbsOsCgClLrFwdEbkqCcPb7JsvrIFjKIa2VYLA33lDCA9B
GhRX2agW0lBzi4CuHKJa/NPRlA3UNKoa7JbgXHiRnBg2YVJCPfe2SjJqxTUIdW87dCUCQW8OOcMa
OLWLFQcyJlPZ2TBtH7mOfcw1VGMEOaUqpPaQ5UIrWNJaLuPFjXAhhJdyPLVtdWhMipfDZN4X5P9h
eQr6B9/Q+b6JnpHcxWgAXskp/7TEfjGIUx9+QTJAOPqyralgAEzKafHWV1Lq9GMPnkAIaI+D1zoP
k2ioykUFuOZ0LNUi5yHMLOfB0nxn346Js1pspqZoFyqcztIkp8pYaGxWba6HYBRZTTq1IIhul1ls
y2W8norjHm6asxc6/ZHCbIrT03L+bPPKvcnMjvNIMXRho6Js33wce6V5TkxnH6j6DNakD84pCNN1
JIemk2zTLmgO0htV47fYF6l60DmvFd9eGQW3CsT3bAgRrWDpqtHyHbQc0V4O57gCRamF3p0cajWI
TyX/nBthd8+TKr1NQp8F5mGYGrYyqjQsZVXX4PnlMHcg7NQR3DYrvrZ2WaC0AB3QsSmdfM9N13gm
2cCdHCKBf0U29NsQ4n+HI3BcO0h9Xz/EmvAEoMVCbJ6i8s7r44biXW/TqrNx7kUje7KJkKI6O1Xo
V3Cg41GAW616I2kh3GSY1M2T4bXx5yFpvfilzLv2c6l2P7Qu2rlOVT2Wg6q/UJYOPLJueFOMQuNl
BO2xCazB30tvZLLfR7XEAIBB8ITy9znxgUklIrjmDPGBEvCTdMr5cfVn6rIbkpawjL8GtQLDtYhW
Soj9Z4jlVctSNyl/ak+yofhKtcKnwerLJ4o5Z86SVMguZz9J127KdjU3TYhR3+LbvtgboWXd647+
w88QJBsHLb0OBXdKXidhxweNeO1EIx1jntvHYMxeW7v6ZRIT8twt72o7Xt/iOzs4xeF810mKUkE+
L3tL0/6Dbcqs/xS3TItjvv+F0o4bMw0SsNI+jDuTScWwqDnVm1CHMYhG9vqSPMlKjj+4wYJGhzDy
L9J+W0FO+RC32N7FlHB17Ph7+KGplc5LBhd+d6Vliux9/DS5ydnQyGvd6reBcsVlbRlnhIq1rbir
wNSNRsB6cGGV5lublDtLcEvLMdQmEeBhAI2LbRgNNIzejcXEThrlnKWpXSc+leWgPAIctJ77Jv9T
KazhIkccueo79mbWpud784xwyCFKivGSd66GSg6VGpMd6+ib5vpV2mTT5xYkl65ebOWwVGawu1U/
Hzmz5fvf1eEn0NARFWpah1Zgke9Mb+rukqTxqFOJgpMimF9ZlINrAELhXAdg0IPwKnuWztOm0DrY
kf/uQGWM02Pf+izt9pzF0FCIEC39qxlIJMk1ssINIYcYdW5zio2CLLWht4VlbD2RMPD/TBEmOWdt
WpydMX6MTCvbx28maa/sOixXH7sjFe1Y+UHfZkv/u6C31aTt90uWvvdr9bYM9oCc3K02ePldk0Y9
RAtUGpTUmKwiuw9/5MA8KSL6i9/MFwNurM+zVrQbX3PTa1HAJAi5n36Y7Eq72ryjbey+K9eU7nsk
H9r5EprAs3d1SCmR0zjj5p1RdmVjBADU+9bwgWuB2Qbbrc+XxT1Bcd+tOp8fE7rJ3xZHBD0sGmto
XqpZ8cTTltsxdKRyRKWEeW6K+ascyWYoTfGlGeqt3kzFk7SpEUQw9ezyx43JRzSbVG20lT5TmKA/
0fezYnTrxZZlrbuaesDqy0Jj8t3X0C6/rUo52IkyuXgl15C23INb1k/HeCdtvBxF60qP2gM8I9ei
nJD4QGbpqffs8Q7ezLtYjCiTr54mWPh3kKbNGzmUDWf4PwDKx5xOEpY2lnf1yXjLSdLUUm29h9mg
X9cQQ1MnPE4gyXykGcdSv6ag481yju5bMZJ2PbTNM+8OJzly1dkEpahP1d5BcmsljbemUfWrryMV
ZnQwzUlbOKjGvTnFqyar463tKdV9VFpkZ6HmPaSOZtzz/3YBPDvaa2+TQFF7M/zXVGrrDDIUirl7
85SbUfEtrChcdWGlguxIUbbJXDkXE4aSk9eo5t7hUOShpx5yAwWL+tkqou9kuOq/nHiPokaw4z5T
7x2q5x46T7fXRRVgs7vOWxW8m1+61jtJr60kMN6nE19xtEbtgwoW8pgicbMx9Nq+UDb/A0qFkAIK
DUlvYVqaxWbD5H4o1I56cyKkXRmnsofL+tc0ajf/X5b7p6tKm/iE7Lv0bQBSvhbpy1Y0nci8yoZi
o00M4PeymGREoE/artNVfqEiVtrkfDmkEPQJvLt1lKNlXapkcrhA9gXlUqcOWLmQWc5eqj6lWNT5
Ayp779qQYZuavDoUuhrd50NL9a9l2I+cBqE85fmQK6FDukIWw/pjtLrnIeEbrIzN2hrIcbLLP9/4
Vd9Rrcru5GX6tq5MSmUEs6puWDSyJxoZMgt21k6cWkdz9tesl9OVOxo012PYf6dY5VRRVvk5gNxo
T315f6giP0bGRv1u8R075K4D/U7hFJ9GCpD2njtPWzlsxrbfItSU7+XQn4d4o1pGfJRDTxfkVwhd
nCdulZ8CmKwoN4J6q1JV5Q79Z3DNOfRrlerqr6OW/xzW4rxVDr3E86Ei63965TB7KM3tFKg/+nn2
YH61VVSHUhOsb5snoKMHdjC2hmIJ/5lNpvTqnRzJJgszQWSh/4gHI8+2o3PUbQ76OTYwKIdRjVtP
vKxTGFMNJIEoNJMOEymHm5c/NZMSJRGd1pa+LfUB7tk3t1dZRrmRK96WpbJ2NeW+sm2Riln3aV+c
rCRDJxC52M0M/vy7akHCoHt/KPNgbWctjE5d7ebPRmJ8R8Qz25dBAE6nC4o72bj+2F4G9yoHU1NV
3WZxGkqgra0aiaWxq4YDhIaf/LyimNCr9ZWnO8p9KwRDyAYE1zyFbcnSjHf2ssoDczW4kE9Gbce5
AWFyFgy0/XHuUbokfRF/7XQ4Km3L/dYOAQ+6pIQnvqcuoxvaHs6IwvsGTdA3rezrZ9OYkhOvStoW
iufhW8LrcWp430xO6sjUlipYWF17Mmf3h5zHPoDHN2UnjyMVj+QjOpPnbmTdKMnU8dnUbO0PKkrR
7gQicpRbR9lkbIVCp+QxJXaTsokqyj7VtkIgPHdcmIbL2bkrPXsjN6FuLOTa8mCt+a16bZJYvRaN
/7WOAu0oR7KRzjjxVwO1cXeL3dB189KVxlwhVak23id7NuY724+mVa8iKjhDMrf19NHdy2GmWK+o
Oq9RY0UTQ9DWmFoc8lPTw4vsJXOYNSvZDQI3aVaLS3VbNi21BjKcKe8Cf3aR/VuZre3B5jiPl1g0
Aacw+aY2hi9OYXd76UB9y0f6JCo+22ZOxWFZhw2/6wH0kOyGgnYnFqIW4oFzuTWCyec2vgV1pNw0
tL4gxBKYaYmKbuBz09h+hg4ao/BSKxwVo+c664dWaPc0wOV5qsfGoc10/VXt/Z9eqO/i0zSgDMd7
gruili74PjvJvo5N8y8Y9o9N3HHIB0kD20f/aDdO8SAP8lO9mldqkIdnOQy0MNxWKtRkbuK8NuOM
PlIy/2H7brlL25HDR8+pvwh7UenTH5TMQsvKV5j0zroCIXUq1DH6YroJZMZe89JNsEBmUf9Dmt1s
CPelMa6s7GCzRzvB3A1Ts+iZfx9OyjgI+ULct+4tPARuZVY8OJc5H9a5RWvIC+SrZc3Acx4d6iD2
de4MFyUoBgTvkbKyBu3aoWVuIuaLTXoTdRwusinq/EUZA2efNLHt30kb1CBgaPSyXskZgEwijqfF
qlU+JweN/E+J+Cta39QklemwS96KufgFOvNKeq0o/lo0aneYW02nqkHMiMKWTFBpR1TpvQXKKjAo
fWwAZt/YxiYJ1JY9LzQlLyF1SxJjr9SJvSvhM4PtWtfUTRC0f5UlR/lKWqETSN0LlRW/xN75vyL7
3g0/HVIA/mYTDBkfHG7uUPy6LCOjpUr8TTj+7+v/0zKL7SYf/zYjt2BW4W+XTxOJTxMJeWgZvXxW
K9SfAjM3VprSVBvOGIoHFMbyB0f0wBdQwGRfpUU2c4iKXD3YzrtQL20n9kOH25S3FcZqyriN+d1W
zpRLm67a30+cZUmTmfUhiheWyTFyFMa7ObYCb6XxXL0r3WGryaGcl5VpQTpTNXdqQNk4ZX59d4lA
hC6fTF6del+HG/7c7xeH13b9ueHQ8fYxTFWIgCkbhJydx4xjp87joFS3KvcxbTzzDtzLSfpUYSoG
B6IOY+LtSAyloy27YVtrnrfRY97D1+zg/FWDX6hBO7cYfqlXG/Kei1yFu0L3iJrN4gf71x5hdblz
3OTgRp1131pFyvM1IwWqNSoQHZgN7uPZtO5lzw1q4xi07fMtTk4JhvRfuZ/Ph4x/BgffzHD4kzi0
jRGtbLGqjFuWErjQySmL0+2SGlwZEVVZm0FkG4e+CyjBK8uDHKJ1jhCwRSmSHLoZVB9194xggHtG
X8K5NR+G0iFtvRdHu3IKY5gHwf4Z8ZCu0LepH9GYqx+jmJyXWepUfA1TzY+ZhjqT9zYZzFOw3aQD
bB1yKOPk3Dbm3cPkgPk298N6TRO2+7KhFltD9fxsFv3Pxuuc88BLAyXwMC1RTPXLISTLK4QQoOO0
4qaod3CXwzkBzWClVcFGrvCuK5eV0dLjwyDCHxrSSLOKeBTim0hilhma8G3sXSiZ5pBtsFBLL4dM
3dzGVKG6l1vU5AUwWNjh93ceS04qxHxYz9l+UyfIa3jK+4pZ+8p5pqqQ9ysaKykVZJjJ+kHoo2un
ZCyjS0SdK+zzxinO0l3AGechdiirmsvKOpGztQ+BOTwpxkCVNazIK2Pu2x0bqOmPhFME6k+nL3oA
JwLfkHZXp/3Nntv1fLMPmf7OLuNn4CS3eDPtlDtUFaFkGaFPGqrqvhbqumnC9rgtp+g0C+3dwUFa
QENAb9cIsV2DjcuBv6hwI70B1KwX3054QIm5VT7ZD6oSHToRi/SBe3ID/xMUpvNjY/fGqqlh7YEL
bgVjt/HN0DrkMYI+gs7cpMRVb/RVGnvJfR+V6TOKS9cKNvGvwKzynR00CgRrXvnVo5KZ86OSYj80
2kn4o5qY3VGiWd9BXY2AUIUI0ODWN1NghxAUkcmv77Ra4SwtA54tg2WMdMihbEqHOnY/QJEnCAXn
yxIoe4qgdC6GP5flpVkustiGMPqjc76mYzHvaqMJtF012xQtKmzXNgiRVmvuow2vUcJlxUl1GTuD
u3jmxemOA6Rs9X/NAksVnwzP2NwWkevdgsyk/6wpRn2IjTi6Xxq7AEU9TOvFAj1SdA+PJVoJc2S9
cCQZHKVtCZG9pnTnta9pymZxaJPLNE5Ng73VZ9QdiovdjLJb1CA7YG/aGKn5/lMYDkdxXdl9c+tk
OAX+1J881fnZSJscSscyfBcSV0q6ejd+W0aZfXPtI6uFoBELLpN/u5Yj4pS2DA9oNh+h9pj30eiE
q1pQaLUw+0MF4JabUvGMcx56UG9Jqq0E0qi7hPzOerIiDnv9elJRuWSOWvBLmWb9LEOgH4hgVkKA
KQhK6zCmjsPbY618HQbtSOUcbNxqOJL8Etzlwl7N1Q8jgakjikP9vmzNUxN2u0HpT3FjFd/DzG14
ShrKaxSb1WZslOHBVq1o78CtcXaRnlh36VQibadDft+237LGiV+NUnEeCgqJc+jeXn3yMS9FcJIu
2UD9AKRZbdANJJr3isemMVdo7v5ZoRX8kiBui3KFspYjCzGjF2fkj8xNus3Eu/bGMVa2EiXPQdj1
z8mYxRs389t9mtn9s1oU8R13wE/SKZsx8P9weVu8yBF0HM6+MandjFWOhdYs5orFPCf8udjcpN2e
g+C7qWtJ+M0F7zCCxKeHIRvMiRjCfLJ1Wn1fpbABRZEy8BD+pcQjhXG0tIHY2QJfujiqpvyGzIsD
xTKnAEoWkmUakweJtAJleK3aLHmQICzha8RI+oI4vjZqqq6mlrcOx2pL0oWJugKrXz45hVk88S5N
sUQ+53s5lA6joE44jp17aWqsvr7orfNyixeTAkXIpQZsetKpj9P1YLbfYy/ozjKETIZ7bWd7vUzQ
1HatcpO8NJq5ShxegpMy6i2oglP/6GXKNa4Dhc0SwM97JMv6+2xoyP+rKUUrPlSee8OhZgGNonrv
+5rBD9Fv1pUVkiITD9NUT+A2jpH9ESPZSGchIpawf2+belT4xobi3kTZFrYLOyF7ahe6ke0UZ+55
HMPqikZJtUalNfvzP0dkrDH+fY1Oq9AkMYrgUCVp+9xMyhefz3gpxKjOu/AwD6O2VhSzeTaKsX1O
0i+6mSZP0mKhMYKSoTXspC+aPOfeHOFJCpr2MY11YM2Vec/eFGXurO+/DzyyQ0uJv7SOZ+waz4iO
RaLa9x03A3tw/XPNY66mXJfuOHvK1i0BQKL67kKHOSO2NLf66wT10m2o97b+2vW+8264eGXwP83N
Ofs7wHmbzXp7kY2nwnzAQ7eAyvGXTfbUDsYLjoJ9siC5AHhOGbK6KsySm5uxE2jSuHMOmW3Mp7mE
HVuSsncoIPFMcl56bVYOU98B1c/16KtaGWtIP8PvACeBg0Xuq+7ESCSWYHCSHmJXI7q3BkW/T2CQ
obiJP5NLFpTbm9OOW+doB+rnkJIGUj3+p6LhFuHZc7fvEbDZFN5svFSh2ZxJf/QrOdQhB3+ImgSR
nlrp1obxWdPL7ln6aggWEqUK7+VIK6dy7d7PEbfyBzhw3POUKMkaAADyIpM93fXVbKyRWwq/O4az
403J+ty3JawiOgxZ9qSEn0ohCCYC5MxECJPUI4xOciav1tH3ubJ2+eRYn4dhKPd9sg0DqL9nEMP1
v6IKncOp1ZRPdj98r606ucqRqn9qulZ9BVLXPZJcu0vTAuXvzieTqafBWg71fMj2QIHtLTi9Lxn1
8ceqtvMZlL0yH0pQ13rK0ZAqGisc4Zx6640ZTBlsBoaddMhGK1P7FudA+HGGNGy9zE8bkijIH3UN
DBB+uHP+D2Hn1SQ3jrXpv/LFXC9j6Qlu7OxF+sxKV1ZVdcOQa3rv+ev3IbJbJWk6em4o4gBgltKQ
wDmvyXDRGkTLzrga47Pbqjp3zER7QKm5X8ZFLXjTJ39RO5WJHJcxLAvh53d2W5bidpp6RX6nCYsU
tFOgyKh8bQ3UuUm45VgNDcDAR55SudFji9M2/aPuzZ7hqRl9TTxvSeqx/SONuquJGNXbNPKDMY2y
uDZuXOy63iZHqKX62YhKdRVoFOzR7P4sJ41iX6BC9N2x+nQRqFn1nHUYrVeO1y0qHwdw6oMdiqL8
5urRrHZNbLdP5CRmrzGw7bK3ygOfIo/5VXY6ue8+8sbILnnA7vwF/273JFuGXYulIXoQZ/OlkS7+
22vJzlKZxK/XCjE8MQ3NPZnzZHmtSH/yk9RcybRbZ7UJ7kZh82e+7qd2NyhimbYoDtXz2rrR0f6Y
0IPZoRVhPSVa5GzKLovXzbzW7qIK6VuFO3A3N9XBmM5kran70lK0Qn8c4ns5UV7MsYo9Dh49zzz6
MQgqYWul7p28lmoMf/9K/nPhhzx6DN+7HXy9sYCOBnG4abu6Xcgetyv/7JbN2xg1rbU9OI/9x+So
YGfhox+00EaD22gFxu1Ot/E2A8ZKLTDh/jqHvFn2XA20McSWidPb6DQEXKto0WFCIk8V2pulBsCM
m9bb9H4+vhsT2lN/hdsSpV0ZVp2/Df8yWl4km3N6v4yW4SCKvrk52saDKrodOydrG6NG/2SO/tfO
rsaviIQ8KAgQvZh6ZEGuslSYmxXbn3aaFnIEMoubvnNhc3pBAaC9/WRE2rA0qMCfWE2ivKoqTX6S
7RbceD/rQrn9V5bW2Hbl5h+ZX5zxlRFvvV7hdlSS1XbIp24rdHYOTt0qx65z9fWU9/UTwuY9unL1
8DWvjPnGY/5BYmiL6vCizdzpqQPYgj6JCsZrftesCrjH38TxUDs1ZqE++QIt2N6y/hwfYhT1Mf4j
Po/v5vGew3h5ffmG/jr+43V9rvPbePn3/Dr+b64v//5q/vudMV8PFFCeDNf6Hhht/7VFBXqKE/xh
xAImXYjgv5XtSBnoX/FP/zZEpnNA5LZjwWlZO9SDoo0nvPEdvTak2Crlk6OjeVzOccyLx3cUeZbm
j3gG0e4Wn8dPwux2ZE+aRYrhyl1txlW1SFLFvit7w8HAo9NXskceZMdHU55VtcGU37rzqD20wTDs
PuKj1ltkygL1EVtndJnSWH8ruvpZUFX9A73dVHHQG2unfjfgUbMckGHZJIVbIe3HAT+t6iib8kwe
lJ5yuW82NUooPJIUKFrF1JzkIS7c5hTOB9n0rMFaIvHSrD5ildmSx5ZtX5mijWH600LOk1Nkx1ig
Kguns0Le31HfusnA6q3yn3Nhhceud7RbfIyQOBkSGztNFUcS9gbmueuRf4mT9FA6LS7qCWiurZth
3I12u3Ik0QtvzoGKPBmz/l02PQ4h2xs3Z7vljI+4g0yPAu8CKKUd5otzDNrNiLErC47QhuZn61fI
beNjM7hI4ALLQPnYrcqlPwgYBYl+lr12OPOsQImtNSOYHluEuObdMIvJZmmohvsaBeMnDV3CP5L4
6qBk6C9sG3zENPMEkdVftwnrFj0HdtCp7bsOw63f4jwXnJGAmreYRo+VL0pcw051ApABGsJualkc
ZGsgNXKRZ+Wl7srhdq7wjF1ZesJ7NgAEgsMPayj1oZ6XMBNPVVYM+bbqRpbMCOotKU4OJwvaVoYW
FEo/RvfFq/PlUIwmereFsvbVNDzEWj891FaE5CzCcrtBtdy1aIJ6IwYcYzXFH16aeBZ8bLJgr0ft
8DKKSFuwAczwYaB3KmOeKBjgmWk44FJS8sT4ccAE8s8m+6PooLglevRoAZ2hQXXPtdMuWYtQNYk0
bhuxjyfO3IRnj+hdl62iweC/ZDizumYOlpgU/Nouav21UGYP8Tp2LxTcqjsTdAneUEoHXzIINly8
WZQN7IhMCP1eHljcXwxVQ8rQR7vsFkd2wFSKaw1y+z5PIKaE+oTs9l9TzLDsyRsGrx+hCZHOnWqQ
0P64DHVSjG14Mt6m1ghTLpOpzVaahxFyBRjnFE+68Qkp/tJXm0+5pftngZjnQobVWMdBw7RfNVQt
qfeLDRbs4KZiEoorRZ/hymq2r+LKVVZtVLFHyjNzM3VaehGxn90OKVYnGEMjgW0DRTnnICu3qoEP
m1W34yX1Oxv2jea8I9G8KUw//573zWteacOL6aj9WtGj+ojDW3/Mm7xc9XrbPHVl6q0okYe7Wgun
F/ILwGj8CvJFr40vgWjfFbAm0ARpqb7F+ibtH82sMZ9UsFN8vNNLhjPPNZjcBzmonL8ycB60hROi
tKxn7VZRh3hTmuj3wX0Zno3OPSo8dz/bAh1MYwCcE4a4TkLJRJdu6JvP5QiFLncScT+gLHbXa+AA
RpDan0uSb4brFJ9Q3k92vuOH27qxmre5ZCQH4NKLBu6YdYeq0/VHPSxfWvKuW59cwK6ahV8bV9Oe
ZsTRJq6c8ICNLyRIxKyWmH3pXwblj1JXxm8ASrn7wRd/CFwn3BlFaOxE7an3jY+2N8Jj0zfwQwho
KV8rXyTgbmr96jvYVtedg+UsUIcsr6M7d1aQlgdvnNQj2J90M87Qio/Y7UwgMi0avlC3HmseGGi8
xY5hEnR+XIf3xsYIFXu1ssiGgz85pBZ/P5VtedBNczio0Ej+c5DaKCplZ78fDlZUchUAjAEYIaQS
VEBmRqh1Z78KrfuiGrpr5H6OTANb9SQNsqM/eg+yz3Eb6z4oOnVXZWBSeygF0TK2AnPd5bZGDWtu
+6jMLrk158i+Mdw10XgsxDYtUfkbC13bTRUlacjsDutgjYpPPYH/xsCya691HQL7V/uzbCF4214L
W5BhzmJ9LWPyMOsp4FWgnTEy4VIy1nj6a6opzeE2wnrVU/9AhmJCS7SDu5WDtcA7ZsY/lrpzT/U+
uiSqi8lMIO5To3Tus9RqDnhqhwvZ9J1Bv+CmSAqvE9PnWusPgw7SRXHjadcoprlh0aG+AUBE/lTZ
14NyT+apux+cMj4IS3cXvuf/YRbxvOSbPaytR7tkbdJQN1sMKCg/63GUrGqvrHn9BCMAUIInp2bB
4jhQ1tW0EndtoNZUbPPu4s12BUjEjo9tC0pwNJX01fexbXYchOpsG3UBeN73hVfHX3Dx8xddamLs
0SOpFotaxwwiAprhdOkTcrF4YbWRc9+S+FuPA/BDaOPapilr2BgAD3Z2pht3HYvevd/xNgp1vkeo
drMzpz4+Qf/mVmQP8QWrRR6L7ALux9nMpPSL6RF7M5X0CIZsgyMstFcG7RX/hBjGIT9qByHbJnDK
b6Y67otsFuH3LBjD7YTFQRqMC7vTnOfJxh43bCs21X4FQ1qPV27tV68gkHCGMHLEhw2nei2SBXsh
/3VU7fyIlEiylKMSB863kQhsR+ZJSL6sRJIhi6rX3dmqvYrftF1hhVoqLyJwIUW6ZCdyvXu0fGWp
jsfAOndJEeJZM2QHHQulr0aRfbNUK3pTNeCLYSTwldVs6q5JMgGUtZG6SP3qLO16dET7HVuUhbFQ
+7q7iJlGJpm0knELFrNDDr97EDMdV4b62EedJen0gyuS4nGCu3jAZLpblFXc7QYwcRvskdRL3IQh
+hXaWbZAygJMmQ8oFzbbGH1inpC+Ga1Lo9cXSpHaD8ix6ItxsL33ri0vuEAIf8Gj1p4FbXnVU5jF
MEfKLNxkRs6TsjdiBXBUgqerHjkQMxrnRJrKmFY+hCvWie3x1iw7T980FoJMgrI0H0MUbUSsqepB
jWt8tpAZXSS6V57kIZ2LNxXv/HALxtkO9RrzKDvV1ER9hBzZurQw80gEqJDG9KNzYqQbW0H6fgQH
xs84N69R5xrXIO/KMwRDVF3/CtXzWYPCpDeMzt1HfIgVc2nXXbHRwthHJxrDzt3tctwRwe6M1u1S
8sJYjrbHuur/0OoJbf0hyL+n57oXzXclttqFKcrxUVSTy//U7A/sbN1V3+RfWAHYuGhQQu7ULKAS
BsVONj86bk2KV7FbZ6ff4oPZqqsIXe2VHPZxyHNSGGZ2lRFTpIVYDaPWLnXTzdaDd1B1v3uQh0Dw
1np6p+5lE6VyDcVflHiGuntQ+BY+IHOZbX0hcJefZ8kYapqw17XIPchxfQPxJZ68zW3CPCzXg2xT
T964krP6yuweqkp9wZI0P8rQIPCa7eroLCeB3ctxGwl2BRWKs9aTiBs1nCuNqicZiyw/d0/9TfFT
f2Pahn8graw9aBPyrnLE4NRfyG6pj7Uqqn1l1f3Ga/AKVvNoX+eFZWDyonvnsoHv37rWEVUSJFzx
ElhZ5ixShTXhChnYak/eUrzaPFzCwjFfglCLjj0YtGXh2eLVCGpuhWoVscvOrRfLw/4kFcGyyUHM
a5qI93VqaEfwaeE2iqL+kjdNsUZtVH0gW28vzbqOXsoy1NCXSdGlt8d3BUOIr3UX7YvYMHi2iXEb
epMHr4RDG3BzdrNRZ3dDNt72ENZPxjfPSsSymdzprow75zlM7HVQTMTRX9lqE7qpVmYMb5lOVrpD
1tUjE4ELuUEJZJ4+5sDCgmIoLm0xVfde0H+W0wuh26vUQpZdp3odh+mJZLOxd12g5m0xdGfDcbJ1
gNvuk1VqFhTWLPxc27hHyy1P1e/Drrf/QOTg2bLj/C3M83Kp1pr+kA2jv5FX7Nl63K7ooNt6VtIe
86nBzp/KYbCA9mvhZyvoTnqss4niihmoim8aFa/x6+w9Y+iBeLNDg8+jt42jkQbmY9ADw+gT5603
gLIoqA/sTVSkH1U/YReJQMFUqBmGXtkNRednZnvHnaNdShQdqNZ2OWZfPFGGGFB5Yllplb7zXZp9
lyCW1Pe4JpOvAUPdmNtQwSJc9g4xO7QASPZS9holpHYHaiHeftad4upihWax/yUJ1jz8tS9lqzWY
dqXq0Qrr5DIqZjZT1YanGWFW5Pq+qu3xmb1+cfD1KFhLYNmv8XCOSyDar/GC9cLfxeV4ZSgqKpKp
tVOTyN+krhZgQW9Ez0FnKNs2Rv/A8aL4udeV4mDrmF/K3lxLFPYdI0+kudd1ddzUh+Q0aXMRp6m/
SLiHqXTJoe+RKfhAf8gY9U7K8T/QH8pgJgcZkwAR2VFb1AVqwKGOgdCxi0PbSUwGZWQl0t9KwZ29
1m0sT4q3Bsfrl2oW0CcJiMLZPDT5bsWbNgfVKDMF5tiaZ3mmz2cI+l8GZUoOMvQRzzO72fY/ZskO
CuJ/TvUa66dZejB9q6ba3OmaFl3aNHZWOXSflVWgsi5j8uBDbdjphYurFSSeS111LQtcuH/wvMxl
N8Ud/8MfU3AH27plK+5u4+S1PA/SZDMTV34KKqpnr5wJvENr1aGy6sy82lUI3S4Stw4w3JxfIeYV
5LXldW6z51cwi85ZpZ5G3slo3Xt70mDaaUP1zTW+F3k0fLGKzFjyNqQXSsvWIcAgbKNjt3sJtNjC
I6121krqsrPUuuzFVjvYOaXe7oa5mVkV0suxqA6yFzGHDihT0B9HNcxerDZ9d6PePsPpzl7MiK08
v6pDE/C1URNetZ7U4g0MH/JGgRmdI8VNH2EOXWTcEnkOQgPS8ISj0pvTF6vRtbMXbN/Nu6IP/5zu
pUiMhaionw07+dvpPqCWN3vKb9MRYTfvfMfVl05qgMYwQm8Zu2R7YmNkLyDa6FPdvrqIGj03Va1c
/YRCeiqiT60RiAMpngZPmyL+NLBr3ahODVqKz2ThKna91UcPhzmjCs5Dgzv7gD70rh6xSFL8sVs1
QWG9TKH9R5HgTlEm91CTWWLPJAz4GovIzs/CMIejdNqVfrxziO87dhzWXxa9P0JViWdhn0YeENaq
3VdJ+RChTq1u4QQ0PzXxjmn3WEU9lK2an4O4gmHouenKME0UEOdDmrbvCXIp+7ErMQ4cmyi9aCiO
LyPHaTeyKcepc0c66hQRKyO7XaAaqpVrJKDwOmN8GjyyCJFRv+JAWFIhH60VaKQ5oYDgNprcyWng
ofZiNckituLm1TRs9eANQlnKWb6vt8vUwiZa9qqvI/J+ryRawmOa4KQGx7th9R6lq7H2ikMdqvaK
tGaw6RKe4GgMdDY8RnZgjnk7zRHqrgHkHsEPkSXpqP7HQZ3ujVkmZ8XaWyyavuL5jkbZkuxj9Cya
GGQWXqnf0xqknmd/i4AhkDZ2pkcjw4Z2GEz/zrTgsyEVEa4VB869VeX4FU2km6mmo49ofem5C1Ma
9JG2xDZhO3iFs4e7bZ/r0C1X7pjor5VuXeQLmWGwi+FCYg3Hg7RQJ6AGuRdd5Jldl98UJXAoBP4S
L6vGxcAed/GU1OduUNhwdqrVHTu77o/yrM2iP8+c3lLu1BCoOAM+wr8NxR29v/W23ayrYhckJmPK
ZnEbpDsXK6tb2aznAzqVevQqO4sZLpKHizERyZMsfjmK+ZmlUnaSXfgHZCsdf4ut7GQJktyuVYau
ckgHyslBrPtXTOysFUZNQJtC2Owy5s1n5N3XiqpTLsal8BYvPb3edVRvF3LEx4QkRFrKdYYSlOZf
FwlT/hQRIvIzv4yMy1lxJ8yVG2NHLjt+ujovaF7CSC3u2Uq0z3UmTuHYgQSZW0JLnxU1dM+y5dT5
Ny+dNTnGtHt2cHTHa7KYjtbcLMAzL0pT9EAnmKkiWrPUfbc7tPXUPcddMC5TfPL2ci4Zb6wlI3Pa
ybmDyg177ANze/sbNBRGvA7XBDlXUOTatIaabGRvH3sW0MfZX6/EgrNKbSwUu7548exoN6m6826b
ir1KAD9AHgqKJ/iD11scVY5VzH7+qA5Z8yBM/bOMy+uEY406p9tMVzuDe901k3gfWlPjbttUlyCM
3bOtWzZpCA0NwSYdVvWArWQpgv4KC7O/KjM9v+IxOakukLMfcUu3ghWFS4sVGiNkh29pmFVkKLDM
Ib9QFRdh1/GSYVZyJ2OpGUcL7pjWqtw3EeBvjVX8unT1cR9T2Hzq8+m+qXp8ghpygaNTd0+2AxkR
h4BjP7duoQA1kwrNWdmK4KvhZZ70d7I5elG29pNg3HgxGETRtvYmk8wdNfDaRTGfYh6/MasumJcw
xNqZ3aOB6y1WTRQAwplxuNoUb1N3OmSFo7w13FKtlBU5W+sdIqN8u0BEvjWpu8NELX/mIVHfoRA7
O+wSRyPo64jrjao9Wn2WB6vxGpSldheyzL4z4MmIlgy5zk17YfVD9ZApmbsLxmjYDlEyPqX68JXU
v/01srmPoJfwKS/MZCNAXhxIpodXJHCRk7Fj+6vIHmx1aL80Oha/jmcnZ1cDFFDXoF4VJzXv0Eao
Fx7rHm5zNOXBi3vzbk7MAPefgz+dujJqtGW6oT6M5uPc31havHTnrSbL+yWGBN6R/LUpVr2jhqtQ
UZxVmzbOGQfvlj1PxK8lKMpdZxgO+Bo6fKsGMNpZAyRFbtY7GaSiJW7dVhBANnHtbjGg1LVqNfRO
VMOeHvDOtbazsRQWXmOTcjcevmPuUmHTEE0PvsuGE5GVs2zJCVQP1dUwb1VVpWhTFrbtskzq6iqH
eDzD9lOu2QsDNeAHaz74OuIbfha7e9k0Oj85B+oOxvMVyj1p/erFQn3BX0Ccf1D5k98CP46xSwrz
RxXuylpNsRgoUGXZO94U7Nkt+efEDfFDIvfyGPilsuCH37x3ZfLnFXVqIH9dsUY3a+tOmbrGKlTf
mVqMpkVVea8IMX+vbKO6BjAJsHt0X2R4NFTSK+nkbsU8qnCMraWH2hO77QnTd93isybeoY+7GsBy
H3Cmql+zdCX/DZNjP9gGW17odE5ewMVOhp+buFsqC4pQ9jIdJ4yWerM6RgqE0804n3azFZA81Frp
4B3CmAIBlGYhgx9jDJR7t1aRqsswI+0onYE1fdxlDYWqiN/kwgKj+Tw6iU4daIIH7Of+uq8a8dLY
8zco/4SxmHv2+/CPWwvQ5q5mtbcKzDb/NJZpw63Vy/a+p4Qr4XndRinBXesuTl1px5PK67stX9n8
NUP0pJ0TtyYUmFVcxNh/IkR7b/lOvMDabPrcgiTlCZYm93ocJ5RPfdiKP6Qa5ZkUXLypMt562Giz
yvU2H+O6qE+XoZ0aywxvvr7N+us4H5JSkEf3i+9tigaIbMm44YewSMuRtSj6y7dhblKVl8J6laM+
ws3IAsfS83T30VEWJLAiBwCjvJp8vVrtNPCuRhZ/Lnp/bXJrOCf1gM9VO4YPGViepW6DQh0rAAx9
kJfvmta8YHoZfs8MqqF6y13X1bZZqxVsAU3/oIsaUynF+m6MgfHqlmNABicdnvQ+HlZZUZrXDgmY
jV5H9anVYZTovTkTOvtu9YGX74KhXYrChaJHwYwKSx/UJ9ldwwfFGab/XrNB3Jakg5HiyWNs4vL7
qbXx0dGAcWVKQe491jF/w2iSTztsDi14vFeYeXJ4RJ5lH3d1sKzqPt9xl0J2sY7MVTDfcOWhaaIi
uLVjq8qqhVHDJP/X//zv//d/vw7/x/+eX0ml+Hn2P1mbXvMwa+p//8sW//qf4hbef/v3v0xHY7VJ
fdg1VFd3LM1U6f/6+SEEdPjvf2n/S7Ay7j0cbb8kGqubIeP+JA+WQFpRV+q9n1fDSbEMs19puTac
tDw6127W7D/Gyrha6M98UcndC4/PxSpViGeD84QnSrKjgJysZLPVLP2uwnyHt5xekAnexfCio2z1
tec8QXsHb3TrNVhZInl5kR25PkCtKnN0zQRCXWaXrNvGKF59EYq9mJJmJZtoDWbLSqTRcTCL4rVd
gahOX2ODYlAyaclSDlLjrlu5pEL3ZhY+ZyI7T81QXTXTK3aun3cLzcihj8tgVgroaoF3lC1SqtW1
0pRxndVuvBJlWl1zp/v8z5+LfN9//1wEMp9CmJouHEf/9XMZC9RQSM02XxqUc8DU5ffFWHX3vZI/
S1N4IwNTlE2WvZEW81GnvshR7CYSNtPsCHwt+17MnBl5sDqtxdMn/g40r7rnIycexe3hxyhrzpT8
CKm+baLKq7bLwo+GlwTdismjXCBbYIMho4QvQZO0D9kkIPMyxle8+hxZJlmR6z+/GbbzH19SRxO6
7hpC0zVhqPOX+KcvqQ7ocerYKn6ZqrrZaGabbkzWhnvSmMlz1OcXYUbq50ykFFhaKySfHUSXwE2U
hewohPmMtq73CN04OnSpO67jocRmr2oeMR/FsnJKgoeuiZL9rRnMpQNZP1BJyG5bJcJ4JkhaOJg/
emSNYUTPPe6xKvuoOMgzXTGc08dcOevjoj8NZr58XTniI+4NwFmRDuT7DpTjrshG/86BaZ7f2oGB
jSXv1lb22vOQj3EI5AW3Ga6c8dGdRGlmLzGd9//LXUTX59vEr19X13A0w9KdefMsDPvXT6hWtRo9
c8jdnRKWmz5VXdyD0P8RLoRK0gzsS7FGO0de1R2LxoWk3+XNq1Pr4Z2RdNl9aEXZvZbg/pn0rrmX
sduhg/nhBwWGpPM4GUPcNiV30bVb2WxHO7vvC12QRE2azShf3PMKirp52a2hhHjIYEBTjk0jaxZD
paDLbMScliDqSZGKehk7WnF0kwIezE+nDYLDu2jyrp5ag3aPMt7xPrF2/Dbt4zSU8XbojfCSR4m+
Bjba30f8IlYYMcZPfkeKil2696IUPRSzYVLekiD4oqiAzxVdHNGbnp7gYj1UptbsJoBRpDnb+KqT
67zKM7gy37gAyow/QnmDyGHUpC+mOw3iNqEofZiZKbjQj/lNB63QIw0XKvwa81nwbbLzMv5MWgVi
soPIkq+WztK0enx+dQva73wWOxNS7fK0nkL3FpRNgObmofnDiqn9+kuw2vGcDkzWbhMAYZYHP96Z
YlT2FDdjFKyV2lhqIsACABL9EQl875goTXdHvhkCPC0Zt/2KNfRPp4Ca16ixT4ePMbnLom0l27Zu
f4lMv956ebMP1SJ4DtS2WFnk3o/5ZIqzS314aczJ7jadDSUT65VHTL6hemjuMeSmPuq11Csre7zB
9CUyf/B8LPoEVM4ZyD92LnnWGriR7AR8G136Cr6/5U3F0qzScTGqEfZX82CjcSmzZuE7GO/mOLm9
egYt+echyzCgYa/rbNmnTvqi7lL1HGnA8pBt38hxtvZdHZvg4jSxOI0Z1uyDZwfvbg/rIx4tthtd
bV2dAR03NzfC96rLIR55IgEfYyqPlJnOZud5z+RkuoUbHagRjWfFq1R/3eEdSVkTGJlbFhdDgTeA
JC3W2elU3slYBpYTrUutuJCpeO4LtCMqdqD+mi0eiR2wnbsRkWJ/XVgs2pQMXIScJ6fIMzeIINIk
/G8+rjUJBOETfizrJEh4YyOwZWtz8oKVw3J5rTU6T25U48+wHPI7y6vsS+3o9mWMQNP985PDNH6/
LxmGrmqmq6mGqcHgNn+9Lw2VlzZ+71ifB89bG7OPgjYfyLy1bPs5sxC388Cm/RUsxRCsKsrjP8Xk
6BZ02F2cKyZqI/Ns2ZZnwYCsvDqlFJ8mA2nBpt2Q/U7YQtrxuQq47clDN2QRfhnyHFkFVUWIh1Gy
7VcurCK/u5NzZPw2BAjRM3pWPoo6taYuciuDz2ZgdP3P75NcTvxy/zZsx3CFZQtX000hl4k/PWGt
MsLdWLGLz4oZZUuHrNA2Lwu8RQEyvXUWCnbo2r3kQrR35JPRL5jjIkIpUS2s6ZJMinf1LfNbX9gj
PrXsX1hO1AdLH9RPUVksZDzwjHBHNrTYyKaWYREKguOJrJ1xNIOhul221AoW5I2anicrSDeJrvUY
LyThRhe+4N4bO5965I3iGRT7Wzz1l2bR5u/+GIt1jzHQPkF38VOo5jeAcYRW6S2Om3n7KSGfLIG+
v43PiEvAsBsqEToOd2El8se5LrkqstDcyKYyNvkFVuouJt9VILysw/AOunwftXnxiEE2FZam/j6O
irb+509L/Md6iGetQyHM4vOydMoYv36rq7I2BFXM4HMXtDhBa/mnya69+ygtnXOfV/2isdr+bWgD
8AO+a8NWFtozGjkbLLH7N6sbkq1o9XBrmWmzrgOQLgb4kjttPggqa3eyKc9kLLB0ajWOc4j0OLuy
3kHSReVnU+KFfEUsELvYgZtLX6rF0dPG/lhglvHcjNYlqKLpgihR/uzq1nfqHc1JtoI5SdkUQX0n
m2kb9svKdfp9Nc8sfbZq/mQ4W9kbghtfG2lVb3xXTw/BDDkDA9keu5lPZM/a8e2yqfv6CGoPqKWM
yL6PUWWvIyMu2C1kNUpTbdR/46Zvz/W9VLepj5HbfOA5VuziqCaZkqikMGKVoUbczUPrxt85HuTM
2h2dk4OU27SwzNw55ZV5rnJr3Jdzh+yVca2xnf/ywcsP9uefqU6O0tJUx1BNNmva7wvhHinqrnd9
433U/WqV2wWIWkvpb4eYLzxqJO5LXkX2hi1FdLJLYd+nE8K7DgKLskUdPLlYnQkclC3wbCrVrXPP
DBdZDa5m7JEykwe0orKzcLj3+42psBjFc1ygOkWqZTh3LIn3//yl/o9btW4ZKl9nQ4UJaxiG9tsS
MjatUhhapL07mvephtR8arjL/HQYetT54DtqLOQmZ5EiLn0CNdKvzMxzr2Wq55uY7T1GSmiQWlnu
HUoR2gcVCM2uS6bp5HVDtSmwZr5CP+sXvTE2d0WokYs3i3oH6BqUUDKthZd6exP83kGeFWoEwXeO
ZT/O/q73I/YxjsJa/F8eaf/x49ct19aFZgrDcufN+2+PNBZwE3v2sXqP0vR7ll1Iz3unIYrsczhj
eSQ+x9LTeIXikbX6iMmzuBX6UcNg6zahRKNmIU+jaQYRG+W4kReQg2UHSjZz9sO7Gylaj39CvTsU
BspgDNBaEf3pBv+Wp+pQz1JNY7LuyYGCO4AwqgPogRum1xdH6pjMMSdstdNtCKivW9OYh/horizQ
mh2Rga2za1WnT7qwzIM0G8KJOLv6qtXsLER0IWDRlAc5Nk/j29gUvL9YWGXQ7nxl2PSRXkP3Fa22
aIfyBFJevAdqgj29AIxHhsRhE2u9mo3vvtu90yxhLqAuovXiWiWIsepzB2JDpIPzILuArPEvxeQh
ujl3ZCNrvMYbMQO3gvzUDuqcHqIjmopPJoDIf/6ZOPJ38Ms9wGZN4wJsdRwBCNH4PTOAZGWioWX7
bg8gx8s6JPmFu8A6UnrnpTS9fmXVtb0L5qbSg+FWjSY7yV4e3bj3khUeC8t6ylhiyvBog53i4fYF
NVDnpdXAf4jcVJey09WxYfH4qXCYe0V+H/T9E+5E5dkqLedk+aG+bFFW/gLMHUaVMb5OdfH/OTuv
HTm1bQ0/ERI53ELl2Dn4Bjm0yTnz9Odjtvfu5faWl3R8gZgBql0FM4zxB1B/uKbs8ygoH2qpfhYd
eilvXLOb2lvkHpNjGMzpOvVH6WsbuaJDoebOqnTC6eiXuYNPvM/Uv9waP70H9gHmA6sYbTdqEm5k
gnhpZyZhv2Dg90XmaCsrcXM7LQfoP7/q6lyvb8UBqZR/1onOH9dKcd+89/uoU2OUklhT/Havz/ev
LFBBbCdVsuf3liVfQjghr6mGvVBSjfm+aCTrZYjRjW+s176FQ5f2co1ak2++WhV24FAWWcD34Eow
GEHkjHrolVATmty86fMRzesUaqjjVPu+JPGHUEjKa6IF2EVD94+hz9XTcGThMYRPTtHe2yrYF7Vo
nhwIAudZb+174GzaenAQd4twI76fgrrH5g7foxjpCo+FCwjzsbuKvuOMg1daSz6sVfoGCsmwuphT
V7S+H4rW0514vk3ZOJ6MUdG26n+FUoTeySf5kw+RFYy05y1WzDcfVeKCT9d/Kn66XQejb1UZqumK
a4XMysf9MizHDnKJpVFhtet+KLQbo1RaEhx8rLacjUudaJVLR30/+3u/As3wjSOTY/MXjLsp4O7i
NCj8R60z9fcGYtPKyREIedFqL73FWTkGgFPol5AjmjVIEDNrMVDUcnwrDoXfImbgR5m3oGne61pD
n/dWvsCFl37dcpDbDn5Lol4/Lo2tTrqoc+cN8aSuUTd61G1nurXkufGUoW+2oigOY6507tDb2b5v
y/lW1CkZ8GAJ0pMoifpycvaFXU7nj6rOiNHP7+KbXDPaGyN/8xVSxU2KoxGh1ukFW6838o3BjSMp
+t2ohJd2ssYXozI10DSoN+GQ8s9eQ8JIA7XyMmUluHwYg148aVnlpcHFR9rszpGl8b4JYqINpAy3
QT+P92o1aaeFf2g7fV4Rn8QDCpwLSEH69oVkQ0ZhclKSe5U5Al3+6Zbtcnkvj1m3NpVBXYvi5CTR
bT5Vnii995gqxdMDVdrCWCbEGBBLQNjLqjear2vHSO1Z/Q35DptIa2fo5tDsRYM4pAOwz41jaIuW
1VC7ordoaS35HKZldac4iGdXrTGcE8tWLn4HIAkQafUtRYAsQ9bxuciyfJujp7gz5KJ8xPrrVnT4
EqmBdQitRopQo4PX4bT6ebTtkdjTNF6hwGYXyADuew+FlcxRSvTTRw/RLShzXNTMFmSyLtsslmub
KEKINflojMt3ltZHJUBEPswopmbLkicftDVqDRXKmgR0rNHPvmkI6FSJOf7AqAhgMZaad/0cII+T
tebOj+WJsde23rukvHOOaX03SSoLdsVNnmfTnvk4Q7HiuYPphUnfiABgU/w6OEvxo67MdH7GhWi5
AeHmuCG53Bes+jyhHJDVFrp7MkDMuCqsaygzLQvFgHlK76ysUk/lwLc8lwOKz6g2fpnthbKkSOMl
kwnp6ZiJqDqbVJDfXtkq1Rd4Q6CPQqeAS9N1r1BzzTSvvsyA/Ld+M5dbUUzVQzn6wMPGqdrNk95s
xMVIQnoFPLfnQZKQd/KTaS3qwybatbFiPJaz3B/SQTdW4jZKbV3klHChnw9IB3ToTqaGqcMW9MdX
HRtjt7KEQdE83WLk/kXUKwHYbfDdwthgfEnGY7h0V1tJ3jkY9q1Fr1I2rnpjkvIFAX3WzFJCsXMY
XyejRQKgchP81rwhsY1HU+4sd2yb+aUNmgS3p2j6asQBvPVa/aHF+Y40SQAIU/pZwI2MCehcK3bs
oUuaezMUWf2WBNmtNPba7RxEOYxpY7zJgc17ECb8TZKoi7av1Pm7SW0L1npj2Kz9OHVr9BOvjiHl
vqspMARrvtJNkgeo5Mevaig77LCqWjr7gyKdRwsdsEStjqLqo16cyYM/8J9iwfmpQQ81aT3zYdt6
NHHompOrnUbI9uiS/zjlWgqi2ZFunKIMbtnh2K4GhYNMLHVmMOQXQw1vSVGeYlkbjtqo6Fe5DYwr
fiHJIsu2FlXikAG0waZl7A6kIolgdywZHFkJH4cEwC3QlwQUSRc9otRhXZO+Yryi0fST8T7Q3ooq
ih5LWa1X9pTheeSM7XlcDqUaI++Q1zvZz9uzbFscljPRKLpVulZ6BiS+taj71K9KR2wvzQdIO8qp
VuX5ODhZhYFOEz/MI2nwAPDFW4RvRqv7b70RRq6P9BT51mBeByDG3i+CwFdt4lRxDaDSR0tFOFaB
kdYjWKn1O0lvb96LqMrrp6lBHca11jp8u8c2x8CgLnlNYiOrHyuIgmuMwcKtHZjVY64hZ8mobuEW
Q1GtdIxE7QLRy6UYWZa1C9GS9kTR7vrqwAIzfi+iqOgc4SWCP1o6Z7Mpn9Uy+JGqD34yy1+Bgn+P
gWi+jk3lu0FtWA9prTarwjbDW9h/xSYeRvk8StVIkH+SD+nEj5SaJRIr+Pl4pqx2NzBsk53Mv72p
TO0FUp6xCupJYZPd/1CUcPjJqyHVafozZmXnJlgjPFXRFK7rEojwTztXs1ViprwBcmw6p6FSd9gs
8gKUuvmUV7l2KP1pullKVVvyTQVh/ggKOHUlRZsRMZWzRyvQgUQHUn0QrY6So7mIrj2QeFrVfhxQ
uXPmjSiSNY63AwG99Tzl2SN6VLqbdVJycoomvKqq8pPBsH+OwqzYlfBs1ibClM9B4SiE/UoZVRZa
nT48qWFb3LU5I4gRIGyzVFuVXh9hM4sBtX9u0btdl2Mjb0UrDwsq92mdgs/ilsOwqoEpPenI6F2t
Qf/H50IKzNbiGq0bNyr2jKbcN3c4jhVAkyssuxIzugRILa7sOmuekUt/hpnE8xkPHhlv55s9+wC1
losMuCfbMTSwCl8uCm2QWhq2xs9zmL5fZNqDZ9el/S0YMgQqrLi5C5ZPytTwn58ECK55zuvg2ZQC
6S2r+n98Eqze3SyZLmOpAUp0ScaLFL041Fm7+ZdN3hLrKESy/j0rTxpN1WWTwBkApD/jPF3ul6Ek
w6ew4lBD+LNLjmqdq0+ZGr/OQdxcEf5Tn0ItAcHa1A9jxdJnmPyV6AQXG1tjoNbvl4TtdIh1UEWi
uAAmt6jQafxw3MIepWGFNom2E3dEIhKURZmQpFtapyi+JljQ3Cjsyg9Ef6JLUfj5LkzxWWC1hvCH
MUenwEkLN4zZUhbRCLs0G3HGSs0H0SMYn9F86+9Fe4jtCJ/dXkQpUpiKsklOD5MTPtmNYyKYorEb
l82tX2vSAiS0T3BLoQctxUbK412SxDF4I4pOWo3IazrWThT11oQZWrbqMbSnewbiJ9U28zsr6fO7
hC0HSEwyGX3Ju+AFMS9vlGdH0QpipDv//RdUtM+ZhyUT6jiyQazGhCVkfApnxRajSdXYAzu8cdoS
IJw1srczA6OfIY7VYqYdnztD1o9mnfNQ8X+FaOeTaDYn48bPv6myHd+VdZHcVZhY7+3EaEkjxhDL
HbREZYSJt40cSeupKPsXuWdi7jKtvQaNjdpKOe9TSe1f5n6Yd7MBjDNEHO6l0lDemAmBXUwdhxzw
4e+XQw9p93bDqzMsdys7GLKObVbnAXuSpwl4tri8KefiUJJFx4CLbtUCp8j1rD5loE+f7V+f6ThN
crSdXPdEr8BA0E9hdDyKe6CJRFJzWkl2PHojkcAbFYW5mxLzhYDh7fJR5RhgYrQR0TZRJw4+Vjwb
HXXd90uRc1ZOemU+y5jongL8FXeFlqH3tpx91P2vs7/3s2Ln1/2c/559uksSOcYW6DS5Vvm26SV/
G4dR5LFBm5dd2nyrZGG6Mbq+WH3UBUo3r/pO0dbiMtHQ62rl6ZnVbz/qLMNGMG1Sq40xzD/AgSOP
2SgGb14g7w2NMNZsDChVN5F9h/574Zl52L2qvfEAfiwEhCOtqYDAJNvVRav65svfn+8/Ev6axh6B
tJoJC52wrWj/R8IoN9nkRGobviJUEyUH09o1Wv4Awat9M+1ua0yN8kUObMMLVUu7Vmjq7+twNreQ
/YtTgfq9WwAcdEFY8ZAvBwlZ/5WZgAQVRbVpL3//k7XPWRPNcgxLI7hparZu68anwJmpyEEUkpX6
Mk/jKnbmBogIBz0t8Xy2rHbHNjlxB9n/VSePFhbf+Nm5aqb3r1beHKH2ATdXoFiRRoA8lWXDawBe
382MTD4PaIbdS1N2NTN5eC1rfiAVS5ldFq6gTZdBrp6ntia0Oer4axcpk7zp2Aq2ibSIM3EQHUEq
DPhWRcW/QDU0+9PAxH/ctkxElE1LJytKnvH35BEsepAY+WI/YDJgGmlVnMjPBIuRN6fWcsjUoDj5
JZxzAtj7T/WiKHp89BV1qVGg1ZrqeP0tN/nU76P4cW3hQNyB1RSjCasPdxri5sfQcF4hDhADafQJ
gwYrMDa23tC6dIEJ6o0w529EFWitcc9IOqNNS6O4ySBj49TYkb5Djm68k8tqQEzjxogLbin1PJtB
3aHaslwgbiL5VegCnwiO4iYwzKZLgnWcaDSaLln75aCLRMkxJUbIkhMYQ7IcxFnb6IWLzHK3/tSQ
Z2i1u6KjyaviqQpCsnVXWsjpJbMXalH/YKXmdOELueuyHnWv5VCNrzCmkvv3dpPQKIvk5iTaALGo
ed6eihTPG7Nq0XINQgXPBk0+pUr160zUiUOytH7qLOpEa9Pq1t4IUKcZ5qA8yk5H8GFKbw2lLImL
/+cgGmcbwftNoU/lUZQ/muUYSWOSBiNJWge/XWmWNtoy8yrLQQa/EitddrGXeRgYTXKe2/w6vE/D
gOQ3mLV24BSW1sXNBwnOnEwiqApxk77K5Fuj24g20SvK5nqP6urEQmWZy//Xpyr9tI98/denxtko
e/ZoANnI5hkFXQwaUyT3XhsQP7DSSucKcdO+iuKgTtKrOhDF1xBgOPWjml+zvP2Kv7B2QVVev4gz
09fZAeKSYValzjZxBoQjGmL2+dhINNVaFD8O4ooaXdePKpnkg9spCTIp7SCdAQIhxqbm9iaUTeks
6j4OoRmEXlBG6YHocXJEwwsHwOVMHBrJnwpXnJKrSjdoo17jLkxPcZCjgGWX+drmZ1jVcVmvM2Q2
UJVAD5og1wjxrfsZVAX6GUOf3zctcethUuX1e7HpulsH2yBV0/3CM/Ka0EtV9vjR0Tl0hu6Sx/OJ
4E96DsjhIXtq2K7f6trzOKrmujOaeSuKBeaArj5PybUKm+CpZsWiOKn+nM5TD2H5t6vM/iaDJMNy
s42JC6jNN97mwwS479k3i3pbDGx/iiIsUbSM7kQHlN4m1wp982aMnP5olAUSwqNTfgMNutzALiV7
lQOcOiIspN50kz67ogGo2C2Rkvax94MSdRkEZZMc9HpkqwfRwajQpJYIuvQ2fqqll2S+3j8MDptW
H402ds71ZiHhfB1XCCcCskogsLFk1nZ+pOpPegM0a2mO7QQ0t8l+JRtqc22HxnhYwMXwvpCek0Lp
WAnFuVFe5RbiWYKYEZTJPmzKDF6u0x7HIvhF2FDH/gf5hPIWD7TpUlcV6SkgmK+NPq+VqJWu6C1M
d5NDXKkEQ7pLcnW8U1FZvO30k2gTNbVilaCTQtMTRWIXt7qumwc8FcN9E2naJpGV4mXKm434Lsyx
672wnZtLllak8CbDeP96EWJe5XmRvyoaLzWuPPJ+DMfq3sDwSVyZKwkSaKUBJ6EBqCTpgbN2xin8
Alfj/YdQfUT2BhuNTg2vjqucVrln1ggjSD2Sl7mOtmlTwZOD3Fo57yeTOMFJ6P3kv02T/P/p8+dH
cJ+86eplWfDxEVKgGv8yLat/zso4U2kyIFfd0kzn86xsGEHrZGY3Pur6bF+TtLti31G9Kh3+mD0a
LVtRzJHtMGuVgFlNZtAbOkKQ07Dyi0DqE74eq/RyBPEgCUoxkPj/nEm65bDKmOKtOHtvrcx/SU0i
U/L7tnVZWZGWNC0McoEQaZ/3POwdmqoEQ/2g1wPCm6juyrWm7CwdMU5x9lHn/I860c8prriGupOU
kZVCMybdRwSnD/1cEXlMHf/Qq+V+yudY2yqjb22mjpnnvYw7zQY9YzRRxvS179p0pTW1dagcBEWN
5j62pJRVmZnvozDKGJ4pxlP/A/dF5QYqkwbpL/ohehEByNaajZOZKNb+gwWk5bkEVrnpG7s2L+mY
V2jNReWz2rH+aMIW/8elGJXFKtD8+iHIZv2W94813wLQmSyclwoHx82QnZ6d+Ok2RMnpOpDlPVn+
uBGlKemcqzirO1tGZQw/vcRCftoVlZKZvaKg5e8/OovriVJt5OXS977i2rRjNhaV/YjreBRosGQ1
xd8GkVyxVhnKZ0LAFkiAMj2I/0nsOHdkLnWCt1H/2Lc5EV7+RyZ+BR6c8hHFrdwyXsss+hrGc/Y9
muNXvS50lv2jzwNqgwDFHPJh6RAxTzxGRsVQNzhA5pbl0vupWEOpU8Ivq0xd4+kaf8THwqpWutL3
PpZSKJTiuQA7bjt3eraxo7nasx63H0gT32papH0tDT9BMTHQLpoWlpegapiEloYunC8lL9ajI+fB
3orqflMNDDhN/F20k3oO13OKJb3eyos3gz+sNZb/lzRlXTEoTvlVdeJnWF49sn6qcSCRK61EPd+6
F2MP/LJoqW6Hzmq2VulILyHiNaJDin/UWh20+oC+evyQRwRolhvKgV579jTbZ9jD2rUpe1IyS0Pn
k/BFyUq6Vf3GP85ZVq3MzHBu4gGGC7qkT01dNMiXlcGjwd6gDJTpubes8jTVOvpJUz49Q/OINm2k
5SDyaY1KhFUlrJ8uorWG82Tp+TMqS+OlxjaBLQm9kmiet1MgIYbURfNzG3eJJ2N/cxQXWU6w7pBu
e5CaQbqxcpxkxQfDe9lbTtivxEWYLqar1rfNPZJmzbmO0WaZpxlgR7PsmqJYe/wo4hP1q1iVfn0k
tPTPomiNakIO4tp2cVeKqoCQbkbu0dFJ/Buhf4iC3vh1ytTXL/7UlX9QoHFL6z/axBWSb6y1xJTB
hOyT3PeNl2psaiQ7EJwDqErIPiFB06vmPi0WaTq/lPGVsuJjOfnGfTLbd+/1qWMSdQNJbLejf8tq
+k3UNyxJvKxBEADSUnqTtWXrhgvURJqwa8lCW7+aczVcwMniBxEjq9t3AGsQ511beWsd3k/xq7EO
ouyTjNliu4lGDpMsYjj6OZ+QsWwqrHre66rKPEfyLB3+Aa5Z6gLldgLS7jNYsHwF5dbH0bd6CO6s
2I/e+qHa4lRchG6ZfcswCI/dsruyMzZCt0hiFC2C+a2Z/KtZ28M33Hd+zHWhvKqzPqIKhsDdSNjb
RSUemV3fspAUTNlBQGBzmIdkHz3N3ibItZyKTuKs0Vq8omw780SdVEOZcaWQe2TiHmQQoi36nT9F
88d19oD1WBjOxbr3s9F1kDmHa5oEa8ms9At7XBk2q6LscyfuzmC0kIkzwuZeClkr23Pdf0Ep7uoH
oBVdaRXkff/ObooWUpNgNgkWUxBkyjGcQf4s/Kd2wprC1LLC7evRAoDGgWAfNJESzzoniFmIQGZV
uf0NCmr9IQibF2XxZxMHZ2ESd0F2xiBeOooq0dUMEYX00TldffS1QpwHFSPcpXFtrFR1Cq5q1s64
V5kTznSpfm5juV+rTpE/4Iulwr3Vgm/aCASmYQ3t9km5SpD1+V6MyaLAp+iPToT4obhTHSi/7lQs
Bq2aKalbU6qNM6GtwojCs70UUpah52yYU4TdhiraNJa0+CLQYqV6DA8Rf04PJCRRk7jdcZKdxuUs
VqrsFJR1uytwIHw/C/9b96m1CJphLUPlBx0gHxxio7BvltPQlOWDZHAQRXEwNDs31++dUDY0VIw2
6GonpuIVShnd9EhvpraWPgP5UQ+23jUr1YTqjF4GymAh0QHoatmNnWr4sC4N6KGVq8Hp7EMVhM5T
nXZeauojHilQJPKhnzaiCO5rj5Oc8YC3T0y6GAJYivp2h58rXzWr7yJq/C+YtkdeViwCZZJWb/I0
yk/I8oJlRnZ3W81Bf6s48+SFIex1OSX5oC0RpmCJNbVDpO/tvH7+qBJndjXoq2hxM5Qx/FGSzD7h
SG6z6Yc3h9Kc4alLUdSJw1yycnHhHGIRaSPOh2LQbU0AzFPIhyGkWyKlIMrzUh6bABSTKDOL/6cc
ZPWzLudofuXyiwx+OKvl/CcbREQ7c4P9EkCDMNHNO7DC5ia0y+hoWllw7uwl4SS19WNX5KhfoOz7
1n1L06T4matgSOtatR8lhj2AA2l7DoZaPRRWlmzTqqvu2HUi8ZFV6bcew01xldKX12BitAK453sM
rdu/R/5U43d6EllC3bFUmbCwYxiazOP0e8yLGGXY23LpfzeKRf5g1oJjRqwPDsxPtQmab1kyr1+M
DpnrGIN1L4nOk4o1ntJAK5YMJbp26rjHCQnLv8rXWJEVlyium33nrDSrjLZZWYR3YX6XJu210AL9
IEuGdiBagKFLUaZe1HcgYHRIGeya9FUhT6h+janM0MHtYNCi8bnpnhVd0lfthH4bcbt2C/2EcLJW
Q6lpQ2wtlIO5gG8sGfYUgtIvqoK4Vq69xG8gZ7WbuXjEjM4B6YOCsUp+E+coOz/Jiq9ss7p7lJwZ
o6KABCZce2NHNjXzIFZKRyu+J+iBqrc6NFdjwonL76EjRahIHyXZIuWOQqqb49O6yUCmrgYffyo7
TD3fUIoNVDd5M/iptpmN752u5vueUMvaIj7uGQiZboiAj55Vl6y9jW7vz1G6g4sLVmYGN5QYhYtE
L4ROPNSkiD+5KcjxJAYazlnljnI03w+IRscS7o1TyJwPvRdNETWx1uCYpDXAu3IzabbqJuFA6j5p
q5WMIBvOD2jJSIP6NSmQ7OvNvFrngZ+7klRlqyxQy7sYNCCQAvWMiLV6buGCJUrU4cgQeijcjAcA
x84RB0OEzxuIZOQMw/sE0qSXjiohR3zdACFW9R4dvhV6mCTz43Y/o2OPWEPpmiMRg3juvmdypZ2A
z3wLQm1rhayZzKqIc9fvp+pANDxog+yUafrTGJvaIWhla5UYyPeyagm8WHFavCPNhhzLA7u67ASZ
PztVDNJTiOhrByOjjv3yPtTLB8Nos4MRkar29SPh6yuyWOYLY+8+tDF3x3fcDvNzoZnxcy2lW8Ua
BkytosYrSEfe6oDp+lp309AC/VCGGMDhoAdTNnb7vm/PnXmYgUGsFzXPDaa+5y6153NYAFCRLLLi
UNhOpY/LrAxzbWONunEoq/ipyPzh7E8EZRM0M2yl9nfdpN7a7EddhmR7j2wpotDqeK/EdXcRB9VC
OXGsciz4whrQVSVrR21qgMpp1qkkG3sdQKKsJjNEvt/ChhawrTf4s9vK56CyjSdomq4dhseKKPZB
yqRxPzn9awZ//KyrI9hojZ9RA+DqqRrGwuzoATeCn1z1NQIJ/myr25GV7CpTLS+StO/yUK3VSGV6
mcbxLOfZTQt3EXd68LWQ5JHHmLR2leQdRuhZuCZg4WzTwCpWiCivzDH4aqpa/y/DmvJ7zIBRDSqA
ZigGYHAoCn+QLomsOUUCH+1HhrzWAQVA8wh+ZIWreYxFUIo6E9YhvpvDUnUJHvr4cKcYbKs2fEHD
9v4+yDrKb5t/8dfgEo5gq+MopD4/M8lHIOdqz+P9w2FNjApHV2MnXbz1drhQaKZ2NetO4poxuiH2
aP/UpOR717bjqRuceV/o9raSLVbQBLF2rFTGgy+FwJ/ayNooYYXK+Yy2YdeHLyCS5Eszh5eksRSg
Bn10zjo13Xb4QhhrsRnHOPFZKiLfVcv4Ieqqe8ZUZx2UQ4a/Vmpsa1l7jlJsB2MdDTHdTNAwW8Ld
ced0fF1I4nSVKa+VoN9nWaN6oSH33hQoNc5RFqSWpVibZrpuBusYQETChSBzsxFvQmQjfzptFG6N
qH1V8xmhv7K4K2zdOaiBchgi6R6lqvgp4RlyFdv5lhVI12lTJx9Biei7PGA4K6Q03hq+Wh/jYF0v
KNuu+2lM+pWnE05Wna6nATXT2k+6kyq3LQhPBwsBuTy2Vdee0wxzYDMoOg/13MRNZDsiaqHcIOUv
kU2I8M1spvnn339/5Y85lidxeR5Bp+uqZdmf5tgC3U6rMoL8R27J401fOyVmT74+eGQZ7ptQZZFe
EuNVl6ezrIrw1rDjf+HHKL8HoMQzaFgGRHHiaJgifcbGo82XW07t5D8A4qnPxQTCEDclq5egqLWW
RBgCGj+qauvS55vVe6P8iZOMtQ1Z4+EclJwUOUkOCbiTLuonePTMdn//mtQ/XpMlWQqog3dFIwf5
OXGqSFYzwpOdfyhF+h0btPYE3CFFji0LgHUirSKyuWpSn0FGbNmyBPtwUsY1MWDwwkNhbyJD/YaS
f3cecZdFS2WSjikk/HjK5dUw9OppHvDR/PufrXyK7fHVItUtw6S0VcVZkoef8AxKwv4LIJD1I6p5
P+TE+Op0g7rCqQ9VDT+o9rllgimZ2ycjXBPt3qM2rn0p7HHPXAcLFuM+Zu1yuEh96RKudA6NNaVu
bCPmj/q/p/BYsXa0lYeoUuT1FBY7BJXkVdsER8VGrMHH889sshWGI+Z+DOZmRajR3g42wbGhTREm
yTDYxM1o0cVOn31pzDfWgHxxSHL3WIG3XFe+j3RJEPUny5xIgJB3heOLh2dXxI1bxdO3XCcZGEIh
9BJp6tZTMFqbwrBDNm5Fv2rivoI+ODmboNM2YWHUt9rQZpDyU2s9YnS18XU9Zgp3WN4ZwUA4bG4h
iGnVqtaD1vNLVnpO/BUmXdhU3yRdN85VyoJMkvC7VWycNiv4764VRxPBI/8BbpmzH/ToZ8dCCZqP
WGyO0x7N2nJXNi3wW8IUW6ZYBQ/CfYTK7ndZwwcXRQ2t7jGiKtpwby7JKZ39KXaREZaMob5vhmBc
D2h+eY5p5PcOMuY7p+/eDLQHM1YBqrJTYJDdlA1LuyuIHTZEMkDTgz+dHLVMdmE1KO7U69FMeCH3
jCr1JrzCbzRLwoe1QvxxkJ0wdwn1S7dR/pLrZPyxblCyIwaVLKZyZRUMP1Hnzu6bQjd3et/MXkvM
VjaUGxThF18g6HfF3Db/MlN9YtC8P8o6ehIW8WoHnbpPDKpO9h3eS8v/YdZRyPKjz93EkpxNAmRn
o8hRR5a27y+mafQXPVAwxIyDY5HCmWds2Yx6f98vDn1Q/R4yfpS/v2nq79gv8dcRQIfho6gk7y39
E7lTkdW0zqoyfhsxU8QFA5veQS5ueU4KbN6nYadaGI+VpE68knDrJlUaVxsAJwvl/XJGyCqe8OHQ
0o2mmM0GjAKRvqjNbgs5d9byHKqbedme5MkQ8fOn2lrPDGzzivC5Zcj5l//OH+OdRXLBcAAcKKZq
/SEwo6nDPCfjkLwNUXcFNqzcKw5w9xqEseczU66mrk5vWtTQwEn0nqJOMNIUW/FagwFb0nD1bhql
+DLaHQjaxNIAQcb9vTU8OIX9bQqm8iEg5/9vYBHn82qGL15TycRomu3oDCS/7xhNJWqyBsuCNylA
+GZGUnEorMc2jVkqIF+6MUd1dEPJL/ZwdkgPAYu9R234xkqdQ66Yxl5spnpZO0vNCF4v36sDbllF
x35HwZ/CDUBXWu3QnDWl3McEDreKHSyCJRBrUExzDvUwy67mN1usgb5PIMVetcQGuNLW5zjz6y2x
4eQh62vCZgymbTc+//2X+4RgEw+irbN5s2VDBevqfMLLzFmHcsKYxG92pjZrJzEDZnAf2ndj32pR
mRzNUTHXcKXeJgmjqG48SFNjHLOxXsNeQoB4CM/aKNcnIwtL9K2VFwvj+hvNlvY4FvZSqz9B9sUN
ErLGCvRi5FZN2nsEVdA+iYPqMuf+l07uGKN9NlXwXB99eD3HukOL/O//V56fP35v8D8sWlSbh9RU
zE9jQj1kRmMHef6WGoa8Akk7XGADOxht94G1j1hmXrMoWYGTyc/OHNzrbfjTr2bVS2TV2KS6E5zF
oXAI7aLcg9iDAbISulXcdcktI6+/L+3mFQvm8SQR7rXbbB1J9QVD5RGhCsKjsBsvOn/bjY7gUMSz
tXP0AE/7VNJvRtJ9lyR/jaw983SKmyU+Dqga5I7mGqUN3VXWHiuzW/vk6LVEV46YkoPlb3sZpV1c
wjpwMzn0+NJiaiTutfODOPQ6TEPcJsiX5AdbrPnOyHJ30k0JU5MMqRQIOldkH/JTu6geBZlTYWGP
IDhYGv4wo5OepCmtVqQoruAXi4s6PrTtHO3YcgbE6U1I3Vle4jLcpx5AcNWbtUeWhEA8m+GtM7uj
U9V4+TD5IAbuklRMrinLaHcG0LqOcTxxs0WH3zRqrIqr/2PvzHrb1rYt/Vcuzjt3sW+Aey5QbNTL
dpzYSfxCOInNvicXF/nr66OSu7P3qVvdewEBIbmJZIlanGvOMb5R31Gze2fXbrIzQ6zGHwvTOmhp
LE+Lu7zLbNKZOtTaKd4SXWO9fkunDtQFfUyf0AB5aUnpiDtyKUfYfpKVfWdRdWGRo+GhAvfZWqGm
tXXghHB8omfOUvRAxfLy2TZ7Mi23BF7dpeeGZghvjHYe0mW4muKdAf14X1IM+WBEjrDe5r0Z98Uz
Qv9T3NMjbpZvbqkkF1bwbicTqN490jo/X2BH0BtXz9Z2wCHtk9DaXpK4/Qaj6K3HB37QGusOsLP5
aE6TPDjQVGe4tPd6hqRSWtX3euqvpg2VfnSTh5mcrQdgqcGgVY8kRzTvTsKl3b6jt+98rrXV9hdG
D+da1e+kpekfFy3dL25bPMzsMWGeLeOBZYn+9pzORAilOGnR6x3sjNY/eFJqi7byopzK5Izifbkm
E62q1fWGh4T8s/9DRe/8T7sKx9Ysw+Ji6HgaesN/WYcFyZScdeb0ZhMfExTpQhVX4ctyvYk1lAro
3nU7Tshhp5Pl3vp5AvDE1pIwJZhxb2fr90pm1r4sAM7nFuDxF7oejg8myzsW+dahYufE5fxCQiRm
EFB4LHHJFW+GX9j1TPpLbPu6gU06mRc31JIFfH81Lxd1eCnK+mAg+nwEEdAQIFhPVxgk1i5vtPcb
NQfXyJ7sEuNoSWZA4MuKr9UgyhDrGFeRKWUbwmPNVWbt8MToe8wDeEOTrDnPQLWKLe+zHvrp45Tr
WrCKTxWTL7hrMo/UGoRSutZv0kVpZEsx7pOYgVKxncJxn92JXCzXzLYexrXtf+5h/tvfqHHDjSL3
vQErhhhs/Je7//Gpqfj379vv/Pkzf/+N/7hm35lINu/j//an9m/N3Wv1NvzrD/3tf+bRfz278HV8
/dudqB6zcfkwvfXL49swleN/0u+2n/y//ea/vd3+l09L+/bPf7z+qLI6zIaxz76P//j1rU2Xv+1+
2HH+ydfbHuHXt7c/4Z//ODbz63/xC2+vw/jPfyie+oeGaZtagquq9Y9/AxF4+7L9h03/5lYd0aW2
N9VE3fRjCp7P+MNSN/W4SRHCp8/kqjQQWLp9S/0DZItnsRUDEedsv/Wff/gv7N/Pd+y/xgBqjrdd
4H5bDiyVQseC3cWm1APNa9yqgb8IepdqHEXtZIxIDCjjIwtZn1rRUCvB1HlNoMb5s4vUlxz54TJk
60CZaYnAWfRXJTcgUndLuWcvfQVzinsAh31HpKwRQorKNvSIP7Xl+7JMJJgs3g/pECWkaGezdNDv
CeVAt1j/ZKhrJFuXwG+KBvbf6t3EJb9Xi2NF1MtuwgOuq3jeF4beVFWnpZ1rBsGIru1amfcwnrxT
MbsfsR+uQT86RkiuNKAM95L0DhYCIY9WWyQ7Y1Ja32IUt8NMFKGaqYJWc7IjZBkiXEr7c+rRYWz0
SvcZbUZtnpBm6mhhDqHTj1sT131tvzl26W2+6bfMGsto7a1LRhbX0XSHp06uyc7BREr9VhFC0BjK
2TSXwzSPXyHIK3fZ1IdiJugAWyOFuyafCiUPWsO86sDtvhkwWxosg0mD70/GtXrUJvT5m/GGOcrK
nFXP9/HinjSu77tEOKw+lnN0u7YEtxyrPkSneY1A1eRB58kspAlHj8nKzn3rrCF8LTZj7bKe+8I4
mNDrxiSUnca82Tp4qTOQq5xS8LVgStPlm63gAlsmT40ckM++IWuQU5O2lzY1RV+/mP3wtOjZFE3x
ZgZOq70WWz+6mlSLAdDjKW63jHF9cXxPONV+mQv72BQ0UJkLTTYNZW1F/qp1p6GJcnthI0xnaF9m
ztkAIAHhI/Dk7MJHEonfmua7YdRnI57Hc60wF5CKd4lnd2c/F2Od7LHEXUupOAFIv2/m3Imw19WT
KQr9NCYW2VwN7Bgrk4eseVN4esGUoGslSh6FVU4oKi3xMFuXKhIjdX8dW0csU+e5I/NucJIyyo2+
DmQKbHK12O+zwgbUCj/qxsojTD0zhrj4h2Zn88EoBjMogFOiIkDXNiLKC9jRfbBo6QQM4RFcJ5a2
c23xUqupPJTmeC2StTkjTfBJMx6PldKA+E2884qOkjwYF/MNTa37Fov1Bxjb5NOFWto3p4ITbN9p
JsEQ7hdLMdbz0ruhUPT4WOnth56e9lU0MzZGLky9LK8pbszIqlM1wOTfEFE2+GTN9Gek7fg3e5Vt
Rq+eK1hKR8qJOhzH7PPESABJIu7U1Knsi9p8V9BP7D1RfU2WcfYdt1wxIBnpaSD82XOsO4hIF2B7
eZhkXcxZt3w13MpFbajNTNWU+7lCf4y2lv6Jv+SpeqxcSm9hfqxLs75WTF5817bnQ+3ZOMfNwbeW
ughMd6QlDH3IK+jhj2w5DtZITeWU32pbmPtyIuM6m8tk7+XFl7E0/dghH05ahKy8ZGXm7Uhk873U
feyB90XasmAM7VRfd7MzAVuK38WcNXn9oq1WdphzEnFTIL7oUMpIbYYPpb6+m0zA3KKiChXR5Ek3
zCz1zWWDZDcKs1qGDmGM45HMgO88bzekNXoEfrswRBv6yK0p2p0GpKa1Bg0ThW1KkO5HnIo2MOp4
UEjkIltTrC5dpfSpYtH27QWatFU2s1+OLXGUQ7sEj4ivOn8FGxhatizulMekG4nXrrOj3pbYf2ex
myz7u0BBEUA+T6IY3waelNbyUZrpx2FEWDmWzDXsHNaKLSKvRLdkzsm+Hu0urBgTzLbiHnLUK17P
zrTQUtCNicpgssgjQsx3XrfGwVh9Icin2HGh6oIK0z3dIuGb3XoZ9HoOoaesEWmFVmIXoSxi2sAJ
QTAmFdVi95BMOH9MyV9JOlJLPofzuXqT3lwixCXHrR/xUCLQSrOG7lNmzHRnayQP3kWNneKumJTF
H7VRCVWBBz6e0PfxlBvBHgR5mnesmeL4nW61u0l5W9Fh7rAgd37D3jQ05rcCcCrWK6DjQ2Ykz1xz
d6PMHsBXZqFK8EsIIeOSo+Lal3X1jc3Rk6KSAz0j5EiQc9uJLoIR834nyf5RIbxpRI6UCGuj2sOM
Vg7JR68Sjx1RA7tVGn1EX7iIxNQZVH3sM1zpfFwgTO7cRgHGP6j6fRGUAtuVG58mQuyDQXckO2S7
9QGrLNjQUbarzogBRW8tvJ+DGiTYU6LGXB/iAsaeN5H9Gg+cPpZqMNhylgc6bw0ne89nA7n2SJWB
AgNNomtmlV/0Bbu91jJCHZ4zoWoKIASv0/epPpKb1x5oNx+VJalC1XPJyhvYFuEv6smsy8cTiP7Q
xglIFErbhcKudKbeQPbimWuCK6FmKOWTu5A+qYjuSVUXDXvvkEaOkJ0/LBIRmapzhuuEmo0rr1u/
avR6RFPemc3C4ku+B/lb12xqL5WdmGeiivsg0YcLaCciaGUDoLEc9zYSwLX15hPc4nAgKeBcZ1XC
3O4gYgevjTJqkfSQLHBl75ju1qTUyJ4reqPsXG0OJaExXJHRAZE9+yFTMS4PZs3gnU2kQywngUyz
zy4zj9ze8fbalDE9Veih1RCNurwdj1bKBTirSLWFPQ+EeEYDprvXqTX1A9agrFUOqWG0PiGEZFOn
Lcl0a4fdvBXBnMrmQN+RSy4mZMvWLlbc1dgqc/akLQk+Q7vrWkVeKgtuTyms40S8d2TPPX1paLj3
Q0YZ4BU0k7t9kpTKR0InkqM6gmJQFKjw9rSWQDfJAyYgJLTKRQ06CQO0mTWYanlcnWhj59PHkTRD
J2kJoFodbQ1ESS50QopIGLf2EMZov8nSa7vT1Ls/kNyTb6IfkyLtTrev3m6ZA5Nth1QVJkF1VA7I
J+GYntwJ9ieYhpmzTLFPrW7r7L9yhn6cZie7NV7yYun9vBYIINhx9SxiB3VUD5Y6LafbYSXDJrJM
77Wo5iFKLPFdWWnDBNQGzUmttne7VDMf2Wpzqqx1OsSWwvxVa0MzTcrAyTxJKVrU51x3WwKQXea+
nTkaJMM4XAcKS6D0L8ZATQA8ayP4ZWpwP4H7+PNJStAefBztMdhyPE9yssjeEsAxjeGJAIzdTamE
U/spBnC0y9GunlzLbU+aN1zyhsTm272kdS/6KpRdbnAiLkwoT7dbeq/8unW7eztU2JmMNvMOkzb3
p9th+PPWohvKMWNGKOIM26tsTo33aMRqzuA7Lo6C9aSe6KVaNeGmdW4nETlsFc2e2gaj3D7cnu7s
QBJOi+Rgr3FzKhP914HRBpCG3/cZITtREtuf5QJdxyzd+iTahD1wvH3sJfJav2cvw7W1F8ccj/R+
UDp+UMDoIGSRm4PJy1uoJDTezjdVI7Ja69AEVPxXAqZ2cLtZWkwtu7Vzw9vbWrhGzas4JaX/83j7
gmY2Dzj+MaDq8mvS2Q11Jofbrd8Hw8vaU6/zwpgq0nl9bfx1nZdAd0R7MoTZnqztcLvbL8WbioI9
+v2lokX6b3rIfLS6bn++NtbtZbm9VoNuXSwdpL7+qe7H9ZRaUHIZQtoYfXNisxAMnG+HYbs1uO8d
MTh+OmPeKlRAokXCHqUha+QkhQzIN7QPGErE6ffBg6V7UksHtJ23PlVKq5zaNFVAiGznXMbns1MG
f1Wm4XQ7uNBqIoh3b6W6zirzQvBS6eAcFOoOJurqr4P7+xZZdCW+dt2MpDJ+3eJNScri4Gg1yyUe
4B2FI2vfNHSs6iA58o6/1M6mO2Ibkr001wkt39A/Qm9cdrdviu3DbnSSVMJO6hB11qEkIhSatQql
llEYq4e9LRH99kC3WxodKIAg230xJlhv5mR3e1Nu78XtjRLFFqlZM0s28qr045wlp7O9nZNpNloL
ztp/OX+HeWZPNWAz/v0NFHItZfNRn7p6BfTGiSxZNUrfXLrh0FMQuLcXhOv4X18vT4Jq9SsMVUe2
Ez9fgttfeft7TXK6T7//cpbteuf26bEifasVfR6mqvGjKVHFprI2D86ofdDYETOBqEJL76m9DQ/V
zGp+HRLym3RhR1AcdsvSPCk16T25C7dHX5GFecR5qrwrLsm+spyXL31RsMC6iQegscy4jntG2IOx
uP4+SK8H7aBl58FCcGPiU7RXhBh9c1AdhFl6Zj2K1E3Dybt2SnenJ/FDb7N3U7ZQXBNCfK5lvoIs
2hzMR/K4P3bmjismuTQmSGOnoHjXqmK3evVVimte1981RyOCWwMhpBTs/Obsc6U+5yn0wNJtvySi
/qKT+8Igko8A4CkQuHV5aEz5Qe0Dq+ny3SyrS5aA7AGqijdOGICC2HmSM8bSPgy4i3BFqivxe0k5
HRjIUvo44lPe6u056cfraMzuAcvAU6ctTrgVqhjeNMwQtM81letroo7HyXXqPVPnQFvkg1e5n3KD
8A8aEWf3m0KfAEpJdVgmd360JnJjFlecBtO8lv13iXppfWxLkLRxComuo32Il+sbGxLiNBTlTpmS
wtcJjyaYg906HUo6EajZbFI86DkovGP9xxyOTF0+LG7xA98T4mI0ijT7k9dholhRFlUGeN4uriXd
QDoQofL2kRmvt2319LgGrm1jxyNSqXBo2qcScoNZlYRFVtep6SaqPnFV5TPy6tEfE/u6UGSMfc9H
Qlsyf+jDlJo5xNfy5JZc6wzQA2pOXeUWJM6MTRVKlBvF62CJT4PtvghehDXtOn+aVU5E2/rYl2RF
V+pjV44d3QWIEv36vdDZU4vcI5FqHj6YsePnNoQ+QIq6n5TZ8yRpoQv9aWFQ4ScEymKdfut7ow+h
YR0nPXVoT08PVSuitNmhOT+PXr7nA/8+ZBhSvNFLw3bwC11alw6vz2A1AZ1UM9C6zIlyy+GFVIfH
qoXWsRx0sJYBrb9vq1485t5iBLKwr+VCgI5b1Jvt5gD6+TRWy7kwmbGLAqGvKemoa3cptJq1dz4W
mvcVGCg5JHyOIAhZR9UoGiQs7kMJxapWy7u5APFOTbrv7elL01SPPEsGR94CXSd393XKxsssMWUa
9RouTLXplEx+1bBzd7I1VHgbkvlBliaFYxGpB02s9GuE7aDkJfbDFEtARixJtJX3kMnhy7rEJ8eK
lyAehi9AE8gCHorjqNsDamAXi1EPzHOUhTiTK5/t61X52pMXhFij4VJwnNj0OM3g7DBssLntxCuk
GxY/ZYrQ1khqcJYDe2KuzMDuYRpcNyCbNi360k8TamUkg2e71j4Nbi0IOJpxaROOl+u9S9KK6Hl4
B+UmbTkGHzOg7GEJXei5yCRTfzBHGfSz2u1doQVTXr+XHcMKYbdfiAFjri28qNG0t3HxhjBtBLHU
+BJWXDl+WXqkd7SeQ0J7F84mSt4ie1yYCZynSmR+IvZGQexRW6XeQaV7T7y4csrnTtnSfi8p+cY0
8dX8oZ2KJfB6Yz9YzqOX9mUAuVCEyOd9s0TwkS/2O5VFEhkAh0hAf3A26ZasnpcBZNxorxfNzC6N
V1FZ29M7bu0u8DoaEr3xKq0eHE6vfq2zvInW1TxPDs174roJLEsHzvIfZtk7EaZ1CfMIP2jRBhJX
S2a4V+KHyJOq+CCvtr4z4TpCnwBxp9YKrP/6CUfnw1DTjYWhIvbqaKL60MtnrhqoEIE1iqW+IPVm
q+Yg8Z/UR6Rj32xAvlewwlWwOop9B7TtHpl0xuLcERgKtrkf4eMW6Iwq5m10GQwfvvx7npcyYhti
BUDnpjB3MkwelhalVvtloGN9YVkLkefLwEr6d9oey66XbWiYRQurKv7YsQadaq97T0skYEbM5RNS
WEoXxe/QfeRLEyr1xVUhxCVm+SFLRREWAiUUJIXL2E/3Zlf+4BJzGVjIdhXlvZ2NX0hFeuOSLgID
52hAfgqWH/WY5z8Ky16ieZ3mC1g+kLbUZJNpBPrgDnSvdvlgUspySeODNNiRUkgaXjkzngahsyeU
5FTFgKE8LBxTFloKqwxVLcnO6qyzDLrMplflG5pGK2wX1whUe+Pp4DwurOqOORH5oxXZyNM0E6rA
BbF0HsidqAKM122omLMRCjPqpyugtkAzzRc8JTV15jSj3bEO6vrWu3zkK83beU01+4Y2Wpt/xW9G
sfg6/XOU2tMJ1dzXRsUVu46h18HWEAxejXWAcGgxpkqqbI0MmajRmknXN417c1rh+HdEqRZ6he1I
wyCp248MytBMuUV+6KyDYXTzRbHdb0zCriDgueCaOBdq81NdrDj+8sKhWcqClkziAa9WMPXtAUx0
HuiVvFsSYV4NzupsnfdrzmDMNGZrQ5dMu/REQBXJDUNJjNzM7t9uVl4amA9rk3zOrKgaCUWl4Y2t
HSWTpT0mnPoouYzS2VnO/L0wik+geIlCtHzBJCEsGVgHYtLZM+GklNVKB84mxtUdiaxWsodF7KW2
QvJq5i1rGa+2aqEHy3r7Q5bpD2mF7h7HeUF/2x+2LePt4EDi7LCEHbS6/WSysM3h7OCmd0aoDTnN
oRbkTUQvmEjtPo7gnXDxT94r8jXPeFXVvUN6ub95BVgM5UExSsQQuASAs98BibF9zKIfc/GNeW2s
d1Y0UhL5ThtbAREdTz1JfU675MHoFK9ezCSRWUR/WErxddXkN+omhKjli0qoxlyU7oc4b0JDULf0
GXEoPJ/BmX9INF10KrHhu2ZUOaBaY/PVspb2NGLlY6N8XFW2V9lYvk2m89h0tfDHYQwtI//W6uY3
0kG4ruITZy1iqzlx1rmuctUzkUdjE3eBxBYW8J6wDBd1RYOA6l2ZbN5OJNhK0gQzWek+LdNHUqix
7HdVZFVQbjTviGF/3ullvlHntlbSXD33mt5EkzO0NDONzWtV0fKYzousbSxB5r2D5JeIUXTLTeXZ
4ZA17f1YFnhce0ypwhx9R5RUKH3RXVLbQ+JatSENlQFx5CsurzpU1e9dO8ahx/tYtUieJhsRZat6
rzMohBxDT1cFdJ3WgI84Cr6tYT5py8Xp7uaVpoXXN5+q0unZXy1TkGrGcBqXUi3xgLXj6XZf7ZKR
VhNbr+cSfAD9j62PUGX5dLrd/33AiMlyYbHSK7VzkouGHEabDb+h8R8u2/+gqDwAXj72bC7nW5rl
yJx4oFrWH5iJyB0FD4+wfen3QczzCkzJzYNme9BcWuVwEGY/ndT8ikH3q0srI2pLD5I5wHoeeBKn
eqwbLajd1QryTHBdaaA3UiAm82li6nCatwNP4LJqZMrdvq7aX3PdhKhR2fPJmORMJ4dCcF0sdDu4
6E6yGyYGbkxGbncdm5RYpWnJ6NxaG9nW5EjVrkKySDmT4PA8Mu4a/Kxe5xDSEZvw7UDn5q+HciSp
cdVXkuq3jb257eRlbDxqY0mllpWfrFnvd5aM59PtgGZQnlYBRjOzFZBgbJxzohtpbXG43fr9tUad
H8YZbkvvaDTltx14Ei/i5NkQKX7e//3Fuk/DBnDCQc1n3tp1jPrCbg+KxeZolW3K1T1mWNRb+eQz
1x1P5dbOAoeu+3GHS8Eqc2RAmBwiJef3bBTAp7Zbh9Ptlrndvd3afqLT3fFgeI4ZDiOKkzElONPJ
T9a4iRSNKXdPqk6yZW73ZkDBpp8qYiJOxJbqJ5FjW3SYfGJQRwJTzCZ0n9lTduTx3N++liesnLdb
mkSOqU42Dc56egNuJqPa6qgmlFQ7mbHQjjC3b3duXzZH8t7IRcBeUaun2wGr2K9b/3KXgneIitYg
hnJ7VkojN8VeqA38werUGD8Pty8vI4RZ2XwgXNaqfLYJZJiW+Z1mptwttyd7e8YFRULg2IYWtNtz
NJcVI9R2uN29HexuzMOufyxarsRVydvk1D8f/y9PYns6BBA4FfGDPI/bdxZOhCymZE7nwgIM/Mns
+nuP+G+kUW3CnstH0/K5StisrE5XYqtAnJZLNl6LAw5QGvHBTbACwYDB+KNR09PSVgTd7CEeL4hB
8kC6+Wshy2/UQEFpLLO/6JUdak32Zln1U4NSDExsjUpZA6tYqBOTnkn1yXs50Tzd8nEW9hIKw0OB
JDHSaFTsjIWEU3Y0o6yRdgn+u15Jw3dyRNlv7lfSHChOkvMWBcpXjn2mPTWaeFNK/gJbuIOf5Kh8
FwfsK5Vi2AsHzTJ+cEeoHxVFy3Fk9dlP1e0vWcbfNAd/CkL+v2gE0YhnoTX8X2tG/ntfvNbD6/A3
3cjtd37JRlwPfYhlorZmZqDTQP2LdMT8A92IZ9s6MjDLRWX7p3TEsJGObCkR2ibsIJyN3/olHTGM
P1RN46ddvuy5Likj/w/SEZ0Ivr9LRwDA8Q9bpaNpFvtQe5OW/EU60mWdbraU25DC2CoalemFSYVA
JLOeSxNdxaTTop5t87ux7pwh4JNsH5kmfiUxW43It0LoYC8fXQygEJjYecJo9hs8y5z2yZOnGVdK
4uxorJOMdINEjzQrGSBdJ3VBJKjTUSRLjej1yfkM4kTuPTJ7UsRqINRdhv4Y5egKXMMU4OAOK5jr
l9pi7bBnFJBC0HsV2jckfYCrh4taZ9BtKhoco5MjPtQMsNiN814Iw/44kFEz62YI8CO9L634UA4U
GFi+NjU2lNVcqhZQUQKcNZOeo4qDyFnSB5Mp4HHT+xXVC/E26VPbrvbZ7dwFlxH1lAApBfJ2fciz
XAuLYVXD4UNqz+MFROLqq1hueTUK79DAycyK/Jg1OdNJCNgZZI0AKYi8t5p7T3ObHfCGPPLUSgt0
k7LIrNhuJFPzVlvOW+wY5R655RePBcgncJQkMIQCK4VASiFCPp+I/TtN4BZsplPrxcwu++E6CPpW
OrQVJ1+e50r/WCm2EdZV+tkDyRKhaTOJ3FMg9Rhjv1vnd9Sl92MfP5R5EYedWqh7U6RYbwT+lZ6W
WjFlMC/nje2sevcIlYaAvAh/nnTCvk3tc9wUWTTW9ALjImagku2wWnW72GIX2IEWMj2B42G2rpbm
7gi73+eeexKN0e3atGT/XOYMTFj39lrhVmQgd8CEF3oFieV9aq3a8rutU5PNYFrslqDyuX5p1OKx
GYhDHtqX3p3Y7BGjfRcrLJDDqK7h6pHCTEOC5mh3QlVArJLNpG9V65dOYSwIkmPI9w7NHT2pv9MJ
5uohH8eRjcmSH/CGocS15EvqNirGcw13KXk7lardzyR7MdbVDqPtflER1O7KHtEflOEf7M6fPIAB
HvkZpduckD9umGzn1ZRQV1yMHPSkZNBZzSu1MJ3GuahpNTJC3dKtDxhcr1WzFFvvOz6rOSnCcRHp
YNsDh/QAX3bmV7XN3la9r0LcRKRJtOZuRhg1mkFVli3WVUJe8gVd0lwlr0JnD1HEDwq7jMirli8M
pw5cyPYwvcOZFg7bicR7dCpxMJQ3a8WbOkjru8hK4g7q5JDXw484RVGKySLlBdU/DCi1SlSa0XND
LtOu5ln7E2hmPPMz2w37AXFSMDeBNjCHVxx2vV2RnwV5nRg3SSqP0+8FBm3fNOn12u0YdLrxYubo
cASbsqBBNKK1jDK1oqE229TlwMfn+rGxZ7G3V2Hv2eo/p5iZahuBsOQDndJMaVXza4MsDYwAm8vE
91rajhuJZ77yNwH5uGowN3M+cSh9L1amMwdx8FtbuGBqj1a5FFNolBgydLhuCmJ3UTofTMWLzGQO
lm7KD9KkPSuHraffZ36qVt91gZeYfvNDhxA8IuvsU6LgE070mTQjUj+rWtPDCikXXUVEL3M9v6Py
gRxWdl+tCTzPqkWG0ucUcOYLEiyE5H1/jL92tpxTX6b2yczxu47ZdMjkUvi0F95RjSDDKGV8Th7d
lv5MEXfKR1NncOv8KOvc3VV5bkZZVfLRQXvSQKGO1KQjV13FFxmXxB4iNZBe8uU2kOMawGluuviq
RA+PZXW+zvXyKKWhbh/K+QjXkqZwbFxzV6n5a/ohNDhBDQGKQ6ffsbQedcvaxAeHYsiv1o17IzT6
DGYGQSWTLzNZO/iD6EMqzjczu/ZWT+NnTuBTFNRn4LOboSTlLNW1Pe+a9NZyV035vVEQtL0UeK7t
hMZ3FecKUPvE1wbVO+Z1fwKGDU6wIGSx30zoI/gGyOzxoQBB5pcQonCmJnODY8wFV2tTDJaktnsF
maNd6QgaBAIiieeeJygrQO6VcCgUsctjnQZEKFrluqjLGhoZTbRMwtNoNfvkVCBiFnsokd1xZjSM
9uPhmrqJTroa2gC37DNaxrmyHxca9J5pckKnOOVS2HDlnCa7saueY6T/XMxo1qdDFqGLo8ctbBuo
XK6HTcYj0ODc6ZWuvEqt1Il4ZqdvY/ogu7O+F7L9mmWOe/Hm8U7Ss4vkIL8oUwm9bfqijPUQlC7p
eQ06UBqoK1vT1A0srbDxUt73CWIMFgMW5dowgkyfca0yQhhsVjxE2b0ssCWSbQhIhWQDw3p2m+S5
Y7cTdaIHz4f8PoSKafh53LS7bHEZwU93JSrVPWmySYj2CLVGQjZ4Nj/lTb8+r+5hQKZLHzUjSRsZ
jYE+LMmng456djfWBFDb4uAuk0RQ1N3XgoghyzslBuNLzKFXBFpcEe3sFLswr2sOyBxpZ80ZXBvv
WdjpE3CcHel6fmZ7e9U0oKG04gLSiKc6JbyzKxYeXOMgwFl2oUKWeyIpeFTd4tUpYSd2z53L5YUU
gThsV36wXREkiqLS/FjHdrV8hLV3b2PZ8RUWEkTbmXLIiGTDE9OT2TbSY4mXD0tlvyQdpvZezsc1
07wzlsJQNtvwTqX3z7yalh42/nZKr3FuXzJEvBfmNcGownavY2B6Wfe6QDvI9XMdO9qmn3z3jJYz
f9k1aTo8pcDWSVBhzaVxLomZZmjtIcKDmoNAobzicABnxIxGGtd4NQ7wEWzcO0bgguILs4lG+xq/
eePnKrfYkUKADdQZd+AI5VmW1VEjlC5SkB9Z99PCiVeQsGGrBXskJGbajHDLYTFDbdji3QfwU0xF
tte3uEZiWllbzG89H8SQgJQvAvpfsJQEcEylHa5fHHV8WRqzQgTmPjRUb+eyWrArSjM5W4X3ouUd
ihmUU3xyi0+5onhsIrlqw6RHcqCq3innBXRAOUZOMsShUTFYUQx1D0nh6kDa5ic/dYVId2r1pncF
/oHF2pPSdIzn8tUsKnSTTBL8ukjIRnVYrIZsyA8k7oCO9T7gUKY1XlIJZubyeQFPhbQLVF29sglT
u4FIPVVKCp2BKdGoI5hQOD0mLQ5iYA2hnmoJQwV5XPFyRPmY0s9t4qPr0JJFTEfN5LF2UQVOvnCP
0uBdLxaFUxQwhy/QK3oimy4tMb7haGlwP9NCDwkOOUye5wWV0W4R5+lrCTQjKJp+h4P4juuSjJzG
WMKEFg5nJCdoWcefN23WOn0SUnhMnGb1its1TnNnJ2p6kQTmfLGcro1qm3xZd5A/a65Cwdo3/w/2
zmS5bWbb0q9SUXOcQA/koCYEe4rqJUuaICzZQpfokeie/n6AzzmuujduVNS8Bj9+UpJtigQSO/de
61s+b3XactaG51aDLFPR3XSY2ea+e1PR2Tih60qI0yV4ZybXcccoeGMYDMdSx0J9pzIb2dFOC+M7
MSCbtbqJl1Trj7Osjl3YPMYo9gJnpvWYtoyr+RCaltGuYf1oVTedjJSw0bQIUW5aTEuNwdsiQcOb
qkR/lB3uaQKx6Hczt81HV4D4iOTJtfVdNr9JapdDT+Noa45kZXmz92Hk9afC67xtiugzmdXO7JlL
0fEoDmNWcHeT42VSEWpCthxBbvbfRsskDlZ0uYP6yERywCSNxXgp22zKTUrNEA5RXw7W7fA9WNXP
KXb3dWldcxOISyLxysfKeqv94qiyzt7ayO0qiB0sbv6eEhG5fikCeggt3J59O1TeyUQdxGZIYQaP
50evHsetzJt0Tyry2WnH56yvyKiu4Gc6nV3smtFHJ9/WyNV0NA6ulz22Jcu7o6VPs9c7GA7hqgrU
oMBf0p+Jrt8VFCvL3RBVqwgSKWgjuLUeFCfv1xIYiVDL2BD1xnWCq9QfiM6Q/aXMf82x0JD1MXvA
03Bh56o/4xFwEmIXy6LZJ2X7Ra30QaVXjD76zNJWO0iTW8KH0QROqt11aAVdhnGbEpnCpiPSOog1
GuymW+/6JdGD0zrMMZjrbFu2XjLdRBPjIUO5VxWWZJ8P4dfsDuWe6JeN8gprV6S5GyApkJ2vEYlJ
kAHEU1SZCAKtPJjimOJLdnc2Oltn7n2WOKQHyMEuGRfgqbHMO9gBDoEC3Q94Iygp+/Qjb1FDp1p1
teaw2eREjWxo9SDTU2S0cWN8UFN61WKhTqMHpyTyh3dd4cW1mvnYVNY3poOnvmYpdY0rmB22iPi3
yAQSO5npd1G71xOvw1/W3hTuQptsLMJuEWj0U3MTJuFJy/Tk4NfWa8R0f1OroSS0CNEg99CZXRht
notr3vURtUSkm2erGN0gavRkNyHkjBzti3AMhK+gIlqmVm2WV4xkW/xlYUijqT1kifaZDrSJ6AVE
kN64wzkWNQmbHYOufhzvTT0627uOzXw3wZEBbLFpa+Y+FLXcz43YYJDcNqjjsy3+pXxTFxkOdRr+
TETkt+97t4iW9hgAxaHMqjEgi+w9sc0fhh52T8LTHvUCOz4eeDyXpCVFL17BJ5ehON1HbNmLib1J
/WgTQxOIuZ9Z+EN3G1WM0vTqp5FhvHCTTOzdliornYttaisI32X2LLwehbFojqWyn5kC1puqmYiD
2thKf05Ta9OO2BNr1ZT72Igvukoy5prErgm/fp0m+v/T1FW7KHE+tdZ5gRPIx26+CSdHBZQ23Pco
oywDrI1R7NAnJVujKqc9cVrbXrrnLIsQQrRYoGPHhoyNUL4v3zvgzrT49X5vDh9DEpeXkqUgIdz2
kMbmkz+OgURO9mxDWNCJBExcZOSNfq8zp0VEjqcegfjodNmOZNQ4KNOvIop/pH7t3GARus4aLATu
l6PxLbTmI1Lh2e/0vd0gTcXqlmzMdtiZOROn0FA3zLOITne4hmMwrQavcaMIZt7APdvQgghPUXtf
ZB8D05Ibc2grNGjpracPv1TxbQ5CbEuiGug9K+hRWY/cdnBQnjFgcpHazuEA9wh9f4FmEw97ylit
vPXcIXwIMf3G3ticM9NqNrWBN1z5Vz0Zd+zetF2umVyhPpDGcAEMtSDamL3SH9DZnk6KIHPlbkvZ
3XQwGVhT6VG1MYAIX382hxrvjDX/yGE9aFmIfp3FpQyNa5Z35rGj4nFTI8Wwo3EfjXyESH51Gy51
SRSyb7JkcTUczT50/mSwnuqviBheGosrze1eCd2d9/iuvoYy4gvIbya7vhkWN7sCtX116Wo5ZnTN
q/y511miEiJH9V5xbebpEzr1AaU1bZkgldGTRK/GXmy6djWtoa6aBk4n3SS/NHnLTHQvRswoLS2G
n7NzGNq0OuH0enOtMbh2ontK5vh5BjrAJ8oCloC/WgWWreKz/vNwfZ7mvzJyPk80nZkQazPCHqYa
68Fw/YPLNXdYn62quxqh4MG3w3tINMGUe/opjAtoN2SC70FF3fUIqblI1KnNbeMULlpPZwLjytnE
w0H6h47eGwOxhJUsU8c/cs/GFnsZMUWN0XiTOFqDXx6+CwudS2y4zS4y4/vWM19Vy3ChAoOGE5PS
oWdw2bEifw0grGJHfQ6yOtUgOzd96xRYgYF3MvdoaHEMiIxp/fPKcCpoNfzDLmq+XG88udpMw8JB
eecbzo53utgZuc+u2czulst1EwuC3bQn3WP2qTNBsELvqg0uNSSuii2Rp8iuFU0gI2FLpx+ttpse
Q0YeFCe7HsXDo+bUXyxFxSayXPIVc2xr8sMdhltAzsO21PDlZNGt6V2axH4ZLD87zAlDgRKlT15x
ald+vouFOQe6/pEYLO0gqMhrlbT2J998lFBctjgp3rk9XAydYVTK8CZPAb36jkOyA6Brl4DAQ1MZ
YutJ/zbr3HdRmW+VyB/rCoEVBeKXGkW9GcpLUiKMs11DHRgxTQzOpclJz7IyE0a6cbewchP9Xonm
akx4tLwSr5zPJWQWRoVOqr31Jt06OrJ4mrUdJdlD72jZoew6jTZr/5ZbceBZRGwPeZ6dB+QrMlnm
s9a+KWJYe4jqNz4mk0MkM4zv1q1t4UebNLJRFu3uICy8CypWW6Sz/5Tymqu8d5HsrtLR9Sne2Ra4
wFggrEDnjMYQsKavfVU5YX4gUu5aTqXD+iys85c29z+ZfqsAKEG7hRKslqSXRYWCtNzWfZNFpg18
CRUNpKF17hjXNBWKl4GuzOBvyWh5s5aJ5jAL5KrUkNWZFOoJsb7LSrW8cm1EM5HM7P1Wpf36UtF7
SMmmKAYBEFkkXmYfuDoeiFHnH1umpOshz6JyUUP/67nBB6UTK3ZaX+J6mApcan9ecmoebdrpp5Kd
UWelYl9HuOLQRKciQ+HdjwjNmrC5Ri16uSBZ5NbsNutT5/9YL0bLo6Nl9s1xldWvf7sRkUL8529f
/m0yHGiQRn6uLjX/iNSK/LD+xo6n8Fus78P6vIgFrHxzenQs9Sl686Ji2idDy6frKBgmcY0bxV5G
zONsU06xH4PkzitiM8aE2hbdaYANfdDKnhe5vNJ1FVmfwtmZA+JEo6BZPqj1pTeWfKu5W3GLYcou
sCQoPGJweezuWITlzvdYfmNAF+zM1UPXhvZ+dFISnf+ogleBsCZEsa8L8cikAp36ZAMrKPsDNRhr
Qi5EdYSGTVvKyc9TPmoHy22bAZeNftHJoLgYjWJHNsYDmoJFzB0BDOoaz93myPgybvRZyWSehX2O
MOc4ckYWZ2Td2VsGw5j5glJrTabGtqsHNBen6rhUGOv6my2DZlG0xKyuH2FFy78WVKOLHWMVSK+P
1sN6xpEX9T0ThAp+J+Y0MyMazExXj9Z6qfz7YLp4IajTvWDCIXZWlZ9Aalok1oI/TNxe622rRXJQ
Jgw1ScJhJqow/pHhZGflibC/mB2G8ztfZri5dG59OgV7oJf9eT1YXlPunI5L3lt0CRZaSs55a/SC
FMIOt942ot/NaoPSPGkp1dlclYGS4SEb0+QycmPbYs4wN+vFuB6q5XxeH8VQNY4dSZoamkfkZItu
4K8hYF5OjS/QE9xljWUMHFUMqJX7ohfAG9fPwVycDX8+Ebo5vql9ab3DVtBNPutBTDds9VCl2R1+
RAJ/DpE+v4ym422dJL+bNN+6EqRrXeskxm5mTvu2jV91hy3dCCPwz/eMRjs4qeufvLF0buSiHpo1
fecjj9jmdCRuSB55nWXiHtYfILazveA52azfM/LhpnXD78HuEK/U2gHY/nQA00gA9YAaCxlYgxKS
C41UhSK/7W3r2EvRHlu6oUbf4CAEhR1fa4cehDMqUqSy5bcqqy3dqyd6C3Rwl5wSc3nResOMq9Lm
PsgpNK7xyLZU63mq2fOnAJFVp5a66Tz70rfFMYMwqrAQbln6C6CP36Uy4hvXbOkh0XDbzPGUnZIm
ZWju6vu0Y/c8DJM9AVQ2DWAxtXntG+VtiXxH6Z3Jmzir56OqwbGbvdx3bLHwmWrvdeSxm0rpcpb5
xQ8Lv9yoJsSgMDoPOp40gtLyDwTVcuvo8k3V87BD0Y0ub/C/kiYnW6Sk69D26UGBqgn0m8SvCIhz
kxvDQUOuiM3emISkb12jTdmexBFzTUAJKIas/PL34JFwsrH82QCBdgP9cMHkigcat8BJoHvKS24Q
CKvmjhok6gOVcKtbgGfOhGrDbxEkrI9smDGaYbpHXZc5MUS+/HPwfJqcwqE4U97vcfKSLcqIXUKS
4wYvkXk2bMuALMKjejmsj/5+I24rE8VMAaOGiWmwfkOPbaq/ysm3f39u/VvWH7aN5LWlv76vdfxZ
vW26ZxMyGlK65aHwDO042TEWc2dAPhGsX/17aIbS+/OHigYxQUnKYGD0FiXa6CE76nRcMcudhD45
ahvdP4+6me2HXD825MFJKsKp5eTEa40Iu+k+aa4g6+6Ru0BTEUMYQ2LnihGVteNWwOfC8hhZ2lnn
xnmqWFWHiWUz12xJUx4nnxdlw8WAMWenAynbOcWkEQ6nBV6IXzMr9w6rwAbA5pcT61ze7Y9FHkd3
JSjd7s0qsZVZfgcPvX1OyHykTSt+DJm/qDjwonJV0W4l/CaMf8kKkxYG5DiwhorRW7MzW0QZSw/z
bGXywxiuKTEdTkYnrQervtVM+TXqdb2zeMtk034Jj5m3j3FztJ5T8WZPNMYTB/t+Z08v3LIxWojO
DKaBTlfZPHk+gy8wv3ROOvbZOZqW0j4QX/Ec6xKrb+c7Aduj3VjmP2Sb7kMLWlVhKW6yrHgOOt+2
rXgXHNptRXrvt4DdZLxM2OLnPv9IcB+zrt1Zk1YGvp7DQtD0bZWHJJMuF3uJn0LuWAerk1GMdIdq
ioU5DowU50LjFdWtv2CuGtTl4RIcaUqSa6gLlqof++O3p1UMv7yjW6f3aFnglXvcSmfZfXJnGPa+
eSe18cwc/x5uymFI47d6YsYm5HPH4JQTi3GWu2mG4rnxFsdvkkUo8zkDWCkPQpD0y9aBEIgwvYPk
etfTXSzGhvcIyHxblXSMJZaEnY76FKkkzf6NYy5pAhVZXJnJYP+57RIIDZZ5P7MAcgWHeFK5gM26
W8xS+hV73XtHjHqa1Luyzk8jZK4l9qJiEuDl8R5T160smeZo95pZATdn5C3kAzb4TpGi24XFLVKz
jYEhJR7Fr94rbuswZaTQJz8RbuywEqvK6rmjEV7uZ0HWWjsg8PCbDOuiiSbAjEuoALJLtaUbsVV+
jx9V35aptrFFhUXSvKERiMDN169D2B/UQPlp6TumEDe0z21zvJXfmtkfQZq/hA6mlmq++qQ4ZEN0
ac3otXEhtbk3oef8Iocpg0q5of/3NMJYZHOTnepRpJdJc8et42LcnnvLAHbPYX20HiCympfJZy3N
4/Sjmg3YUh4lW2bP8R4Rwg/TQVeVLmTGUcQxk/V4ky9LADOHmmtc6Qe/TR9UfRQ+1ds44ckCm4pc
rsEbvlmfty1AC+TJrBtmhxB0VGOwqJvVYC+Jw6y8Q5RZ7zG1B1rTiZWSWs1a9pn0KvgwYRE052Y5
mDFEwxghLlcnJv0k8m4V/slVvYj+t8HDyT42cYvFDES5th6gqD20BJLtq47W8SZZijn04dUctOOn
O+tpIHM2Md6y4+j76uiH3nSIK+LlJkFcFzmAFD7LN8e7tM3lmY4rZtHlQBQBFVqu912ArFsFeZ0i
PUkK+OhcK0VsThhXoRR5BddwZjTQ11ydD54B3QaVQ9AXWMxYgtFLxygl6YORyUH2X8FEFxlntBxy
tjxn/WOVdHYzjuGC36TQllve+kNNzsAgdhGnmWlzbhd3Hps1zHzrQ4JjkO81OyOTiJD9iLTdxTCa
J/i0aJYuv9Sf6pFhkK1QZWjSs9RlBAy6MVVOK36x8FktRsDeLtnP/H1eGLhshqg7iG5YXCf//ufT
5RGDPSbdrC2LSS/PoFa5NfJ3sZoal6+tj9aDZpI2yaVPfSRGTLbKO44eNE85v1t227FzLV6dHnMc
9wKDFhxNphJO2bkoLcDJSsHFT2gJ98uwcHEYKl2daQXiivPwW02JwxAIaMZ5PUQzF2ykjRhuhH5e
Dw6WWT/U0mO3/obtXBZbSclDJyDFWBBptLGMNNknlfUiNZbF3SjHAQV42WyrRmedVj3W46XWZt/J
diPBw9uutuW/QuOhE0+rBO3/i/X+b4QnIEsQyP57td4FUJT6yqb/Q6335w/9S65n/AP0sGE6YoEy
mX/Feuj4HKQTOGYIxoLsaiGj+yfnyRL/MGwTupnOGMo1DR0a5b/Eeu4/GGcLC0Wgbbi68f/GebIW
ZuP/RnmCeqoDmkL7Z8EQMsz/TB+2XCvGaRJG5wHpXLHoQbO6MrbKHbVTWYXXUERn1HLNWXr2c15J
0oL9Ij7q40OiyXOqDeOp6JoeizcOGxCqjKpFOaICwxgMioA+OfK/bVfRMJJgUeIsfcq0ztnRbYHs
6iICCCmNB8GUYqiH3425T0jEBar174/kn0rT/1Go/L5Miq79X//TtPX/+nvyTiGA1GEI2CBT/xM2
bmydiWprySOCJRGUTrcfkyw/hqsNelki6B2wDRfsI9Z1IjL4WgSmG/ZFu+2zWR4LQ38tQus8O3pF
uxNJ8pyx+UzZoMYu9YCw1FkJ48Xt0DSylXwqNP2TnoV9vx5kHtPuFaOOhCvcg+eDHDicEi3fS68C
o1ikxS53+5xZ1EydqsnyNGHhpheU17uJRvdGD83hQpZyxGu3f2bskrdNNgkYI83zqs12F7W26GAG
5BMz/38Jsttu0M9TVnqnWXv4+2XhwfCd8wj3Q2dtW7qHR2sxLq+HOCGKO0RLGkCKrM/rgQEyy3MY
PoxJaaC/66C6GG6e7svQekdg4Jm/+zLOgsnG7boK36Opfiv1BDrg0pigDUtFJrwQoZ2unystgirj
YokhjwFxjvKds6VwMUX0PL4MO59wmjzIbMzOM+2vPcKjRwaH4bkCbwyk3eLmlnGXKJanc8f8/u9h
/ZpWsSm0J+9Yccs9JFZ7Py4/1XL6Laa4oznGSE4khpBSAtXNzKnZgX3HPFtmU3TKGi8IlbDPNXCN
8/oIcaRxbn8AAOn3VHuIOh1QJFEhAVvVxypio8ZIN8awLzAPtFwO20Gjm+wniUuu2SzIwax/mhnM
itUsstpGJst4oIIyEPmY+xyZ+41wvWZjxj2BYcuhckE0WBGQy14D2cX+A/tHpV7XL62HiNDOS5/T
YBeO9YBYCBOyVAoswHKo/G9j8dnLAqRNZH+w8e0h1924DidVTSwEgKvZOccAe7b24BhgCJyN2cyX
xBIKdrN1acrmBnErqdKJ+eG7TCfbbDei/yGW719mlSoxUOla2mup0cWqyGM4dZXNsDQxMcdChCai
79z0l7VMilbZQr+QKFrxKtw034dFqp9pSSD7mN0TGJn4UkyRu7cE4re0IRUFnUAw3kMGS85Nkl2l
ypNDLSA7jrV/NIVDnQi0wksxR2rcNJmaCP5pzB9im43ddNA6eSN1rQmUVluB1jBrXoCytjL2c+hP
FGt9dlgrO2vhbow6PhijNougxJOwek4qIXFWU+Pu3PIHf947ra6E2R3ThX5K57CW47FDFtIxr6Od
yiWa90w39bKezoR3+yq1EayiLnbbS1aXydasutcm6X66s9TOozqOIOZPIfrjQjGWVUNMLGBSPzGr
JMLUAh9gV3ttKF7qfPa3VQWldDWGuDhEmJfuUASJjSurd2uILVRexdmjr3MII7D3sWaVtAKjI2ex
OJgWA21+v+IVB2u+HzM5n/roq6RzSPeAgxSPLBzTKXPI0hBsXoK1vuKGWR9teuVhTZrfPOYPrUeH
JseKhfRSkWjDLky2gHxiNA9dOSFE8dFdduPoIBQDcmKBotJaazqXvmmdRPQSLy03do8Xt8u+Bbv0
YCrOKgu1HQkSv9OSOJk5StkGpjegTmL8xuIt9khhMQxjr0fyFYtSeYrZidBBrbeMixeNN6Fw6Kho
W6Xuz661GK8tG6i41swgrbPnIaqYIlgvhUmVTZDaoVP1banqxTId/p68JzsqPsKOxbeK/niyJlmc
ZdJAEfVzEG26u6OJM58jYePTBxSHaZtYqrZx3zSXDQ2bqV3q0VfuJgVCvZXkbcTUjMR0mTiz93TX
X8OlN8k68ehZr63B5IqKs8XyCfuCE+KxXxSZpucAfJvqgBezq3CI7ToTRIcGgU406ogfEOUhhJDt
XCvn1oDhZucGcMIC1RSB2SMfzuBkzjHBY0R2ldpJzXKRpsIqbpiL117TnWygi5fCepSjDb3f1a95
bL3bANOw2rZJ9dudUJD6Goj2NsVcMtYnYRQOHN6KCZ+qA7irhOX4SMMr/oQ1dd4tsa8x3EDAeGE2
z/hPGmaoOihB02AMOyKlDjOzPuiT+BzTcp8waH2g460A5unY9Jz+rvKI4Ab2WJuM5tkV7tY9BK3s
4ghE7MgcfmDieUxzktkMEYLbpdFYJvUPBAWoyQlmg0IgoERQvsR98+k1MVLhyKK7OGoVE+K02yWy
nzGfucc0om1vDROsZpLwYFkZxzKcr2OD3TOrs2ZLpk9r9Xjuq3bczYjHpDNDuCSRHWwBMzgp6iEQ
yt73c87LmLQXDzwZnGFNe3AZP0uRwtzNzbPJZtDX5FZzv8Iw4v8VzMAWH4Hj8vNGhxrP65PpuEio
VLbwkhyzDYixoOkHMmuooT7rVGbD48jFvADhEb344f3gmvWTW8mr7SmkFsAoG99udo2l7ZelbG91
5R3tyfylgMNoZj9cgbUtcxl1JKYDt7tpSIya6m2ZkXPRk3ObRdcZWN/gGTnXuXrQ9UYeNMUIUfUf
Tue8JpI9T2Rn3sZJOC0NOwO51hkyqMR8KKMGAZwadmXHx890wNolnasYnFAU6gLw09RmNzUV2w9Z
3jnxY9h1w90Q+e81jFtUlTlxCzTZ8Iqy0X6T6K4DG8IjxjnLPpgTxjaSUt9Sk0DKUC1b9RxU9tRK
8z6PoS2X4RuprmBzq+G5HrDd0RX8luzYyylpb/CQ7VNBRUZNo7ZT6cbw8ByGcV7hnlKyN7btN2ZJ
3PrEM9KXZpbvGCdSHnZFAbhjTuzyZ9kiPBg64pASNxXHEU3MxkE0zVyypUdJvBYmfGhDUdTdeKLm
FvJsmzmjmyq/Mcb66oNwYSyE0mpuT/5AwgKIu6DVo+Fj0q/24E/IY/OTPypaekrbNm7LeerMENUq
7+IxdsSc+Kv1qwAyffFmOwytKlIxXbu8kn9hb9i5F1i/MQv4mTWRoBe7P71NU5MMyEC7NO1zYQKO
wTQ7BgqUXuWF2YHyj+T2Zd/ucNCqJr96UEM7QBZN/ukLn441tXva/uJDfyqt/iFzaDEImd/bWgyU
IS/2zA3pBgt74ai+tGudF6VHKY3tOBUdl8L0iQqHAXoWHwrH2tfAEuC4PXizeTcXnnHMC90Isoy5
WzaKO1K6juVsgchDhClDOq5egfSKaR+ZCDujjtyHefRdognNq+YPV7Dhzb7swE90sdibofoYpU8t
lb0hF0Wamf50uxalhG1BxOr2HS+ZGG7SRnAp3RslmWAMTpyt9BXClEpXh1A7FUQrgzkn6k9rYtza
EgmN2ZQkJPyaCoX+rXBvp1o0h76Anpiq+gUN9us4em8w8p9KkxG56PrPDq3z3pvz5ijG16rwGOhg
V7CmcAG8461XDLhBMHrNib4gYjoLFLuJXNMiNICpaj1vBtvx0U0ZyHrgGDAuSHeDMWL1a7tb8FvH
iE95X/iy2GdEokS1WDCsVeA4LTME+VrX1a1n2bswMp2NbkTzDgbXjY0ACB68WVwMHNCx8H+X6ufQ
mi/cbw6WoHftOuq7MvtTPY+cr8ngbtp5bk7UnN+eksisciCsA6gCZO9XUUYXLXuYKbMfIQZTFjbu
tkjmR8NMHlO6SBuXsSfDi6+5eK8UOMckpAwCRcB5ONxETvUYo97QpP6Sh4CtGMCddFNGfBrpj5ou
SOn2A9p9fz4VKUHXE7K6uMtBAgOu2mBFnuKIz9aYL9z3q4cwu6V/VEdZegPO4HMwssfGRdib07g/
VE7CYMqf9k7m3pudPSDDqlmHa8tkSSnOeLCxikSnMS3q4+wKtR88jY1TnY2HukIRS2Kd2oRGmgaw
YhGbwNrMarGBg28EzLjqraUbJSKQfuf2jMbNCM7+qFNIRn76UsvywULzdGqM+yGjHm/4nZ3G8g6I
029FgxHFLZ2LVpm/5ron+BLhTeT06jyinA1dcqW8FuQ/SlmEEDQyZxR3FfGjXhndjSnnfhliXqKI
Qe/72Iy5vddL1kJMTBK0p/iwrcq8tnTL58HErCrmrZR3xVi/mnnE1MXRgLNEzDrY30jumL8VEx9L
ZGRQhuJAKMqmqDoDAwhZsIXQHuNQb/ZjPfkHetL5fvbwwjWN/ZzVy1vKWuj6gOhDhHcCAwCISjq0
2cKWKty7kmyPYJTUxGh4bn0Fd3JUiIHNxPxJ7NG4swzzDrU0ZVtmXBjiv0h3mUf6X2E0PHg0eQNX
skrYEjBrln2lBiF0feK8O7bGmRPDpBIlti+DwTAhlxmGssSZ0dFCrItQDdeVntKBdcs9ezMQBnZ/
y+JIVA54KMPf+kl3KwvSKTTMwNr4rabkHenBsIlM41WA1GV+eFbx8FV1SIy06SgIy2ZMxQAAv1NA
JB0Y93BYihLDtjcIfL6AvN6IXHyVzCwsxRaxlGW0LdVJLaQyodUtb5O4Mw3r4qn0ZJTfg2wnUv+o
ObB9gyw/WYQF7vLcBTUkyy8ndIZd5k73tH4tOgDOzmjBwcUOZjhA/wd3nJFks75PWDC3wOahFOG+
2zQhgJ8kxVNpJikKMniLoQC5SdMKDF1GCe8t/X7LwYmXzdmh6+Lu0I9Ym7FtPgCTfCmshABsUaIO
zR6rovptueo38j5EnI25QzzoTR/92OqbNvW46IcPqfynpFl0wdmtmTKlbuSCcihFCBbkw6OC1wfG
CMXogXsOtTfZzhg92DhIrwjspn7iL6ZsAsVNqzmjLTvsqgzQsDE241b3KfI6gtT2XTeCzu7eEzkU
pzyazsakYadxRcFWlxo6unEzDzBrCMafKcetYi8H4gP8CALSbRXP3P1TN0CvhE6y7gAes7prPZtL
V05MvqOhQD/GrF+gNDZdP92WIyLuea6e9ahI97BPd7GROhgAkY/JcL5d/stPElHpRo3YlOKiyvad
804HkdMVL1A3IdJVFCSTmk+xHr+R/sb9VSsv0q99Ugw3ssLX2I5lRsXA5UBZgBZJAuWpco/Lf3kj
s8r84d/01cyb4aEvQpMYOASJwzyrUjbdI0uAxbhcmB/2zCA8zECpDWV1FqCYFkTEt4yzpypZPJS/
NXoBNTKYDR6/cBvbzj34eCIa+87fuM6M3BrmDrX9a1p6CMrCF2EB3xmF/1xQRAZWEzIfLcMHjaBN
kuEzuCF2F3CF39Wz/wtOC2DCR4GZQKWACqaScmMo0OWlyEiLrF0cjDiNbLS9m+6om30JgmjAR2F9
JUYCpse0vI3t4aEjUZK9PPeJaBxHMJS8b+Ggc7GVEKvaMARKYk/03Wp25BVt9bF2QfBiHdrbqeUF
AwGbwHTFroL8BtKs+hQmv7BGokO4XJFRj+FeVOklDolvncKY9onJDSl9rSL7VTKZPqCQu6kG7WsY
Wu6x3UcCNC+pvCPcHtxp8L+nK2sIas4nB7n7Rk/yZzKeKxfaYt6lRIAKfoxIJxXeNmNIw27YhwiX
PrKM+nU/Z9PwTWkRa/UjdAlw2M6IbrKeF3eNvqmZSG9bYmkDcSEtaElBxa8o5MtoLKxNgEL+oj+X
XFepy2fXkAm17VhE55CVLmEnIOsMkWMJkHcIv6mr+ttCTI81ypwjFqTsjLppW2tgRxvkI6K8MW2q
eVn241EY8wuIx6ewTe4639a3sRv/rmz74JbAO0ksf3Rk/WrH9kPaBpajXkvHvmt1d6MQqI7UFN4o
L7aXPSFIY1hF1R/n5mOOYSBkvFwweCIr2rsI+JHIH/Ii5cYgw/eQ3Y2mElpV48XBk5bE3W+DINbt
gH5nY+UnVaqj0Lo7fbnWrPJ33RQ/So+9xDyy4+q7r7nEZ5MakH3Yld93qq12RDs/N4X5EhpPmmsD
jS61bySbVx94O+ci0nDOnsVFARorasavDIoNdhAo7gaSkgZjnaZDpGk1Mj5y65OCDUEkKC/VRm+1
y6hPJR6baAScXZ/ct4rAG/fb7LNb2Cv0yozoZ2yJ+5Ad58K5cQv7W9Pyp3L5nbWhe3HLdJuTduL7
kG1hK2L24JMKvBTQlCnLhTRyNQWSl3jYg8b5ZdjjSfIu3lb6dYwS82ShA8ZxFgdF44eIKoWxB8wb
EXHn7onGHvYjsy2qrzM7EDmCW5tmVOtTQgsx9efzRCUJvmnjGITSJV1PV7/TTpEmnhL2ClaNIWRO
X7WQtHFJybFJZoNNR9gHRG9jcWhmf1MBL46wgt9FRRX0Xu5ie0EF0wEW8pMpGM0o8CQlM6ZMrtK8
4fuqw5QxG+/lpGdo0bL6kFX/wd6ZLLmqZFn0i3hG7zAs9V0oFO1tJljcjh6cHvzra0Hky7j5Mist
c14TDIGEFCEB7ufsvXYx50hHh9jEGjhi+ApcVeAC4QtN1fA9h8yG8SXdeiXNfDkwN3dzr6ZEgFig
0ZnTXWkKv6a4KOOaibdhYqSwXz2HEY02S69HmV2r1AerralvmRy1LRBGWr49cll0JJQxcJbEMfxL
X6WfmmQWcjSPFdHHc+hr9jSS5zyO7jZrcC3O1adDVZZf0SW8QBPCMDCVP2zGumvtIXOjO0PS7p6K
GlFP248XL6p/tBHeITu2jX05jREK2FTcBQzyGWuptzH3xyP9YvtqK34I8ANuubLV2R/CjUZr/k7i
v21rGN3mxD2EKygK+PsoIm47JVJkJSxd7EvpxtvMwokcKGM61AfiltprrFpqaQaugw5dotfqB30g
iqJL5d7IflkRMEjMojgkJgqV5IKk/N0WRVsM4p0cE8bTlJt9ZZv4tYno6AKyXjPs1wCvV3mf3CbN
D5iBjM8DLeRNacQOfSK1Deh/bLnGefg/eJ0chk1YQLZUbi+BcfvjZs429808OqOFhRmcnDBjT2dG
yVy+po60CVF/i/Pxh6QsA/LFOQmZ3bICawoSNbmTAUQGQYTANkjEt9qpYGV5wSuuz6sIu28jtZ9z
RcbGmr5YsxsHbeU3tJsDs++43JMe79GmRcmXrF3Uqycq8W8QqoNVb47dmokjMkAv/4ktEOymRVXK
9JgR2MEsvpHZQ6MZ9p2bUp+jfL1LEyPb86cc2jGTjwN+UlxT1jHuq+Gqa9FrUGjxyZPjW5tU1QVn
KuPeEHicTcLTRrR4/zWsV9EwHadxLlba3Vo3VlZLNJuOdGEFOABBe9KD8Jus+7gSxb4wE5+zVoyH
TlQM9yM86AMSWGzd0+NU3ms9ApJElx0BjfpWr80jt4kKydwxKmznWNS/auToF768H0OVyH1SKpoZ
EIViQ7sIvY/Pwvts0RPZNylDfKFV6q5rnJfBtOBRyGthmRubifPOp/+u004gYRV7bEmrCRQiEoe+
5gy9R/zZIj8KuH477oXSbLOzvK7klK1+iG56BOrxiJbvrlXuZxDfK0idn1NtdPbVwDcqmIOSuwL9
Pf5Ztbn9AInkhelygMP3F+aXVTYmNhlpMepApvQjHLVTqHUlGDdAi5rqHu0yvFE6GvZcCrG9td5T
0WvBzlHec+Aj3jDLcoBWEP+MyRFvmSMBFeMWP6TlK2YcCl6ckvC93/Awefu5W7iJh9HZxrr/Gav4
swE86T4Y0dRnLbc/awo/40BlhpLaD2qA/MOsrqcJhjYsiONPROPGu3D6FKr0jCEhQJUkvmBofGyS
aBNBf2VsNwXboXOsO0YQncfYMCwEbLeiekiAmTEHyuf7RD9boqdjP1xESx0zQ9a8lh6eHXTwJ5Gm
0bY2YSiCWrsbh+ngOKGHArWp1nGp0m0mAtKucnUoUwdxy6wYz4brYCrOyerqnDR4XLi2K/Ck8OFW
aOou8i6lLfHY2AS9CErg7jybjNJxo0JpI14XHgz15qet8Tkj3IplnwQ40e272qAa2ntEdREEjvMk
OlhBeYYd+RlworcaAuorsNXx5gDvsJroYEOHcIaJmKwJvq5pJC6NPEMjnYJReUS6h2etVVg6K1FP
SGiCX0Fp5FtBz87o7Gn2EVwDlX9nchXt8XXvhOu/jRLUsClLUrhKcJchkDJR/8yGHj1QjMuLgMSW
c9AWVwdAMnHtF0CMjxi2klU6IRbh1LsnlOxrOCbrvgGujxT4U5X3b2U0RJeUbvfGT+h2mmWKFVNc
egAI9D0kxZ2WOGlqS/cp0+Zt1QR7L3L1jYU6qbcwsUqnRE2KsYIvb3wWztc0Utc4t7Md7bfuZDiA
vriVmGlR7QRwF4h2jnsIc9rSFs5GbQwH1HnAETJZPnVa/CqxQ/k2xBoKi9mml1wESMzeJN1ct1eo
i7ImsndpQLveHYt086WkVP0p6m1e3XTbWofRGnd5eM11OZxbvGjQ3ju45i53+qHaBml5yed8DIWl
8wgz2EC4NDzCV3CP6TMcP7VNQMG6A1pa+PzjrtWJ+nYMzXyYEn/rTv5LmtnNAaS8uan0CHv1VO5N
U6dzo8ffGTaoTevF5doU1kNaBeTSUW5exQYjEEk4ySoR+WM6O8wDB3zqoAiqoC2GNLFMf4QAHkEC
a48tidD8X0R4E2k2bMHRUmwE+lNnDyq33XsVS3NdKPHo5NwN/FhdbSaEXLQ7hK8k+NrC/F4MDNTH
0YNGYprhp7S9r7tfAWPzB2UW/rXBO1VYQcvHLglc0Yt1Z3b83B5KMT5ZCITxMFOWG6AT3He68S2f
pmwbp9o9qp9uzYj/ohncnvsMn1hF6C7hLRvdhi9Qu2oNFNLcD4UBRDrd16a4ZH1Eedv/mUZvgyAz
S+dsknaFWlZCIiJbPJwTpzpjsIG2FDVOIbIrvCQXe4IWISYBCCZD3tvYNsBO4lx33adEyV9F3TFE
brN1VltffKcsflhufkKH3E11eZdECDMHlKVCGdW+1ri8yDo7q9zYEFYR7ZQjmBQFDL0RPfGf8jgB
MDGhoFlrSsf1WOJZqmNthSrqEeE/yogxWIXOiNe/QSeBv/ubmMiIaHsQKDJRd6nWUIaf/BReRH/B
gRrtEnjhXZciiWXiQHtjrDdTqB0z2fVnI1X7rnPSSzd+roumOeqMjdD/xtvRjfQLNv5wneMBWxFZ
gpPM9trz0Gs4tAdY3WLSvlIytk9Drh7cIZ02/aC+MdrQVnX9hvcHge4wd4XgVoY6tBjm3aRbjDBv
0HRv7MnIH6x5fOO26DmaOt7KIRFXl3J5MHHDS3orux8DJagxtPvKngE9GA7l96RusYzXwE+SQKMk
xvTDICsQmyl8lsYmE5pOMG/f7GSRPcaNukE+7O9JwsGVK/g6k0p9o115J6AP/lSY8pjjcTMLCdbm
r2CA0zxOU3TRJZwsxxHfkgYRQOelR1cvw6tjd9z7AMwwZTS2SWrtdEpFd9w1VvTa2nsXB52mDE7p
tLqrY94TCpDb6N6GIsEc2tmVNzOidCJizdpmlTdHsMgDXXeaxiZV7QLMMXWeZqMZxRc/KSBYzTwF
k/SPNrlko5E+Cf0Exja7LAtNS/KLIwJmFr25iSS/hQYNB4PYhq5kSqSiT4UA5nJ3qnGrIV/EB9s1
HhlLAnI3jJadkO7XGEz8qo6UdfN1bMcJfUVUA3Qimko/t6PzmXjXMwwyvMVReF84Sf4pz/iuIWLT
JgWSFLYOOpK502nQrzJ713xBc25N9zUtwpPvMeCafC/lyjxzEFDsnjts/35cPVvdJLaN9LUNlbq8
809aQ9HLc8x9hYB2PfTk/saDhnSdSCBLpOMtxd9njS3s73K8dzFR79NGg7NvDduKYSCDuJ9joehb
UsccOgg0lk/3wCUdDGm4U26loYJtNDFAqakQ2caA/jpWex9vFpFFyTXUvEfAqVStVa8xTPYp3LU2
xS+3Rd0z9sMunjuHOCUaid+xc82jT3zqdVnoItnGIHx7OA1HW2LhKC1U9BgwmBKPtY0uLKk/RYyo
3Kkv9jpc23UVYbovvODa6Y0F7rwzLxFOr9Si5GqRUbUu4GiuQFzAtbD8i5UzFSgKcmd7SNUjPjuX
sdPY0gGZwoNXEN5uoCeYQnVGd/oaVlgbzSgO93Ta0Yzq2Zvn2GBkMwlAxAsnIrl8c2MOyaeSxuaE
lx4KjXkZRy5MpayO2mtio92QWt7vqDsPSKO5uZtWwEmm+mifGQS/NjK4hSMj73Do4d36vXrECumt
DWVdwi4VT36uvmOn7kz7VVoMa4m21wsJ9dHt8kvSeniN+H6s1N/Hbo6QPRa3kDlCbXrV1rfyao0V
VTs4o/yFqe6HqHQPN4bbbKWo7a0TT0ibc5tTQJVyr/g1labzLct9hDbEU6wK5Ge6Ji5NjRSlCPE1
py4o8pjqUuvfdTnJxQmNxwSEL8NirozZS2U0wxXxlwmv3HTCezohzOgK78jcn7sMF37asLP8vVhz
I6FYiF+9FACHmjw5SJMvvWG2QCIRDbW45iVd6O3M0d21Krzh6ZvLd1Oj7ZsKeWBBJgJ3sWs9uNho
u+YcKpMQBW4Jnd5HUEqooci2RulswAvyzL02CehF3cgnJWPJzKcjbUCa1QwPNDq7u7p8DONA7fw4
tg863P6NNhVfXO/ZMmgN6X16KSELr4KC6gZ1dT85OlaRf8XzyWybGpCPNZcpf3BsE7oxBkC9qYba
JMEYPWIOZ67UHKm2AFZJBv5npnMaSp9SPO0I5shwQ1N9uldR5gP/eCibgpnSGJ0i5Hx737aocA9N
TxeUSa+L3g/RsiLvc50l+rQxsvaLm3raAXfYJuhi7b4iW2YVOFx3VU7ZTPfcbWlLLBkuWHEcSg/2
ODOerAAVZtlrq85pGLop/5x3Ma4FSt6jTOJ93No//Im5feYXh34ojX1h1yfEatMpKYzX1EiyHRP4
6eTPi2XNnhOWWjfCJKH0HoA6nBdq680mnV1/y2JRYyBNAKeQ6SNN6AiNUW0ls7l1drMy46DhE5cM
WCPmU6jDiraawa1wn/+ual+e1IwV7CrNe+Gj0/JN+EZPPslKu8BobtH8aNkUUo6uen84JLOqLbYR
Ds1BOHamaFJxzaAQn7Y7Rp1bVfobLsrNSc0LNIUIQBJivOPBYsY32w4XCPKyeIU4PZ28WX1WaMmz
qDvo8L1LOtW8yfexg/2/lvo/Ssv1bcTPf9ft/lNY7v8gxCkLpL3v2btLwO7ykr8JqVFB/6HbukG5
VCDwtebw279F5kIA+gOIpjsjR03P113kv39KqcUfOrJf19NJxTVIyCWw908ptfGHZVIk9YWFbx8e
5n+DPTVci7/mdy01SXcOkRAzQBX+qW1b5Pb+jj3NK9E0I4KaC8Gs3TZezKrzYhxTdTJmaa2pIAUX
EuPQuzehwm6xiOredcjzw1hlnxDkhWibUvQ5H2rSZY1abN7k0QmNLwq52XWyrC2LRVi5bKME4lP6
m5+jVWm3983oqI9JsgvL6ZkMjVCt/Zm1oBdGWH/WTcVtsg12y0n2sTCa5s+T8f287O38k20qwTgK
3zMSyeIULZ5nPA5MEp2KhI2QSRtjLyy2ywJ/FA0KNXvdmSz9uWpm/vc4pVAVkryZrZbdfa+Aly+r
SV5MXFPSZNokfVfPtFFoQst/zKOrfkjtcJsQk5q9Ozzedw9VDprsNKIVJGEeGyV2k5a6ISP1Px9m
2eygKbQoOVFuSeEN4MlIHR3FxdxVHxSjhGV1WWi+0WIqqWyG5kVHh6rsaQHOf/nHwqCLsnSHkRWl
87eBVJLhTo7wuJvbzNEMKhd9wnzLa2D9YRB2jQK7OJuXJ3w8a6jNV2ewNK5dXICmqmI4jgSde1Nz
WtaMv6/FnYXZ8i+7AZ8EMB+5/DLBN55BWDentJX8k5YnLo8Z5PGP/G3Xx9F/O2Zhzf/aqUVGkU1M
2/7y7vJ99/zhlo+0HOP9nZbVj8+5vDBHYTHxW0PLY8I7gES+rGl2a54sJ8sR4s6ry8ZlUansK/2j
YPuxaVnL5wMsaw4I/kNRJu/P+Nj+8QKnIcKQ8VCuGZiOitmt3oSzC+l9fdn8sRDzb+V9/7LxXz7+
7VDLKgEWyS51rOePlyxr78f56yF+e99/Wk38H1aOfvWv7/DbkbLZf2/0pkCjM/8x/+ad/rN3/vjQ
v/3dvx37Y/+ytix+2/3b6rIL/VtJUIe1Eyjy1wTnyt9+3stv/P/c9n5e/HU3ysKCcuU/HEcrOWuW
U4chYMewcj7DPhayKWt9qynF/8euR3dvckn7eM3HE/9y2GWHqx6iWDrHhQSyUGyWtY+Qv+XhX7aV
i1tvyZL7p9Xlqcuuj1cux10OuWxbHjpazxVweUywI4K7ZZVhH6v//t0/jru8jWNHzxqJ6LtlOwok
t/+8rPZJ1OtbaHjGXh/EfkFvuDMoZFo4JEsk5bJxWXjZHIHxvmt51rK1jQeSiYVCkNJUybCxWy3p
z8suBWZEPS2ruhPm5f1vhzFdSIijNNLNO5/k/Vja3H4+1zUxiWlcOmiUjTs4U/FKuuO3uLa/BEri
EJ3Hi7SASRTvvlH9I0IEBfm2z35Mg77OgVUiR2ogskn87ANRzTIr5ZZgFRixVMHzkyVC+OI9Uzfu
O6uBuFsImSTf/PYp3/+MyUZSMcV1tMUXMPM8uI4vZI/l4f+5bQmw/O0p7ywQXvv+in/x0G8inBF/
OfR/cBjLc7q9jUxwObK/3GyXT/m+umxdDgOci/v+8gbL/n/1SXI9ZixM+fT3T4OWZCeBsEho81S2
Z3KJn4/5aVlr5z/lY9tfn/Ox++M5H9tk5WL9/3j8rw4LSebPd/04xH/3NsthP97l4zDLNgjdX/IU
iMfk64STzLcuc76bLmvLtuUhd/CbwURs97G9jxoa3ctT3leXXclyX11e85cjLg/z5Q657H5/5vIi
Nb/tsva+/+Px+zEjW0Nb5gBRMlowpKV2hTzhQGv6Go1afo5UfikHHaZajtN77DC2NyikVhYj0h3c
a8Kq8AGowOrWaNjkOonkt5RpzMajVL3m/txu3UiMVFKpNIBdvzS+Xx761tj7knZDmnpfLXxbYFxO
afPV1TxQrTI/Auw0ibalTkxKEJBE2KQ0J8FzVN8TNRNqGWFsY+tK1rm6AafFTj96J5LhjFVGkUsX
YNCisvmcxdp3AA3xfjIAjBCadyV5DcUYJa3Q+dT4hb9HEeVvHSa2Dqpgu5v5Lvqw6jOSidx22jYV
fO9ZzjgNLgQtkomcYJir1LtcjmC0iL/cFcI+oAy4ISn6lRb0iZhxkM7pkk7v6bMWCO4XArW3CSUV
cDgcJzEj8o03u11MYj2Ii7vmsbzoc4AkA3jCyMUTE2aKBNWOYDhrDRHZ3+a+Nm7tFlZ1P8SPrqGI
FKaHtHrr8Z1tog6u7aRRL7dRGlziQX0us/hNtGgTDciOzVMXyltlY3SrDtQmMXWI+TrnROTEWcRo
Tiha01gnw90Dp9UF9CAEU1yg4W52qFwYEqZZ09VpS/oHHoKCASmTh3eYy2KA8yWyHkzrR9b7FiFm
Uf+S4bXwSMV7RBBxKWII4U4wQgigxjI9hHl4SkCcJHL8JXNjnjHQY3RkRfbfINudAQNplUWTomSC
tLWlGsJQt74rJtBcLRfViji5HSGca2qYzdaj1EtvxUd9iY3CbEzvMlmoBVwaho5fxsdImF/66IFy
CuLwmIJiZSObkLLdGwHJACFoJgsdZ8HYHxDorov5s1w1HMfB+4LJPbnvO+oe3WfvSR+7fg/Skx5t
o/3UIsychdxlkf6KjLXcA7CC+gDDoqG6S0luXRaAHSABAAyBkOqMM0uE1g0av5VdEFXUekDlCtva
kT7aHMmSpHyVxNGm8mqxIRRxbvsRHhoQXeHkFaE87ZcwRRRdTOPGQh+/ytP7XsejM02Nc+8YZ5rp
feoHV2m15DuEwXryYYmM8geCyWA3+Nkuy2ceZ6l367bDudnQXKnsm9MFxk5Kfg7bqIbIZNN52vvp
rUp6+Ii1ma3dBmwoGLSccA3pwy+P401Tcot2M2Y2tpsbaAVQSPeU5KUiUwIrMccJYgAVw5dWjQ9u
CzOviRW3ShMH+/yKCVLAJtIRqJUQG4NQfvGc7ECk8LkVAtar/gnyZ70JbMKbEygMjPbR8WTe2TXA
+AcejXgdj66PraBCQXY2kwQWFPgvQPfG9xFKO1mksFiccJI3gr3QLfgoTjLw0pL+7Ej990FyVkHF
yXvu9mWEXSzOb1PMN2FbcD3zyXtRQ889vNYhX3R4L4UVGhTM7WdKgtWlStqn2oo8HG6nXMX0+ada
TigzHCZkDKGrNGzuAM1QqnL2o5XdxoHpX5/a07YsHWR1XbGr1USNDGoVScaohxoDVz6YPgn5RSX9
m10D2yEqPlxh8VewuCB/IgwBDFlvHS3Yd0447mi9wsjp5AvuSMwxLc3hoOqR9E5fLQYjiEvQsCJN
WWteydWNohmiotrZhiF8SxutrneGk1sdIf2sOqffTDgTV06Nyyjqsk8lsG9rQBAh+WQby27uwFAB
8OuJXaU5CnoT2BLa/vFz2/Y5bcPhIPlyqcpFP1Uf/AT4fhf36uAmyPWK6oYe29l7rQ+mrRI7aWjV
ptXQFYxl+wzohR9FUNKtQoW6by3rCaaHTSfXPxaxRy6aNk63AVYF8ERt34P3XkURyWxtjk1BljZk
VSF3tDW7XZkrWu3ttqrGa2C5n3M/MdbwwYi+AL5VlurLZirMx0rIV84+EhhoNGIN12lU86jFNV0O
NvPRFOhFqMJzgn1srBuquhO5o2MevsScpvvOejNKY6SAAvLFqATMk1g9jQGqddEDq5/a6NgnrSBN
xr2kofFsdAzLWr+/6M5XPwuKPUXsg99SzCXUgJp+nT9ZcwgnNMoQpXqK3QrKuuu3zhPy9r73oNbd
u1WlnQdOMM40a18lMYF5JJNWE1LiJvfP5tSbKyQP3ha3Sq9GSsaSc3KYlZcFnsTj6Ny8rr1WI16z
SvDbG1A+rEL4lmn7icQT0BRirQdc7tp2xqkm5XqiMEsAro8BG3qo49LXsFOr3reIibaMpI81OR+d
OTU3iPLbKbGTB6y9YO9n4/c02YAc6cRy4gHTQ2Y9QKlHbZaAKd6Xisg2ms4YgwTt4T54Ve5Uru3R
f51MHdMISlEsxhlq5eCt7pxzbxbFZqB7ui5S92deZ9pGjISScKYQCM9MYBVK86kYY7R5QVyjJ4Fg
RiffrgJUvSMSxDaq0i3Z0jBxXfNL5XX4CmqyboBeVZDLdO8wwQliCl9+oaKWH1XPiAhy/w7g88vY
TzvXwNuGrHPVQsfOQr5h0WRAYn2Fzcxuma03zwVoUzQ3eB99K7qmXjlse8gA8GPjYE1+rbdSAzmv
RXJfP+otUBzoXDuRkLVXcm6INBh2XEjaTdu/9V28DaF1b2I3uFkC1TEzOocftH6q0haQNvWKIcXI
F3d2um+S+DXIExQLiXYVnf3N7keQwSo86V40/zKQypuYJ9SES7DWsr1NBDQNrksw/6el0V/hkDBZ
klz5hnZtyHbYFl7tQRuLf0gDSdpkM1Bo4qwilQ0xZV1KCFKar0FKk/suKZ49CkQd12OYJP4uwkl7
h6IUz5hjdujAimsXYWkNMYQgdy+fGkYOVeXWm7Ztb76FsCck6zNrTXkP5uLVrPVzGexRP0Dds+gD
Y8AgzRbyaJU+dalBI97ka7MeRgdDIJiBS2z23xBhbm103btCJ3JXOAJHeFCRixY92iNwvSlpd+Cd
fqTjK93102SOvzJCAdaV0Ej1DI1jA9FpTaYsMdI2DdcctOJ6/IXNE7c3Xhp0R/aL50fYNPXoGvQe
eGVsq6tK9HOsH93YDlndGuFWcCSac6/X5YX4pWKL7Kg5lP06E6DjhGYduyjrVl16EbzjGsFIsoar
2myQT+jHSow7VQL84hq3JaM1uHOL5NGzIaSKmB8AzokYnWkbEQiedBreUR8OZuS6p6Byz5U8FNkU
E9ytY6fFXj0YZFqrgvF8RSOIfpeZams8wNae6QNhJ18HYJ33De0hDMdFiosDIWTXfy/0gYtJBAmI
YCUVes/M2CTTun3ZyP0U2uDlobeSJYwstZB3oaU/mkMOcE0vnpyu+xE2hCPibyP5NvqcYVZfeWNk
XjR6pHpsdocox+haIeAtowS0tXCuaX+aRqWtPNv4XMcRIfPUGZADyAv3QYZbrse/G39BV/r+Kmag
IO1IAj5oYJFhczQccp2aak5a0r/27fRVI8MptLoWbHT5mPtevM9acncJ7cCVAxpVN2vyI2Y5RBcn
aqv35n3i1rcs5GYcWQRXpwKZa9JfnfhH7Zl0EU33k1UgbovBSzDeHlNq3Sr5OSms721fMzjynWjr
OYrfKMmqmkA15dFJZIimwRUNIrKvDBBa+ElLl6hcLU4ZmTwYJsFDpLdcNckxsBZS6YYfv0rIviKJ
NtjieqXSMABg6/T0HLdduBe12g7hdBfUkb4rwuxT1CmAFzW+x475D0pt+dKWZ9u0ybyp+IH5Rofp
cKDcMcJdb5Dt4DF61sMS71ww/DJbAxtpbxyB6v7CckM5HlpeM/0aINm9OlHVIeCW88BytLaDQfB5
UjbdnbtB3O4fQjs4a014kW2vtn6nh3tPu8v9AWZjk95ROSIp1bJPtPjumjSuENmHx5Cq8IEa/ZtT
NsThtIrUXeD9UaD2wu9+Sk+C6UNSgAarN7H/V7ZL0cbHUOQD7Y2y9scMjNqROHD2JmdFLFy8MVxu
ClL4313g2SUdaq327xzRQK10uWMCmGmC8MGr09cS8Bp4uxe76f1VzyQZFcT0DNWRb7V7MUBeIIFB
gC309NrrzYWrdIxPFbNrnWwzs3wtbfMtwk6olWTIl322njxk4CnCLRw1RMa3RnToTdvc1z5fmWY8
1G2q3fQEPZ8klONWBWdimoQGSZdNw9gf6zFL7963GQJ+gCK79vjxqtAMok1eo3KS85GWHb2y3hCV
jZsKobwVqaememoye7gNxrBvRW3iDiOSaVBpv4KZkfBBwhdN9qGGmEWdkqoT274nJwTCh4MBhkZz
du2NMXxo58WUBQ/AZdE5lWcRDs5tWVCOVOtkUoxES/G3bYU7gWvo4LPof9/WKfIkSFNCc+Lh0sS6
c4/COrjv+DFKUd04KUwu+eS4jbkJ+25eUJoFWzYJrO3zQ5Dl1i2pRUx2GW65vz9t2d649qeY4e9p
2e5plXlDRo9kdCAA4+O5uIrMI3ojFI3zU37bgSDGYvjyscUxSwwFU1kgNueNlx0BamdGYxbZArXc
LJuWnTECOzhe09OyyQGUfSUAnoTaKHmgVliKdLq1hhE/DNX4a4wrEESGdadPSYYGxLFvy8KDqrAu
W3xCH9uyWcESNFa2TnUt0VaSsstlll6mcBZuMN+c99di6aOdQ8zaFLXNuii8iC81g/quHOnt3x/X
paoQLWT2Wi77I+mYjIzGW9J49+TMqW2P9IRzp7Nvvo8UEAJMOD+wmN68L5hafSGCEGOGnfEOMCma
zVigCvp43pj2/iFTevV+IKGX7pl08BuQ+e6KgGPz/otSEr7oCJ8PN3dzj987JKjMCx+QgjxJ9Prn
5WnLwq1Kgkq9Qh6Wh8tzDa8gQboa9O3yqmWbOZkgDsoUXAuxBL4e+ujxcbfAIAY1ZKGPDWof9RXb
TcLi7t0BF1Ti6fwd89OCbjoCForulmcwC7zpMbINANkIjKa4PWih794qWYqbLKJqa0QeLthRiduy
w2iRa+gSDdLycNmBusa+Vhk4yATfCgP/qN01OXFVQBcYufXO5eO5aFURL6eN2GdmBYFkSsKNIn3m
QRaOtxntKd1aIsDeKdoqAFVD9Y1cixhEIQuIwO2RmhLImBF31v+rCP4TFQEoCtP6dzKC28+CiKSs
fyvif9AS/O2FfxMTCPsP9GskEzBUsXT4Zx9iAk//A++dYbDbdOElGR9iAtv8g01oCZAfvOeofogJ
/D8ELGBXGMiGfNf27P9KTWDq6BJ+VxPYiBxsyxKGbqJbMFyO9w9qAjqjIDCkPh2whzwNyTDbY5In
e2IWxihFNq6/C7VZ7Kurnam7VABNu9nlSJSaInMIoRTZo8Tk0WCkV2Rb733V1lsX2Qyj5rBbiRHT
kJvhNCpF8zD4tONzrcVnE6GW9SJ7HV3yHgF3HWCxyJHv51YYMj0YH8eBdoFvfKJGlGwCePWwZqf5
WPhtPUtjZBO1p/kU465ZfkvqPj7WKXUOpwELOvj4taKQ1CM8T+u0sJNNU6XYWpjt7idhU69Lw0++
NReQNWcmqmFMRR2WnEnHeEmixzipGd36/T5qk/4QmuILbsx6T50SgXD4a2jcfWMZs9CR0fQk/Ytd
Yv8hLn2mQmXEdRP9SYBIvM/7TF9X1GJ2zchcSy9wg4Qx3aQssfU5eWvaqCjFhqqN6VGY9Tdrin9F
gYdhydJeXNFXW5VQkGeQxvgk846Qnkhhcc07gXll5Sce0awUZ1LrbhiZjCJbOBbwXNcWmQAAoLDm
drYgq2uOn2E8VR2VyYiewUh8nSJcRYnvI3Hs7+LQbs+G+62JAKZAMbmzNIvgOgJA0ezN+nuMXti/
B+7sbmVu+lHgKGjMre3iuRMT6aOTJBIC/AROBN32KHc6UOmTGDWHA7xunCiOhgn3BsgBm1LlTHhE
8+wqee6xkR586R2iHtwx82Rda78HRvlWjwC5R+Xed77I76HLSv6pEwhPvSNurmnvVJYhuIZCgFlB
HEQcmVfftKgp2V/gyWCACeVllL48az3lYVDSByLvs82gvL1VatNzQN72qsE7kaSDTyotATNDWsPb
8gRUtuAFVEq+dku82w14PSIyrRWdPpSAGglmOLEhknsh6D64Hj3pYiaep6wEXiwGfELRD9zyGzqQ
2NHyBlKuyHe4R39Wqd2s0xGhYM3oDgKC9dh6KMo0caTbQUYCCvyiQU8bDKPc6W5mXHhJtfZbfidB
xj9OaC12ThuhIyobKIdmd1SyrxGyiK8t3rsDSrkJA/dM7azwPalW/zwil1n3JtmRgEzvdFH9GIqA
l4zNk++WHpPE4GuO7ypn3qYig19cEd/ZXmgTkCGYgqUuji/iJ43e+uzX2VOj9IbgWfIlASkca4JG
8OrIBg+he1e+xRRyGE6TWjSZT1Os54ewGB58zdvpRnXoXBMlNbTpfRYHz+Gg/fRiHzv5SG3cciYC
1My9YIY/udxs81ZvILwUv/IaWnMj2nXESIjfS4CzeU7MCuuL4xG86dWGRSwA162paMCl69g0RvUt
ToZTWcTYL7ggMWQX36jW7cvcr+4t33+ujRrdqo2ZUjjJxvXz9tymL35aX4a5VSCZFuLwzB9Soor6
Hym0b6RE3dy0YRoaM4Kgf4HDr0TLn3TE4yilks9BZcyEQW9drqNC0WAo0GD2JhYE1z4HHnPCvB2N
FW7hYTNV9jcLpsTJqKJdMfbVfhA4pwI4wTvH9J8BZdGlF7Gz+1/2zmPLbS3bsj9UeAM48NWkN0GG
j5DUwZBC98J7j6+veQ5v3lCq8mWO138dDBoQBEG4s/dacxWp4e50Kx4hbFM1QDoT1waxiXHYrxdG
hnppPzZmOFyrKcoPwuZkZFjuflziA32tVTjvsQr7xWsmWv9Y5vW+8s9pX++jZgJSwPnB9vewPMWh
wXAVB0mOdLT+Ynt4asbMrPdl0ULyM9/LrAImjb941w9zdBhNBpu2YTcHUANvQzwEm7GNoa8UCXWv
9jjXjJWnzm7fFnTe+ti9dNwvwz/wwoOxcLpYsFpCy4bOY5JlICD0DGI3luO8rkJaKWUyv1aZye0p
OrCnLwsKXap7/bJdvOM80MbMXRvWCYXXCV/5DMwLevjJTDL9rsCJaJmncUyT6zJjZ+wh72EYix3y
CT9qebr2e1ILZ2Bafu5+aD5Ce9wcew3NLzh4XWzbDsp6ncqo6fGkkbazwKaGffaETLCWfTNt25A8
4zgLaOQy/rF06G/7uHjvtl0soAu7uGdCXD6mQbEmIH6BpNle/4GRsd52ZrTXFpkaThpzCAh05Qf9
UYvoKtkJ3Az8DaDE/kTz9gYgT9Bo8HFfkghA+zahgI8zobd12Bt+RlBm+iTKmV2hEyQmNuazNE/Y
Ft09hF79gXQUugSmQVqXY63iAttJayabpQdKM6912UCDPUF0DgD9spxNgJ3Xbgge6dTtrFxwJ+uz
E1XOHiXy1zrKCMrEybYLyTJeQaE7dvo4nyJhdFsb8wEJS896aYCRdsWyszsU1hMBvgu6RtB8Lpfi
jNJ3sPF4vI4LtnHolPs65cbDYWjeGEB3RLSlsvM4wQwsE3Y5EEjZOgribwOt90tIdkVCVCNExb5Y
N5mbrWQZKfTNa44CWWtTjAwG9uJFjq59Gm8UDMYP8HGoPLy9SILv4ey++jgnVlRGtqGdT3B48ALW
80fKgGQDXDvm7xn3pOBuujD9GH332Du5Q5DiO7GxEPxRrvXNWwvYb0y7B8Ma38OBklJSt/daQuF4
CtaG6587J7kPWEH4q9ra6i+aRYGYqs4FXJBzjMFZrd2h2xacC9Y9nBaubXBJA7Ab3G3sM4jX8UCf
BuAP1lgqGHP7Y1p5eUyPPHWik2i8O6OquR2xwl0vkvAu78z7chje0jmHvDZ5lxBcworGygUMDOHl
E75qPRHHsAQx2SOMaDi7rV3IGrHRvvo+/VdSpX4KoJe7STPvq2J4XZIGbrqRUjG3QY5OrjiHAC/Z
ubdeRCWBBCf+9577lTrbVFn2VMTRa1HXP7XB2aV5MQEQdPahj9gy814okcHWxwYW6DOiAQZkZsTe
ZwHViqlOcm9VmVT7cpsmF5Yj/NEJOS5e8Rp6KBIOXNnDbTlKBZ6cjJ1NEzvLS5g8HRfcUcP0GtTZ
EWrPdCKR5NeJes2ZAuIk5BvsANxyOjS/lEyJfkMN0pSJJwVMDarfoxbu5paiTyJJ67HKhlLPOTiz
40A2Y16j9Ag0hB9EfGfbXvLQA6lKT6rnPIXlMMQN2auCEn8bVn9N0tb565F6w65G0hvkD9E6geIz
kOpZX0YORUlAyk9HOcIywGzK1z05UY/URM3R9vWHnXCL/fmSeqSWcVvm5+KMKuAqWc1pdUzqH0vi
mKdyeA7xDx8dV6T7CmROFMJNoz8VWzQUmMFdZn0fe8HRpUiUEoPCunlLwcPbV8jnQZ8AUOWaBZAT
Tb0KRWqIkGEX+zsfSb3z+fbnU7XE3+YL4naTt2Zz+O31z6deoAD1S8t5ixN5FMHjrKyqPjVyonKI
KrwMy1o9t1z7LSPacTvKf/Tzb1VJQxlcRkKH5N+cTQ0MEPW+M41vueTNk+fAa7oblmCC/M3nh9Wj
3xbYEIBCsmmEd6KQmWB/T3RpTBByol6LW7z2jZvNK7UKalG3/DG1wNvDMHDeRVo6WxURpDRX6lGq
4pwoaMuLSf9TybKwkhmbZSSHIXGkR3uWUiunzI4huTLIPBI8bLe/LURMg29Z/YVq2ycOZ3PA1cFG
/0zyUilHKoBLRR2pydhdUO7oR7EQmLPSJ7TXt4cq9Ajj0x4BbcrPIqFUHkZq4roJ/0Ilj6jC7mZo
VwxqjIrsKND1v8qQ1VOl7IXcCXpfSYrVc39IUkai3TYoXBQ6VflVI6bhXMY4lSdemdO2eeBl4D1V
82Ibp6LhVCJoA7TohhBfTU9Ge2fNTfrkxfbeboIvaDgycq/GGIPbJHZpVxOs4AY4zbrTWFjVS1Ga
9i718sfCrMjKgriE2oiA67I3U3m+ZDDnxDT3F3nnIZCzWzYS8IjyzArKQEIEkvMhDCM5DKRB0sUC
iLu45slO9Gvdgyv0Y9Nbtw0uIWPiLiJMtaPXAnJqnTY9j0RcocoN8qsACbCvnYV7FzgSKyTS6Ylg
h9Vkh9W9bk/Q83SaxNPwlTYpsCE46ptIqgqSDJM5GXrpyRmLPznCX5DJV8fGZ1wG5is69CQA7fK+
p9A+biLo5w9dK5VMjhMeIZFZFx8aIgnO8O/CIb4K7EUbA23laoycMj+kAk3AkjDUrKSKL1cnZLnP
zUpzN8qHny/+No96FzI75/C/5ytb52vTeFDdTP+i3suUwk89JA+XLv8kHmiNlPiLkO8acqKe3iYM
S2AJp1zneyxCCcMZlP5L7QC62jvVhJje70EMSeG+NvgPk75APZLLaEf2Y/WoSfUKhdlCLuP08Ple
UBT1BprYuFKv1XKIr8/OWX2wl5/+XMTn06K1CYEF/bBpY8GlLA2i7DAjukll6BecrZDX5MPPCRnM
7X50xmOSwUSzbHhOSsGnMklgBNO/TjnK1Wufb3w+vYWVkBhNV7Zwb5JA9W6Yzt9Fm+icSP4hFYST
g0xJKrIqub3UdgF0F+8TguQqFaRpOdZdphnezpX/lPofgOxx36D+VxS5/kxeEhdiIa9Lumm/GyZU
t0YnbEpNZpl6JqIIfFGzeOtBAtp7iXtr7JAOdlKJg8eNE2os0EIyVU098qWH4bfXLIGVTYzCzzZ0
IDahZOgX8vLrjzKfpUmbc+06cbINlscyJyFQgx1WxdxEjvMF/QAnKmkcU4+GPJ/3xG+A5hM1AqVq
3tuDODBwDbcNhwYIO2WokGu1qBNiKddNrWAzWoLYDj3aqG+fnNne0U69Kqx3kmnt0Ru+zcnYn8Z+
BhCri30gL5DCiZud5XmPplxqKy+KTZKG3Vk9n7IJMmcb+Mk2AaOUtWtaCis3XOaTBecIZ+Ufn2ac
pIN+elBuHD3XGnyNSnMLsUDZdNSEuBGw4S6b25B72C8mHpU4SAOUK0Cipn3azBtolPT2pUb50+rz
+Y3qu9Qb/+1rxDpJpcvfS1CP1Oc+X/t8+rmYz9X7fC1BqLIKAJesWjd5Cz6XrGa+OZBu6/75mSgD
5bEYYvv50m0WTZAD5thdpyhJp0U59Abg71WT3ouM470k7Gzbc3t3cwspGjvFq6g8KJ+R8g2Vy/Q6
dl0EzC1xDug4bjE7JeT8jdWYxop0ZswBas9V+8nnZHK9axPEAvVXgllnBJxCroznEkYYY5OkPeeW
m6XIya4sSuifnbwOV6RbKXPzX2YnvRmeaUAXO8+bSXw2c0IaXdAqBXYgz4P/5Ul0PT9BZSNg7UUN
aTWJu9bGIDnm8g40no0H+vwodrlkk0WEl1wtg6v4krEWdrdvjIzzUkTeZJf/2SCa+d/Gws1Q+B+i
XmzbJ2Xlv7cnrr9n8Z9l81tX4fapfzgUsSEaeAldmwaAadsWNf1/OBSF9V+WDhbRJWaFsqpLAMlf
DkWaCrrhCZykunA9k+LXZ1NB/JdtmhgXcS96puv5xv+kqSD4Pb+2FHRWyxC0EhzQXia6Amlg/Pj+
REGB0BTj/yBAxtbe99O1GE1/a8DVr7rJuhv0atqHFXqf0pqKY2/F3qaO6W9pDeRXo0N9Ggf98xCU
+UuuZx9cU+4GArpIkSuusYNCNkKsK4r7XPe1U2DN32LNq6hdETMx+RagwOp19Lzpvkjm6Z7hvrP7
5Y/4F/kutuyF/JJiI38YyHCYQhhDKYM5JOn8+sOsYq5SP+qHa0gc4370kzUg34/FauxD1IUFHQ43
Al7UJ8gviE7vAUHcNeNkXKvI+qOLKHT703BfcgNyEQY4WLMHC+1Bc7g0abXVx6Z/oIJtrX1rTGFu
otIEnEddxwt+oniMKeoWT6XbGy9uXjZrA080gLFqOCOQ7PaOXvyJmHU8A7+lTmR1W62ox2M4FMnZ
7MfknHYt4zKXJuM8p+GWpPPgbEYjKnbN27TBYL72sDRhKFnROdpSp6aPAKvlmQK9eSgs6Kwh5rb/
sE2d3/pPaps6ruP5JGe4xBcTg/RP2zR2I8/x5+7KBa7bDX0U7/zB6rfo6sKXIdTXdsWVjxIZKxtr
8b6okm9dOf70rLDdx34tzm2HHBt88/0woCPpyq7fFg4qyDrZN1NjP4P0T5+oEa8UNsP30eQ3AciN
rBtwCtLRwlxQnIErbEOLgdBqpIZbxPr4kpaIcCKH8DkyCsn2SykGZTBAVq7Iy6s1GRGSYCroHHQG
Q2Evux9shk390CWbGuEGle/ReDFdtqW/PABXyt9mdJFwCEeKj1V0SY3yfgay7FbIf+J56Q6RsJ/S
2FsOCZzpN9Fda7uv70wzg3lI9fFzMvgxdYs5iW+u8Y/p/4Z/lP9iHzf+/4PXtUzdZS93OIZN8Vs/
EPJMOEKRa6+F/QNVU3n20oboziHRDk3U0y0KBBkwlu1cpgHwcIqfyQmKbS2iM8OmhLsq+9p3FtGm
aBPNSCNKbUNOo/72749FaXL+9VB0DZcWqGvSzNHlRO5Wv5xjbDiSVtWGxVUXWntKUvtSOLm9taMR
rvPs+P/h61Rw0+/f59MxcC3PIQfA++3QJ7l8XgBJlFfAp0Z0rxlA31ISHjQB/LgxrOvcpUTckb3z
XHNArdD50Uroy7Ovd6uwt/Qn9wn5YPjWmXp+pH7F6Qz6DTDZDKrPGzUHFJIAbPdlQFRe68/uhQ4Z
w1CBwAqIpHP5D9tPrvA//yCONWELy7QcR15N/nkDuq5Je7TIY5g75jciRKOzG7HzT57RcLoK63UI
QnDruvawbYdKuzM5E52bpRdEZNRPcSwIEZEZIQYfMmfOhm1lPKhJavl/GAWQKzPmEJyNJYWSio56
WmDyt1EDVgM55GDw69xiGXcAM9mr6vGEAyJfI8o34CkQMKvHEC9byiJXAr9qZEqJ++7jyFsT2Tgb
QXQ1kt6lDQE/f5N369BfWk4BFYkn1eghN02nizZmkER8fVsYYoIUUWEDbvs/5dj2qjV6R/QUCDhu
14w7T5bSKYYth9DJQHyWxUgJqSuu/3672zIB7LftThYbLG10AeC6LHn8/bLj6k5PSqIdaJeZ2IBg
EsjD7fHRs5svY6Rx4h0SfIaNB80pmn+mhpf8YVJiRhkzfq9T11g3KYywSEv0Yzpqw74TpLokM8X1
WM47tOvJ1OafUKmuaLSPk3CSb0npgaPz5uged878UGc5pTg740xUONZ3ywjQnlRPVu0hC2zAEs/D
4q5FPT8QUDHeLenSb6j2gV4tDG48U4sMzZow8sUb1kutU2i39XpXWJN1iAtnq2nFSLwQvQ3LKbJr
aHerIWi+DulU3aPpat4s97ER7fTutXZ30Y3tv9/Agp7t75vYtEzOCASL+AZFZJcbnV83sdN4sd5E
nXlB5IlUz8iMM4Nm46y3E8qkMDb22eJ4B/WGmkxeEGiYJJiHMd9c7z4/YwTaR7VURBP/vZhfZrHd
xKhXauGfS4PeTAPcndE4qOWqt4MMoBYYLb7iNufiaAQxxJ61YU8xEYazltrY5Ecyene/fFC9cftK
tYIRXMGdb1lvt9dMtQafXw6fjD8joL90bCOyyP/Vb/qc+6/lGj/z0EOUpNbh71X8ZWXlG7d1UvPc
vrSv8vvEoAwEtdTuPHTacjY1Q4DZCqSUfK7eUZNZbX710OKQTetrxDV+b5CfsCV5/U4zg3MsNaQ2
PGIUpYPUlg4+KtNE6k27oe/XI/exb4O9/Elob7qbu9dZG/8cSstAo2veQRb6U5866G4IWjuErZlU
uIKC/EGh0gY0SKtxdIm1RSna+3r1GvTuFRiXJA86Iba44l3E3K5icbrAYsDbYIQUT/IzF3wUt1J7
S+rXFh0hyFoKTRIZhEK35jYhRbQrpHp3nh5HqeYNMT/EoIW70emhXMd07DqQaqlLULqHGlgE9FI8
fXoeZdRSLzXDseeW9GT+4O5sWddSV5zHJ/IZ1q3UGxO+eXXin7izroPUI8cIk/nb8BsgVca0f9+H
/rxNk9Fd6R244xw348bttX2utM5S9Qwf9SmSOmh6HZS7hm8WDIS8kbngGMRisk5spaGWauoEWfWg
9NVSaZ3T666k9jqVImypxm6lLtu3jC+LUmqb4LTcaxi20RmuZA6sm4gj9OiHRhrAikbc2XUI6aFM
v6S07SOpCTey6WdiV8/CavpN6YinJGwuft15GyzjT4tUllOY2tdSa84IWSsC4HAVBR8EuCUSlgJx
uotIvZFqdZTRHV1xFOym9Q0f6jqQynYg90jzTVplUsCvOcWeBHjjXOqcGY0N5200Q9VBQy7fSN08
V2z64SjpkeWjqUdcb0uV/YDcfkmmj7jOnnK30C7AYbazVOZXSPRhkYC5cxGBaBM7GG4JZDfdXQ4S
HHa9fZwiRB643eMm7EBg2VzeIzxk9rwHURYc+5pIjyalUR131H6NKREr0UYIAPuEu5ucU3HqvhrS
dbCIEO40vSY6E2tNoMlxF0THnqlTaBvEsZH2hVwaGRYcDS7Ohmx6s+zkp1PKgmkzbG0reSoIFb7z
8ESU0hxRYsfZ1TTtEnwTphtR5LMxjMVPHdf51YDDokCHQU6TJ40XsQXl1BhnAYbhEGg4CjL7bSJP
936kglhFdPaqdnholKGDkR4AyudIWj360sH00VRXTdpASmkIiaU1xMUjMkiziI9rZMA9YuIi0cmf
x2iIsaSXFpNOmk3mqbBXncWpNVmyn4sFBU1Ic8oEYl2aVQi5sbnrHq59jiDAGvW7kNSoSlpcKM9i
csb0ArZnZUgbjJ96RJEa866Azzxo4T0nLEBdbfo291rKyK6C/CHM0xzMBemP+ilXlhtpviEI95HQ
p4lDK9lGwffc0WjRc7OxCydvx2i9O+kzyG4nnK/Di5tk90TkbXVOiDiKi4AEFBp7LZE/W3tKrn0L
vDrv6QUnuIZqmI8EaBh3mksa9eRyKE8oXxfuL1Eel6/cbO2SxH8dHWLqCI64M/Q2P3ai/so+hHCm
8Mj4ITJ7RcUwXNUjEaRLbX/VPLbfhLdvi4JLSLswMhRcz6hP7jynJI0yy41V2VvPgjtUfJ0F+C6d
CCKh1SRXktIztjW+BLstMKe6Z4ZDP2wa1qXc0rHtYNPytDctxvswO+H74Fp7hmLTulowdwF7s/F6
0UYe14O0f834wBJpCNOlNcyWJrGMUdEibWMZ/rFBGslaHGUJzjIMMTF/AGYzR9rOKmlAC6QVbZGw
MGlO63GppcMA/1rQLsG+lnXvCNiQu2Fra6TBrZFWNx/P22w/lMoCJ81wibLFSYNc5Dx2i/C2prTO
dXjoGmmmQyuGP4ma3JTp5t4yUDJK691wD39PnHN0aNKYF+PQCzkfriNp2kNpQQ4gPr5CGvqCDn0D
46IDMr1ib9jferx/JC7gui7MFxvLshvwDy/4BD1lGJTWQbyyz0KaCSdpKxTSYDiY3znAhn3Wx68p
J05IcZgRZagdsSHnRdoUqxHDIiYUoobwM0or4yxNjY20NzbS55jqT7gkl68FBiZamzH2CUyRGu7I
BpckFopthWuyl/ZJFx9lLQ2VvbRWxtJkOUq7pYXvEh1gvgqkFbOUpkwdd+YobZo9fk1DGjdjaeGs
pJlzxtXZS3tnLY2eubR84iE805q39xQmHrBRPCe4Q0tcojpu0b5I/zBIqqHTNR3sZcnXBs5S0FGE
v0qzaWwhDUM5aK+Sqb+gaZMhophTQxAtnV28O9K2ukgD64CT1cHRSjBkfYwkgYBqe0iOtWl9jLF/
mOfA+CJsbdiSJzSeh9DXrkVb6ms1h5qop+lShPe6E03Aghc8Y/Jj8vMGG+bDC/nuYVng+RL9fgBP
4O6JyUte4k7/Uy2jpdlAR7V/r2uLWnGu0+RAh3I/a2SkLHIZhfc45Fn3w0nSeFPaRnSdurK9y3oz
2Jh+o30dcvLg5WqT5AXnvPC9R6FN5ZGhWL7vgfmckwgpIvFH312anT9FbpyduO2+aJZRbGlElneU
XcaLpkdIL3BNf8MSvlOzsunJCsCm+ZxEw8zobUyPEUlbj43Frntb2nBJyLn7EHRG1xkZ0vd64cGq
irRhh6XdfA0q/4stvxcg3mUIcHfNEDa3pABGd2PfIdBJuWRUFnbkJczwCjn1z8ml4zMThvfMLc8Z
SSiuBdJIDsNgGI8Q/BEbytl06920KusHAEd9bcZFcz+Hk3Gy267ejXoTv7nCe1Nz2ot1TfJIvIN/
nLYxOWdngC3hNdqkmlVsDH/QvuFaQdlkNz+9kAQG3TGTZ5KUNNL9CKZ0cZ88WrUwYLDzW6yIQ0Yv
kNeUWMHpVEX3vVv6J4cuyW7Qm44RvPeiNpCR1Q9crur3zG7NLcfBeK7TurnaLsEgpS6a72UJT0Eu
lfiDnnyP0n6q0iA7OCVq0aKP66fM7CTBnll87na9yAu+E77rrz1Ds67k26RnTcu0bU22xFvgR89q
1rAPn8ZElg1q3UOXa5fnnP3u2pg5cAant753gCFvG9LTxlWxFMMTHN/24IVRdTDGTn+iEzXcvnjE
vF31Hp7FkGXYLSlsiJKru1avrWs3TzM+5Lz8GK13bcnE9yGI9E2NMg7CZdldBdXB2wyFdm5MK/uR
YEvbaFoT3A2aFpFWB4AjmM3iwy8ZX47gpp0I9Zc1lpfZGs3LUBoSCMBXIDQmv/RDdyQS2+uWS+C4
7WVEcLWpk9n9gYDrtipNT3W1c/2L1zUxiRY9ApHS45qMWeYuGA5qLm757DVsyepaImC6UzPoyKW/
z9qTWh8naPV1gTb1Cvinu/Nb20QYvLTfB6QEtxWK0PeWhEVd58pIIK+7/qbobI/gqOU2B3WIZu15
eX3PydM+RzInjzDa7htBerdfbUsFMYNO4z5jOI0F062wsg3B14i9Un1L24RStVhED6Fn5+dcnprk
4P6rE5fMyoZZOv4eAbf4IQ1N77RkyBKlC+drMfc79VsC6D0rUTqHONFixgb1chrigtBu0K1fEsDQ
ajmdZkuTqpM+2nODMIZr7s5xtOTLEBZHtRwgMNMqSprpsRVaeJrxJe1sYrXfuT0gM4l/kUZljxCz
9B/JSLOOItenXVKSqCdcvHAG8ohpmb7HHlhvW5/jc22X4smu9Y9RS0mZMD2deoAT3KMYay56REnD
lR8gd++OuiRpa5BvDwhEOvisYvxmtGf1QWEn07ajrnHiep5t8d22OwcxmHqzKomLjOfKuY4Iga9T
ZSOnk0tN0uVpHPX+JWla52jXmbUt8Up/d0ZubpzwezcRH9frUXn0M50sRQp8avV1pxvXlLXMSxEG
072RER2iFjgM07fOJj+ob03zFJdeslWvF8jIia4ev1Zzyd1JkXSHcbLF2wIqRq1iSQADnrDZAMYb
mw92iP1JfRIUKxJ3N/MeyYsRZ/S07Mdy3R2yiETWR1+8CXwOkaTLXved9AvhMcR9sy2HKUJBs8QU
DvQmeOxmoFS+wyBN81ofn5LRreq2Nh7QW5h3eDO0tfrtUxUdKfMsb2VhMz4zJneXTP7ytSLwxqAv
+0CboyfdE0PZVDXihAEsf+497ettrQQ7GsK28V6PbeviaTK1Ta5uSzpAGrrF67A41bHzU8a4U59+
73S0eKxtv4z2tm5jG8cmrHxsl9SIRfl02zqtVHCGVcu5PCDqIGrxKsilNkb/OlIYfXaNMTvB0gAr
Lf/ATDsLLvTfEN/3O9Ms2GWm0nn1mpjhKe9rhmaQ9sEu1odjcK92u9ljaCiSPULnj2ng0h0a6XTy
LZAaJtf2LvCQGlf4sbueaL0mcb5pRlIdctOuL2UUcmtSmMOe2FP3UqU49TwX7Xs9DFxV+ycfmu4x
cc1uNeoMVg3L2I86aOLGR7LKnZ93n3TL0wxj+FICsNG9yseah4uhWX44MzZOEVvL1hwdUqna0dr4
kzNvaL98c72K9owB0CAfvfK19PwjgvZplQc1adaDd2gKxoAoo11CkRhVh1YPdSCm8baI4VnLrG+U
MQ4kKtlvvUB9IcQwoL/vxC5yOUZbuyJPfGh6Yu3T+hyAxbhNQrJ9Vi71JPmnFSfwCIg91MNJynT6
QZwJaI72ntSDfL7++3xqZjUBXQ44U36WpNloHxbLWX1MLUC9vii1kHr4+SKncX+NldRa9VaCtKoF
5XFKBwQzFlGMg9ZSLvDa+cKySmSHWrYd0uINRBP1FyKh1pHWwZnwurc4+gJvn6Bml1zZRkp/WiV2
kZO017nXrVDdzwVBLQYYYhSlMRtX1za2hyPZYxPtMoJtO30+Kmhn2eAiXiwsnkNPZDydx4Q0h3uX
lJDbDMNMX11BPnNJ/rwxP886xamDOYln0h9IyAMc3Ol/lJrGD4qkHkRNZhI8F3QH+AlHsfPHbhv1
+byN6+ELdHA8uDEDgADcpEsgoWXX97lr3rlIvfZq83CUtTD9kdSWKaIeR2PAkNTDq/pxVEerkzRb
6ZUsOZbLqbN+pB1L1RipALeKX40Bvmjbdi96EgHclkqoTkqbMBvoOH5xiMdGqe3Ua+rdgjhh+AzV
JurndINOZh25DZijggAyRuJVZ67VikVm4m/KilFcqTRPUCpwgjp7bsde2pSXIW49RHkwbEsxXK0k
hkDA0NL1YVpJlJrn9e2pms32VMqoecQ3hJU6PaE7KelQVK9AU8j947Z0G7oPgXQ8z2PDXycTRO7I
6o5GgCSPliEikb7YhpyqaLGgV8WDK/UhlBySGPy+vbhAoQaI2EPXPPZW0e91ZMpnRMLTXrTunaPN
gKvj1AVG02Q0RMDs75ZmfIuteOeWtXcoQ8xVDBatzo5PkY7Yw5A6x2aYKEIORHHaHi6QRPb2qqrk
/JuIGXOp6Zy0KfgY2/Zn4pJY4PVNSnvNvFpDUe2b0rlHzBYS+DC+Kb0navj8pNh86lGj+HqNNhbQ
Tqxhi21oORSN+QZOx7kE2Z3j9ThXyzoi8R10SZFU3rGXkvp2hP2Utb61a2qyw5PEtraJGycbEhDJ
J3abQ9s7Y0hUlbMmSQ6xlEEoizkY/VWD8nQMl+Gts3tJxjezc9Fa1dMy1+kmnkPnQpqLuUtMDYd8
H9mIaH13B2nNPA29YZ6CCT/wPHFvMQUMjbk0wDHSzD1qguLe6zG/1BSIQceVegWXX59fQmsMHtIS
oZSZZeXW1rPlSSuoMvI9yLZ7arZplMQnY6bDkdjEP2SjYRwqIOynyPIvc1e5O0W1vCls+7rM9iT5
npX6V01AHjz4rQ4NqBR3SnGtdNafk5QgiTVo9oafo32EafwKv5lEBbMOTlrZvzmRRlbpRLOBgoir
1+0Jrh1iHZLNiZfdzagYI6k8c1ubIbiXHCKTgc625s6f43qQAsuUDSSMZj+axNt0szh9TkoHjcDS
CNw7efkjiHJQGSXRTpHj3ZTqSj88DbjW+grOPfHo/UlNKDn16NjfkG1PeOIRpHddch9j6dxl4h8a
9U+1+uAn6DDQTS+gpqgqTnMGg5nDEJd0exIzQGHdnb6EKT1xqjUPKJDIYLXCapNhkKEc3EIRu+3n
MFMazoaaPw8nWyOUIlx0+H/pfMZ+cZcmpb/SRcDNkVRF1Znf3ybqqY6GBWWVfAekCv8zPNtR/hI1
yU3N3kh9JsWuKDgtcgIEm0BhbCMrQ48why3ltRz0F7/hLB8FrIKaeAiyb4+Cvx+xMBNkEr38NOlG
IM8GkRHykSV9A59P1SMd7VWeONVBiZ/VxMRud0rr/DW0RLKLpEhRTfK/jQKfr3mpRmc9Cq21VktW
twkZOYJjuIo8l0xT03ntQ0IGgwUwoic9BqngVBKZS7mGETfBNnYnQEWMJI2qOsMOJ38cUFW+oetG
adTj3I7nkzI0LVCxW8byzRoWCjWW/kiGjMm9REWolQEArZs5X4SyB6t1HXKHRjZK2VZq4nC3vip1
VKxqQ/R5Cmwl86lSyr1C/ZwUxsA+YLiua4eCOLXdFKff9d5OzjZhBvVsjDe86A1PytG5wS4IkEEP
HiivgelYzGwbRlg2bMuaTghd8Fv5Y7EqUYSfEgKjjikQQIZInLRzl0NNFDrwMfXcR7oeBn12JGwD
zxVVtbUF+TmvfUDBTUEAIZlI1ArY2XthZqvMDYsdtt4XxchVsnt1OlCPfnstdNgR/a6m48p+0Xel
v61QG1wSIhO2WdTIQPW0uKNX6LcUmWG+RB6UJz2c9m6ud3R3GYyJkoxqYDY7MOne/eSIXc8w9zs9
mHyTA6mnMN0t/BvBeBxrDZxUYFz6Ke4pAYe8boYHx10w56LigfHT4pOJ6m9+LuCsBc1LbjfT2SPa
Z5M+R7Y/PRXt4l8LNAalqQ2nBAIBaBB6SxYtcWLNcZLMcTjfjzXwOqfTCuh6jqBACEZx24qRNg3Z
TtRihX1n2OU+x2n0kAPf8rh7z5GWk6u3rRI5XAHag+JlfBRUeLeTV+ubgWClR9e2GUYZenCInHkn
Fq14yEEgzo5jPuBwLsjBoHUD4mflUnz5gssKIm8tz9YJAax2SoyGgU6MFEyz3Dkig5NUhfhNIw//
cR76L9mQ/Gz0oLqoZ9TiuQUk4BtvtZ+uW9+23qXPadZc41tvac7WtAzUFyKP3yfwQ+p1txroIojI
ODpm2rw1ebMvy8R+8sfyazOHYuOnJjWlunMOYkYAIxb7pdLt5t2iz3+swDWBNSva99JY7M0UFjSF
5Lse4Spkf5GNWPkF4IeQ3LPMiDRyoLiPdoe5eXed4MTtvP+jtgz+D5Ip4Zqle13vIko5uzgfp6fu
mpK2dK8mZksyBQBCH79OilKiKo3vndYgHsjtl7DHN8hQLd61djY/9LTbGXu81Z3mvcE2iQ9khl1o
pPRbrYzEQygfzfGSb6N4Kg+NRYwtrfr01EIpfIyyBp6X9GjOy1xu0H51bGpCsqYswRWZIHk2oJGc
3IUzUPb/2DuT5caRNUu/Slnvke2YAbPqu+A8SxQ1xgYmRUiOeXLMT18flHmrMtOsr1X1uhdBC2qk
SAJwP/8536GQay9C29hBBADJ1gqSw2X57HcJs41IIbZZoEsNE9OZ51ndhnVDsxBcKz86efOTbidL
UzwPXnSg1yBcxo6sHl1jSPdkYan6sG/oyYKSdM3mQbhcRnTKs31LTdj+huYMbX9YO4RzFmlM/p6g
n7rWVdYeB6oyP80EVKZSWInWumr3fV2VzzUDDmKg6Z01xZi+BvNCUfcDkynjMQrN5hEiU+rCM4jG
Jt7XQ6vucv4Kxx2zXWM2+en7SI8cD0BITlcXqc6R7+FV41KXP6R52p5Noz5/36MGkx8tKiY3LpZ9
U4ZLM5jCu502pNYLbcTbeiqyD2hK4zLoYknr2vBWkd6m9Jjhsm6b7t71bONqzzdTN53sGB09E1bC
joUstFHxJvPjtLnH+7RssVaAEqx74rvOeDVpCth34YxfM5NVUGAWyUcG2kbA2jPocvPVQKwkmy+W
bqmHHx71URrZU+ba7Ru+K2c1KGUfAl8Wj76PbOFU3g85SwlIleWJAREY1szHQU3BAaOPcfzppc7a
m8Lpzfc7HFFpmK2kZ1IaLgpKAa2xuRFV4gxaTdFP/O1z/tP51Gaf94bCc7lleeYB1W/WnMjCNwyQ
cpN5IeGQVvjXlp6xyR5edF+aT5UtIgaIXAiMUBhPdlD9cff7s0w4GZLaLBUL2qNuNAqeymG0XsGE
TdsqkFhW5rtVPbx2hE13sdF/KVtMly4EItj5KUHkCPtbDC7YtFCAbQfyKqolPIBaMiuNRnQT5F3h
/PQzxvdYPMJHK2AQwJRk3EnhuQ+TLuYxTFEtKJ7tH/MtdZfWl2i6D7i/NHDkI9RNbcjuUskqiQi8
tshqqqSyMYkZNtQbvInxkxUNbyIpYkAFiUd2w7tWnlF99k7BaCYgLToVO8SfgMYsiHV2aXNaLlIk
UjuZKbpSHUbaaB+DmTkYsyLYau5krKSr0eQwdP1dlOpvaSSnvTWBVLAmF3xWXD6XnNmz2HrqHKe/
ZXPMwbSaO8BR+VIbPX3PmwjShu0VVDMmGRSAtoEN5NjHsmtuRZU+UunUrGNz+gEmiw4uz2Bfo5ro
QWlKX9Vtp+3kVHYvfM9rUlvDoqk4MGpGxYD4Jji2DfrW6Jds0cCSv0zFAFMCcIIynVeTCX9G71Al
9DuzUlsQvGJTWUGLYEqPJ1LSDpkpWtpOb+3yLhfz9bVYa01C5aCBLmMGqbpjKsyGsaNUykqCZl3k
hnurR/BXqsidQ5qYzPTswj00SSspgGKWaab2OU5E+BZK2LhTqn2EOk2SXUxMwZQjbG3OyD/V8Msa
emawvVmC0bCgVdadflFx+zxoQAC8IrNPcat+1MAHbqksCS/N+qbj1fa790YtmNyqxtYfe91Ij36T
6Q85F88FZ9OUlW9uPk2T+04imtL4olk4jmOsp8CQe51cwBJsbrxVE8KcR55739nE5eM5XEYEON0y
FuEiJuR4wiqDrkA33ZbpV3G2Wn8iLK+dY0zaa+bF5UNZm/UGNCX5tt9fwQbKkimNRydTw8qDWPSu
oniDG1nb2n2Y7r1iflaEeaPg3dyLJC2PVFpZex1yuNnZw0M4DdpFb7rt9z3b6QIGrLE6K5BOBbXa
c3d8urLdyPyVTMWv2tatTcarT4cLoeBUue89lthpkbAUW7qgmC5NwyCjqqYnNWC8IAhmvfndUw58
/uT03oihUmlnU1jZEWDybCUSR5VN/7ypi62rtZ9MMqDLBhgLNcqDu2gajtR8nYhRxk8RXWBHDfsc
Fa+xfzcmrX/HUTli/taB9OLZ+hxsGC9xaE1kuob4lkJrq5V3qEfHPQAyvylT8i5UCoXUMeDC5cmZ
kr+W6x09v1NAliQBRLgxQuqSvzfTKmubY5Aa+75X/i3VNQwwUXTfZtgeBsdXF05RbuFd0p5tVTn/
hfiftHMVsMCq+nXcP2ViBMrXxd5FNW7GvqKzn+sw3GY+jO0h0Ms9Q2MwZhWItCjnexu78g/8uKdE
9C8Rm6pnY5AmCJJ8PZBDf5snj+9RSBWoFdN9NSoaX+2MAQJ/TXq2yr5bNOgLB60fm61d5j9ReO+a
NDKuFLB6pCeHmHRgLLatB4HNBrUDVkMdcqtSz45AS5cZjMn5MOlUDmEzqoZrMtofosyceQvfX7HY
Z0eLpT1kIj1ayUJtYS3Of3nwJM0BdxE+1p/BvKLUhp1DGAK6urUsCFqZ8LXqrus+vBlQ3/rhGr0o
xR6kR3ODJfP7QAMDObVPGrFP+oAjLnUBitJETafJ+Q9adxKfbGXeLJcpixNp052hRZBkMGHvpD8E
m5TZByN89Z71DIHaOvtCo2GqBvXl1NORMee+HiqvjFbUTBQ72+v6ZU7VOtVsdnq0smKEGEt1niZS
wsWervPcQ8VdTFo/zeWi5s4C/FO6Rfpi5wKJBb0+bwBeIOb6H4KLhQhlditdoLKuEiurc/y7yDCb
LeDN7jgWkTxmunS2esE81WiZZTndW1ZUkuFtlh4HV98qv+EaFslXW7o9DzjA9U3Xn16qM1W36xTk
Ba2iZpffG7ENTlwkzJ90tkL82Two80k2VF8nubyWcaKveejpGgFLf8iqWDxwANcDQEQmo5bFxs+q
T99W8SwP67UWqWQFT0fnvBIG25C6gC3XD2xRrVEfzaqpSSJylS/qcS8x4G9ZcQQL8FrpWuRpvUz4
zLH2hvrIXvmiOXiyqHV8Gur0TDmVuWdtkq9yC6z5FIfmkWUWVzf1FjZVfD+0dnUUiXZOQyO5eAkY
d0Kv4RnlC9x4KihSTkHlZo06AvDd6yLT7gM5wW/pOJRT1LCXOmFGmbfPjdxEaZRdGtq5LjST6/vG
DqEZ8qEs0bHTwuA3ynS8gF99JGzvPgJz17GX+i8QApxrVL10w3ZAOnmI4SbDiKiMbTcUoMGtZO0V
6CSuvmtCKASynFadWedbqbHUyeytwbjih+kw8Y0L+4fttNVDXHK2V1nmfIhKX5qFlLdkdGeqPzEa
Gf2I287fVLZDw7hshpcGX1KcDz7VtFa61zRL3RKbNyzjj53nS+UQDZdIf5lZ4XbJbzwbiFLEw444
YeDLfDQ08mbC/DFIXeLUCGBrTv5woMn6NHasc4oasBJrmRpaZYuDPMmx2MGRaMOBMkV6Ijbx2A4v
BE/giuKnYMDkDi+sWTBSBvVDC6bHKGVyZQ8BBzqv/bVTOPXORsCYtQN5/r6JBpOfm+vdypcNof/G
ffy+SZB2R4Ma3ygbXvoMM1QVy3gbmSHZFscngqOJQwD8/KwCLscArOByD02yowlZHKAyGytATuUP
lKr7xgxeNVvbsRfvWFpxKohbtq8ezeiX/IcxcrqLWxlhp/KKjWKcgyEl1bBtdZSAwiTnlR2Tx2Zi
UOOzE+gqGtaFpV+CUqPDXLPYq0fZo+YnxVGg1sYS6zaV559+oo2HqKUn0Svr8kjanI2KFHjIe8vc
N5j28kbXz6Nim1mkbsXaRIu3mGxt3pPs24Y+vbaO1Zzjzj9JB4qo0RaYzDIGzhqmFtfFm92UFbUs
CN++4kBLOvNgJRGra48ZFSKm/+CphoC1/KFM139uC7c8pCxH8IgWILwHO988s8nPSbek+R0Gk3Xn
Gv0p3Oq0/N5JCNxPdhhBgxT9uTLmaWCm9LtaWu6+8vJXvQ71O3wsR0h+1d5snfzJzQnyD1XMQKaS
62gcSsSKOPoYqI+Mt71nBI9VP/aPBiQio05+Mcdqzpot1ZUdcMZ8z4dAHmjIC1lREPaJq7PbM3gV
qjfxZrWMIETjAo9yo11SUBfMySPdNY1fs8DghiA+4pg5HEkG0Qic1PGONRCu6GFAPitsxsO9sB/D
prmTuZW9+wZdA5WBIaWWt9Kc0mXXJsUbpXwMcFz702TM7uQ+uHzTZhUPd6nKvfiQ2YV+RqYS54xR
yxk7HgSCWjs1eQUbRjVvboexlj7w6FjI4KVBE94xwUPuY/uO5nwfUU4lKzN7DBqjvZqat7CznCk9
69BM1OK91UCxphoz41YXmNuYmu4pQkQyqjLzWXhmtIlGDfk/sYFvO9gFBmqwbn2mI9V76he9gU9u
iU0HLPnE9lWVG4ba1gZdr9aN4KT0zrtlbnkOk2yNaGUfhgKRbKzhk9uc6RaIHqzehDQ3BqrO3dAJ
yZ5AvTiqsO6+PxSGylvTM1ru7LJAM+SqmUYUtXFZpY677FE1sVmeRsP+aSFpLYtWe8mqaQA8UvX3
gAeHe90u5cYnAsjkpsVExDQ5tj18/4NIn9nxXYgqVYDZWmJ2voDvhfFyx/TdRPmQzgni/52LBaLx
DHnuiWs9NOgZJBq1J5fWvEnZ1oZoWrwxvwl5bXTE4Fw+ODYHUw4GzdBoXSGezlBkRJzMEVV3nh76
W7KNxoqO1idjSjn4puy+Ipmytiyfc6ynPzlRVO2kTFgw6AVehrHcMRXDjAhDbl1QxH1OLf+Pm8iv
/UOST1nGeap8zzLNOX7faFBplxG5QCQXIvLYsZERiuqG2V+/um0BHA7e0KKUqZNRTR9VGCCimWnm
WdcxZnZQN9d4vqGputIsHEhuBXGCqepKp22kF8mbnmNtHEe9WzvjpB8aVitI3TNLinMNnpuWRvIs
znfMovU1JTj2sh5K4y6qYdmS9mt2nYZsOPZav1Xj4K5rlFQCPLl3AFLsbfSourWO6x2RtL2jD0h3
peKpWmuwJhZToopTpOXTTcWPdJakAAAib9tlff2INYSNvGqMpdaoX5mDzcQaw2lVwtE72BAV2GEp
SHQqPBDPxgWTv6sgk+exmzsSyIPf9REHZiCezK5tzkGC9SqpDG2v6fJhnDT3MlAF8Dg2HO8RQbHf
99UdtTVLJtJo1HjgmvqHX3XT2+CwB7UDM95838UgcnKKCY84EsFCFDnQpkG37koTXrKlT9Yyt8tX
UzXmfd//6nu9vZ+UnIvqcQO1SLBn9pIb+G8FcaoxZXfqVyvgnjsa2YKX2Bq6TdILcCxRe8+BxiTf
EB31vvhFnTpwt/r8Vg2LcsF0Zzr0XQUkqJsH2BGIh+H7Zrig+lSHhtFqsQix8+zw2x6cxBCXrI+a
Vd3nz5nRwwHLPfPNqaZdNpnOFVoEmLtiXxSm88uSEl9xGw8PvVudWB34uz6CTxYXSfzEONC/RLOd
3DPrg12ztvYs33rI6WYoazS9xAwPNDWHdRws4K/ghTTLdkvzDTN+I/8VVZItT6QuadwDSpNht9cR
VA5u2y1My/Af8E3HSz0Jrd33Xcxe3colmgu/QwcDmeNZ62hXovzYOZqaOONmhhc1lM6yG1NxLkQn
zmlvcEaPuSTqplS3oX3LNCN6MFylbgVLZE0abxD5xFPk8FRILf/jf98f0zqvhk5tbt1Gwz5J6Opm
pv4ZGaV7m0YkLlqXMDbp9RKQEC1RsuCUQfPHhjBqywhRjj8QRm9mXw+3qFI9MnpCAMDBsNz2WX1n
KyOi8Xkyl5Pq7CfLw6w5Fk7zyp/EYCyKi/e28Z5qKa8Rh/o2tCf0RdHctxPxE8YsbNtB0E1LOxy8
jzkla8QuDu1QpvtU4HkSOeYd1Ljg0VJ4p43QObhhOlxMQdgsjNScHCjSPSHb+mAIPTgkm9S0+lOc
dvnKa9rgvQGi6Lal89rFtrspGudX76L86m2K88XAgFWlQntAQga5P+XJG8bFF8lw8phP/Iie3fje
abAnFL4mr5w/sdsnxPhS7EZolIwKUpqub983GoDuhYTudqBwoILL50+rHmzJ6fsmahlwVKEJRBQF
N8RnqWsS5l3bfhqcIveVvG84e+0SbWh3Mfor8/TOWwcOY2ZT09YFkzbs1TopyAhiXDnp2RYnFkif
IGOo2wFarzDusMGDdes1brMVsYb+ZGn21mH2tbORfZdJzRivCn22QEwmd94HGTT/2iBwLVXqZVvG
AVBgVGEuCxtBGei0PcvDldUb/5+48N8iLriuTwjzXxAXijz//NlEP9vmz6XQv3/bPznO+m9gEYTu
uGiUpuHNsOY/kAuu+Ztr2K4QgBMsHe4Cic4/IRdsWyeKyOmGRK1FmFoVbRP+n/9lid98z6fakqWK
O5dJ/4+QC577t1JoMM4mcrwwrBkLIQgq/zXzaBtknh0YWLs6FcAIArlsZXWyIpJLxHr9JdCT10b7
SmrzwRNdPIcBoA0yS1omsUM1kEc5RYSXatl5+Qt9Snei8R69zksOMi8D4JxfQ5ueOs9SC1dzLlGB
bUREnDNQJV12Elg6EHB9ruELtwvY6BcW520vgrnKOCGfnqJ5OEsY+MIM7IpPhnYG031H0H4ii35N
oWczEuppPcBR496LNa17zbzVW+jUoOA14EHW1An2tLWb+nusk3AbuRSK4SnwJkAMkXX1x4cu9R/r
3l5pU/5YT+FXWDsXx44/2t6/U0547nElDw2YJVFfEtCjy7IhstG2jliCz32dwvKRYN8DZTFvKq23
oxjWSmBnxpT4bJnhPaDEr67mwTtcrNGXvwrZzLRhnmbXMa5OaR+RLE9GzvOUSB6zdOtXdGfOWxsz
g/8TIEHSgcOWYi10a+vZ1gVvxWvaBVup98YymVBuZP7LrOI1AKx9JHjaAoX2TyJgHQd2SSQygI6Q
mQs3BQvvgDTiDIYGzKtqJTvPsnC9ZNUS97ZapF1p0iuR7gReeGkQKsIasqbkaG8Nzo/AhbJc833U
dGFfhUxZ9BkzrcxGD2OO5Hy/UyhhXDjTD52Sx9iqWYOERIfYke8dluZzq9mVAAJQN9Ng8untYytg
MDW/2siSv6zyRY48DyVG93U1eC9xa4wUu3FFZwB3VbI62BXgSXJdXE/ZGUC839t9teq7AQMJcZNI
9Zc2xw9n0p/TVjVCMku3FYnyp4Rt9YKsq7fyi/xLEb5fp6w6EbouEYPiBf+2DTHjRevO/WqF+1I3
Xndk3/ozgGXFlMt/jN06X0WS2ppioVLmOWHb4wYjkxdm8bSxGqb4ujvea53+06h/6kmkPRhqZinh
zpNtKRipryrfCeiJPFgA4Da1yx4SzaP3ACeYisfa2+6efMQ+7PLl98ES+P6wFGFH741uLSfxVbod
YOXRvCLwRkCz/MdqkC9sti5JxOur8wQJ+4pAhHikS/a04N2SEaXc4uoSVzl/ZrnBzg35OCiHvZFi
cA2WJdDOlZMbDz7dGgv5IEhlLGHHXGi3QD6oSICk/ieDjzDKHkpj9tiN29QSX07gDKQN5wOvSvZp
iPyS2fZlGJOvgUXaAog04SqjeLH7ecyyCKyEI0G86MC6eI9COtZxEyDvWT1vEfasDGsyXiuZ49ph
CvWKcO6tGqjjvE2Vv6wV8ffYgaIxR1rptGOHutQ46OD4bqsyO+GIGRaR+ej6xMW6MtlJfTpMyUdS
yZnLxxCU55r+qy+hyy+rhsnab9gbPCLkb+CVAt9gueG5HDR1V2Jwz0iyFtm+suD/Yjc8Nqab4OLg
844Xf5i6y3prhqH0VfCa1+G4a3kJXct9NGqT2Sd8Ej5Dyws+2wVCdbJKHc6n2JCjJeYVAnjonr6r
Xt2E3+u4zDs5125DNZ5YejIEcAkil/d5yRkoY/O0qdi9LMok+2CpaWGwrPZZyYklZ7a6hHgArxl7
mKwYsQpzUYrQ2VB9+tCiMS5jHNA78PtUOJWMcvuauQ+UfY7ZtiQ2GbFniTlZFnX9bhT+F3P1BAhC
uiKEOqyCin6LpAy2haUdPaUN20aa93NnRo0tbY2iEC398FlRx7xOXOZAY29SNcpsPG8LtapUGzJv
Ry6Io5yLQXI2eSKQHMDNBkcRkVUFbXhDzFoPjWYtPWhTlp4UKxEnX2aRBbhz82LThfal13gFO8um
wASrzaLDOroIKWLEO7Qr2DzT6rSoziKre5KK1ICLjNCH7xac3rIe9QWyNyPAfNsTu1vSQ7LudIZ+
HdVry97y73WT4KN5p82jZy3IT0YZ/EwoOpc6tdFhGf9q85RlN69WYr/2Tc8+000mcG41ysxYfpSU
vCyg+KHWCgNMdcihl4JV0AzmAxZvl/lcIpVxhSsZr6TfPDCLuIm6/UU87Kl2SIJ7TcPJwpH3bjLn
7WFt+DtC6iGzOUYnzra3egYgiooDNP67CCXGy3pOt7lV7ysTfPj3BQtTGzk3jQdaaCrAK17li8A3
OwSO6IM00h2Zqne3zb9CK9vGU/tWVLwNdD39JTSOxQxFfYl8vs2gR62jztoTgmFQ6Gv2Ap37WMV+
dRxUsLUHAPac7ccZRy2pGUTkvky9e+57sQxiYNsi6IxlFQbrNrKpJ0FXCibxSXLi2ZvQPcN0vE4m
ubUpr96iFoo6LG+efD3hVD5geHEdjmUs3zUXJ6RyBY1syj3WF3H2LvrkhS6+w0wXiUiv0KHL2158
stmNl15ABoNp5yKxUrkkxWFZVrfsypPdI+cXmLtrG3a+juGzHhoKBx1ONj6YZb/lu92myTe6QpzI
IsGeVi21lPyNK+FWtyUvC1uQR0WfEvClef7VGteurZcVvTKbaT5BOoMTLjpUt4UwMQ2n3bEaAIRL
sEEk2agiZN+BmQ8rw2i5eH4upKqXGburTeZixPy+HHLwmAv2oq/pvPqKI+x6GlzuiBOiJrVHUEiv
SBkJ4hnk4JzscG1bVwFONcLGuPFbrpShebZxobF+Y9mg2eVNY1a4DP2zqXSm/kUqaJMVOYrcWhbk
sOalS1QaZ/axGgQj/TJO4vX7neObc2MBFlbCHIcwxyblDhp8eS5xGyvHiJpMBJRrTZF9DV4YiexS
LOcLefFd8KdMZ/OlPbgNlR7BvTH14aqJ8aeHTGdinUlywc6rjvJPr9erA3Fh4qWCbWJr2+uuCzG2
B+QMFvQePmcFS6VEY5nlJBvbRwMomnjhMGzdNLr1wFOe7wzHgc+PiPH7TUXO9Fj3nVrYIw6/muqR
ofMPJls/rwGpzgr8LaxIPRJbWimVfS+OwT6DUV/3TNJSMaxCFDN+2oMduu+SDoCNV5bY4IIaaUtS
aH/4/b5QU7rKu9gheM40L8Q/FKO7EH4Vt//ypX/b1At303gSfmxLjcK3N9VuxR/O2//yq357cIMN
/gxUFuujnzF87ozyc6gXWzpjP9FRC1cJw92dNcMlv3HRvleTYcADtdRMdfSN2tuQGne83thNwAsH
ZV30LNS3InLsRQholKhdRdg3Zm69zQz6/6wG72M+W4G/Db5Dlj7ZNTXB1fcnGJZZy2aGVesV6vPU
6MTA2jl6ML+ebKD9JJj2kfIZdeBKD/MLMQcIO4akoXHU5cl1mlPZhi1EdrA9bH/lCS2dejRDbM3Z
2u6lrUPsxlyHjsWcFlEeQ9YtsD/x6ATUSgD6V373syjq7hS6ojtN1zR0LmVl4rFIPRv6j3xywh/4
Wp2DGSDFYfLdp02crquaN4ynxHAAXD8ngOb/Ml9iieOkX9/3opIK7bZ1Jxi88e3beh/r9XD4/l+K
fSZ35dGlTfYYFxH+VZpfco1ZFUEfZvWt8+oKR20KCD+Hb282s+u5VvY/7zM1N9ZOHv76tmmLaMCx
9vt/rQQrIt2e9Mnxe7S6NA66FiDCpiGGLhoTVixzSNQPHoGVzDhVRUekMiaeIu2cSnDuGX3EdsqX
uDwGrytXnUcQ6vtGzZ/+/W5fPptREGyconHXbFRwQGXNnDxs9LXRk+wQrtPhIKMjJnRZBCR51J+c
IHQXpkHMZqzlBYOEfdQ93z5WWe78/j8YCe7KorJ38f2x7y9psbnjMj3gF7LW3x8x52+CIMDBW5fU
uipx1k37HPRx91nyYMtB1G+EUlCLbEFeL6CdoPPb7thXvXMeNe0ERhiiptXfokZpFwp+j3mPra8y
+xSua6s/aionGYf3fft9157Ci5mF5drtWZuVvTAe0yjWT2oaKLzrUqgEegYizp+B/pHZ/yjpR8Sy
mlyZcSSgN4a3rHWz57L17TVcXZP5tc3ynN4gs+XZDl3n8U/6wv3vtKd/y9uMFDyoZJiH8278TxCo
ebduOaaHcYA3i+ebqAl/JhSlvmYQHKrbXZOpfGsE63mvGiWjt0JafQSPxcaBEH/UjZB/I65e/y+/
39I9YVAyBaXxb2qBP1qQHpqy3Sl3eLKn6lK7LCbZCJpR8ovFvqEUjd30CgT6tP3Xv/tv/Kvf/3Sc
sY5hMVrxvb/9ahb/GpWzebtLR/aJ84ZRtf7jkI76QlqASyyxI9opf8fa/e+/cO3UP/6d+z+LcsQi
FzZ/u/uPR7iRRfbv8/f859f89Tv+cY5+1oUqvpp/+VXbz+Lynn2qv3/RX34yv/2PR7d6b97/cmf9
XUB2bT/r8eFTtWnz/Sjg881f+d/95L/9t7Qvg5whb67/u/h1jhC/VNG8/1n6+uO7/tC+PP83y6Mi
zLYt39QhYMLi+0P78t3fDA5o3sOc5Sh4cfhd/9S+/N8gipq2a9mMmRDIeCP8U/syf7Mwi9r+75Vo
/OT/CW6UX/PXo0n4OuBSmKauweMTxvfR9iekmhkmdPZYuTjmAm8zjlR207V5JGPPNWZUXhMcHXZT
n8EQTniQmHZ6LO5ofnIfq9jI5Jerm739i11VoT1ZgVOBFijrRn0x2EyL98k1O+0XTirOBfGkKHgw
J4WHquyYmlUeY6BqUQyuRua/BB13q213NFbCVuo5MnKoK7ECjLMbqqZKdiRSdVrNPAQfykNa0hmp
w5XzCBY1vaNzhAhd0Guhu2Hu02QLS7RDeGp9vyqOVQ6nbiG8cCzvJCdec+twMTS2RtsFNM/EBmZa
0ab5DyCvEAgbnLEObCRSV0uESN9aVLm0IgHtutE/8SckaslScBxoYpREpdgONsxBAqtVS2gFyjmN
KeW14A8wzQzauocpoBS/LR6F2odckriuxakd6e/uTD/ZV04RxwzUUwaqVZ8k8b4P2dZug9B6QAfI
FzhBgT8UDFEastVGqVFIGSQfhupb9gUWpQXnRnZZxAXRDYx5W2DBucgmag2Zkjt+8EYEUEUbESjk
KtL6ZDvGSB/hfg/MHjs/w4NsOWRWGXeEbv9k9l5l3vhCv/wFxyN8kvDBfwqIVeQkkwq/UVyDDdk0
tkXLxWibzQ8nTNpgbfp9QIcMqzAD1tdjrttMVHU7l+uKcQmOq1wU3pJfaxwSALjX3ElJ5uiiKiqK
qjDELRUphqeWSXm/ybuyGa5+a6RzGBVv5sowRqGzBuVPlXi+kqRd0SFglWtrapzyfhqUTbG6Mxr5
oq5U6axG02ghIKq4GDdhG07U5EYaJiw/rTTvy+bCpxaaP/UJ+4gmQYMFx54NCzeqXcnlNZKRdsyk
Y46rzHCAJVmUUXvlCkwqBvLWV2BoOiqtvW3sYa9ErAMCtQ6AC8mLLFsgGXGkMmNDkaESl7Ls9Bur
EpLUPa3S1TltlMR4M8jBfabyzTd2Y+V7HpZW2JLU2bCfn5I1qVNelR7oCIKe07fD2hhRFRyjiw7J
JLXX0srGW4fO/aDXSq61gIEPaYT+XrijPHEEMINh8HqnlyIL+TvT6FdqYaICe95ve7qCtjbLo4+q
Y2GAy9ZmheOVu0JZwdr3Mi6z5dCsXY2neYJ6RKuuyOs16BvziGBUUX9XCTagOSJBQlzBZxD8mNaO
se0jD76GW7mnIRTJ1g9wIEjdnVu2LYyetuxvTiWDVd3QopTFtDzI1jT2IpD2sxgr7NmhH9kX1rWf
VtaP7y3K8sXSOutatH1w7bvJWOa6nlP22YHlNTAr9GGnrl4h248uxanJfN68hYlQpH5bNzx7KXR6
h0aErRp6/TXLiXcgGCd7Z+RQARlAMZ8fFbvEmzNkmUc6XkUy2Wl+Pa5ruAcnWQQRRj4qCx9SzpB3
8MjzH/lgxeuq9eW949TutmUKu3Ztt9lEcArXjC9Jf9aG2lltmV99k7ML+YP6DJa323aaQiydqKTt
rEB7N3Do8KOK8rmLyubeoxJmU+fauCFX0d1NMeNGJ4adFIROs7TtyLoXdmOECxvV4sIsM1+FcSy+
MhHnN4Kc6qIPXugvYF4Lan1EZuyJf2gvopzUuelcIPn4MJ1uIcKkJFCZulcfT+NmHAdSsmbmrqTp
d+uMgO46LgwGm1pnqrUpuoYBKId5qzfDw+TAEnAYL1D0FYyCLBwYsEBSmEdI1t+yDTPXqMlsjFCR
EM1b11329pT/bHUj5h0iON2KNrx1BVOHerDVhYRtQZ9mrnZGVNr7IEvQZstG21hJrG3KEIREFenD
jii4vfJAs5+1GMO3U46A6hokrSDzXVq5bfdn3Vt4EaYqOgkzHjdZXWprhlUl3ieKu01IyOibTn3x
6sbAIPAf7J3HkuNIl6XfZfZIg8MhF7MhQR0kQ6XcwFJCa42nn8+R9Vdm1fxdbW3Wmx6bDYyMqoyg
AOB+7z3nO1X0Nmiz+Rr1QOINA60KChm6e+gzdl6Zy7PlwkxNcq4x27QNP+NSOvSR6VyzfHbfkT6S
HCY3sS5dNNXXLh30A6X99BSgIrrxGdAalgUy83QkksTT9dhH/mUfx3kxdl7gGgf4Ih5VEdF3eo7L
r2iAIGmhKE7ovWb8BUF3A5HZbzAr9WfEQlioM2vck2/r7KbQkb5eDuK4IBC/9iIc9rNEtciC4B6o
cMkjC5eAzjAxL4FJ25FIZuNbFo7AdxKgLpVj4WpGZX9w9YhJU5qYvpYTD+S643TS0hhXM3i9bZ/I
mtZVzzc+z8Mp0kbrWOR9AVFCQmHTHf0Ezdt77zi5/TYl+v2uMW6g0RESqofnZp93HVgULQXctUhu
ot0c7DIEn1u8gTMFtXTpw+khqlEGA9qiNc9A++2NbqGLScbWJExR1H6IjsJPFzfc5qjmkKh5yZmB
vYpz7Mc7k/1qpyH9vgk1k1qChFY1MqrtMg0EeZkYJovYKXa5vvR7S4sShCgyno5xSFcQKHtyHlr0
u5WX4aYXOHEi4gn8yQukL0sMUBRfKlcxG5dLWNqZWnD1HaSbyc/tAVs1g59Tn4zBzl4ElVmXMd/3
EsLfGGtuc6Do+yRnKjMVHudw3DT7LkGibeM321aJ3h+iMVcLyFheZtY7X4Q6YX2V4CzNiTnOpgBB
RrJ4WJ2tjswLtCvbqtGzh3ju+2eN4Gtk5kuBV7+0Tx1ZzHvNmvjaaxwiYcNtppWednSg9+xoGYGA
Kuz+sKQ2ae7kJrefy6aq/UQfmEeWk8SEN/UjWQh1FT0NNpyPzHWjgIjptnlf9eWyl+NS3UwUJtk+
NRnr+kk4wmBosZ0G1yk2O+HrcZj1WHpt1zpOCCoXrOE2Er+pXuzudTKXKtqzv2w6RiDVeGVRpwiV
ImITZ5szTLm8NshOTExPIPjHGjKjXyULtEfu8NAzZv6Cj940luJn3fffXQX9D6pviCuA/vsflzf+
9+zz+Ln5/nt18/Pf/Guwb73RKWuoa8hGklQyvw32LWb+Dg1CG4ww/4Gy44/aRnpvqN2paTxpMvmX
qsT6o7aR7hvTFILWhQ3Bb01Z+Fd190dj4GdZSrX3bxoFAKH/WtuYYGNsIVxTp9miCq2/lctpMkSJ
WLz6OBD95dPyOS9iqMFLuudR+dvjHNIHhXO8kRtUhCrOyN6NcV0cxTByBSOD3YRMbzaWyMNtorWb
OcFnXIoeJXTq1BdsKNlmr6OS2lVtF16GAlqlS4xylQ5coqXRYZdptoQuP/QtzA8t/OTaVet3FtVC
a9s96QMhMxBkhj75pZ9BFLmH1lEkpjk/0XBmrmtaFzYLRaSbMDWI2ovn8jvjt+VgtqrbyltEPuft
hqL9YE7Wrax4W4ISrc8+oQdwfWqSw0T95LPGs+2OnHdkfIZYOIIbQjKUOqjwd42hO7ugYTCyBMoZ
YR0CZpYvZZJd9JCpkdZbHeVNtFzsOTwUi3lAKVRfG2EFu9mlm5mTrdPry9HRgcyZbfpohOEnO8jE
ixuji07dBwydzTlfZkFY5msPBHSjMeXZdBGoEwkpa2smbAmmWs01Qv0j+bgbt6BFvxjWC/eQajeZ
afoShM7HuGKAd5UNYquxa6NdY4rvS+GM28SpbiIzSFicve00M+Mih1TfNG38qceoE2oGDj5u12XO
vZibIW6WcUelUu3zPMdE3BEXrP9Qq/JWVgxim6R7WecutuC73+tGh4QvzHxqDBd3S3iJbIo+N/xm
kSa1KQJ21iIynpoBw2lKJeh5aeSPPbnMMZm1+3uUGjd4ACOJpumPmVTtzCHwUJfoNMr82sfJJjdx
GgYYuZzWrgk1g+tQxWj7k/qbKNFNWjX5zaltV1sryR8j/pAtJ11ZWa9dWTPFNYwnsic2LPig3Pqr
CKhnoql4GRgnbuMAmhz8iC32OoTMaTFs6J+f4Lk+GW7+QCjbg6V/aar8saoZn5BBBBEAklWS8KVg
hfzEpP6kQGFwgZeS2bYkI3hOP9UW3S+nLF96dMuOW2TvUgboDMHzDpCpjCKfhInGzx3t2OtMWGNF
3QxUHX6fZLALHMYCacA7HyjUiBgCRoput8qF2OeDgTehpmTtdXJ65+woQ63a5Tjc8ToSyQx6Z5Nz
jW8q0JflOJp7u3aOPaPHraexX8ElwRaBMbDA1nCQRQZ8tMYbXEEiipPwFafThOifCDYgbz8Sl3F/
dGmpfXcEtYK21c5dCHq6bxwarO5LT710t5ucoGf74CzVi63N3TPsH/wXmAcQ37+TVbabxvgHizSx
7Ex22Rchs3E3rtXVCGm8YzK/zDNb6GxibIYV+bXHLZPBes7SYAtqOD50WYVEyFNBfHlCezl1SHVP
dSAgOiqIusZ9RFB7qxLb04bs9uoLvYrg0bph++3OHgHv6FuifaXubbBlSH9fc+DF+3kkFz7Uh+c8
drCVuxl8Zmw6lKnuhjTNQm6F0zR+QI3nm9qIsNeun+o5mx7kMsUk6npw0bo53EWSArCIK/OQl4CV
xczdacie3ZowGWaD2FTmdh+kjCOcvqO6ifS7NyzeHrXqSG2zDeLohX7TgnCgeEFRWG8SspIAvYtD
t0CWmCPx1YnPbDzFeXyhej8OM+PqwkSISACdeHQgpBM9PN6G+cmQyaVTtFMpI3tb5QTjBvpXOMls
2gy4K0bxQspzTJ1uOlurD2y2EoVzSaZBnAobg4WbhyQfwM8hP6y/VMaS70dewGqcWi1UQDFSIrGW
b0BBfLAnezlP7xKBxcUWuDYHyz3IsOuOJJ49IeyfDp4oB78M2JYikrEvhmGFp6oPsU29a9SN3xBT
f9HFVO3KjGDoHHDBcSnji4mfeJsGiVKd1ekDUYhbEc4RO63hUKYEo/fswrnpcB+dvXhR4h30sIEx
bHLZ/kBoqyyNi3ZpZ4C7BKBZh3AwHjViEy4F5eSWKGag3lmdX6Ks19k88uc0JBUgDpZbhzTsqDXl
VU6zfgHZY/l8FJD3GAZEtQdBopDvvX5JDoztSXwf6uoooSKVCVbgpJiBOjcmlW2n6OPqVTTqsD6q
lx+Rkzjn9QkTlenIifbzVRZA5iGHQ0xpkcosTHaGuSbH9efDOrZPAMgsD9YWXZjXUsdkqvXRcaZN
vm9M42mSsNGQ1A2K9gP0EuSPelSoqZKpzcgLEkv3y2X4kcNR35fkOVO4fhgyfhqwZ4fmQLgpLSS4
SOYjDhSwqt5CZwZcUEjG6EkwKWfoNR1GbbnWEyqSdVv13721/H+vwU7SzT/uQO/N97Asft9/Eoil
/skfG1Ah7DembXu6pIlOq1xpRP/orpM98sayLYshEdtTnfb6nztQ036D+YaurZSG4dDA5Bf+q7su
3hB8wU5SurbpmLbu/Ve668KzeQG/D6t0mnS8BMuwdENa7v8lLU1bundj78WPRfDJVQSrol6YUWeM
6dpxPs5ZiDWofxcp5NWi4Fdmk751p/hbyCBnix+72HoK/ffrwPaSmOBEPkwYjKgA5WOs8nbXQwN/
q1MgrsSxCOK1lqA8Tx2gLjFhzwx747weSgeBIegdAxVZs/OGpj6xjy53XcTtOslsG5kG61Ue0kpv
UwgvVZunx14OlwCeMuGM8IaYzOw76b3DeJXBMdjWduA82p7fhOP8SHZr/IS07ISeSHWf3Aejza9W
nzanYpBfyCP7eR8AQmZjkwG1Vq/UtcUCxdao7MP1Ua/YibYxvatGxT+C3IZ5tjqQvnKjp4K3JqJW
HuC8BfDeIFTZ5wlZ0a5UMLg17clUgLgRZciWinJfiBG8gjp4wyTPkuonD4m7DEKkLPBCtiHvRkt+
JmbKP+MlrT8fiaJ4nVKyM9YkSqRW2rGjlzPUYXhBe9r5pMFXxBYIv1Bhnut78GybWF0VFMg2i9uM
enM6f02NsKEtwklEYZK9jjJ5SCI9w2dv9ADTXMwFTeqc3T6yfBwsd0zlPlhjTCyM24VGiIAewhPI
VzbYoKPhEIPdwjYl0z4sm3Pc2aeQwvxQQIkH4NWxoOPUMzbTyH0XGJbhO2lNAin2csY4zkF3WAyl
9/tH/7dv4te3U8apudOa/oc0i4NezQFOMLaIbKWqXdMV/Xk9TJPZYLq1vutOCfKsH1tu4Elz6KFJ
n211MayPfh0mRXczsjI4mAg2KE7q83pY39DfnsYS8FuzBGCmDeFtIq3CmAEIoD7/fLhMxuOYpRmj
B+PjWtyt+ZPro19PhUpeXpwGi1mebddveo0oXR/9Oqwnw/qURm7tC6sdNusVuV6MzhoAHbnkda8/
XM+OMbE+yDyW4HM4ideP7tfh188kGo1Tmpzp/RUoFbiQf0aKItUozmtM5/pfsmVkT6MkinFoQPD8
8zCpFO71Os/jhuBMnJbxxlKp2caA9qGRSc6X71D6/vYcKr09d09m247LboWFRmY/Lbsm+xymSG06
QmH8WGNjnIPUOksXvSgOwOW8Pl0Phpe0G3zWIFesj4nIj0IEB6LgEJcyLfTdqSw3nuHCSUf3Cve8
UdmYNficQ4H6qBmD92457XpkLb4T99qZGeortmW2XZ0Kb19flLnraLad6WWSk65AqULdCdeD/PPR
+hSjrTh4jX4QDl/CrP6BEbTGgebplQXCz3AKnlZKp50L6gldY0RC/w6SIQed2KKzV4/xfjGnD3GO
NTDWyMkyF8b7QSqgwsLMCySHIQKpx7aHu3ZkfVhrfmISXt1E5vv1Ja5QVmKGJkgTRu7/wrEOSL9q
5C9efZrH2hY3MSav88zWGJNMSwPzqfXwDJZwJXb9AMp3mb50DbJPiTRtg44nDoETq5VOjdW+xZ7I
TjCklfoVqX8ACMXV42OY9u90sz567iiBu3mf80oQDzHmT96+94jpiHP9YczjDCAk/0cdd1BkMNYR
cQi3Zc6uDHjpnk/TRxpz2J3TjyH0npOcEum3ObbyCds8FTanwjTdJckrW9HrHwMixXalwJ0/9f0N
+iS7rAT7g1H0NrVv3B5C3t2mCytzB9cj9AtjIE+reMgqIFpcRPGDyUQUmWNuhVTCJYBLdGKX2NJI
ZjDj09wZV1FPL26EFn20lAkwJ49kRBC/m3vWN1Cgx9oaL0tCYnAFSQX1YoTCK53fTU0ENS0hmMaN
im/wyPAcuP1XTQ/N81IJZyeVEQxUE7lBw1PgatHOAIISL3V6qJL5riVudwrncYAYVxBzls3j1tai
u5SJvICezE9F6nYMaDdhtkTbAl4ABoz0gOIu2SSGCddnBg/bEFRVFvWA3K+tDy2l8la2yMct6gs/
HO9lmBg7y6wZ75rwTTGtbt0Jc8ZgxQUyuV6Dy+YK7uG4nRpTStrsvdy6efodY4h+IL/otc/mO1O3
8TUz0R8vEshsSYLiVHZyr0MumfEk+J4w+qORBCgJK34pIQWP3WIVG7746WIUqYZSPeIfh98inJI3
NFKZXwfKSRjkbyemsWiZE7EXpfmpTHAKj4t2LhhOb5hGhY8z0BpJnhUk13ALx167IUfUN+Hotlu6
8BaVUjq9jBDF95ZJYnqIRttxe3F1K6uiw04FgPKm/pLZWBAWpsYI13tg2BE6TXqT70d3G/WX0oMM
tRTGqYwGn/nJtzSM+s2Y446OHHAuaGvFXM/bgfX82E1cQHTmPraMsLA+jI5P7oA4EbU2I4nzYP3a
GgCf+ZtjQsgaDKHthELuLt9gVj86efBEOvA1zfhMbb381HntR7ceN8HkXQFanU2H6zZFRH9menAb
ZeQejcw5srlkZJ0q1F+EOswK+oc2F9bbxQm0/VyCEbJC7WQX1dt0Tk69pUFZnMTeNrXezxg5GaTS
+CPWXlSs0bvS9r5mBhQRWMFAPnRLu6GZ7/MyOTgz5pJM5MsWe3G2w5y41fu5f/QWQ9sNnmWzMxi/
UtaolHTgvUtmYQU/RbZ4P7a64Veaid+WwGq8RBt7ekti0OJPmonfybGeCozBc/RQeeG0c8IuPTUp
bG32pcYZmzkvN2E+KmWsMgPzXQX0WTOmRyP1XnihjzFl97bVmHMnYCIA2Z5ISPiezPLDUoVIwWsd
bn3g7kwdWF2IfoME1xvaWcJMbcMjUKbXEEHq2jUPRvqBWXzRZf0DYj0hfCQo7svM1hBW4qOi8mdL
a9SoWJ0vkxXcE82r9/gFrzHhh3Q5aQxMBDJ1PX5MkH7IENInw0mfmZagOBi6V7P3ZRvdiZRsaOzh
7nZyB6xfOZ3GdBAIyNuFU4WZHwGDlk+7F2qZW4ObrXBdDVP7flRhf9U9BjOyhd8QkSM7I6Jts4Mk
F+vqWvKzZX2ScxxQF9Nbw7fNUsRV36FOYalNH0eHrYxugt0Q7LzJ0YB7kO2dRfu8FC3iheJDFMbs
xBcTyztEVhx17yMXXUgft9QP5LlX0djT/dIv2pQ6vmd6Dprg+luxeN2JD4JwquReWcCCK63B2Ita
hG6Ak1jXDH27vVQsR/h6N1paT5uxxNYps9A7D6r1IytSo1ixL3BId9ye+htrKYDU/rFx0Q2JIKah
VJBWVeDoHm3R0NRgjg4GhjJHJ5WBzlNAGM85GmnDbSy1P1mfr4/ClP+yPh3bZNuCUSDRnvJlPbA3
rX4+Wp+yJBb7sS3eTSZ+lCEvkh0Ha6Mrcukv/vCo9kZ/e1r2k3UKJ5oD7Pckq4lfL9iMZUOwQlIh
GUFJenEYI/lwkkEOqq1EBS+dKgkVfWv3zSEyw7dTkb2VpT7vNa8FKZGy86oFQYc9DKXwT7Tvyvtd
D8kK/XXZBh0LvqUVY4v4CzVLG5M6FkFVLRRfdYWsCoJ4DnEUPzRmVZ+h3H1OQ23eSYORAIjpw/rj
RuCWcYzhSCNyI8t6Ptsq5Z4aYz7H6AF8FD7q9IKc67rGtzlb2p0LeYDdoJqmD/q5F2Pz26FTu3Ij
zFFfS+9qq6JnPVTGBAK8Kpgd2J6Fpwmb0orn7UxrVrwMnnsZHbE0d+6u5YJHT6lo6HbyUKpceIYk
9Xl9KhJ2ccyf1c5+TDvahIZ6yL0romPIxrAfwUyUy21u9QuAPPFiyfJdkIG5ZBURXGU6ZrOhvi5m
br6aYbBNpPsIvpmTuxTaHen8tz5CV1+PpXOZ275Ejo73JOiS6eaqQxB135fMzvYZQrOzNub6TjTU
R0vUe6OfYb06RIH+KaYRagj7K4RXhEXzgAUrdiya7pwiQN/qwzzm9l0MSBwK9gtFZH/uS9N6QOd9
ziIsdNBJKE1zSdYUkUXs28Z2j/7j80TJ5Yxt+fzA0lC9aESD5VrzXnSqFQ2uZ9NVseVTjWsbk6zT
t6R9pJTAUFzN4cecBeW1E52B2a5SIxzqRbph5g7YNZe0I5p71IfNfbQZXkx62R8aRAjTnLncV7ll
2rEouCrLhRadbYU0eKPpanjz05Qx4rZLtO+LdywzK3lkpCLbJr2Z9SkpsHNg7kEoUSTgf1jiN8xq
833eOgrOM2PqruL5niBQ2qNNwNUoehLopukpR94PM6G+DmNO/c8Jg7lL67ZVbdRbGmo7iPj5RQvz
5jSpURVunZs3wyjoy6ndVzgrGV4QgIb71N3rY/PdmrVL6IXBwdnCO2TogW/xCInysVU6IwIuAJxq
VDJ5y0u3FIHQ4xYcepzL7O+3VQv6i7vCqR1c/XV2FkZ7mWGc7LL9VoMV2SdGWh61MYCmGZF2UsPZ
meOBq1zMjwRQfWC8/IjwUJzmhfnVaFlPyRRFe5eIjsYLP2nFLPHF18OtMKtt4ZB2yOA0OHi9+Y2A
wgynGGO8mRrrSRI7GM8WU0Z2LQe2Dzc8V1DfrYH9nLst9K7cAZ7EUSNHuREpd6qEK2rbS0FgAQHD
Tnzv4u7Bwjt8SwztQo7UfDSn/GsnJYQ5j/SyyE2SGz3+cAvDGyBcHZJNxyI9cqBqnh8cNHg6Owqm
h127XRohTk32YXYTyhPapJuMmD0/6s2a4j0w/KhN1OyS/qebkITegEk5RBHjPyalMfzzfFNwm1H0
REn/H87N3Hh4UihYDZoOR8Ia35eog/wl7R5oEGtp8GSG+nNNl+bIryUIm5EQqzzuRw0NVUE23Ibv
bUfSSHo34harZRA84GBCmZqbZ0e0T6k+jQ8Nw7+H9RElCjZgLdF9VFgFYEuLYSbbVOoexKLj7B2p
+q4axAZ/zp6HBA2FCPTkMnj0gLQyIYBnMMW5nAeV9NdfGbwx07OdEbIWcfHjAMCJCYhhe2czr+0X
1IfRswinzfs6tUjrLr9mbqYfUlXjaGFy77371I06Sb3D22gK9Ge9+NgDeXgkuW1fD7l+G+wy2HF3
TbdF80XoyGxM8DH7ArJOBCpsOY0tYHpj6NmTARm/t1mY390qSm9Z+2XUQ4QTnWxOEYrVV7T5Zy2r
3VPd8CuypPw2iodscO1tWEQOfMBu2GdhU9500zokA6pxhq/dpewwvWEif8B3vGy9vjF9Jht8q1lQ
7eh19Eer1L71lTPvexDyCnPxDlT5AD0leekV4ElE5Lf0pgCcxD22XdrnkNE/1jdrJGg6p7yf08Pk
BMu5Y1qhl/l8NvWMEwE5pt+54tGMx/DaW8Zeli1zTamT3d58bGF9nAt3egIvIK4x+B/M+f2mRx+0
sbp8JMaJLkTjwJFgQlXtoRK85UaTncRsnCiBv1YWg+IZwKDf2YSNBlnnHE6LBw+KUbHrl6NxNtyI
aBK3rditEGEDZlBwxnxISbNni9ld49YAp5V64pBA8vLpGoNxyzWx12ywrV40Nn5lNPdpGftn1U2d
jlmfOF87ezx0rb3jmmqPsY1beCxjdQ6XZLd8MUdd53IA3lxG4jyJL2wxxmNazOWRIAmUwVFxWmwX
5VffgtoFsThp8XQo6vLoZc53VFrGW5Pdfa9Q1pGm2VdhnaMqryHZzp8TJ7NUsAcXz4BC2WzB+HaV
EbxNr7lnnZLYzkjBLa0nttfDdsRzuYvHLthq8Ky2ruH9aNEYbgqbQXHjogBD5oHXU8NxAIGp3vWi
eK2ZWUO3ViRjlErWZLj7LrfN3RTHCKMNNrCLCjRBH0LuyQiPe2yM27oVAxS2oC/oug02vndd5tp+
1JTi7Fnybc192ux66HNlDxe/CsdN3RNawVL2MIRxiEeRQVFM8ACiBr/r6FtbgVsCPrSuyAQETR/N
T+FyH8IeE3cze34+D89OZ7xDKN4BJjEvXgJoN8qMmvFSsyEYoTq5VhK8YjFjsDd+NscluozIQzcV
iCZuY3F+H5YK5ZVnXj0cmdg/XPacUePrIl3OjMHQMzdX0d6qoUTTaAfDHjzl/BJK55C2yXikFWVu
iOIedsCUsQ2Bdb5lSAg3BGyme4/ytY5RKcB22PZV/qPRweptXG/8bDXVc5xW+c6qUzQEyP427hRg
cEwlbU2NmbyZRFfPcWg4eIif4iXYkaQRnQgpcJiye1StxguV1I9h0acHB3wwq3/SAhwyfniEGAlm
KqcRNIA+azBB09xkzSgBGzNMRUtgSbiJMXHPvbb3GijNUhAa1uj6dCdm8U7+OWq1/r3ZJ6xsSwb5
2m2/AoCMyEnzupvGVPforZPHloGpbg5PdaPP+C0LlzuMiU82BZBpVg3tzxZKLwtdWOewvYbo/Qyi
6YyeGmUbMWwAjcoaTXIEcNjUSODMFv1KccR6OJFeEpHNhLM50x5CSx82idc2xxyqWiUIiy7UCSsb
w0/NaQehZ7qaXqsd0qL6oNdu81COSXRxePUTBKRtb+cKj4/7MVsIqIUu/BYSB24il5usygXQ6vGw
VFr4kgTFcWwtzrGC+YdIBAVo65YHyyVr04N7MeZEUUEEQDurh6TpsdDsogBU00C4xyYdB3kcvWK4
YADI1TKv+UEniSNQf6Wlc4ucAFaRXrKZd+W8SeEg0V23xKvEwePbk6IYMqyhfKiJI0meS5h4u4I/
unWH1jhGMTvUtC5vbnibsga4Bs6xTVdn2alLsyehxSPhSHwBKoyVGa9GCdR7LACU2Ft3BiUUG+aW
6K7sSmPigBFcOw610V7kWHRofIjZGKIpYRTkwOm0y6+GxaYIhF13CDQrAAtPSyKrRXhkV4QyMOQT
WVq0+SRObUxjqE5W6VKvYa736UECmxo16WOhLSAv8RGIKEX3J2ZAoKQwgfW7QDCierk4AyvRAsTB
TEgJ6mwIB5ACn3C3wAWouN1iaZ/tT5gi6i061lc9S5ajFUrtnICUHWaju4Jw+Dhk8EUXG7d1sGLF
8n4x9uyVaZC26QeznkA7oS19QMShbOz5ly5PCcCcPefoDXpGP7JgciKLh9hmcxHQXvXNqUku5Krs
hVaBlJqYWJ5Sp9JPFo5Ar0zurMnhBU9NdrVzc+dpaXnr8DZL3tmhmlAr1Fb4HNDbvBY6n9T4AfX4
+OCmXbVBW13vTLcDXqayf7pSe7aSxEGDxsEFRMKva5KtLs38bpFVvDfHnNt5yBayzt3mEI+OczVi
u7jytt0+1u5mYn+0rN47BepZ5yQfJ86HC0X9QAOfe8Eo7feIdopb3evlLZHGcxWCiCWjkhxdatad
k067ypjH50IdJqLZsqJ/9gYq1WJKGkBM7yqHWHA44LVP8WAQztypqKjSoheV1Bfy95JT6aWjX2Ti
0Yi06UVfIs71GbNRPC3gJU1hQFcJvW3UVvB9+8Tdxrq5rywGluSwxIfYZe/qce/CZh4k5zRf7pAV
BeG40xdzqGOSJzL3RrQRUIw5vnph727NSAh+a/+VnEHzKeE09FiSXwaUpABablpYihs172nRHYo6
gpGJfGFznp3M0mrvnnCzfVM5OlCD/k6DsL6MyuXfhQD/7IJto0XjNpu9/uo2fq1JFgPl6s5IYS5S
qzlVOTfhHC/R1ZuoWOg4PbodJ5FETMw284G8lRruWefHFtTUrJKvo4XNqandg5aE8Sl0MX4aNapB
B1XGPZ2xBTjhcM5oB7apR56zV8YnxEf0aQi2GU1YuAlI01YQpMEA09vM3Dy3U86IpzNIicZ2I3eY
nQbuHx7X9WD/iJPmu57Y9QGy4Jdods5jO+S3siMOe0xawpkDQjCsZiFtA3XV4slxG9Gc3lTMhw9Y
KbqDmbHUJ5RN+zGXquFWV/tYqw5u7RAcbYT9u9wCYqzZ8iQd5s3L7FTQXQVg0WyMLlbWPetuj8ar
7HitE9v0yu1fq8BzH2jgvoYwOLekQzPrJaBsZ/dARhA6tXWFlcOSJ2puTo6e6m22+kNu0dsVS00s
ukHQa1e7T91Ee2q0kO5pwHr9uQWtXfR0lGrRfidJqrwUNbor3SoJBi0wPLDItH37vrDLjzrWeSJK
x899z85Wpdet76N3a+sgF+f9CO7cp/uZHYERvo3cAbZZidBm7u5L8M4GUbwfkLVxC7RpEHtMbh0G
T+eyM1+r9IKkdvpgWqw7Y2PmaLb7nzO+ddq3Dv9+zf1+/Yz0nlcQ48Webi7N3lw1lCo1jUV7uusD
mjBlBDBHJfswfCKOnHRF7gSQj9YAIJAf+TZzlAZhfZ4QFcTQKjzRPNTPs8oRknaHAXuM2L6bJq7v
zst2xLUNsPHCpxDzC3JO/Arr3L5Tk272UOMRURzeuhhpgp5/zqXKNSLgyGvuico7ClW406iRgaSr
NKQgrDykseRFhUZBdC3hkgTakBy1HqIsuQUqW0mjVXNuZ/KWzImTO2eKdQkAdJH5ATPdAlM82PU7
a0F8TgaOyhdVKU2IncItQ//cx1xLG8MWJD7NKvopSmfkjMSMEXxPWrtBQpSj6c3ZW1h5jQW4P33Q
twIC/oawiXYDNCTbkCLEoF0lT1GCBHC2eCfrwVP/FI0VA+8/fwYbPwE7VL792xw6kOySUqoRS0Vj
re98fVRWxfTb0/U/ONWc+I1kkkR5yC4YMel5feT++Wh9GqkPrDSM16Wrb1GtYpyqKdtwY892s1I+
r/JnT6V9ZZLcrwFi/Xk9WKxepwXQEEbP4byskWG2elipMLH1sD5dVMpYovLGTILHQJ3NlzYki6yz
+TDUa1tUT5N+vkrnS1eRAt5AlIbNmmuGpYOBWUPd50aHttI/gG/SdpHqnGo6h3Ttl7IHac8ewWm9
SlAjloIAKmPqzusj0mrYyKvMtZbwtfVHDBKnEwLnTr2dUjEa1kOn0tvwsoPIUR3hVSkT2u45V2lv
uVZ5QOTrL4NL06xQmXCr8OvXYZDlQ2+I5rCqyqTKlbPXjjDDQbHzZII3DN24UJ1McCuPpsqm+/8C
sdXH/TpX3//3//r8LWeGGbfkTX/tfld7CUH78p8sCvusbOJvn//Nv/lDIebqb7AY/Omwxobwhz7M
dd7AIkQExrxT6J5UUMB/ORTEG4CEWAZsA723ZSoo4R/6MCUqM6SNAVO3HZs2z3/JfW38TR1merZU
Lk5hIUKzpa6sEL+jDMJx0rGSljRYoOb7Nek1TJvL5NJW9b1DnOrbWRQd4lxLocEyTuwN+sUlkZBJ
9WhWFKoG43ZiWRiNVeR3OFZTPCj5dE2iy8bri/bUieHaWmyTG71gKY+G/wyHwGfxu8ANXZvpgnTE
rAFX0YZd9te3UNcgRIeF1Z7ghQbdNmg1LTfARDFpKIjLZbNnbHrP+eaUDJJ/+67/jcNjNaf/hoL4
+cc9WBe6Q4wJTvq//nFqpAH9h9Udmpom7FAe6kzStmF+jUYBt2wQ3isbjUpKWlog4/4nGOEvXIR/
QlGsf5+vzZO2wzlmSjSGv39/CwKJajbN7pC77SMk15TFUYzbtqAoc0INPMapjpH7xznDF4sh33/y
/v92/vz8+7x7E4CAgb7wb+9/AtCd0qMlMsQCWw0K6zlsmDvKGfS4bkYuU9EOybELuQG6ibJ5mlgM
8PWxzcP1LCuSyv75Jf37V4T6V11cguHyXz+RDoxRIKuuO2glGmBBd3xXCLN++Oe/8ndqAW+cdCEB
tsDFXykxGv31z7SEYrVDHeBswdlG0vP/IezMmtNWui78i1SloVst3TJjwBjPyY3KcWLN86xf/z0i
Vd9546SSi0NhjmNAiFbvvdd6Vg7wcbCjZyzjyxgdwo3uZ97tVM/9LJyQLbDsO1VResP0N4+FRYRy
Mtg2pQy+7b+/tvmY/3pOStNgfTBxNnFKzpLU/z0nZNmZVmAQ5VCX35UHBAutyLuw2HKP3mModH1p
e1HxjzPh98MuTdOEFAHCVBisWr8+qRcAsnIsBj4IsSVycDdZFjq997+/NZbE396aCQraddApMT6Z
////sCJ0pzYjg5Y3Ou0ZKu3wNqocBFfCTOIf59GfjuL/PtWnDxiQhl/6Mmm3zgglsE26ld9G34so
LhaWgs05Ao4Mg/H09zdofXKMXc8rR6ElRv9LQNvnBXkMYlhQPV9oU+nEHWtNtnNT/dCEKt1MhQm5
3z0HhGyciqJ/bIjJXjPs2bE0wODWVAxxmp5ZH2lbrbdNnMnK43WbiBlYd5226xeQI46lHK6tlm7t
aeFHxY5zq3nmyRtBeWaV/1Hjh9yNMWP1fFz6saRuIU3t6LAFbS5Gq30VtMV2/3jn8wH9dNrSgZvF
0hIWyG+nrQMu3WQQ0GwTE4GrMYQXmoDWArNuTE5Wd2n0CjBFh2+6cx/rhPoiEszEsk6thkHCss8e
khoXjc6sDGQoOikn71fWyMTID4ExMl1nitERbFvh9UokbSk17QqMBWWJ+W0yraM0RXQa6vcwxaLg
O72+817Bn0aI9dujZkYvf3/LhvH7tUtaOteuebGS/Pfpqxq5iR1PlJlb+GnpuiV5uS+jH0MOOKju
nyaw6zCrHA3BmRxoYnE4NPkxuvWt3oSbAlw/KIDvRBtpR13/QmslX1WF8SXwJmMdWjnwR4mep5W4
yRp742Osf3Rbb+fq3yLNCZ7SoYFvprhOaiWp8yarWdOlI9EwOjjfJj2kbk2XXOP/iSi9DJ1zcfPi
qWmPRkzNljGfc8DSm42OiUUuxXCIJtokVqDMRdjTPG27i1/0T0Bb4wFAXZ62BMaKB12XT45MHpgN
y51razA2s3bddA7eI3wUMalaldDUZlKFtcpNxFNUUM+AVR2jgMMIyM/xn6wovGtVd8aEt0hC7F/O
2L+PhVkstSIb1wZ9XI4dLBJEgM6dWo12SvewaB8F2oQlM+Cz34eHuKa6HYqnMqRTAC9mxvoljIZK
aoupiRejrGj+dNq9kaP2y933oJLvuarupHhkZsukpJRfmdMTZSBeVUp9rrnDPsUQANnWsulH80eq
rn2yfWD2kaRblKdwFFmv6CFXzTkJxn+cVb8vXI5kAoqfR7C9U+rTlm6ofdnKnu9RK5pNkQ5bp4u1
pREOj97AiBvM5tJLsuwf6/8fn1Vy1aWRqOYLwa8rs1txdriMVbea/lxb/aXNk48WkMIwaU+ViF9i
1379x7dnvqT8umAQAsmVwHANF9+D+emSU/skVGpJy95LID7IaGGT2vNQkR2xrt6k6qa1qx/0hjZo
Iae7vz/5719c5CLmvD136UZbV9fF/1yI/BbDYU9biCzG/LWoTKaz5EwwTYEL0TDSbnZK+671Kv3H
YTasP7xpthwO+1woBhzqX49zqnsa3iWOs2jVrcs3bG2lKaHv/jjsIcG9pdQMjJCZbiXBdFuzeEJ6
SN7s7jmCWvCvV/P7VZ/D4OBwNqUy4Kh/ejXQlCfDJjIZfy+7IH1eNvwiXrvE/QEuwYqQ9DXBiVAA
wYPlZ9IuQVWQ45EG/WNuQzMkeW/190/G/NNHw34Ywa0h6c6LT6dFWeaggzsF68iCcAALZ13Ywth0
Yfdc+ONHV+P4qEvkj7i3yNL0kpfUyu9H5enHmiTNeCD6agdl8SYAqAmxxRCwThHS8rmuGt1/NCLz
hHAIDHNkdNsBGWbjpSeyL2FFADBAQe/94zBftzWfz3SGaHNFiFdIft7T+oL2oBdY9ZZ5nbvNVo3f
3hoEs62zruWiDJJ32UVhuexovWOfGeLdVCOZQGbJFz+lWqt1+41sJfpNuLSJ4FwxpmhWJBG6a+Iu
mHskyUYnAW4V+57FHN151M2czqPNdHyAw7Co3KMLJJQ5PG/YF3vf4rI6JMkOXdgiD4P0H7svgQPq
ty83lbEBuQyXPhX0r+c5c3dGnU5fbztAV00Q7AKi41WgjbupNI4d8ZE+tJl90GsJfd1sWOTBR4T+
D/FpsO5aoe3YngP49QablETQ6RybCV4tsYd9lL+mA7na0VzMNtCYm+Sb5vRPVUB2bZIZ9RpCK/sf
21qlBR09EzncQpqFtbS7GIEbOayENqIMCse3qU5B78YCj71Xk26m1w99bn//+zl93fX9dgL8z9H4
9D0D3tULPx9RsbdGjAd5rJbmhL4xJ91oVeBzWrMuFMveQ2JldNHSNWtzqRTqrag5//21yD+t9GzA
uUizChnq89LnjJ3o6WfXWzdVHUM5ZzzAcXppPTrgJZIegqLUsgjJ2ibHhAUhMc7pkMdn5RZ7VyS7
iRd+9HJM/rJwG0rV8aDcGe09aYSkz3ucKENuIOJv0uSPhGX+1hhtt3d9/JFeaTsrDgYjNeOxonW8
Qs2cLIOOKBEDzPA6dcKPhMimpafMc4MleSNT+zVFh8FAG5StNXnDFgY++3d9H5gsUY7lpCupO+5m
cFuA9fqLJbw3knqe7Dbi2g50SDXlS8uMx0KOdQxLC4+c/90xouTmH8f295Pe1gkOEOyBEWd/BkuC
pIAvyux464j4zfeanCQEJs75xJ7+78/0h0XSpoSFnSEUf1WfP+T/uX7VSWwDcwezW/jZR1SUS0K/
diyddw7Ut0VAsFmWgqMXmXj8+xP/YctLL4zEDNMVwNxglf76zHjd0PF4kuU5k/hMkM+0zsCQsqnf
TQsv2+R4K2W2xOJmsb2QPlPIlIhhUp00aMlJviqU813INmQGPthMASu01eHGs5l+//2l/uFEt3Vh
2jDL2FxQ2P76Shs/LE1Q2RjYAqa2fXnI6+iNuevdoEnUmOEH6sN/NbOum5ZP33Q6fqbrkPWLcfPz
FdWFxIWEhW+X0bW3EKoRojEfV+FqstWRqRuJ4TapbZpr7egy3JueszdrcgJ6uL6ocMXdYAGuCQKE
VpXHRnMKx8fQAB+r/WsL9Hu9xgcpuXQqPhfxm7E0bJtOkg1Yb3snb1Z6gSyJtKNgYaNYIaAo+vj7
p/HHM5YSCaEV7TY6fb9+GrZLnmTaDjUEhRMWrZMQPKuZ2bcsztYi4fxdutNAYNq/TtjfK3LHhnHL
PGn+QIQjfn3iqDaYxYqihqzUvPSjuBioKsmwVfEyGKoz5Qr+eOrPeEA+Y/vkNEWyXgWdRh3u+SkG
mdpewirb6PiRpglyxt8PzB9aUbxARfHIZF2h4f98cRhbGLoAjrYE172xqsDUEA2THqhR1I0/iI9v
Fp1wNjaSI0eND4XwYbJMEHcrE4xylHxY6Hn+8eURf/q82CHzSVHdOmBEfz1soCA908p0UlhaP4Ii
BkEABsA+Qdq1goyiCDZ23WVE9uXGJ0VwxcZxX5g0EZmvp3djus1MGT5Yw/CjjYL+oTX8S+DVRCdn
B1ezpkPpBLcTK82xdMt2ZXsy2xLNqN9mXBfcyDgh6sO640JUnwouE1nHFi7URxuUtNu91OUpK6gQ
woEOz75Gf5gM8nVqk3yvWZF6Nkv/O7S2Nb6LADohKuXE4LJmVVNxxMdal+wB/v4x/uF4kShk2yzG
ir208en8DjQHMW5ml9sOpY41hcxzxdSt+6wNMODIxzBoL7ZWfUC2Wv39mY0/7LUIR4KXoCsDuujn
JnYYGbT7K1ViusY2FOmt2IWa50E2tmJCyG1j31fVTdel/U3i0d+0rBKxH0Ljv7+OPxwBaikJrGme
Rvx2ZSjI02gKR5RbBHZnps7kgse6jgYly5cqMN4GJzNuyQw7RsKs/3G6/qGRD5/JoptLEaPo5X/6
lpsTeBJ8TuW2USOJM36wNZ38W1T4/jH15yRQzcWePU37qPNB/5XBP77Ff1hlXJ2Wn4CtbAjpfvr4
2SlljRvIcpu0U7oscDxiLXDqesEA3ARM+M93TCn0h1qSPaXuush1IHF9riUd8nRbYpB5zi51v+Xm
Ndakse8GmjabsMHRmXUJHszSfdRAC3Aaet8tFaBVI1J86w+eexdpb1mkB/jARn/Rh2GwjHvLv2vN
huSCUpCQh8OvwQ0MacjSnhyvXsJ/lgSh1PFRiwdFOElDYI9XPJhB8lIzCl+quoremsGFcFInlzrB
RWJZOSZSW6fszYbwKWuKfh0Wqb9jGmu9AHr71tmBXPfmQEg0NdHJxxmxVMLw3mKloTReGqau39PN
0R4FEhtP9fI5dGfIrWq9kxcmqPcIUblDvFddGC3PZnHrwmCjfGo+rNxp4bp39otjPbeTEf3o6OtX
RLxVbfioqCAueS+1E/FURFKlGTU3UDr3PlLuuPD98RC05JQDnnquM4MIvNFyX+HJAAMijBz5ixDn
zE2e2cm0+yryp9vB1MEutURzNu5XiqD4VBhDdMTMrC+4QmI7GqNHHeLcKiWfeeMazfglYN+Wjs3w
hkAoYe0w41UzIVSMkbIQ9tnmD1Go3s2gmN712LgQGfalSUMSjU0RnkbVhqd2aL4XI5q+oO2TCaJW
3q5T4E/Ue4zfwzyjAmsSuIZhXI143tLBJoIEpmDCvHwia+XIyO2l0aKWjHJ+uj6kgskB6SXSlaWr
8JYre3jb5DmWVNok14cMjJc3DczJZFaaRfNNjlLz573rYx7Em7qrvC1s/U0UW/JI65Gc1/nefzeo
KjqcBfTkHFkADwVJhZUyD4HXI7ryxUCv0x/Lte+RyRwgAMEfrjWAmVX1dbBzqpcJuUroY9+93iOa
NVkniUlaVudPZy2vpnNLPHHulefrI0z+xnOYRLNPLN5BDSXn15N3/92UWbtE12zeKiAJK1nHCKhp
v+/qMSO93CzE00Bk5q5R6bZv2mnOyCbuO6akuoHl9DzyCWwCpfx1AuXsQRBEbYyZ8aIFZCDXaNQs
jW2yXhTafVMY2v2Ql5cuAcSVR5l2Z1T0jt0QKeSAqFH60nv0gxjvWw2e/fpjyhb/NJKK0dbDvuq0
VFsMKu7v2CZUeGxgUEdhewdmWSF8gmvrXcoE/xUxQ8ke+ZO3NHBebSLdji4i76ILDaZuPYwggabR
pv1ukwpp6SHMjqkgVnaOmk5GhLpFXqh1k5mokKJaW2aimTHRYOdgfjyPwqCF4XfTKdO86dmM0xsN
FP0l1avqOf0K+WN6Fqg59gMUZ+aHaltSvjz5njs+2A32OWWUT+VIPnAdA3EqJgtIcT7j8iiJz3Yd
WufrPbauPbXGQjkgqY2+YY+EKbQ6qnJSG1XGX69RFWiR7Js0IK91ysk+arz8lhh0f8l4rdpKI1il
vJenuUe5MGPE+4GEdRpllvGgp8jCtO6uzYt67U68bZC27lMXZPZKHxyFI5Mn7sIWlqfRFyd4GtNh
KPBomQej6mOf6bl3abqu/eoP4hWS6IE0nexs96Z1O1ORobM6w4q8veZU9+QM2EXwHdMoWiHhw6vL
9XKT+zJdQyfhgGZN+jCl7WV0BvtLitxwXXckjWmDVr/K4VlKlZI6IdZWodE4zqIO/F7pfGmDm9JE
ycr8d9gM1dTsas2PX6XNoH1+3LbY5SZFMy27gWXVcvL6yYZ4hKvOJHULEkQBm/g5G8OvLCTJVyyG
/Hr8EJk5gkMjtp8DYpj9MH0e2r69WE54CsbnQpTGIzkp+Rmq35PfVt6TDKf4Nmq09+tPiQjDU1Zj
a0sxBBAkr/Fp0Hu9cJEhS8r2HsjY8B7GRoDaCyZxwKQbrIrIrHZW1kJJobm0K/AfPbmeDWgiLCzm
bfn4RDLOTGfVvw39kJLZEdUPENyNkyvC+6ru6odmvjEG+gcDhBRi52MSrDtJ2zlz+xsw1syo5h/R
+EcPYYYBode/umnVbfEYqV1vu6+DlcXUazbfRTPmHBFqZ/hx+K3+wQfd7zqtx2DSO+LOsxX1uAQC
X8tbxnKYm4bYQbzYMKboq3LNgmcfpeYUa9mEwWrAK3j2nXI8X++RawwpEv6InLRoMw4W87wBLuKQ
FsHZTp5doDEbDPEIki3fPOidZcAdo2MDK3ta2Zpt3tgG1163dKedO6bqACp6FRcB5F9FCLsRFwdR
YF8kbcLd9mRPtzHJ8Yxo64sJMHdlDUIdStMpDhgzOEsVwajXix0eNFK7YNKuaLpOt9cb0lafjdjV
t3pd+UeE02vHN+BEe97bFDYHO2jSdVT+IE753fYMrjn02WbqjdvVezyvFVB+w13lOPpCAQfT0Im6
kZmBhD1Pb8xx2lWUEQspwrXWuVvLKr6HcXwfxx7IwmTc+FP4QxurLaEnC6n1Yp3VglfBvg9f9TpX
zm4yQeh0SGProH5pQHLCuP8edUfBdZwCBhOU+ALn517XxmRF++vCdn6VDUhSVAwae+ywO5bsIbVU
HJ22eTHH5m7q56lycU6UP191mSx5AiUJXn0VvzimtxOTfDdBo4s63OKUI6CKZU37gKN2Cy/v+9QM
KMYsZJ0+OTp4hntSe4zloDfFklEolmkfQa1qp2qpjeUNxVB0Y+TTczvad6XdwdfAfBJX094ak0uX
LURLyQT4bz9EAuA/MAArm7Z1qK3HztySiLmSs8NBjT+oOC+FxXx1VJVA2yfoQKajxWFjyyp5W0XG
XhlCUtd0/dEGMRADnrAjeR8JnWCkWugI9T12BaSuw8nWV/gn3x0DbW8YQrGckuaSud49AeUloduj
scX512MQSucmIyYXunFl7iBnb2GbT32zzNx039TZTWoBEheZdg6H4S2c7I3MJ5i/1TgnGBhfs0K/
pVVCZpqzzWAPqIna062n70Efot3tzD3RQ8aSa1K3LDWQMVVFRNOoleQ46tEKRUi+LAvrTq9I0qll
Ah7DQGltvpqtg2kY4U+HMWwdp1CfzTiq12VQ3vZI2Df6YFQbRlXdwkPdSn6meSs16oisIsOg7kxo
djZLglA/tAZMRO5YH1pm6UtH5mTaTC7Eqemi1y4VMhLThWfbaxxY+TLOGn8XezhraPzrBBiWPpkB
RBmPiqGFPZ1U0LU3mEQJaLMI3enzo2mET800NaQlyRs6gR+YcmEopoiL0x9YNj+sGoAVthxsl+ws
FqqrNsjbiarv6me7s75iNUdgAA5G3otzqDGM9l2yKnuYtQOG70VoYszC+IyAQRLqEzUH19nkcQ39
om+TU+f5m8m031BxINgtJambNtLnsu247Br2yoh68PZjc7QikUB/Hl6loWlb1ffnqsADFzL5XBhl
f2hzrktFp/apGRJVganf8vVpX5fte8YFMCrG8AJc/NxFgF7bMIDGXhY4uPpxQFrNvXoOkfPddt/V
XHqGSmz7yS8OxWDlh1BR5tJnlLNGN3GEhhQkOODdyxelrsCWhW62ynV6xg5a5m4meTmYn1EZ1H5H
HjQt+OuDM6b8UDT+0Rp6h4TGtjwYwFgWfaGXyIDj8mBS32D/6wsg7np7UvMTlmIsfgZZwYqVfEsd
YkoqGuO5wJw7v/YgHUCdq+id0UB4iPwhPNjU7mSD1e2qqzqT5QpTKbmO9UGWMNTLdJZ9VLiTu9C5
zeN4Z/oVWdhe+q3ziwy6RowprWvzQzsfhDhiuOBm8IY1T2sPgVTjLh/lNmDYDv6036eEpDEEmn+B
IvDGqXB6WHatrRy33Y0FspG+9/Ql6HcsO/MNc8GNqk13VxFQMdRpuK8aKZCopUm2TALm/2XlZAeg
Oy+VRvZGPf90fYgS/BhmKsLOSMRtXmaHKQ2yA3yar45ks2S1CMtoRIEusu0S2OjU5BixOcplXecr
o5iyAy8PPwUuYkX87j5yuPDP/vXGr5LD1cmOrnw7yaDBB9m+Op2Xb/gJqsV8k08kKYjMeM6wv7Kc
SAVzjsejxGWpvN7tZbSmTad2UKb8wxjHAaEv3HODaadBgJs82LC1QI8eYltWVSlyPo3yJSjqYfPz
Ry1wkwOnVLsUlpxQUlDlgeEiTzU6XG9GrGiHIX9Jcj/9+bDTCAfVcFThbSqSbNMIq6bW8BAA4pq7
qcr4G5gF8O/01W6stktYx7tbKybiNlD1qQy3DgmFzND0nokn1zVDcfqQq6HtDD5xILjwPgwquLXZ
wy6dEm0VOrpzSuhYnfC8xpjddFA+WmHyJY8RbNSq2vjBj8kxPKzu5B4ncVUtq2yPl0PfSE9SXFvO
zUjkybKPiaIVzB60klo1ifX3vtX6pQGmfjnq7nesUpvBCUD+ePjw+iZbEv0XEL4+a/udlK439Qh3
p1Dk9YEvMbi+66Our8Eb6Gao2fXRdv4tWRrR2vJoVWgIpyddD3bXx60Aoxs7Zf61bhPLiuBk/vXr
zfXPX+/pPXEokRs7P//vz+f5eXv9p7lmoOZutWr588HrPyquL/e/P1eA8V3BcsXi8v+vDSw9L/76
Oz9fiRyTF2lO6udL+u8XAwI31kDtXnKzC9lzzy841uSulljF6lmdfo0EvN5LZnX6fz9e710f+/R7
SDmSTdtmT9fHrze9X5mzdpY/cP1Z+bXclENwvj40QedZV2n+rZ6dHbbjgT92lYBHw4//3Vw5WPlU
8mlf77KmtzfCHUgZSKyb3GAvHpS1JIanJHwlL4+drgl8fra9KiZZb+ImSrdDakCUGZSz0OdZ4BCN
gjzY5mOIDBjSviGXyPvfuRBBTmVx3sZVsIfFOq2U31pwEIx6gz9nONkOlTi5OGC2ac5UNWZqUTSz
JTpemnH/gxxJfTsFKeNTXNcRCeQt095Q/+ZQupwDWh3U2Q+p+sKOLVhVLORY2ia1rFNMkrpg7bHj
5Ec9NLcV7g8EK8g+B2IavMB7yenYLzR70jb6pL666k4a+iYfym/e4Cc33oiJiTxPqn+veUoiSroW
3HnU2SFc43AfVJO91V35kDWIi7Kp3FFa3cE32IQutpEaPPaip3liGc0xqZJm6bSYklzUfhY+YPy5
JH30DIHDHDJmh/e9U/Dg06T8Fj70XXkJhWcuCsti/+TfWTngpIiANSHXaQrFm+vnj64DrBc0FB6O
1axwjt5EU0lVAbnAw3bNqHeiWUSPhY5YxQ6poSjVOgxduXNMreLL0J5bPbv3Ymyrle+Q5YqZ/k51
+bcui4J17JTfC7991JpyXLd6XyxDMGB+FLyl0UZLK8UnO8sSW7Eyq6Bap2W7VXnmHvwKbULI3sjI
erDe5g8784xdAOYA+dY9WSVwiEPvqKFPORjjfuxy1EiWfnTdpljHbgSNvM3J3CIOcdVi4OLyfBsV
33PhE0pBCYw3GcBSLHPsgqFhLzq9U1vXr0AlwxNLRj9fGjUc3xlSInFi32pa5e9qb/qBxjG+VQJ+
jaicQzqzi0bZ9RcL4VmYFi8kgtQHBfCQWUfLbkeU+SkJi53shL4f43BH6+lZ4yUcJK0POMakixPL
PqwnkYhNrmbglVm8Ud1iWSXHe+uD4TmHBJO0bPkyjbF80TYwNwZVrTrGmwjSSyaKqaIgzKndaYHB
36A7wP8IHyloxpn2g22ZuezB6y7omFx2JuwNkBoc7Mp+6kwsszHecy1B4qKvojbV9hOC+iVIOrFP
oYgdYXFzJUoL9sExLVsPffdEJxFVVPAFwDpX+MkKV1ZUVceG/lBNMspCYAxdFtJHnd47r4NRJDfO
tzhvcW5628jDTjpJ87b16TDUEAh2MTZQ3UD90UmDpT8ANRaNXbqxZe1u0b66qyAWX3toT+DTiIAM
Qvb7LQNcyorlZIQv1oC4NMxaie2XwinI2aRWfkYQcJlsNC2p6X6ExUoBcqeNRV5wXrR30kzImuKP
uPS59m2Le1ive86axFmPGfCrxDFvE5OxcKwLtvakSyy9nIU50d9mDRioKzYjHB3qOjr6yfSRMUrW
8vCLlhcfbT8IMEiTBgXet7epjVwL8vTGl27K14h/7w6NudaM4B38yGbIZLlmy52TBIO/PujJoE4s
UFFlhpxTVsyk6fsd0TmBkEKwzaVzTtyphnFX5fm0xewZrzyz/x6G+XhhBUQI07XtoioHTNxxVG7G
viNYc0rtvUY1Z6D4PsBHOvs2CShGxwbM0s1nQcD7JsXXsieNAkrepLm7sfMOJWEzJGhHwUMzWN89
ecqL2zpijqN1pLSxj4juptxwTwEUwXSS7M2qlK/2/C3qrbLfl4NxVn5FEedigl8rtbWtEVkmG+VT
Od+QshAIeaOyRt00yhVbrayOtVvEp583JmsjAKkPr4StSZUg1jp+VOxeBr3UrSqDY54hU5EhYdKM
AxUjQJqDMw2tj9tDjXD+QEE5rEyH+UXqe1jRrIxUu5SVat5NmltZ+Xu3orNihil6BC2DXO/360yp
nT1m5OKF5R5MCH7+7E1gyyeBAHd17wTm6rnuMnsDb52x8OAt28AJNsByfWSurNYa5jpaRP1O6O3b
mE3BXnkdfytdah7WZq4r5ppH104RFuuiJbzcmXO3dSzNh9CK80UWhBs79Ov3Pu3ezRnwQ2jCAic3
deyMjgQ1/yOHuDDa1naEEUMvFPBkpRVHVM7bjh3snUEyN55LXKpIN8GtkVHPNeg1NH2xISb+ZWqi
U+Ax1PAJACInCkDm5GL0SNuc5DTmziivqvERsGQBWb8h+F74X2g2yiWbW7Q7pOLBRzKZ5rjVIYuB
pprbrDHnvBC+mS5/02J5PJccvjE4s03tNwXJCwvcUNEyjWcsXfREyxvzEURR8t7cyXFR1qqElnqY
LFXR3/Z+XrNjcJ01eC1qLCcBrwpnTmntcBfUh4Z0DqJRnHPMDtBPtOpSWcU7jBVOOtHFpyGuX+My
CrcjzZdNjoNX0jVbs0/2VyEJiOtqLJxNGRunQFCF5ASQ93kfHxTD9HXCor3yfTGBHJl5rQOAUDr1
xCC14bl258Sj7t6YfPRzM9unmC0xXREa6/ELlo70HpAcqUXkxi9VlmWQMrRukwsEbE6zOQ5oxPed
H8PV8YulRd4nIQ0xA57E+pYkrrkVfcUaS68L0yswjkb1PlEe1Z6+zLiXc+RzXSlCKwpvT7IBABJn
+KYBKj+UTeQeB9f1NwmaStRYJsO2wc0XZO02t7QC9GOclMBWPYALghrWG82z4eaDQzZLHt1dyEqe
oFBKc+fLaA5bhiW0kPZg7nBuVXeWd99VVvpQJKRGRb55h0Yhe0AbH28c0i9WRvular3iEZpAexqC
8Atft/KxcVq29TLIFq73YXZR+oqfujzohQZjcv4RZVy6amwzvrE6QIlBQo+hVEBBYRV9aGFycIpm
XcHf6UqpXtMRvCciQLokilp1zIczES8V9oaGmoBWkvSiaGeaZb9SRj+dLQ7zQkYEBSYZW0hoUuQq
aMlmLIOvcuj2AFG7S2EH8C384rYZivQxTNodLSgDOVry0UhABVZb+RuRkuvSnIkoyI5l/42GRH2K
I2xa5HIe3SBzSbBuxVK2MD6jcNjrRt3y7dKxb2jEK0cMswiA8Lcpoh5mW2w7x1JPWCN7hiQUL5nv
kSJY2CztbFMkJ+6Nbr6HTruWY0dsReIbaxF6FLhe89W08lvbTPNbadAu9AhJ2csa0FOEczvErAT8
YKMVgX3XRXIrRsveM7TddU1/D0GtuR2jitwC0+g2RQ4G3E+5uhJyt0e7F2yJK3aPSckets9eKzMY
2CGFzPYMd5cW5jfV6NbejazTYM2BxYC0CJOstvrYAg9g3rSAgEkR74hjOvg/sNbREFWqX5MxZsN2
gM6nz0FiQZht/KRp50jvdql8wQXXGxP6CYPYWflGERW0YI4SnTtWXSM05CUMJYBGD6RmWkRiY2Zz
qhwjMIQm49oOBaCTHtLURO75HinPfoLRswKmhayKlaKv7I1FqwoykF6AIAUkZ3vjc1Aa8mDhWFik
JlLmYEjdTeZUMLHqsHgwknRd27SUc9Qt28JOI+JsiErz0TueXdrjIBTqcQU0YADBvGdFGpB+2B2N
jy64d0Sw0JFVQ3j5Aaum23dk1MnakotmDNn09VFBOIbD5UUQSOQ7XEb1lJhBUxC7E5PWmLalDiWc
zKSJcha5K2nygwy/mrRY98Jxv/q9150quTaCKLjzB8wiSeuwT7L1lM2FoqNSUN1R0ZLmiljbGsrs
2I83CKcp/KIakGAgq60VhltEmCjO7WGPBR73Zw0fpc/ceNXHd1Bk1W1V2kvEJ8OTXi+9qNJejIGp
jKouERGbG80a3kf2iscsp/CkuXZ0Im9aA1PPt3ww3q4SL15O0pMWetpXu//uqcx+MaL3YkyJB5XD
eBRO5+yrbGIO55N7GcbBKchwwBgie0qzoT55TWzcdz1wAxMDBLKEUwAg+jZtWElo5W9jBCeXNACF
rJLQPnXJrSSe9+I7qKYJZ6nZ2dbNhdg+DwpipW41cBtGJxGv2haqUUfj/C1oL3SSoGE1Y1uu7BZA
O82mUpNasG10b139wtjrSCjUDgxavKum6bEImujIiGK8r8S0JGaQWqONGD9J8VrWk3O53tC220Wx
+aPILYZ3eqIQoSpYTvWIGcgfHwkWHE5cD7p7AVoTHtHXnjYxXeuOCQ3UsoWCFHqa2v9j77ySI1e2
LDuVmgCeQQuzsvoIrRiCmvnjRiaZcEiHcMjR14qsV9316qcn0D80y3tTkBEIwM8+e68tCuYCo1nh
BuJldcqbcgCMGwHgy3ro2LHPubOEagtCvRrCezlNhSonmqsNpNvbRHgX127pTOvAN8tNJ2kHcmS7
plxgPpYIxevENuFbg/A5mjSLmjAtll7tya01iQECINctS8o6HUNIuNl4iGLM20k1/CT1ULMzmt11
fQcPeAysCpjXqqd4b1sXQIc7kB0bK0RWtI5ZHldPpZfwKi0dQkvUHZP/cEpS+l4F2hhuyWoWMlpq
Q8SnJCyvmXSSnWTBgAIKHtep3lm+cxdx4fiMaVqs/ERPF0dNdOpOPvjjXHTrskubpZxYBlneF15U
Y+/JihJLKzn8rW74+8VohmhZjbwwlUqKWzGpNaV01nPPJ/6Q9m1HisDsD1MSfpQi/jEIb15prsIq
WVZ7zFRqMQln4MhYUm6bFcVqGpxupRqbzXHtx/tCx+OyKWp67+eu3nnVADHIR7mjIBXtVd53/Am7
Z4/uRtFu9cDpsE7Cd3quH3JKERezMzTHMUhAA4/lO8FYzSURJWtpWF8THDya2fLhoJmJt6kV0rfo
Fzd77ppz0SfjRQi6HyfKpKbC8TbUZwBGHDJz1ft0eFAa9za1dD44OqeSFeLWUoQpR6GUVuIKReLi
xZ+R/acOeop71ICvz88/lEE+dHTH9ANdvVoKLrHB9fcM1j53bwJ/gwQBBUey2chieC6stHm4M168
Itl2vvYXIffRPREY1IFtpvtkR8b+uZSS/u3IdpZDMHD20KG/STLd7dMM/J2OzPpM41ER/ISdjXmz
FpQLedOzCwlp3+kOhkiLWcHGhFyUJe+o1swdIT6BDsMbVhvt0dvsx6xr52/fxYWrWI4zPVaKZ9xU
b+n8XrKfwPhOGIRasAracN4QWAiwrDMVwb3BlIMJD11rhnRdCornGmhzGS3ctVi3ls1J32Dtp6to
m8O9XYhI7Sp3UhgNJM3o+Ey3uZh3lJBUq7HC9J5VqyGM2X5WW99V7p8B1BPA7Qyl3xOJczUsC0xH
bewUZO4sR7iyR/QfX3QPTWF8jMX4O4a/g24JJ7ukXGJRza61V8Z0mfsgeqiMrDlZSocr3FQFC02W
qDW1aKVjJ2ue9/ePbrnMxqLZOON7qmyOKcGhhsWH/apeNX5d86gPYoBAKVVNHKeSaViroRx32iEh
7wsbyyWSDGcJ/HXVsNSKbS6QuHCRpfK97gyUWjR+hlT8PNXEKDeG57yBMlzR55yJKTjG3sayWrzj
RluughLxy/YiTWEyaGMNWGgrGnBFPc+oAyyzb/Rwcxs6dbsgKD2sB5ZseaY+WZP52yl2kLUMojWc
gtaxLZ1F4pvHwgO+PDqdeKwRl+glHiDlRfpo9Foy5unHOpNQBrIYO0RnuE+6/AxsN6e6jX2fLiYo
z7Lydt19rjcQ1nqdOLuJeO/SSEgteEjhZG5TZPSak2MRvEkjCpEXq3Jbm3Jc1dVMU4oYgw13wyNv
1kiuoWE2MWvn0pcgHInXL9iqDpxlMYk3dojWQyhxKWXrnFxcOftiKK5RoNWpLO8YlLZpzkHAmdPX
44mbMNUKIosuOdUMRoK2lqR0icP2eeYERe9D6WCWke3eCe105ZLlZ/kZr2PdRNvZLLBTjIuwVgFF
vXVz7oL52WJTdlekgoNl58XK7SgOtkNeuKGaGP99eDVaWM91NgNVITDvTn5G6Aag0WBbS8guxrJ1
kPfk2hURjQg1x7dYWV90fudsOcrvlqF9O1Yl3Ej1U4J4OWGxCzeBl34P3l3qoilxlxK598JBrWxS
hBs3FF+2XV5oL7rrtgjZk82erJWEfzuuarA5/t4qJRW3ELSWhaKaOtYVZWZeykGWaOGSajiX+2zx
w56XIavg+ALened2j1hEeQ/CQjU+0EWPhrGEuZW9BQPtEU1wyCxtLS0vvUMta7aisqjXBPjvhJ/P
JkjNTUL/9WGsfI2R31rbSd/t6zLtGNC5lXCOvJXijxU06ma63oQbIqT/rkrTrR/zyaTxF5wj942I
aaOKiI3Ezv3BWkR7+qk/dN4kx1hP1JSD0mzq6pSTLFimvmJDODMPhy02rMEDgKg4DyT07B6mzP0t
LCQaN9O8y7QIqmDoF7CdAfn3kUMli/GVEySGp8rnl+H/PluFx9Hhx3NHqK9uSe1nIWgOilk5XqJJ
7pwASxcKLfDnWjjbgGVLJv1DXIQKsrOl9qHhUx+F7LfpXShXRnisRx0RYB2SfeCeFSKLY3DHMYxb
bHkwJeyIK8Bu+SDnzZsTwDAi2Ke21Wz6S8X6aXR9FvpOXeEiqbjvuzo6/v1CL+J3hbaG9pfUG8QL
aj7m8irCyj3JxvniTGn+zhv35glTnuVUhxtLJg9BP1C0nvTWGkmo39BKwee5c3mDW5Eza/o79Jbk
LY3UeR46Gt0RwdLqvh7T8bPGzsqBKU+pJin2ddbmh5iC0305ejenpOHNrrlpzVnNem/JI0PecUD4
PH5rjmtdE76JvOFwPoAYHzNqOorIGDkHOC9pUO6Krv20VZs9V0hCW9ZlODx6pz4XXfPMoWrajyZF
ETP1mCVnpElqZ99HjV4QBKcDM2NMq+j8AsvogtBGMJ1CAva1mBaSdvdDY/IU7UbBbFh7BMzbjFFg
JoVhUVJdAzQ45aG3uRvZ1+UYh7dWqn5pjJVJkXv0K8C4tjR9wKLuSPaA6Fa3zJXeUSjuQAiPvUXE
LKZT5LcMLAJCw2BtGoeZZlbmQzRbPAeDags6a1xMAJYBcvbBgx9Rc6IiRh3y5bzH4vGci9zfpBG9
LO69572tbBQaWYoHOnF25uhGh5yz9L7PSZn78LgXgZ2fZZ8buzHe8H0wlxvp46QCSs76SYIDt5cy
JT9hxxb12uwpWUGN7X6uXEZl4yFVrbP0TMpUHWuu9rrUwyYk4rUKTYhcmrmtHv13cKvGtbCmhqOC
3Jc4qC5FZZyLqen3FJS05yiOQR9UsC4HPpfSGa2DV9ADW48CEAJeOIDLUruUWeRecspExdvTa3vb
AKBajqWZUjjCjT/smSYDo4K1peGK8+w4JxNHRbOurhS8XBwb0Xd2+1VupP2RNxMqM9flOq4qc1dl
8ALhNy+buvGfAPje0bj2kyo5o4gB81GfsRnqE+urhEN/TYJ23ava/QgRWpZEgfiWyHesS3hfr2a/
0/2PrrT7XDumvoapfi5b/FPMwxCynTh/9XL5o3y//1EKfc+bwGA1+GE9g1E4madTfwfztfaYPYS2
u52jsfrgMVjiQbTTdeYreegcmi+ibgrOMsNTImJVLMe+W8VWne8NVukisZ/bJHqUxcxFZDKdT8qh
u5aqdyyLhXPWDc8PkWrv0ldzv5SACBRS3qW+f5lMOhqythmv7kj9izmY7suMa3whh1dyctF9xgWr
MeTXqXLGXTtWf4oKVnKYBjWQZhNDkTuNcNut+Ay0FlKyeixhfR6RbuBmonOuQsIMyPd0KNsm3c1G
3AUrRmtvX7dNQgiAbNtcce5v8NKmHGrxwSkYCpqhzobXOlRx9svyrAvpZGNLbFNu7AaTG7f7X4E1
e5zI1b2aYIhXMB6z9WxnPgkq2e6oOXSfQFX+qbi+k7Avn92oc3Y1c/Qi47M8m715GUZuP3Ab8azO
A/nHJFMPtMVjbHGB6HESFceiqdiyzMmJQGN2tq1T3LDcpvCnwEAS3XQeK+oAVHPIeq46EkPtMfQF
7Fy3bM92m+/NWj05noH8TDJnHzYNBxrtLWlGIdIZxc7LOEWPiP360Idy5RIRWEwqFk94hF/dIaSa
iha5I+1/+c1u+cAruiFWgUOXMb3sKQB1hfhnE9AdpV2c2NEyY1W0VkDU33Sptm+UjNxDwd6q7nKf
UsO4PXem+WBxz1hR4GCv8/tTxMiRbmG14rzD20S7COD+WaELdvoxNpR5iySwvC1hq/w3FWjl0h/N
9tr2V4CV+SknXMDgmVnvGBMJcFuNJgs2D2/Mi/3wICo3/HBSrdj+8FC0kH84HQZslyjnRrPsPqGZ
Yl30K/dQWO0vJgLzaDc8EyIK3uglPgcDFU8aPznvCjenLO/ldRgpKw0567mWRCG5fwlZUIHc6G4p
z+8rMYibRXMOdbDeAZI5LqIUvG0PYXapa/JGrTfQKh2DV71/iTXztjEPwy7vum1Py8K+jrwUXGy6
8s16HXBfXBZOT0c3AsYOBP2AJFPAViQWWEVO/NokyK5x0YoT73pJghEaJlnX8ldO3y9L1SC5FWVn
b1u2o6/strHp3e4kcRf6foHhroDoFwbVK7UOTM/QBZp+ZxAbeoDi/yJYaP5RTs0jMPCufofS17cm
f6sInTNboVs2cBiCfTutJyhRK9VBE537hPMTI7rKKvPBROtfUGH2pDEo87qWyZuskXfqkLzYMDUb
F0wgE6219DiE9tQ5PVRZTrE0rkz2UBE34ZQW5KbwP+Heqq30+yfbiC+NxHDbZeW4FX7L0Cb4Zxo3
v3lTGB7Z00N9TocUnSQXuzIH/NNT+XEbSJcM5A7eaRIYtlmW3CzShixKbH/BZ5KUh9gPU7fxW9v/
7sgp+GKdKbSpv19SzwrObuyaD9CYVrQBsA96z926Ofo5F7yVlea7bvoOk5oMQSpj7+taGWxzoy8e
qiTFuw2b90VycSP2Zq+YqdIt8iEj1RwH+6qNrUU0RNXXxIpoSizzJFPQB1UYeQfbmTsGOR9/Z8uq
3imc3zQzZi8tEg6nAa9eBkEIyrgaxkda4Skn0+JnRA56TEQ6b6oSo0L0V68q8ZiWFU1Df+Urv2mL
Uzj9CQJjHFeOg7MTqIy1hHDXbWt9Tx0kqUNp3kDXk907h1b0UN0t85+/9Cued9DiJvrb+25nKmzh
eTkWNOJNhAWK+NfUOclLXj1GVaRee1vEj3Cx8Vyk6S0apHEBfLCtpHhG1ZlOrRPJY2FFwS0rhXy1
/u4iurE69ILWVHKfzzKfTzryAuSUbHrOFEobIbNjk2PCYMxxjkNAJCqOmvp9FqywCBdU1P7hD2sa
NIcINxtggS7aZB0jtIcJu7zby2evGbdtQRdZMuTl2ZvIQZZ0PC0mrOZUbt2Fj4SHau216myr4g9S
Q7itbRMHgz04e07kfCQ4bCzGggW/mAxuM5x0l6Ye500XMctytp4efA78y0oNPec7w9pFlqth0TPy
VjBgXyd2D7oLu0e+sT9T00SrGXvIusvkQMkQ6/9GZ+KE7Vuv2WqyYBWNf8lwFNM1oftOHPuYA2/R
dn94OxEIY3ivU9I5m7LI7o9iy7ky6bpXxsqOyI93LAxvXOtRZWv3bfKK7LmOjeaZ81u8MI1cbr2K
89FQMmMPs57P3ohQpqfgrXPM7gWLLSNuUEw3VjvWmWqnVUeR3AMRDo8N5PSr8bX18PeL0Vsse8hA
ol/w31iT7Zo66rdhMlP+Qokhbj3rUXiHBPjurWqFcxRASM3aYqzxA+d5tp50ZNhv1u+87c7hGMWv
0rDjC0SRt9GPqhXlP4p8mxwuf/vcaQ05kYAV0QHkTeouZnSDTTlxRJ0JvrImLs1NWzftX6LB0cxm
nspOq5deldjXzs0/0wjv5ZhWzhs+KYnJ7kn3TCSpb1GECNT5QbblJXB748LAgAlI9mg8cwprOzYO
bcU7DzTlzZ+tbuf2AQjFoP9gsqBmpuN4jmQX78bRKjbRSGamyQH2R/hAEU4y1x8ZVWWwtmNR03Ft
C9JmzatEFafUrPzMXVu+zN3V17JYE/wf1nPb/fSVfpwqK1yNrhoeIFUceuVQCWLGL3FUm8eu0O6C
rp15xXMi3A622/9X4PL/V17/P4imzh3P9z+CuatP/flvP39ZqOfPAhbqk+q0/LflJ+jjpPwXsOk/
/+g/waZB+A822cR0fU52gDdh8f032dT5B2Si0HeJdFHtBcrg/5JNvX+AUoDNg6UZZBO/6/+QTR37
HyYITZQZz2cz4RDB/Y9//xcSZvu/fv0/yZjAfP5XnphmOVhUEOX4S33HYu/4rwn0LrGzskkhbDdK
x1uLcRF2R/dcuJjWgvGtGfr2sW9rpp2x71fStUgTTsd+LsSig32yvQRFpO6SUXEO6psIuB1EcJiR
ea2Do+Jx5YKaXIvpPDUV21Ez+p2mebAw5ozjEGYlnkpETlhhwCv3R7WKz1T8pk9RZq7NpnReJkEt
VjFSkmmxllmNvmZXmzlbIEOKwF4IvAjDAc4d9OXWIqxuBigNHurdzlZ5tKmIyAZlDNefOIDv1izf
LWtt8Y1y45VqHTXw45mADuHIw7Ixh3rp4HXflhW59smNNkLHTKiDf25dVo5tlT8FFi0URe/4O2Q5
QuC9WtWJVR1NwpOYc8J9Qaply1L3BcsHjJA8bU6Gt+3GMMEzD3kKSHf7wTpvXNAfsY3TNNoYeeKC
zOYYKrheDv5QfjcZaYxS6WnVK5toR9axxrBG3DoAMVhTt++5Sk5Tb0j6WcpdmhKaxeHkbMki7W2u
Koz/gXXIB+eraRMy6m1d7q14H7DnfY5qnkEKCw5hLJdHiSxORJV3nbDjg+X2FCWsC478nzyr8Ce+
eJHHAcVAcEvF8OiYaUk/JZtX38xDpJ5FzO1wFfnFIwkL/F1G616AQBT7NopRwST1zyIOiOt2BrrF
lB9kppMzp2uqxaLqhVgy5QrdVK/mRHq0zSrEFOCwXS9OAp/MYhADBBp6yxqqx244o96Iwdcnswle
RxVQxepltHELM3gE+kU9HIEPUXcThWH+QFMSpQuU+Uo0XIVLUXivgkioJri/t5v4EdnX2dRYqcO6
kmuMjldT+OLosDtajjY2sEn6M071uVqM2rs1gZM98oLCZfd3zHssS+97mjYyNeOPhEDep9CUWAsu
skyRxkHu3sTNt8WPu7ADP7i6jHwMYB9VYVWf05JK8Vz05Y0uM4YQtivo0qSoZeLthnTydoRxSFAE
+SXgSApAoyKzFeP8IsP2UMjAYHx69mOzIq5bPIYlaaxOP5HKmg9TgwuKZpBjZfmniAcwhcnok3Xg
BDdBA0dlg423ynjHaas5EQXCkIgzfi+pnkhzLLcagCpLes2u1sNiAh7lVqsecFZEHmP+Tg1qmYPE
bLmAiicfY6+dJ9ONufO76OAF2YFp8r7i/GI4KxHlI7AfhX9vB4FfRNMbY42Nl7cqh51hmdbRFoQ+
fgVT9FwnDQFiKhjR17e8UfRlhqspDU+cd9mMWK2xwPQSHbIme2GfT1lNFLHdLC9mWdJB6XSX0R7z
C6kz5Hv/qPwxRXEFEglKw1y7qY2XMIzo4mh7cMsk+T2lDmKsum3W47dtR8qihnlcRrreREgBz439
WqJVFyF50tK0knMcBwjwEV3KlhFchfKfuQUF12Ho/rBMqBZByZk1UQVrzmLyT2YZc8+onHXUdSyk
TdffpjVl9mGmQKP4Nd6YJDgpHYltHmLun8hML9i3UXnL2bGoatD6iS/RUaChU9LirI20dlZTFSW8
PvYvC1wDEm0WbU3Zfbd+hvMjtrdGnGc7TkHlQrvNT9BN+XocMosFG32IQwpEZDX1WXgcGgNftbA3
OOQ0UTU8v6VPxQOQTeSU2LjO8FTX8yj7tXTCP24kXlGhYDDQvXvf97lb9QYHnrk/xA+c1kLwfY8X
Xlp0j6l4rMufAifKSwNeT400l7mRt0MO7FiTFwuLfqyRXJ6O037fsOBbQ1olW+WZqBJ9TscpDwEZ
atxr04+oymTb1iwg6WKaN7qt35jismXSNygw/B6A+e9N1tw5LtiPa3d8KQOTbPOoA8Jo4iQttJnB
LH/PYX3o1N2LXQ6/CwsMjZ3pfddQ4BNMiE0qz9cQIfAy59bWwnfGjvNu5qV0VVh4oXAUbOwp4UMp
zddqGmlscu4NUDNdFbFj1xu+9d0YyX0dZsHJdY2ROK80yIzRo+hT7RnQiVDO3DicxkOCZ+nPbX6k
/MEtpnVrvLlJ/DKBOlp7CAN7kKZwIYYvbHYjq/kQl5XfFntnrj/seP4KZS5uTbOntaJ/bCfGnMy7
haabXOPEslaR7nHkEi5cTXdHcusmt0YiX4OZKTdN4cSrbjbWZeY+OIKFeV8G0cbK8M81DvMYUZhD
bnHcjFw8lnNO6QnqT9h7872RBuhHVZq7sEy/5pkI52B5xgKPgsGdbqtM5KeA5lMCEuW5cF121kUB
MIEF2xoSo41LFbqqV6beepKTBixQI7S70y66a/ezw75C+3Jn64StX5mU63QoP9Hll2w80v08Z3h9
/Pm+pgZ3LLnA8ppSYhW00V5VV99PKYIFawrNbj3LeN61s/s9BYF8mFMWl7njcfPRf6YiZDneMu4W
71YwVI9FH7+pev5NHDtez5prhl4anE00y9Qs7Q3SUck2EoZxsLrmIySqvAPoThiM4saVwKEHoyPw
t1EwF0+WrfeZMLA1c//e1J6wr1ScctIIrRu8mzUsguR9yvbp2IodWMtsbWMEIko1ioMHLukNXfAp
TMYbbAz53rP6w99MJCGFeRMK44XbEh5Jqd8Ci0Jwt2+XfoZcHiQdCTxOMOznlLnLQBGwX+/yJ4r8
FBETIFi1yT2P/WiBYbgV76M//SJ0q89WUrqrCCE6tl14XnG4wi4gjqgH55AetKOkxZqiXR18ejJ8
F5X4lKife/Pe+Eo7C6SQOA9YEM3ucx80b72LO1VbDGxhWMePHv7dRQONYzdPubXWieEuq2DMDp03
PuIx6h8Yx0qMW0a1w0sQY1L5Yes7YJVs0qdMwCPqQ8uiEsnxLikawdJzlb/BJsvurJb7Cj7EH5R8
bo35abCnH0lfVCCDijWDrBckETZzXcXbQWbTEmOB2DaTVR4MPILB1FF7WT5mBe489tGHaIqa50hz
EeMA7X+Pyl9Wfv2YhK1Juw6OtGoir6/UEy+ViQ6ZVPgkHAQnMRcnJ2/iI4GxzyQO2HTWISIkzbGq
sWqaRBL57FMyyTmrL+a7l8bfBhJIcFTULzx7N34TZ/ugTrpVZ3qPXdVeCRQK1YS/QuGSrLXm6GkO
WofSmrl8SDiucq8mBZCz0sbH+GPz8CelqwySxs68Mu4XDhlJ9gIqNhZGgPjnlc6ftKUpm7WJvytK
8xrSgDO3b+7gNd9OF30Iu0reTSlClhcVDzgcgeCYh40jMQjF6nWkZXRVxhXSP7m7dVukCgMdcQZx
LR3AIsEw/uD+YJso54+pdZ6MwPtqoxKV3+n3Ez487kfcQUIn36K8nfwhTC4Wl+UC3IHe+sO7N1hY
pz1OpWoZVWuiys2P0LyPQUt5Wti7R1JJxto0/jiik0Cvyo48bEri2x8HIpQ+rvAgcwko4xDO7XsO
ehbJFahBESfGa9i5B85xEo9IZV6UoJnPGrLvKsSI0g4WeU4xvtWqxXIFtCGa5ugjQywQNd9+GgTm
Dp1pQTztVYShplbF/jNgFl1w7tGrgKjqgY1AuWFM+HZwcWX4Ao8lOgvCHoZ5205e/0bUGD3mhal6
MIv3P/P3Dw5u0x2kC19AFfxeTuhP1WC09LDRDcWMlebzsTXlK9WGON368Tv0km4NNwKmLEIfmSfw
IaZBnrVy+kMXx8N/feH+vJdmdTO0ba5UPqcHmezDgCvOTv2zsmiv5gD2MNpdvBYQtBduNw6Hv1+G
KBkPST98WNTuLtwE4cUxwSN4EbnHqVlTlEqTTOxHy7zHqDPHM+L4FM8rlq1sRhsZ0B9+rzXKqsqh
kTh9sybqFTtdn402SLaWN5ZLmVHWk9js5zCbHuOga2HlgZPvvJp6Y7OboFXjVh84W0L2He7HZv9L
16OxLmj1XEb5nGBk0c81CKBVGwJ9deZ4E9s5Kbwp6Fd6kjeczsTe4y7cczzBffSoKH8K5Jef9dlJ
f0u6Zpkf0kvhdZQCJpjXhNUe1ZjHe3rz3NOIV61M7sYqFjJx5coHC/wsLaDpbvbC9ALCDDepTNdx
kQaLMAyiB8rJXpVU9YKldPKYDfnWwvHZdxEHZKoBHrG0bCuv/sGXYD4ZKa7SITVAbZS+RA1Pp1Uy
9x/GYBTQKtC6sjh8L20yLUoP7hboTEfl0xIEgDykeG314OinOY0iwAfhRzqqHWtUuTPL/L3Lgw83
9bcQcU7BIL8o8sOeVLhvBhoYYbhaRwyiNcWadspDqxdAfaAn0Ui2mU1CAwNaIu4MhxCPAPXKnU2a
E2VH/Z7B5JiV6cHNz3niLUQBOgiHsOuZ03ZgKm5k3+9KCuxYCrPBmEJxEDyzaPkkCN0xAy7oOfV3
XV0RdfaNTTyaF8Sz4CC8U18MLuHc+rNPEc67xHs02iHln61MLOlFdkzkazaEn/7oXPnsXjEnvQnc
3odIFwdrNM+gNjvycZe/f5GaqTOuq2xXi+aAT40HR+VYawFA3wvmNzsu7KNQfI5lEzIW9jSvDgpn
hHe//LqsGJiCkA/uWWQRRfZe0E2vimKiGs3ZkZPyDxgeyRFnxqUfxqX2SIABCGEBVOBljG1+praH
p27ldr9KorBdYe9+4sZzQ9zljFNwiCyEnRBSZxxZO8NMhrG4JG7WEPzDDXmpCHiyYaAwsbtDPhov
Jq6gv42OobeJgg67GtlmJGe01SnE5BeMuBNHDGL3F5Jy3I6pJ3xmsmKvhXmPyOLsHSLZOVtCfceK
ddsSTA5NwpaBbfR+T4u64cmdi4/c1xe7SzCBDsO0YkEArL0Jn61aFbsyoocZK7deCBn/5jTUcK6P
k4UrvS201ZdhFM4qghbPTjm1ukcLr+86A9e9IHWJiy0/m+jSa2xu6ZLH66vpT1S/+fIhDvLvIsyt
BXtYd2OYUNQ5K9tZ3jEfSLwOblYdsm7cunhKF6YpXoIB4ktnTT9D+dHWY/FkE4Cco9cC9ssGFtFi
6OFAZJ0D/3u6w7XkpWDJQb1wMKxGg7LkvCWeOlr3aMGXVVu7UnJkmu1gq+Hlp7H1q7NWLUE5bJbm
h0YDPKgQYsQ0Bwvdsd5T8JNEGwNywazqWJ8RigTeQL3V7eStY7yG99ghfWZ4llmNPZy7KYp+2Shl
IeyOrug2A8pYHMZHv8W7Ft0XuzVxb8U2YyGn2F3FGv5E5gw0EUkWOGZqI2xjvk3wHNsc9Ze6aeO1
mRNb69vqoNw1/tCFO9ETPHnW9zCin+f4KwlkgUeJbf8ojDiAqBdShOvQYj7wu1JPvZiVhixAkUBd
ePOqHZVHMB2yWc5qZ224sbwELZVCoUO/Tt/Z3UrgjllkiggbNnC62JiAay7rXUM6sprza1aS2hrV
T82suxhlvEuCPlySnbxUL/JuzRkh7srmNTLcBlB7fm0j3LMt1nwJlsz0csx+c7Zl3/MiNTc0hRQy
22c+14Dmq0MxFj+V5nKwcVm7op6WXjM8SKPHuSpoK7YnNjET6cqq/AQTt6xr/6k2U5JclDyBvDGB
RJmAbtx7ymzc9Q5PuchhHc+zhDJXDCS+R8QQdEjg8VxQnFloNVLMH4n7HabyG90wkunTCJF1nTkO
b1DznvnZx+DfJeK92/DOWZQtukG3JfB/kzE/cNPnn7RNP/QjdHqWbixm7wYnYx9osYN/+B029X5U
Y7nOtXcQZORMaqjXLidlqrH9ntSSuYfBRdK0y49malwr9o2oPRcsB89JXz2Fkn5W7vBA4ngVWv+R
z4iO8c0l/Y9vk75oLf8t7sez8nlxkCgokH9EYDrAK/lKBH0N94BtlaUHkxg1RwCuGuAqArOFVRdA
WpBWHde5Ntqn8HPkjtu7klPr2xw1v+fB/Unn9qVwKd0mQ5yGwysYBvqHx98J6WeCjtODkThfxlg/
zUNxR7Z/96b1GMwDYdt+j7Xlo8/v+DOFfoThdNV1+edokFCNhvHbgmghbM3Hh/eBQeXs2simjAn7
iOKPBUvpF8f39lOV7eMEth3Yr6bSH6r2ngemgEGlGwJi+5zUQdu7S4dioFkaWxLxKxkoVFdvB2oa
nhe2eC5usgzgdpzvUEb00t/z6UFCiEFj2/EV36NoHwOmELOv+V+hUZPsa+lBqr6Qga9y7xbfqqau
pGkenGbgwWoST5zhrixzd3pQuv7StnsU3rRXA+iXdCxfRy9WDFIRQWPOZdpE91T5z+TuIcFxhef3
6SYsdpOL/T78bsTw4fbQBXAsFAuWRGu/Ki/1XB0N55q7a9ofX0t+dpXpa8Q1FYfLok5WgmaPGisj
W36C7+DB3Zi1oHbQce2+I16Dn4JSDbUYXZAxrNzYYnacraVnPJXyHh1J3dfM+U/2zmS5jSTd0q/S
1vuojsE9hkVvMA8ECIIgSHETRlFizPMcT9+fq/KaZamqM+3ub5WVKjOVIkEgwuMfzvkOPCMgfZL5
R8Efn5lBtzmR7EE9fpUioY1KvJdaExMpCPO30IVlKn0LzlKsLzFxkJ44hF9NjvxIOhO3p7dnjbo2
W0C1eBL0U1X8ZBFNpE1JjktobXNCYHZ2d61mpOpo+EJmHBgKUSgL2PB32V0xFuJhBlqyByN68lHD
0pWnGyKkc1wz0WPGSpqbTec9wSwUaRy9yIZsrK248ns8WUbY15hbxu9BEr7Dl1nUEaDPMAJg7DNU
gQRGJHN9QB3WAcOhhNmJsuq3vc6qG6j3ikzKaKvVjKVEyV2nQmNMHfHq7PHEcxt6zDoknDUC/bto
/GJ60LitzLRySWismMnCcmicUuyFAS5hzDoKz6xRYJkP7HUQqfRKiR3Rn3DpL+QI6Yg4OAhXkUSz
k2wtfIiziXLOkliCMueQRS41UBctul6+BAbv8nC2pfGRp5+VEgW4IRuCGuGHiXzl2EyGsZwdOezJ
R843aaCnHNf1xuj6eoGIjBrDYC5piXWYU2kRJmRtGjO6zjFoQc0T7T6oGH6iCqVTDwiS9HFl40TZ
1X3dneXj3H3qJfiQYS4gG3E+CxkaG1ND2T/0/W0ydW+hade5xPbQOIwkdAfNcxiTsJ57arGDShbm
C3peIJI8F8XOHDuSy0neWyEvwArq5/eJKRzM/VvppXJBDOpr0tZMnwbx2HNoeUZlbiPbu+iVuKEF
AmXpoma1a5b9xMRarOTltWziej+FgrYl6b/XIYJVGyedaALOnYC5amGii2maZzdt4aC0nrPC3IC5
jGZy3045jmQmQAu4uShBGNRv6pm70/XY/iNOpxaxQu+C8msjDaq1Kai4UgjeqD1Qx0FLYFWbU6O4
7lceexiVOKvYSefrvrJ3CN+ndRS/1pNG9mBAthvYmrTNg3WXRs1az9o1MQDLyNPvFLhg10oV/cNM
hAok/ewKzUQR/hIkTrVPPJow3PXWox7M7w0JAVzXeCJ75TxIq5fMd5qNJQkWgMRCkzeUyNr9j7ID
ljkY0Nx6C6twOaVbM+XLJj39dtXfmfaTMN79jJvpMFrZj6HtV40JSWvW7G/Czh/nIABGWW4rEj3x
M8xveZOgvvLy59HhReENcwpOHqb6tRyoh99NZ3h2c0YYnjHo61IyUAAVuNTggGzoKircTOSq2ojr
B97qAENOPemwUKINALd0Z4zNznCUwUTToFdOBkajZVM/+4x0opGD2yG6G6M0AvzBf9J857mx/EfK
Akb/s7dmjJks9Jh8ECVnQW9Ir0m4Ln5jhvVWd50I9oHmwSwdP9pHyL+ciOArm37IqT45OqQlo2Tt
Z0XlFbOIgXxIBmKbTfG5zOr3emi5YtNvknLXHscHYmyXzH+XpVZODMMcpBtWf0lUb2AB55nSU5u9
2iObwzCxqbn06uec9rQpGV0K4y5rm+jdkzkOr2wX1xlhHLXpHIgY/pp5S3opfrojUi295KsMkIO5
9iLrw/IbOG3Zj8xYjYH3VEz2uDQIkXK84YH0H7avfrvOevuplvB0m2TpBQnWtwBwUvPeOMm6Lpo7
VZ7YRADgutE5aXa8CgCJeZg301vftW+l9A/qa9UyOeWFOFKxblvrrUKyzMaCZms8GDxbIzFs/Sg/
Btlj5eRvnon4WrevXtesWn9rz/2baToPfJIeCHBzIjwnRqAIiEpEnD4WJApja3JELkYqk7qQ65RD
qibGgBkCRu9iptUpp5NVclRGmfHsTvMtavK3kUFHa0HycvqHzC6RghWAMG+8ayvu0n2k12tsfmzJ
vUc5dI/q8+o0BrpZ/Mi3POvJEkvuk98270PJVGuOsbzYHb32OCwyPCjgw3Y+okFrQpNpprB66own
I+DEZWkpotlUPdlp94qfgbe74QlgXk0bWzl+q9ieL7Ct1jWeXtbZ32KJrKiIq6fGe8oN+1yBla/d
aWOH6TanLCamQd4jAu9sqR/8Lj9VdWehVtJuI2lbvHNPccykSnM8ljUAl7dpGt9HbfzBVnGZ4vDE
9RVcrC656i7m7DLtd2NbHwV0+EWjCegivliUvXissCLGXfijSFm4hhVsjzG6M3sOOQnrHk05IajQ
6R/tsw+PRGuOKQhF7FMMrft4p3sBHjoTPwWRJ/Nq4HgU3SVAStNyjWjGdIqEsY3icI+T/2bGFN6a
tZnbaQtDb+f72kYmNbpIti4lMvVyZKtkrHzXDwj96Z5Jat3ga11w7G4R2LC38fQHUMhrUnCf1YUP
pPmjAACd8Ewr+jPaUbKDcGtZzlsKtqzWvHOayHXTui8s2t+GpICwMB7psDmuKv3VGFy81NMXpqCA
h3XzNHHLLwyElIuiH8irM/IjpcdD1Yu9SQZA1kBrEf7NZPpQUr8UmXkm5uKMjPyD9fW3ZnR3Rkw8
CxLdrTN85gKON2tPgQCopnDROFHdVvs+G82PLhMvYCtempC5O8OIH3lr3wjrWWuaubfb6s4e832m
Vuz8d136wGyar6QKX/I82SQSuZae74dsXiYTi1ZlncvjR73fakV1s8NuxZIKtFL63dTZA9vWcx5E
60h2n4xhdnO7mrrko9b0K1DWbxl3vQb4pgvjN7Mcvg2thrdGWMjknR0+zsvMCpZsesabZg0uggdQ
Bhgq8yCvxSueMXvXDl5My0CZj/XVdX/wWsk4BFvT1OTEvehs0myen5WRXeLxxn7ppz+55yowzyS4
vOMWWAROvEtDHK7zeHZtNCdafpotcQRo8TNSGJekP0qte7O4qWybDdSEVyhiZ5roT2kTfcszEz8E
UA4w8wwhmZpbzavUJDYm2EgMG0unIuioPIeOt7N6lil6Ozxac/k4mPWhna2zlhmMn3leugFyywQf
Fdle7fhc80xZzGxECiNdBNO8bgsubU5P+FeLCd+Tn6FdK+mfrrkcoE0vA8htS7uD9lqo7quGHHeA
mfUIzQDXrkT84uVTCAjI3flmdvGDi+FjEC1dfE7MrxSmkFFJg/vezxlaQYP0M2tCPYFTs64RHj+K
Pt15bX4zhLvuLQjxhbRwCFbrVofC2gKgcp6R2e/lZCFOYMIfmG8SrME2GxkBkZ3h2GoaA7FgIWsM
kuJE7tvF06rv1ghJpC63GA0efLaozTyfs6R5B/pxLbKbF4ZwBBzndXLfQVXvRzl+FlrJJsUwz22T
XP2lO48vg1F9DN2mr5uHoWneQjF9czrlM/Luocstl4tFKpr2czKjk2AKzlpkW+pKVWpSTll1sYcU
tIo0gKCOk7EaY7OBLiZCKDEA6IwyltFI+ONw3voJNRInxtq2+JiGMls4o41iWgvNdWfkm4oyCzb3
s6FNwap3jBe2WycvRxgaOAd6nF0k0rvoue0hZvLVZwjCmEetZpcbNZcfgycpLtS8Pyd+3zfctedN
G+A+dpXdirTeBtbTiOawGepnG+uyRxnBdoBxOXkXSpkaK6ckTrxWemvbEF/q+4KsedIt7FsV9n7C
fxe1iVRHfcNMGM9OJiOYjmBMgu4KU+NA27Hzw+jFzMxN2xd3Z1kb80kakJxwYdCHhNhppXuETNMs
1b80ZgQ9OQHtXvQTn06Lkd++FWb51IUbJ1xawyotgJYgKRHdvEpITTAbZeK15FWfZ57kSGBp4BZ+
ETMZHhvWiPMdLfQ2hmhXag0sXXdpC4YiGkRVtvKgsxcmA2b046fByIoF6I0V7JJdTbQlcGrGhGLv
D83jpDknvKn7ALd3PFt7hQRniD3d+jkCgzbtXLd7FNG3QI0yh+JnPLjfmbbuSdZENqEv7MD5Xnkv
rGh2gZ/+9IV7Ak4HZNGu9q7efMy+ffWzeD104d7NmeB0FpxZVjlagz185ogss2TLCG+J2+Y9Z5u2
kmzI07Q4GAlWbzRcYg2FETRz7pBYxFp1GQMu4gzqF2ygctxZTADGzPymjsygGd/sjFBstj/2Umse
bbe1ll6sV4ek2HlYTH1UEyeJYbClnjjk2j8DP/5H/vk38k9kWDbZJv/nv6SU/yb/vIbFj5//a9+k
H/mPP6fa//EH/0v8afyDxAzTsImit8lk0skr+UP96Rj/cD0hdM9wPNJskIVC0GnD//u/BQJPFIjC
tV3DZm2lFKNNwf3Mb/HlWJRwx/Ic+m8l2hMhhqzzTwlawuU/BAlbvAYV6fJ7qklFLEadefjmNQdt
kBmE79MhtPXb5OKW0/3iUjfIUiarZqAIFn8xeKO9KfJ4D1nU2LA/OkMyD7KLW/U3t5iPkSnfMHMo
BeKD28SsSWDXJckHk9aTU+ibQRMAgE9hVuwR21syeqpy5zzEHjazYdz2xPR5Ht51cNUunJT5Go22
ezDKJ1ZbG7hqCTtPNgSGjxggY7ek9+2qJVILc3oKBCRhy5h2OrkjJ6dWzNqxYzmviUNipdNSixnk
6DhUekN+tQinc+29SEJMp4x6NDaeXs4JU4F6zlv4X3EEEB9r5zI34694okB3G+dMlcswYDQuCYGO
rXB+9JOzApFP3dhge7MbLENWdjKDdpmYYmVpoELq7tYKvjcLcs/JfhLsftWqWqlQfsI9dyyiGHyp
ijAEMpHGcxMCiW/2pwSYRNDwbjqjtspzTC56eora9FTkYtflbBBluRKVvteG6RLhZdFQZET6fCw8
/eL5Ojp6CcR/uqCCXAwm8h7jXlN9UA8DoodjaKenuo2+DESznha9+s2EnqG7maF8w56/zqhRmjXB
bWfHwnuAt9BO4g9DIoMc+DETwsWM/hrq/t4E8pbA/I26DWEqp26aLwJ9cGwPW+BvB7bFhzrG1DXH
pwgtoTQiUlqWIk2AD3UY1FtQYc7OTIetbJODkXnngfFh4dhv1QQGWZsu+myf2ulVT/H2eyL8Yt+b
LLANHUcGi75tHH3mPAMDjgkg20ITOo94F88p37mAMwnv21hFbbkyaCYThusstB7g0EHCv5Sh3JWt
2pYC8EP4qtfJSX3Chj/cu4aRxZx8F0n6JYPwq2rHq3obS22+I+c6ETLKumtbA+Od9A6MEoNFHZMx
/RCiHvwyAJuTbhlYw9XLKavqYqBSxlAMLWGBJeYwGsNlnFl1ThE49kViSHxW8myGvINwq41Q7FQq
ThSmX27ALkAfobOO1kYXyQns8V1dk3OFiI6oeiEjFqTjp1uaJ9ddj8lIlT5dh1K8hRZ5agPmH9B/
NTqUX9+D+nwxTtalYXkc/AoHrYIvv3Exi+G+Csb0w9HHI/SONbMz6nBmI8BFBddfO116zOiRHr3J
Lv6qk4ZDot1kDtsAhg+aADHGfY5SaucXCTqX6T4SJJ5Bmxjj+YI07pQM7aaKuVa1+jkp1n08busK
IE/a3WotO7EsRdvzfQznuzd3GItQEo1E+A33GuZjg+MCiViLqYYQkrv6BDt9OmppchJh9qHeGHU9
GhjxnGhgJj/fkcKtemNa9IMSgDdrn03cKGsKTbGTJh+NVs2XodEvrTlsC/aCOJ0Cq+br1SuPnydh
vRUrns4g3xpyDrxZUta53z1moSFngi+65w6LlLq2k2Q8qteWBpxlQ9+SKgh7cza3NNSnWIncO0BT
tuzA7nCvq/1e1qRfoxDrKHpDa79WEdSm0W7UxYRIe4PR/Y6Aa2Vm95Z3yuqdt7FkZ5Do852qp9G8
54BAlFrGBy2uNwXCoyKfLw523FCOt0xnIpOvSbi+aN10BzgDyRpIsF9EmO+0V1QOT9g95VnUOrHd
cGWZUvcmrD5Lt89ETX560n+h9VjgYfxi7ng0cZJVXMwaLV87HYrAPhsYo7WLDzPfKhTgnlaHFUw1
J4fUtc9C9re50i+lWFSj+ku5k0TTWd/tOHnSi/jQ1jhqzfQEtBbkr4qBCLkkeKftVF/W741VP6rQ
d69sb00zb2bsA7E/HmduBPU/BvcwZg7E3V14aDhoOoxjRS/a+ONl5NqsRXerTG6xWJRbPwTL7Mid
OqyihtsKMw99XpAeDKe/qQNbjHAY0H14PNnaeL4bcfbRVtULSTxdNt4snwjNSIyERP3EM70PRvus
bkl1JugeFuuYz46bqDG5xwwDgWWPTKPrSlYJ5DB6HriqTu54JjIg1durLbjnOaiYj17Clkgvvkea
c7p5Hah9Bw2PZXOrZZiXBu6P8KEOz+p7ZaZz/nXHGePZQMa+9DXx3mra2QC1gBQqfOyjOl7YJOGx
J7ZeZoICF4i04sOoQezB6blLx8Bf6rJ9dePqY0IfupOx8RkHwJRwrC5YOJYPVmeNS3OwD2gug4ck
RD8cTZO+tiEmJ4594HH3kmJD30FwWmVh1SzTLnnLxvHiFcl0nIrs2GLFtVDMALt12zV6CB562ERp
pqOWYCM5egsBnG+f6rdxCPvDLwZ2RP3/z7/69c+mOUI/kiHOdeynKGTHPce2dcj8SBx+/dWvX9gT
//G3wlIve6GDIzt4CMUPIyK+g+cECBEnNMVW++B0gOl19JuLVEv9pSPDiNq6no3Dr1+GqTIOWUw6
vD/LV3hPi3nqEKu40P+KFHU+3Cm4BcPB9UrgUwwRurSHCqtHd8MxQkRFA9r7mSOk03dosUByaeuZ
DNJ+TtY5ALoBQC7PAJaJb27zBT54k4wp40kJq7ddocFxKnJD+Cet+QBmcGBYSx49pJ/mWE5F+89f
OjraIy+OrspB7hnW44aiiL1g7vOpR5tUCy8MU4s19dfdXbDy+Jilt0MuKMnccD/qnJaz6nr3AO33
HWbQMteQvxMlv0BIRa+JPxsZtLgjwWlXpaIYZRra8lpCim1li4iXC3uOzc9USw59Ls+uQPgREvWC
znBXlNMbjHCSSrjN45rDg1sgn9Cze/M1qCf4J/V68il0hHS/pWwnHvV4jTQUNjiwY46/0axgcCTO
m6MRYgrlyqxxiIrinNr+okLnMMvoIxI7cjaOwk7+JmrY+Pcy2TOxZ9nCRfJBevtvgYNRzGUYM9jb
dU7yVSX7gWF17gw3ONPnGt+hNoEEjb5Gp/qboMvf4yYp0D1gO6ZuEfUoDNf+zZfliaGDKgeuxA+M
y2SV+WJK7X26sjPOFwqdKG6WI9hFXCjMd5vNn7qZyz8bgT8bwwyV5Piv/YFHP+46vALd9PBp/Kst
bHCc0Yr9skB1TRHPWYPwBaJJufX0a2IMV9uKPpoC+cZTJLNjLTjVKGzxCGz/5oX8li+s3gcLWhJ8
QKKJ1P//6wsJrBwTVePnO/XhQxO94gkg5eGIvO5xKikM0vbq4Jd3Qdx1BqyftLsSfLfODZ4+yCMn
j5zOXKxL5/WvX5nq0f79LfIYkTsOS2Dn9+RjzL3DHE9uvmP3kHPUHNlBP2kNu+ARqMyCmNy1SLrv
vy5vCCrHKJ2QPxi3oLkUMv7QvfHTCjkAfpWHrpwvwda0tdcyxS/Mo8uKkdeyIlK1HQ4SmMzjVpUg
KKe3SYwMgRtAVel6y52SjtcsjA9upl9m9OyQSdYD+9G0qEBb9dcYGbgh3lJX31Q8/Hy3Y1k+bWu3
uVYToAJIEglhaUYacev6m9yuEXChd7UwJWTBXQumz2TW2SsJQC+4zK364qLc8svsq/I6vnyMUZL9
JlUi0Ty/BvvJItVZDab0fxjJErSJ/S2sYbH99afwny4P/JUmW3hDl6b523WK38jLClPku9BsNqLQ
L52XHrL0+6/Kerwbbb3/629oWP/pc2e/rrp2l4AR97fEa28wiIdzuTMDezo2eBVjyOqxdY+L4drw
4INrk3xMI4faDL1L7/ob7e6hEtmBpdIx7eXemJ9xGu/z4jRn/dXzOnxm+aOF45qFHQVp2k8Xi7lw
7ZqPjXmMWuIW7JxddMejY8gfZs7DjlJMfV00yxtLW8je3gkKUNUVoIVDxYfk0RyP3oAk3Zkx6evL
DI8JyPHllL3bjfLYD1v6+62I0xPan03UYCEZKFPw0nm2AzrPSLBwlbtoMgnUYJmxj/F1rESpLRBA
BSYE2polXe2SDer6nVJVfQIGX+hUUmZVosUNHvNkvOPev5HWzZCVwgM/7JuZUh3XBRBo61tNO4rH
9kMVrQSWMgNM4f00r3U3ffYm5Vge0bKH16reoyaTXbDveY8DGZ8SPTuFrngzC4xy/YFt2cOoxV+a
WZLYQ4BG0G2mMv0wUv/gmKvWuoyltSPubTdxavet+2b3xkW1e1QsxwlsyFpI5599UmHvzG7m2A0P
Vf6EVuesfg4NE6hnBxDYCTVA3+AY/XFw9U/fFWfHYEzw11fa785cdfIJUh4weriOKd3fLu3ZYdki
NAunJe2baulGPnbj7vjlq/qRc7vc5X9z2v6nU1/qlJzIkR0Mser3/xR4X2NmclAecdgmNGQNjWnx
94/U/3DLOrCphFC/eubvUeFRWCVtquv5DnIYkghJtK2ZzrcafUoVeEuHUdBTAj8QoMB6cpv1aOhH
5NFfqspGAnGMWxJVLbx7EjODyThCM88JbU9vijeHg9DJ00Mc8mdIlWvi+Ltr822qHj4SFZ1IU6IF
OM6y8d4F5r2POarrmnAkc14Dyj01toe2oLtafP6dn3yY3nRs2/ZY5LxM+jLHmu+hJ85JKXajRUne
5CfpXGHh7ySNjnqRkjqksu0zSGiEVQsumXXvli8lEwYX2X40XhIrPnlDx7JEvgXZeHTt+JTX1gl0
65otHtIh+9wiO2Gvs0okeZumPM6AEXxGHw3zAhOfC2Q+CLJ98Wp0LJ98NIAwNRgTmNGX5HGhTfQk
UYKOEH0HdigUbQcyZXZqrqC+na52PX0s33Ibt3dTr5PKedNzfamaEiWTgsSwJsf6pk5wQb/21xc3
7s1/f3xyiXn4zikvhJDY3/98reVmifZzyvKdkfL4zEmSK6qYULSWvql2hL3QEv1YpMAfjZDPSBuj
7dCU+3DUnk3MBSsx9+TIdJ89rWEn7HMnXIJ17gTZLSs6dNW69f2lycZrqAUPjWs+VG78DYbmoswR
Xsb6ObYiNk3JR4wjhF00b+mQd3t8M5uCwV8uSZg0OfMqRgA9dz7VqCoqunq8dr48q1O1mnvSCBFg
6c0x8odPFMgfGYeZYxUnUfKdJvegAQPD2rQ1GC4wvfO18eq5sO07TD1yhOH5rppUBzllrY0EdLab
kuFIY3VbHC9XNRWzy/FehfqFBm8c0CQyLFPVmE+wSUAztwgIvmw3gdEdEAZgWxs+J1SvqgiSjRpZ
WG8eXEYb0KHtO9uuGO625CfuAm4Jy38qGdG15IlI7Urt3q7++oP+D6cYhZv6j0FcuWn89jEPQeWk
7dDnu8HNVw2CIFHCOXIGGOVc5FYLNcxmNx/8zfVlyt9yu1Xh6FI+84Q2DDievx+flSAQwySrcdeG
8p7V6Uk958hn6dNuPeh8GGlG6LGyMdKrxDj2LLGrKXjwcW7VhNPkRrHISe6IYQBfxaqPuCXGmrXO
9oZazLC/2wxSRFEvVL3kMih1xouabuSJ+9Z7zWao4BdyZAzRqSOYr+kxXET86PRDRATv/Gz6DHz7
HJoWW7COto9Y1DI9yUy/q3M35qKLCUcOclSBmVx31bqJs9PkoVtJ4ExR9FBPKIeiqR5GOZ9mLHBP
IQNqkdAQcJbF83UkmyZzODfUPRxYyYf6ma1Zv5M8cI/hvVUon5rku+akJ+Uf6/izSYRKjOw+MGTr
EZCLKnScUT+2XPYNnessVl2VQoVboWN7Yx7IHdu7b2pCQcjnog2RNlriXM7ZlxqHuP34mFOZo3X1
tn0GgLsl0GT4qtN40w7ZyRZUHdM8fxKTavmcRIm2JAhHi8bzDFKRt5iqVuYfs85OYSC9NSS3TRcD
GqfKIATT2zS0u3GSHiZdLHD6ncqUSWzsoDRKPhT3Tk2tyQVBghMfpirYaJNYqyEcvden+qHx9d3M
xLiALTzoqNrqGFsCb2rEvTH08hz400X9fWlOR7hTCAEPNVngBL9/9KMNNgavcjizYE+wAPuYcNpU
7NTpqyZr0IFuou0fjWH9q4mdups7DZ9GAaGI4YzR6c/aQZ26HUNyHRibyerAmOMPEcUnI+9oNsMP
IXhVmuSEZvqakc0w+bFkOXqUUr6pSVuGXLDm7s11Cb+KCXzK44PqsgyfY2LAVcFkpNMd6fZbjESx
8M21kcyffcijjmqih0Cm9fjACD/VvHpj2vOSVXKE9EPN2to2ZbxILHixo7o9lOV0/HXBs/RQZWTE
Y3gceD85vQRTAZGjSOcpmJbO2UNNzwyRzfGAfFbsSLKmg5TnvulxDX7qkEAW6oJT09eYh2o5tjzk
KqY1IyicgvFC4/T3FAzcIpx5klYc/jOS2oqpM8exmhPOpf/zr08tw3L+/fFEtymlp0ubQ0T/rcpP
JyuuTJBNOyj9n9j1iFIZIA2+MOdi4NGxUFfNqNtlD4wx2dEgPeVGUrNndWE1oQd+G9cyQG1GxMWQ
XpEK/Tq2f30Bx/xexRS4dfRVeNNnjDScr3fm4Q35hFQpG8VQOgCVZh40rJunRDP7hQ6pf4w08yB6
njk5ymlsHci1xm7C9FpmS6vrLplDk44RFX9EScnsEhFeRG9Ed5gP9sxtMtpAqA2z+ihrL1wFMbp5
eCa3umAW2hbMNnWrHBbnnGHBEqXPYiQ5a4hDJuHdM9ojApFpEfsvHenMsuAGV+dLyKq9wO88lDCi
OdVt0R7XJoeTOnOeA00/6xXSujr80F2qkH64W/p4JT531yJICQ2wRqjneIanUcs53GwKG5fNQKmn
nrtEoXpcker+axzv2bCee/Yaaaxf1FdTZRJmKlrj6JA8arWzLtgJqKsigYOrvojHvL9mvKwmAxrr
hMQcD6rTEHAzCNfeyWL6hAi2Rh16z7D0MXza7DAFXL2iu+rQcBx9ZUzDtk9mjqVyHVTNFyiDm4Ww
TN3QrfNfpf//7N3/Zu+upk30HP//vfv2Z1EH0b/wlv74M3+s3F39H65gRS4cag1Bf859+8fK3ZX/
sHVPgG9jmGQ7hmrc/1i6qx7/jyW7pSssk7A9qaZfIJj+W3wlx/y92/HY7/NfuipDCFPaaprwp5bK
MzFd+IWb7sCU/0STmXF4LPS5+vKkzSjepA7zkhfU/Q86ucOTCiB2Yawf0tk4Tb/CQ5DvBi6JPKxh
ub1UhDF1T7AbtLhcosFe+7VnLoyGyGPMyk9up53doVGEasBjJfnISuy8otP8OZOcrNuad4ytntFw
SPxQEQsS+QhaBm7ULwwVvjyqGOaaPGZLBTOnGRHNgwprnlVss4V8NzPfBmwvrQSZQ39FqmMhL6UG
c6dLJFAnqzlpGX7DWgVD8yd7UhBjgBtQXNI+0xAmmz8AOWOGmC0qj12oR/gVE5MzR7xj/8n5giAL
ibLZTLH+gcPk4gPIWTQqt5r86mnGwJ3E5BCVhQsFFcpKYjv0jfma5+oANFGiChVw9eMwfO4JLKl8
OBuux9q8jtxPjxxtUxKorato7RbF/aKv4JjLWF7JQODlli+dCuSeE7o+AroFPIdMRXbPKrw7LWFA
gucXiJy7gTYkfNIIDBNkfrM6WUUSiXXGFhGCX4QTDbs8dYqKC8esjCeczUv6lNj6Xs4Vkb7GvOK9
uujsKfEQxSrp8mCrKHIjIJQchxiBrjpB5RURRF1NkB/aOkJrmUBMKtacaMkfxE+ca/LOzd5Hsnoo
dMLBSEOXs/z0SEdP8/w1D1yuB3sbdPIzQbm11NrykQC7lT/XF6drX33y1ks8wFHL+s9WUeyx29Rg
lW3iRbon5twkTGfudWjFNw1phaiLrSUe8OL8KElTTNrulcirh8mcSVZ23J3dWORckAyfNSTEa0TF
V6Dv/ammL41+tmTJu05IrZYkV5OUeb/3tgIgb1+Ram6RQ1+QR9/mIkalTRLWZJpKPDetXVqNVauC
7N2+2ePdxBZJxr1UWeT69GlJDEEI6sdQ99YWskwDsCfJfrzrKcCpjWO0p6YUJdABbhl/SE+li+EL
GKCxyXJY6g1cioVbTFd82xkDMT88dXq8FwnOXJygbgvjg4MlexqqY6tWLy3b2rGHoK8xrbUamlXY
2P5eev7b3JKl5k5Qx0byVSvUdG6siaNrjqceL+Ey0nD6x1hDZ4c8NCsQBCBFpKu7oUkmTIdImQ+z
8mGNNl3nrfWOy3fym1vjIj4Lw2qiKxneDQrBIMc+W6EkQ1HphHZxahL9PdcCb08gyUs8Wgij8brX
FgDyYZ4fYi16KAqu3ZE0hS3MtG+Y3TN8IfVD3oppw+J0aaMsWbZCPBYJ2ZO0a8wxxg5RNTH3PqfU
pnOap96N9J3xQwNCtG8TZm5MHO1FF1U9snEih9AbH/NW/dAlGuw8HjbG1Pc4tytEPJW/0+DH4VjD
l2AY2krvGndphkOwFAn2b8CW8w0GPJdR+B0rFuwbLIEYmZNHW0cMiPH6wCa3fGIMV/F79DtxnBzJ
H9HwBvrVxnbeEs0zzrIkqZmoGojH8gGT9GfTJv3WL8z7UEc2Dl3e2LCriC0MOrHgrvBg0hHk4pIN
ucmwGk0ZdqSurwb2xC5sC7P8lnaO3AhN4PJiTloX5nIePzFGR6wokCoZdUxiV5+x4Gv1nRhtWnHX
UEm4zsOg1UxBCeEgqATUkpYcNefYU74hcyKyCT1vZdj9uuy9U9z2Dn/ajBe/IlIGXSwJKoLInth3
OF3OKuOg6TFKLRoz2YxtWF+LwNgH5AGu9TLF/jHYKRG3zhH0GxOdMqwe7drYNUH+QoKYvwFhvKWM
KY7FhKMgjN55gJJfP/vXCKiCaTjjk042AfWdB0p8rB8G0RDpPZOiqs05ioScBA99PMWjGB4NlweK
6/mfWazx/etk5eZ1CCH6u4bAZtk3AO1tWcsl4JYX8/+xd2brcSPpdn0i9BcYA/BlJnJmch4k3uAj
JQozEJiHpz8rWG13nbZ9bN/7JoukqBKZiQz8w95rdxlNOXL9rkov4EtnfL1Y4wLQArsSmbHPZWAx
uDtNaBICevyjm45LmIzwzTrXD/bWMlz8OSaVOYr0Zgr3Spr8NGDn3C9keCe0gvtgRP4E7rs8oKT8
mcihvjVl/DoiIEGYJDeESy2hyvxk65p+GvaW8eiuHfagWNyZQfOYTEytYSxNPxyrW5FIyMexdqvz
3POjmklkoiHB5WP6LabFLl1fagN8SsNAb859Ek7npjyoYA3rbKUjTsf5R6LMKze0DlaunZ4XxXJ2
ZcWbA8k3mqi7eHBdOx0Hh6OnOzAf7e6S+mRFVc5JCturith8Zu4H9uqUZHngxnbf/nSJFNYkWBHa
C69ftUw3Q9wldwRQ3lqxQlTugnvv3PqTe433tkrtDXgu+pF1RAtPqbKCp7FCeGr57Vu+Fr9GG8gq
Maoy5Fo6rv669+AaEaOWkD8AxEHI30xXsWN43o8sYbqIhel2CoQ6EyvR050ldkAMrmPkaFgdlMrL
elEDDANjfMQVSEhIEdzhQx5DO5izA6a78gxBMizKIb9lioFOsAnOHNVI15LlVmiAPAFrxrPgDQ05
tf8JdyXfo4CrDgSEMcTxF5snNiYvY3UxghVSABBICLPMbUI6FRGmrqqCsPRaePiQjrhlnZaM6K+5
nQ5ebRwirqpTu3IPHGEx3nqI/JqxPTU4vBSxqjvLx3A2pxHVyc/vmKG8Vj9FUAy3ln5YRPPhA2U2
iZ5VtUJCk6udS66RKgHjeA7LYqs1mEBEHXJiXyFLqcHW1YE1b1dVQr4xs/ccQA+5crW+LxXE3fkD
HtkA+5SdJ+05gxNlRCunJSOrA79D8ha3rwMW2f4d9UaNPRonRSub51hawWPWX4JEL/BaWR7qmkLC
Ssx41+Zrt52Woj8qL87vnPKweJIEsyqmkJvh1kWUIkJAdx+zEeLVbJzJQLyajlq3rcTlk9fyI4nJ
pTAT/Rrnhbo02VPagsGIiXx2LPLtrJhLUwplYjcuviiHAjJ+GicUuY/QpdWb88zkprlab7gqxl1v
uwylDANFYM9bxbHCtsUa1Cv3BInuLKpm/MOSLzTlceyq5IdTzubBK1PtMlqpsWqYglE0GlRfI57y
lTC81KHORjWm9oOl2jCvOrpsOz7aCr8pnvA9AWvHFE02apzpWky3yHEZ7kSl/6AvGYDl7gMN/tSQ
csR8pQ0Nj3hhD08hU3GCUrnYts6QAhexIM0tY/E42LBJE6pbPIbxFUkAJ+iMpVx5BZtpaZAlW7Nf
9eVeLVV131ZZmPvdg5B9d48Vs77rfUyQJuIgcvGesQ4+56TU4lVU5OmYEFidRM5My23sJ0EGaaDo
g50pWzyp/GwHzwO00A2e5BJQnwRr5ZfZI5l0Svk217agHib5TlWWdRd47yXEhDBSVnEERwJwB6V5
XKubBeW5qyXovRajZ1qWnqNP97VQ3Vi4STNtN/E664W64lZAVMqZdehdraXuCGLfoeJvTS2CX1HD
x8D4Ri2Pd7VQPqhOM6WLgX6+Imwir8YPr+5OhhbYD0t0xRj6JUrmZs1rYwafsmUygS5/sKxTjk4f
edlXgm7fTX+i6LlbUPOvI+3Gaxu47A4+xtQ9GaSDzOj/Uze4UpveGSjkIvwBsIDuZu0XSEQYS0Sv
PU4CmyJigNjgY9dpGe4uycR81kc23B2MtcUbBqUDZ4KLQ8HQVgWhTQsC94KJi4G586OtbQ1s0j5d
fA6ING/mTj3xjTjBx2SvcET4OCO40/YAbr9GbZkoWG1Gnb1vB/BvCXRvHfhu9T64kIklVDWYVxXC
AHrV32Sp/MVHrjMv9bnPpsfGiW58bd+o8HHU+Dk6bexIEYxvUrweDOAx0HkPNVsHruw/A54QwCvs
9skd0mYRYrhY7wx7xZ6/WZ2936qnvo7fpvYhDsjPwHOCr88lZMlAFrTiSGlwpnjOfaeNKvofbHCu
mDhYZvZwM3/uamtLhselweui/10a6k1udtdJco/XppjaedJeZJa/FSJwbDMsz3HTfltp8NQYeGvK
ibR1onP1G+Tq4WieoK94S3qRaXqqa1KXkrjaLio9MsUKaT2QZ85IxbWlZ8Xb4+LxWfH6lNr0Uzub
9NsEhBtonK0dgu6fc9f9mHALzQPWmuaja8cXYzvgJ5LaWISVdr8gnjVwHK3+u4P/CF86zuwSkF36
SGbWe+fMtwbVdYpvCZHkwcHHpLr6017E/WhZ2MMpWLA7+dr4ZOGAqnBCkXJtw9+0fkgWLR56u8wc
EIo9ldpBRYlDQb/ztbVqwmOlTLlzq+LZxXuV3Cm9nFtxZBkl1ixDm7SM6kRHVmxjA/tWpo1cqbZ0
EZS1J3bSwOnVRVwpyqI8FOD3eomwvMONWp5dakqpzWJ0ehcnNrGPbWttJjMeR5xlBg6zZrDOCCw2
MUfEUOfXBCeawpFGAtUjBH2eDLxqpb88+zDtoK6dvXzYZz2omcG9nape0/jvRLPctRaOqqI2jr3f
3CJh25i0YR4uOQ+3HKOBtxH3nOFZhMO4KAAdNHz46wZ8dlm1kdp2hwj+nLnOo4cfr8OXxyG0Hcfu
i1XPxcG3F+Dfy/Dx8ZvesM09zq4OgC3fF4nLDt+fi/+PZXmLG7DBRNl11jleX3rRHVo8g9R3G1ZH
v5X2EuIpZDn7ggXilOI1DPAc1gNX2miCWmv2WRnxDHBPLXAptvjpYoKWYrY72wjL2YifUR+ZFf7G
Dp9jh9/RY1Iv+tDDBZmxmiTyegd1+6msO4Tz9SdiL0yATCPH7hnaUJIXdwEDdiFZI3W0W2V58sFy
1ngwaRgJaOj+mHgzWTO9i2YT4NiUODdjDrgVJ2eNo7PF2dlri+eK13PE8ynwfgZ4QGOkuZUkBCcC
8IZHNCMi15tIMSwPgjEuyqFAJ1D/rPGW9j7FW+LclsTRbMrkhxvBwcSKauNJbfGmzk18dWp1USOm
1XkK2s2qjawLjtZaW1vN5Y+lra4Sz2ulza85LlgcdKHCFdvjji21Sxa37EwxUSn3x4SLljMNaOh4
C7pop4qfA17bitckCvKnoU52GV7cRZtyI9y5Ay5dA7du6Q5PHBjxJjZMqMHzLsDXC+Pv3sPnW5bJ
obObo+iXQ0ZjYeMHJvTsKcMfnOETjq3lOuAbTvAPu8P9jJu4WvkRtb+flsgy9LF4lGOzS/KGGQI6
Sxau8pZB452vjcoMxwCUaPPykr6m2systK05x9/c4nPGxXuXauMzDW/oaiv0QrXU4I02tUnawS3d
cLqW2j7t4qOGQ/Eb0jkSdgzWsY/VmqRrZiTTw6JN2A1u7JbbJu5MdV1a69wIe1+b8nVVXNWLIiI0
FfsWZ3eNw7sPHhR+7xxfKllewK50unPGKg1n+Oo4m2/W1SIep4Chk93sU699C+b6AYVXw+CrojN1
lg2wSgUZCgO6gRM9No5M5FY6Yg4OphMCi9lm1uZ1Ev7eTdzsQHdXvO1VWtyVfXny8Lyb+F4rHaDg
ltvFRM6e0xrNsC7zF2eqXxCtXADw3Qw46Rcc9RnOeoCKzxlOe1wPUD+Wq9IW/Im0YWDqWbopNUQE
n/6CX7/UhV4TQT6kDQRXCRgGhXMUWqTIMM4hUH5r4/5vyh7fw2HWSu7ZeXTt6b6FFZCUdwbkgAyC
gEX3hwDvvEAWaCEMDPYPEylTDXeg4xpB+64hrchI2h9izJ4VEDjngIs4HGEXMHq8XTXMoINq0Gu6
AZQDTMoYYfHtsg3ddi7wE+/B1VgE/f+qxHKTMKWoNDgB2OmD5YWlrH/jwtpl9veFTwT9kcKJVwX8
wgSHQdDRxtHwp7PkuYLTkK/1DjHKG+rLh5HfbuBGgYF8tsadD+Uh1riHxTIJEFnf2qYiT3Td4S6n
xBlh4KLlbTQywoMdkcGQkLAk9OvVDPXP0RtfA6t/x4lw24PbVkWBSgDWEUQKjaYgos3iftxeq+V3
AbsihWHRw7KINNRi/cZbwLmINPDC0eiLSEMwqBGJ+bHDROMxQGbuUNJS0UPOiA35VEHSgIl79jVa
I9OQDQPaRt8+rRGhQSA4CggOrLVBwELnyL8xHem+09iOLgbg4WqUR6WhHi10D74Q18A+GKjoqOPh
GmkQSKCRIDToT5kDvWS6o3OlYAIB6cvloVhPEqIIMYAcVzBGWg0bYdt4IHlq50IhEdBIyDfCJwOf
ZIFTkuOun4evuAFf0rKQHD0ntAvAJg2Ek0mjTmYNPWk0/oRV6aWNmCsMPn6ylq4+lHEQOp6FTIXw
UWy293U3Xmuu5XPh0qDnoL9kig7bwWphlKm4MnWmqoPmMoF1kZrvUgN6qTXxBRM8GygYMAkwmC6A
CjNoPszK+elpYozLLtixYcj0miaDNAOujCbMNLTw+1xTZ1jIYmTXJJoZJA0dwMYPxx5ODdtan2VC
9zRrhs2kaTYuWJtB8206QDd0BJ+rJt80moEDNegx01Qcqfk4tiblWJqZYwLPyYDoRCY0nQmsjgde
pyNLg0278dpo8k4HgmcFxeOA5Ik0mwelS0eyNbyepMfRlWmGD8ZZ9qCWSd0M4CcF9IOdMtl5GmqT
Tx1hUQXLUrJrrDqy92k1Aw9Hi+DgmDBsyh9avVQzhiJNG3KaR9cQA+HDWR9aGlkUswotNcSo7ein
fKsCD6pacir94NA0GMCGdNkzZu9vAajJIAygIbUai1QXv1gyfLTTLQ7nLamWL62GKFXQlCrJSwhc
SWjMEvGedMgHW+OXCOKgEtI7nDigGa+gNDE0yLcyAdyE4eQj0SinBaaTq+FOvcY85Rr4lEF+sjUC
ikXqrtdQqOwbD6VBUYFGRkVZ9O5OlKcxegVswq17SCQ958ylZOck59UeKLNxlJjNZ4Ruo1de3Dp/
KobiC77OURWIVRA6p1ypPTc1yGQQukBKc7t7I12RDgBRVWG/GFC96gQlaQrnq9NXcqvRX71P8sRi
OjUiMx9fvN9v5thjuFGJFSnXHhyIRdozODF2u5tySEI6VcIKdBQpwff282zWrwk5ws59u6qLhFCm
IJXlJpesq+FlHRQzQmt/r87Bg23machZrXFnq3NaoZ8NUNCA2G4GjUVbNCAtn6tXpZFpBuy0AYaa
gqXGLe4qNFzN1Jg1p526TdwRmW0Sx2z/Mgl9cu5XX32WMNpAicGi09g2H35bHnVwIWoMpD0JZRrx
Fitzhe5HZJhp/9aR9jw/AOGUYe9QqabusfDVroIaJ6DHOTH8BF4CVD3HErrczNLBQRE0zfJ5dMaf
ERS6BBrdCpXO8dwTUbUvkcbVWYZ54pZN6icku0kj7VgYIsmHcQfrjraK1RX0Ow8KXq5xeJMG44m8
+mlCyvMh5k2Q8yYIemKCc7A0T3Fmf+KguGYatRfB3BOze8xh8NlQ7Acpd0yHXgSMPgGrz6jf7G90
H3feTsP8HN7JjKShUDCw23M1JnD/+GU3pgYBNkjYXO6KmUYEZrACJczADnagC0OQIQi6AegbSfDm
MS3crN78lSTtQ8rUb/If2aGEjYj2wmhTbhftEybEZ6sc7swIDXWWPNTQDF3tSJrgGzJhHukScS8y
r64IVYJIY3jnRWMRc689MZz+jZf2mM/xmS4plCkGzADNW+1Z10abQKnvtw7MxSmfDjO+nVigQRLm
afamrwJGoxv1P4Rw73qjHXZJWTzhiMu97PdSfcUZA42KutHpGadL9yJL84oNY2ehwyZtDdbLMty2
2kOzYIwiR/XD1CDJbpGYZmB5Kw2Z9Eb/qUuhc0v1Yc+0WoFYqWMKLjqERFyc13hC5kOO5CUQJiZc
pb5InD4v7BRbKJdOnTykvfwZjMFLRBbw+o3DrFO4VhPFSItyy8CerdGZZdu/xg0rxQys8wt607tM
AtoM2gRuGHrYYa6/Clic5lzdjxX4MLNnK+vEOMBMmIQBya2GRnk6XpeEhKwQla4f8PdOf330/amh
P/23r/3bp//2177/xl//v7Q75IvN6qnUed7eU5rV5l5AithgDZWQl8vqHNRjda7YFbBiXh+rLAL7
XPjV2dIP3x/96+H/4mszyxPYJ4xFoMTmp36M6/OSrF6ILABV1neMCPFnZ18/fH8aSNmf5PrSounv
L1ls1edC1PwP/FmSyZLAhhER9g2CQm36Ev3jOjNoQ00Pqs6qlBH0Ff3h2pt3sCXmfeSnHMoBSKbz
94ORRv/9IxyBtQcY0y6C/iAU/Am07wXHCD/mXx/m+l/5/lwtaHcmRhZStTAWG7c9z3HdnoHM/PPh
+2vfn37/gfTjkdf9f/xxpz+SRV5suV9M29rxa8HMki+q6tWZx56NZqrObNDUuXcsbmwCIQ0MxObM
OrU5f3/0r4fvr5VGY5yC4dNX431kTL+LQqiT19YhJPn8xo8Zx0k7/VxZ3+AzzWFX9kTgpRPBn84x
h5S8KRm+IRTndtwxq7KmrxwIP10qDz59T9HVzUWZyxIGgbFbUF7iuSGNtJzbdpvnZnSK/QoXpFrO
rbMczRYuqreMt3k7qx1mr3lLXurPGSe9SSgEid81ySTumwCidh5pArLVrW9JwiN0thvJPqlJUY49
AnORogMxt2ffOQfDtEBXXh99XGJny4n6S1JjJF+azzZLmuNYRTm9NQCAqbrtGjXc9g4cy2j2sCxz
4jOc39XueJLNGBG0Y/LPWMQZG0QmbYBJZ4S4eOBDY8mtyje6WwTTOMCId3QKS7v/xYM9md3t6LZX
E375ea29k7JIXKUO37yQ9lpcBeG0cdXbt6Nl27dLH/Put+dzZHh3q63+yDJPd/yV4bZ087CsnGub
pt6BC/s+7Wf/JE07usktHMPKDhEvv5sBYxRfWV+d1ZeIy6jfV5YvWOB7yX8zfyb6pV54VvOA8W8C
QWIKuo9pxo2Kc6K6M7oVyB/Ct4Gs+rFdybtlupiNIt/1Hq+K20WUuAIgZp6XFUglWd4K45nt0nx1
17gNE1WwUmHcVq3mvAcdMW3oz+W1YCJ9ZUYK2bV6tOJGMspqlhvgsr74YzMiWFmxQeYK7E1lrTCZ
EXmFCzcmSlX4YrkGBTIHKHem0kkk5XJrziyEq2C5SfVPwu7JYDtHeWMKHGeRxEY16yDceph7ggnQ
kFlxUNzmo/WD+504MqZ7pgBBpceLyEYJpQkLlZKdHN+VVFxZJHLYu++v/fXH338C0DgJ5wErtX9Z
UxBLdrEBcv9mB/7vwVtv6hI1HQjwJ4fcgcxpbyOi4TMjepnnbWfMH15jf4khe17K+JqXwLPhH0+z
+Zz2cbnpHfOVlJoG46B6l9bE+GZlKtusj9M6DpeyQIxsiBu3p1I0vemmZgFzhNjVNMVZAffoKuq8
rNkPCeTX1G6JhiKtPBWjC7VhfHNq6zjmfRcWwlKbHn9akJBL6kXUqYSTPjZxMW/rNHG2lU+eg2OO
zwH3KmP2H6Y0Zp8E0KIxO8VA60x7u7Fn8of83n0lAuzqL8CTAYm0OplIeN29WSKdMdtzcWS1TVky
Bzt4Guj4s45gRFvdlfLas0YdoY0FFruUPH1SaRQWA2OrUUK5tascAX2gfk0NRZgsxfugyE8n1A6K
pz2GhnnxfeJko9X+49LbQRlzSizm82MEmWGzQNXP3Ji4FWoH07uPCOvcBm66N6x6vkz56m/ncvwx
ePajsz6uCZdN0sb3sO+LmyxAs1HMKGOJOlIj8a5pChvKuMUGO3MQ6uybhvyi0XiLFJtXK6nY7eJF
bd31I4p4O+Vj++ibzm7KHl1EyrWOKamYDsvqZWnL0FjsmwYq2o6gvgeCh04AvH855v00JgtDcnYW
sMrfKxQfee0t+0XS+g3zV6Xq4NSyIbk35kSGamClJizrYpLF6cXquMbQs136PDQg2d26CicsJ56G
YjnMrnUjMirKzjoNLMLmyhw2XR9sprpSW3P2eUFpcuwUnaldkz2qxEo+1ASw8yKp4sK0ExWEwRxK
/kwAul02XzJ2PiWRmJuBXaUYbGaSWfBEzMp8TFwLfHPl4vePP8bEtN4Gl4GL251LKQF6DTMBWbnx
Zhq3DfWZqlGgOG3zu2hMjunxDEHrj2ly7hMPRYFY3COtVyNK2wHm6qY1UnMjI4FTjQbaSHIw6dyB
k24961Kys8VlcVnZWTIl46sFi9DOTCJAnX9kfs+knoBe8C60ZTh9N/Fvv/Oqi6wqpGo0PyBM7Ppu
ZpywsRb/KL21OdLtVkTLqRcUU5+jk31lw2/bAfs1WksUemt85Nx17kuerNJlqEd2336m42cfML/4
Kl3CIlgks7O+338Itxr2DePl3nPW3dIE9bbv5zszmYdd47F8JLtGhXluQ7H7SKAn7F06Sl7uOxWb
7s/INb+aZL2DrGedMDj4u4x8q4oN/aZNArFbJ8F7u2dW6FmUzQw9koVkuhz9IQHUERBIWxHClDgA
aKJuDsuVq8uLm4eC1nNnWC2334j9TCsXncL2yxrJajPwgRkrmU6JlZxjk8zeuk8PsTCfEpea2Sor
aBo1gddyaI5J71C/FdXXbOTTpssW2mFONka63jVzkejU0Y3AmufECuVbUDAZ61qH3RnaLzfxd9Jq
34dFBAdPtQ+MZYMjFuS7lKVU6ybItaN0Y7Op2AUifmRnfWQy5N/G0oi5opU4ZYlaAZEN5TFQFC6+
axDoXtTkuRKVYtvDHw8+STkB7ykh57qedTNES/ZaDHckmfyOIWE0aA8o1NpwnES0ayOIoVl0z5TF
3zdxw/S5X7acNg7K44U5cGx+4hBC/W/qbqHxvmomwBuKUiJuSASYRfCb9LNsOw7Ex+VwaSLsDChU
1NGpHB9jFRrHsmA8EdFSpwAq9+RB5vxm27Ynun3xzQiox1fVSeR1fm6HLMYwn3LfhUzAvgkIvY/h
UvjXpTDwb5D3ItaIFMkyzY8kli6sim3jKGQ3hDGRR0AIxHSWFbMaxYsou6uFMOmcxeMt05fiAD/G
P4upjXZNk38Slm6cHVDwm85ByjWuqqj2JVTTUPb89LmRZkgPYnLS67eZnKHLX1/RX15b3QUkzxja
120lhmEb6VQOr224VQFHmfdD27z99Smak0PrmNNxiQBL0WSzXNTF3xKzsQDq+f2RxxD5SIL0bnFh
RKRFgITz+8O1ZeBcFjGJ3ZX5Wq2yZ3PIt3w/yDGq9xh2fvBZfxRTgkZDFJcuRhqR6I9SwFReX9qn
hXkqb8HqJNRaXVTX1WFKcDgh8iutfe95DYeKp3bWsDgb6bIXlvP6vpRJxbHVVBcO9wuE7WzHC3Sj
+O0vrX5ojGjaJy4Wcv1ZnvjRFmUJ4PHedUAXdGV6agx353VWcPTjbm9Jq7t8P4xTRM6jApYsg+GI
7Qc2XUtWclRl4jwVjrspGIOExUz8VDxmG2KmDzGvuIasIsOq+IYsKyfYv7HC4TzUF7QlsG44Armu
y08zbnW0XH4cUvC/7cxysZzRijQ6S0rk3QW5owiHFqlAmXL5uAIlXhrP6cWO65SfMftF28r1gIr0
MtGebGHENtus9TeFOTMwwa58Uc6iLswW1KUXA4oOZR1M2yYKadVplaMSTch0IWDyODQXCMj+oe7j
mz6jOhrKuL1ULhFvZhfr0yVmEfL9RbLtsNQMDMHToKJzxxXlV+S3yCW55L7DbOf7H0yZuBGgUs92
TTYuT0I8szAYuvSKpXU4takIv3/2jPHT5fujnjTocMgoorqlvYPZkj60I+80s/1lxWI9Bex8CyuF
cDrKE+Ft8140ExlauJUaRT1jrMNdX/IDpGL+YbGCDyED36iqg/AuRk/ftt8bjwlY17jwOmLKOWzc
HzzR+3XCUsFaW4UEPtXohGLDRSnlM03y5jiEsdbBQ59mpBJTmLZwsp0H5zGaqPWWoDmkifduj91r
ViKExvm4LxWSy3GtuGo7BuYyy/58a/z/vx3i/2SHIIoC3sX/3g5x/Jg+0vTvAEK4BPqv/NMNYbrO
P8h1Nl0LC5MGWPzTCmF64h+W4zmkXPuOK4WNOfefVgjL+gcsXQRicC0cFhI+hs5/WiNM/x+BCHBS
WraQeCoD8//FG2Ha/9lt7gS+7bsONgfLE74Ph/DfrBHCI6eL4tl6EiozjsVSDEejIPo3q0wsiNRt
RbVWGzVVF6gCzou/gkyygnY556XCSGiC9upYBBfQhFhWCRMSr4O1RyDqzxvjIpBMU3GY7QEzJt11
TyWMv/U0Day5Cb2IHyffqG7svHtGSrEXPdtfB831QvN9hl0BPcwzt31gMC2wWOSRMW8co5GyJ566
42LO3rtPc8MJJOW2CNC3+/5kH1MouTSNkwTAR6xEgO71fp3Rcwiv7sM6mfM9RdJDwzm6XQUSimEi
yKbvMv/aE7e2dt5LUyWhFXRPTT0fHS9SuxXK9yVmiz4P8XHN7PUY6JFAJTfonuuLibWV2txttwJ8
F4YQmQNOxomZOHrvgiG44zxDpu1QOyuMxWoaDpPhffbu8sbp3d5OsXywnFZhp9Bn6gIwqMlLgNV9
gexEutDEA2dDMeYClctCp5H9W+dHf5hogDHPg3I/256BKRO3SIpqEWNDmE85OtdgoP81u+o4Z/D2
x4mcBye+lnOks/MYsReec67r+U8N3vFuGowfoAzvO/JCHkt3XrCUdPFTlaLGkqxOk8ZR17GN2eyr
wjlllfiDcGECkid+ZT0knFYWjCjnTIWx6DWCbKXKkvEWyl91ULVsKJ7ZEf7tPfe/gOV42sP8L1jO
94XsQfzgzSEE3EBfW93/5vEp2bDTfnfeU9XQ0otoAHA2uLsEbxz9KGkjrqkgXxH7y8If3HYVugqK
rV84TMwBl9yNAZJR8mMkGg3sdvloPkgsMmG3jvY9uw4viJ/NWiG9XuBHSzU+pDk07u9M3gJVE2tf
3PGDeVuYuTophwRJg8yzmV1HPDXygECZ2PCGjG7bUOvNCMOEdxmUsI7hRdkdEsQI0NbI5vB6Vlsq
/5Dj2r11FN/BKl+xTLuPSJd34zq9U4RDiOu4VIPYQ0VFF5OZy2PnkH1oDwiqkblZCFNQ1Vc2shUq
nuDpv37Cwf7/+zPuCKkPIfKnBeyA/4m942OQpH2pniSQRTqPXmIEZFXKYvxqx+U2iFxML0l8VxB7
ohARLQb4j/G9F4YR5qmaw2ax440a2l/uUDHDKHCo22aJ4RIuPhbBa2qm2T7z0d4X+iFuWACYGtDd
qck8Z/PkbttoAKKS2fdmRlJY0qG6Iximwh9bqPENWLFPU5zeNwmyWJEy01n98rWFCTNR2bxYqjYv
PEvVjWHZB3/AbVu0hEfEzXzvktuIJt46sMhHa6VMCvpqojBJVwzPUv2k+bopClUdymGlBvFvOrUy
y6rbftegqN7Cm/hJLrevF69nALTlUaz2b1APN1NrmUfJ4bagWD+Uo9lsmyqrX5d4unEIZsN9Lne9
Y/TIo+rN4BNXm2QKLkqG8cCJ6+CyLCWxbyIHIl0Tn1smzjmjBeQ+BJZVm24WNwjtniUk1WKZyq05
Es3aqhFeURb8kFoYtaaw5BgsKuel7Or0yXXGE1Mj/G1dRlitnR+SOnkkMclH+ooo2oAUuxNDLNif
wYlGCtz1FXYV0bVhVhhkknTs8ZnYXpRnvqDSvWM72ewFacrkPjfWBor7tIckBZFbUxiDhKi5cUXw
u7ZE8JBKESql83tz53aIKX4XAIckEoX9yFt6HfE7E3q7sRUzfyrzEHsCpAgdMx8QWz0Ca9w30vDP
lY2eIDbJLl1dx33y/eGoRvIClyXG9eOWB97ov3sMVpvWGg34EmyBGYf/qpKuO5Yg5s9UikXfiyvX
FSkxAHisNb9hok+CnFCXgcPEomm4TgD09sTx7CNMUCzj1/xuXh7spHTuoyGt6K1dIuBQFgyLqw5e
IBXKSh5kBZWiGZrzwm/GXDgHIlOixAvcHv18RCTa5L/bFvF4Ymjzvam8I28CCveqDIPF7Q4G2l+y
Xqz5mAk7IJ4rzs9gEraTFdsHZ3WIt1olt6c8vkkm7o6Wr+7ZHf7CvDYd/+tjgLX3fzoGXCF8K0CW
iFDPDmzLCjQD4m8HrxWPURSzkHzMitbFgk9Uk1U1+PllFoRkU5/WwGkf8sZnbTb5YSuHYEt0ZGLI
9MSbBXgWiwZU/au7Ac23lWU1vsYMYLYmt/fTGM+/11i4T2l5Rv6ghmG+6dyI8Ijm7FeGR5ATg2IW
c/3Z6ElbTOweNKP6MUMNJSRwHk4TWmokoEu6nfrFugniIt158pDciZ5dqxW3jJQs8waLXbapu44M
FctEqGBXXx6U0ksSDz5hDyZ7SxWNl9WyvC16+QUkxE2ToFCsidLbOEnE/39Os50rQFVEW1x/nzOB
3sdSOLDZOmgN9VwcGR+fRSH1ApSzHysG4Vi2u9ww4CXSqzcsCLoO9ZBCINoLph8ZOWbcewrnQGRD
GTLkLvc9rlCGpoZ7aRbxOpbJ+6jSTw+z2cFingsCO76UJvr5MTaZOy5IbuS0TdBR7yvmnTvpuNY2
SKvp3HbrNlMZ7Rlv4IsXWEDzRxsMVdTDlzV75zpV2BH8BSpEGSzUZTTClzTm5e3nDIHwXGQcAPmh
a3lFrXRCCaPyaz97uAdq2t46nvSeKf9dS9M7NBCOjSDZO5JeR9hG92hlYrgpGgTaFYLOurwxK1rC
RpU3wyqZ0eqH4zwOfzUzv+b/Fn+h2imWuK7+jtbz/g1MwkULvhs8ne95lovJWJMH/nbRToy3jXht
o0d8dmhKxji4RJ4KLmtvdUfhWK+qLY+Gsc6Po/srW4MFBNzeZKC8tdO1+RCRfTCqghmaKKiC0UeF
qVVbqCys+QY2Mqic9dFYOkCfvWccwDA+GG6x/PQrhIewwJNHNpE4PQORHsBSoDHqyh2y7XGr3DbY
Bn47hg4pMcSrcZbZsoW4ms7FjRUPASu5KULOsn566WReiGFZiVdGvtTZ13F+qFiJ3MwRSoH/YO/M
lttGumz9ROhAYkgkbjmToqhZln2DkGwL8zzj6c+XdJ3Trqq/q6Lvz0UxZJdtkkAih73X+hZAfWS+
yI8eyYci/5NGbicb89WPAvyOiziQVoQMkoCqM3yDjifnPqELilw18/ae227quDd2/zxdOPo88d/b
ND1b2I4+2wgJF8b7RYz57cIXS9o2pBp4j5lcuu2UQE4lAzzcvSHiIasaTfvedCIk6wp3CDgE34hu
yjbuz5UrnDVupuQxLwEhusa21hbWGd/xpk+rVzMwXSx8obFunMG/YK7F4Y3Lr1RwLorGNLCmZTeC
nQExiGFG96zq1lbZeocSfOGGBiBVk9lOnwWKgyxVX5siKk/LQJ5ngffrLEkqxWrZPnVhQPizmUEw
iWn/US77N+Clr6lif71InuPBzAF8CeDiL1PqmDdxszij+8gekRWTHL67WDy0C5HUDVjPPe/5Ji0A
73KY+pPZLxPHFZxC9SAc1O1MdYbvFiTw9B1732nEn4oKRjp1SGG2gsuY+mLTJYIKkb9AzC16uLB5
w7xdyCM17OGEU/fWq5MvKNadQ9meo3w4m5g2dmT0IoexaCJotlsnc3/vt94HnTr3wKy4PHvIf5rJ
9o8VtflFtfF5IE5bVIpUYRNzVsWOcWOpfMKyl8yXzGGSS+PBpPPSImeh2Fb6pXOqu0KdcxOzDsKj
/jjjp1up9JKEcfRmCBfAT/xlMPrmHPdkivdpdOtJO9z0c+Q8m2ImZi5d5E3ekm/NRoKJ5IQLY1gn
cc75ysJSEw3gj6wJDZDZretWGGsfF+KKJv2bHHksR84622ksSO5QuKSdEgXemEs88QW8c/yAwiQs
xpfGwWDTdC+cMd4CbcGj1AE1GuGqWnAENm0pz8hm+sd4wdHRBXidulpelhJfXxKb0ZlG1Vtvt0wb
7bS2y/TDQuv2rlILHzjIQRSw6pCzJxzZitPasn8M7Zr+JbzkOcg2RU7ZT/TUua4rkBMV94oJ6lya
9SWujLtsFOquqcnwUFGGnNTaLEXWXhA4HmsTtU6Jla/0SnHCSVW6lKqtxDNOVSSPZtGEr3aauytc
IPMD3pZTo50V8Wx+of0vXsbJRxvXEDs/GTOnTox1hL202wHD5K4zqH4myrvvqpecPNM7pHyX0uqi
neX6dB1aZp4wh1kz2DftVKzymr7n6MT+Os3Gn57oEW2VMtxVlL6omeXpM1bNKAa9TDel3FWtpmTq
X1JD3Xt58t0msOg4T+zieKQ49lqYXRWcFJVy2WnUn9ktEXA7dk+2Pee7aMZP4XUh8qApNG+5uGr1
zzPdr/iGPz3FoAM5jgrluteCzV9OpKhOc/wtA4pHyeZgyv0EU1HvnVoqKhcWpcdFMvUjzHLuvBSg
WkR/zarbapuNU72fgzpCLSTZUegele02N3bi9Ns4uDfy4sGxkuJZixmtbnkwrSQ6xPhOKTZE1gs5
1iS3K2kT0ow5k1QYINqK4OeWdfs6z9oNcRJx1o7HKJi5E2E/3qk0+DGo4dHMbP85JFqy5DZfBjLP
V5aAah5QQFmzZipcnGW1tgYF3yxwzQ3VmR5Njch27dimG3AspKiJKlpPkUSfZwQdGB1v12AMuTEW
pS5BXaJmzfHmVbIueOOwuHN7+wYsAX0I31+QdoX9V69ajrjJl2cp6mFL0CUJ4JPlrovqgTgMl4JM
Gb3YS10f0pj3zYwpec6DJwk0fMshyLidApUdfafNjn1Mv6kOmN1ML3wYRG7eBlrrlZv2OQnQs4+q
ofLh2l9aSYhANFvpWSIHOQ6Rk2/CWQORe+97rnuDYW/KdRvFNABt2k3geQvfHm+E3s6ECQr+DEc3
LcwJmhBbpsdOLGvsuPae4FM8aC4rF5zno51yoJvEwm4+Nupdlg37gs3eirZ3cLHqkpRNU7rrCKfI
XkUNooHOQL4ypdQ1RuM1HkBTFEFl7ptZMMfBq9j2bDrKEkxhYT2bZlQjMB3QewbIY4n5AV4mo01s
o9tccHshWvTDXYBcFqG/pCQf1TUdtKpPD5kf0iIPky9RglihnkybZn1LayQUivaazxm2Dc5DIucH
rsPGbdPvo5uJJ4hBJEGXdniKqYHfoaZAzd1BKRnr/Ltw7lhxg3ejbOdN0PFEhmLMjtgxAaH7wU3g
5OklVvGJnLrsBc3tBwUbcVvrX3W1f+OHyyP6BxuptsQ3XXTpNoT2spPxa94aMFrN1r4PIttbo7/K
doom9iowc8Ut9NNHMFP4uUuO3076GTTjh6yVfEhekQuGp6hFyD5BK7TLh9j4EXeRWnd0c26ijNp9
6GEhmwdXbYRZqhdnyXLMyl29NZKs3KOAdhETy1cDyRyqadbKNLQluk6M4BHr79Tm5IRqKkE2W9W6
m8hvCd3ipQpLfJXAHk+V+TzYDVue0o6/qiE/1M0tTZwSLbmrdl3Z/RB2om7mnE6z1yEzW9J4F4oo
xpPdxQ9jiDLMGOQuxJnF9FrNr2nAsGNzFEXd8lZPyLigLRSb3BUYq5jFz3SkUjqSX6sp99YOKcIH
K3HPg1OV954WexjDlN1XTvPUdzSvM782dqXrZ7dLD1bCDyhPDvHEnkyn3YV98qWILVf76OBKKD/f
58VoMloG+FyWiN5y4dXrcRy8+8StqDk0P6hTWJcorHwCoQh6KdJo2fleJvfO4LSYM8QuDjv1DKfM
tTH/+UdyRMVZOdFLEnTGtgoPWdI1B7jJuEFIRb2RuMs3PeenVW84wSE3VLsTDW1dHEhwHqsdGQzl
1uwQT2ZFFJNl2AT3k0vh1BmK7JiHRNn0jh2cnDRvuFB4fiEBoxBvY3Q5E5SWrh6fwhItl6WAE9rD
fMoJYIWzx7Z5dt+7DNIXh3fME3OKO54I0cKYrQuuO/QA+6pPvmfJmO1M+M9nqzbhEhPHAZUX/k/Z
rqH7BWdjrJfLONBq9HW6xOA4bGZNoQ6LsL8SVnXAE/DVE4t1MJErHX3BJiHtErlOY2+8iKT+tlAs
3pp2rvV64yM9BJ+L5t/zsGBdN/vxklUICOrC/szqEG0XxoMvoGaJJcc64FQ1c5qTNnTa5c73X1Fy
F29AXhZwL665mqK+PRBx7P1aKf9/Z+lfOkuW6Trs7P/nztLte9u+f+eq/uy69vcG0x9/848Gk/T/
y7ckJW/leDSedFjV/w24sv/LNaWk6+TZFvkNv9G2iLgifcrzKNLKa2cKZtYfLSZH0H0i6Nj0lC19
ZNHyf9Ni+jvDT3jQZaGDUCEWpq/LR78d+Hx7lkaKiuFg4tQoHXMTNPTTo8reGaoMkECZ/8Zs/k/v
qBlmbIgRCfwqWP32jlmB1GKZRHUA2hfYwwo7wYslwaYMIzKYqF//dk/+Uy3hz4c1jKr0liS1L9Px
ACr/tYMWEgu9NBU1PDZADqF7a8ObX6slRQK4vP6v34p+neUg5JB8u7+ioQcvE36JPeMAlOwzRQMb
GPEnMfDsoD7++Z3+ckzXX0p3BpUjPMbA3+4a0MSlJbqGBFdjhPKsIPO0EQyFdILG8s9vJRjzv592
r+8locXRvHE9uDO6z/Db/QorgANlxLdCHmqtB9t8VXWzqRSoDxMOMSIZUEbqKJDDrcq53nmDd6FC
j0q3uP3nj/J3Ti4hD5QwmRdtISHX/fmTeEOujM4fqwNi5p2ZBreynx/nEIS9Mb9OBB20ENyCOPy3
K6C/4W8nhV9XwJYoJJQlfbqxf35fzrMl4PmSIaTTis3uaMHvT0DZ1zrwqudYRu5LUiyviSKJozTi
98ZpdpU+w8QONY5JSaxe6fM/X43rhf/bx4KhYKNfciTVvz9/LHTivZVFRXXodH5amLkH6fFunWbN
mqr70VMhb1iouoSQAVN2667MHuY0rynTDk/KRUm69LtRhrAE/98s+B+euP94m1wwf1CTTJPp5c+f
a+kT8rrKvAJ7WgN3Gaxy0/QYBAHPrThDfsZet/as7iuNgvrXWvU/Fg6FPrT97Zr89t5/PdQRKEjZ
IauwvNt3o4kbDoQzMvwJq2QzvSIA41Ik02GU8iOOXwrcp/8yWv7jYPntE/zlroxpjmyy4BMg0NPC
x+lVTsn7UgK8SJgS/vlSW6b4+9X2FSOUcen5DgWpvwzOMshdlZdVfigRoXm1R+Zt+jmaEGNncxA7
B75SXWyGLAbYxwl2jgCwZew+3MY+XMGrOhtM8XdmKKW+pqfbBslro88p3nytaOn56XAJzf7RsftH
XFmTi7qMCc6Pk3cpoCi2w/S6ZDu/KM9VuO8l2bALnWpoyv1jL7E6DvbaomdbzvbTTG58Red63apz
WCw3NULsVZryh9wOf5TdX4oFVgzOQcYKculgIAiaB2oaxkekGMeB8n4kokOmjW+RPay5o8WtF8X5
2nDw79fz+9hO93HtrI3QPgXldCwx56wKDoVLWtxfQaRmVBh44XsYY1GKszNE6YaBGhp6V4Mia3+k
hHWAR7pJ7dBeD/4udigZV+OAuTj5zN3sU8PP9XiyNDBRFHyHuHhAVPudbFs6Z1wZkxoHJXfCWscK
aZr13UD7tjKH6FNG8d7yvFtoibQ5+V6oJA4jWkeAqVuXum7D9bxOHp2cbiL4hiuaKFAF5vxd8J5O
wwWymPGgDPAPkJcoYiyUZv8+aumjWvqNlYDMhGSC/p5xMHZ+ty4FASNXyLU2gIFrO/UBE5i+/AGp
ZWOabq3SeHbRv6+NMv9scvyOTfTZeeGtZYMjd+bcwBZt3gRD9d2PABhPfFVjZOpxF9oc8XBJ/J+T
oqLnqvE1GlknLIDEnc+8WPmnOhJ3FUQ9suD4JIFaHiZbMWAJo6OqQVXhkGM+jtKBv++3/vYh1UIp
WYXv9N3okwf1poh/1PC4HHzV+i2KZXyMNHVPJyvq94vn+hu9UWoa2bu9mDdAPWq8Wd5lquTFS03S
KfAdO8ZnWqbvOrNs8JB52pDjOamsOA6pMnywS2tczY14TFSzcUyYUXXodusg7B9SCgy4c1ts+z7j
kzJvvs3K81CYyGpVRLhShmOQ7cXCJ1pr/nxdxca6JVIwQRm6ZnW8k+HwU4HGXFk2N6uRHD7q9FL+
zMVW3Lvkia27QsIZac/XT++hEME0PTzqdTep23IVv1tgFSirvI85z8jsnP0OJyv2OJJxLZrNkfmq
h/KoF2ebhrNB5A+gFHAbgnsTs7PYU2leW8HwaiN12eE5bo9pMr+ImHaxM/HZ+gyqcZ+t9B5GBk21
w3Y4MT5s+k92AkGY4Yg46DPRD+6SMw4aI3uzrfDB6wprHXi89XUqUXH2Ocrp1c94VqjEMGDDdny1
I9YpYTAX1wGmXWOZd2FJIUv60Xs3sI9wqAXwq3Q/z0/twp7wOm3RbHwVERb5cWIIVaGzBn2Jj7Kb
X4W+UbSzUPQuHH69B3Ohnth7/SPymOjT04zszGTq65pwi3jjxWvSdwMPdR1334iIGWaegYHhIsL0
XRk6JIJwQdmzZBEPM7KE4xoFdGXvr3+ABntYI3DvveH1mjjRGXysiQIL7kbeirPtFtlntgHfd2lV
rSmXN9PcndFDl9giG3Rlu6WZbswmRmzhB7e0krGcLwaiI/Pg+sMW2xOdSjuedmPGvG34Ybxzm+kW
Y1tJv956lZl+umRZ8Q9pCUmPPaziSZ+aCFiTIDqx6oS/BVe6wUOfbYLbxQ3dc2pwYSqMy1uqm6p0
xlNltcXajLQiuz7iZyw3baWXyXKCPWTythJrEc9WvE+kAZwFwYHVtbfkereQOAtcs5XzFA2U6Yyp
8oG/Ji9TCNjRLRA/+tpumwlzmxg8V1nEcJbj/GpiaN1cB+R18yLJydTLgZnrJFF5MEwuDVNc16GY
nDvzB0L8pwTc1mCKhzFAYNEnu2wcyk1A3vP61y2auy891Q3SmE7Xwd9judiok90bamXEDKgiKd6F
SOetyLDZt3O6m2vS2gB/rSJSQrbl3P/sgwEUWCmfajxNxzFIjsK3ix1UI5PKYSVXUx8QUR82LygE
kGy38Q6a4ZkiK0m3tfiQPWCLYEHOIgCdI8Gw6rUEk75BxW2v7NDY17KMuYE9EF3L2CqP1MW4Wizw
nKDQG6pz3sjj4xo8h3jlNrh+bYLmFmwHCKAswK/Jgp3BNKnT1QKj1VL4x7gobEgHNR4C0sV5kK11
A+S0qCQ+tIFtu5p/1qpDVM68NbNmroLhpzTxBec1F2lIezzttmYxoGVBIs5vMZnX6H5pqg1bN8UG
dL1317CRYek+C+eVpjLEMIZLlzcelELrnexDhVgZQuuw1BurUdRqM2476WDvmcHbk5ezJxvu4Dih
QeAdeyLHIj4zcTkk+egRZkOu/NTGqqy96qUbhdgQOF9EI5arnChE1P/ZOugjcGg/AatN61HhoedL
JU75WHTylRYl0LCgf1qK8YGe77hyaeeYLo38lkc0HO03r6BxeZ2C3D6nhY/mMSJ0tvfo6bC2Va37
OnnqZzbx2NrKfPFG6OZLkeCdXKC3l7E/rJFO4/5MsHR0ajrXHA92TpWfOGgiCnJCCj/huOv6/hwq
i3TRsHjuZBVvvaDrNzLBBeewLm6WWZZ4hc6tZ2Fb99kYgDVmnasn99wXEAOKJ6tTA5o5yYUqcQcs
Cg77+CA8NX4kAOeiVNI5m+W3EF6Wt2s7Y3xOSoemng3CT9jxJhnjN9XSwKPBMZ4N5d6kcUaDukxu
rBqzc1ABh6eITJ5VTP3TwjsMfRNSb1R+j/2ZanSdpBTLtmYsXn18bPSb/DXdmpeYpXSD8hnhfX2c
64ZF0Mz2Zg3+jwEdI0FAcYdbuVzVjWFuZAyPd7bmbZnKY4MIzWwtICcS5ta365kc/M9qhOLZ9ajx
WnjD6NlRf9jnIqZR0bjWvYtGdCPK8i6VyO5cxGNVVKG5GYotVjuNnFavIp7J3EurDRFK5DPk/b0p
Bv4wnC2gBeGNk9c3tdPjzqOVwLQ5U6eHMIVfr/thkF7VU+Yna6zbxXbs76cKDoTv1DwU6aOfMYry
V4RNtEb0lgGXrE6ZbY11FdBriEq5zQPqhoJtnut97wi5I9yMrFfAdT3Ir7vGFufAc5AWGA0BWQlQ
TvZbw+S8wToAIxQykxthykYr5GBS24SB9ZLnXyf0DTkt7qmM9p7NG0I8ICeJhhVkb5aAweonMIYK
IKHHuJy3LpZBxpdPUvisDe946sMmxUDQlSNnPhdTWGKSkDc1u9Gb63Mk2lM5hz0rEl6QGaKX8pu7
lHLn2oVNuoF6vMHz7m3JenDZxw5fSXbt1kRODGSxNWyjFO1OFacgIoqDFspvPLI2D+OQbFszpYU7
AqkNG63BdA+QKQJqp+W06ehwbWRFKIlhwGAO2fkJI/gYWvATBI8yQeh3lx2cQbeOt64k3bohdMPH
HXNd6Qq75JDpxGsUVGIdTCG8i2bBhkydgOnM3wcFTtfasfZLHumwDpvca5g7rAr7yQg3IWm6ANN0
iz18yQKgDfPQfmQYRXZzmEeb3Eq/XTGSdvaGIQUBrzVgQWjZFHVxuHfwOqlOPiuPqj+nN4lhZgBl
19LmSyCQ50jIIlSAGy+YNvg9dTCGOkDlZYNYsE0XUB8LwSBY9JZSCYvYjt6/cTk+gGPHQGOlAQIf
tukG22Q3JtpEJ7bpBfNXdYlU9rCkxMz+JykZPjzrDu1eIHIWsAcMnehmYMF7C+z6xbgpjZr13WKf
JeHeDAgFzBENSxJH/v66bUVzSFQxbQzRfsm6mRWW00wydNWuyUeQYChXTM/fG2Lik9JhW4/GKmWP
t75ek8VWz2VR3jMnfSlVeLludTv4dKBjAFO2MT0dxeYtDbtHqD+l9ROSEQ8SaFjoinqnTOrKa5Fp
SGoVopFBwhubKMNj46vL3MEkSD6HxnkvZDjq/65s0bRJPpeGqCGIc8U2zII7I4vIctUxztVYKpwl
KIDZ2jUFGw3t4ha1wrO7sVXTnDG6ORxMdTd7ncAtXA80cheb3YXCHU1mHzzvKOfBJYTLEPU2M7iN
AJzZKOtaS6+vQqQa+Lux9wK89mMpzVc3aQyt0ny3HK7/CFE2zzmnGRKCfc0d65IM3Swnkr1VcHHL
7N6D/bF47lNOPAiJ858gApiWuu0AJrAM9CNGcrfLOo1XrAaYDPN07usn7QXfjlP6XMGAPRh1lu2E
oikg2/LGHpDOerhxw1pN2yAuvs7OxbU4X6JXFykmcj3zhoqjqa2vrJHy8mtL1RUPHmCraxDYXJvz
qsIg4C8sqPpYKjv/G5gVw0EAEjvi1wgN6afDECGTJM82qgqmVZNzr/XH7pWsoGOGMC45LQxmdsBA
cScxu29QjYP6QLewIl/2CSfZIa1YqUU+PNq5j5cvElAFx0d7JOm9YXPce1x4dvYc0HZ5HH8aPizv
pB8e05p9D9azUwiNV5Y9J9P2Kgl8vd6DPoY5ZBfL4UoyH/S8WpT6bKHPx2ZEq0XO732OI6JqQL2o
wMfbakPxu56S7Ww5kPtwQZrO0cSkWI397l0MGYNLfwh8PQTA8HULmROuRIAVVdocCkT2rsPKevcF
wWVDIx7ooEXQDGl7wJfmhxp/heeRZ5d2dxZliFksJwO9Dmpm/oT+p3X9ww2HD9hwDhTQqtdBA4yR
wo5IkM4ebAtCe6++VQOCg0pMZ7Gw2Z29GGgKF3vEcWoGX67lt+uHF3rNoXuoNig/3s2ERUrE1mcn
i81Ik5NBkFPnxZJF5Vmfd4HutAz4NJaXIKeWIgjjy8XDJECcR/Z0ayesmIZ7ZyAk4sqD5Une+6J6
I5mcjEJmvgnNKTZ4BimXx6g56KisPbPRYBPMWa+Hi2jXT9dqMqZOm6X+m6EkxTOL42VKUJNel60u
XHVL8bMZeKb1oZ4Oe4nhhG6FV/pnFPCsAMBbNf1pVYdqyxbD3+qIO6Ls+BuhHW/zcC/MCZIdTy0O
MMG5NvuB38VdX8e8wuZW/XrQdmqCo9J+A5JEcKB+GGmiDj8grTzqqUTf1WjpD8R6vE9Z9K4zwYt0
HbYSB3RWMM0Yd7Ntod1C7I80kDM8JYih5ekJp+nR9Z7TPvpeix2EeJqI0gpZ1Y9Bz5Sx6GsyBA/T
Mr3prymBnq/0pFh1pDvjOYURwL3Xhcu+hVvFrpWF5MXi6cDLxkzjOCmJtKxc196A3dXeKuhQOwQB
nH4DRxDw3s+pyh6xO+8WLGw+ebZ0DzMO9xH84bo01rqBgWMBGkBr0Zmk6DUUb7NMlrWTce7QBR83
jD5nh6qGHPnUUWscafXsBZtEQB043PRL3Oji1CrOy35VmzGgnBmeTiahXDIE25oGEw0LYgBICZIY
Qa6Fheg5c2cY25aiFToy8MKYA3jn56QBMMDFvEMRSGoKO4G+R91tu9TZU6oeaMN/VTxsP38vmv4y
ZBboi+ER1w9na0alNeX7FlFy3FKcm67ls2Qf+6A1MILejmSIzDiTae9mj4nF1+Qr4j/+oHi4rZtx
m/XwdHrBxi8X+Vs3iNvr84CTm1vYcLKPOVDNhtrIXP4g54uzUD3zzgRehTgFXfXFltZBdQtD/Pr4
td6zHQycDfVROwDVNNnZSVBjHErObPOU4edmQOvjPes96slPGTJxuxlikpFjkVTpsRn7RxRJ+7my
7C2x9ewPhBOuAUmtKr2jxmbzeD1phbpUlk3MDEUFJKfLFeEDPEs0XND08VznBqtuTNGtcH8lMCTa
vCBDdm+FDxwNKN66i7ghbsaQrOlzR0y6fg4pIYqrA8dTAwrRCDZsioAmYklofLgG9Rw/tRBF9smR
WD9yc1JtjdZ+D/QckWQ3WXTo/IP2YiX823S/ydx8Ac5NDmHLFJO52Y+iGcTlevYsFpJNiSPYZC2X
qPPyl6abz2MCmmoOemOddTnZg6737omcHcMFHu0FwtDntUpjGHzpJos3tWZtacvd3o3NtRuxtJEU
8muxY6uYYrdm2LocjX3X8rc6wceYvR9eRDiir0tyeeAwaBL1U6UceZscHGcFw+Naya4qqtGNzbWD
7kLZSceyFf59meTeTk8lsz73Vj49JOgdX5xJfvYwVHzCdyh1e1oC9JlU9+TowMRZqCgt5Rt6vLvK
oHwVlCmHKDQ2q5jlzQ5nY8Uh7+Z6Zib2jpKzTumAc8nU58mfdWuMK12sRsvGfOryTGK/AM1W3lFl
WNGszlcSM3ET+juDnGb+SMKa1efvDdJ3hUTFUD1KU/4eIh7OqNVyd93NXb8oWy+yIVyHuZlDHpXZ
3Nc33Ua8JnHdDqEVP4SifmxV9eHTYNxn9a2YTbgJbLfh6VBUzb55GAuR4tgBJQeMO/raSIfd9Vgf
ywIhsB71E1zYFMKIoTKeyrrYt8X8FTcZmzsvviz+w+jhd6si0EJ2xjm0k1Zx6m9b1lKm0sYi3Tw/
JXw1YFNHU+GMDJr5R2B7XwynqHYcz/duiAzL8ed+Xfv5W1V3p5C4kazhaymGFtxp4m8G3HXfq8yQ
WMjvgqE8Gmb1dQmVR340Z92ga88tKIVjkXrGiuly2LhzdjNaMRkK5tA/zWYO6HcAXulOB0hSbmX4
u8WdHis/MuAtVf46Ng1s1XNFUntpNK8tyvIJ03TQqk252PVZ2FlyF8Bgzak99JPV78yhRgaYgcTM
tDnaGtRO9gpicNi7GklDso5g25D0010b26hbQG5EA4oenCMUlcgEOITJ+Nz0tsSKRPAB222OR+/F
CMo5UC8Y43du3q68tjK+dSWiTRGGyWGpFLEPZvolr1NnP4INPotgtPaOW9wXowpB4LvQnmtiQQti
gE55C7Q61S/u4tbHBIt8aE3e6foSCH7qv5bFIE6MBfnHi1viWSPzUyPlUcOGhe3thrl6yOpMnq4v
GPIAR/DkjGFYHtsQn4mbFXdZTKDwPBhbDQDbkCBP/SCiXiwjZhpRh4SbmMx2QepDbS3xZ7dZ9r01
DevU5+bXoqKhkCWx2IITiEgmFPnp+gK7+CvmWpIubJzsk4p+f7n+XlKx8yC9+SOGljLj1D1yNZ1T
l+Mxu/70l1+iQbPBBDSnWEMLHKfHY+hXVFI1VeC/X6oRqopAAU38U0AJp57iFmsngYE4X1GX9Qfb
SEnYiWq0fCuPWQAMEUK3p3yM1G70gbrbE4iaKD6DVrdO15c+Sm0sJvq5ouC//e//kQS8UZZS0RCG
LU7XF8r91q+fengoJLTp/+ONujZpWg5Pa1zf+wZpamVlPrapMB+JKg53aUFpkCzSYwTUBUZW/GLL
pj47XddwcIwxcWRmeOIuPQIaWAM8qJ5M2Zz539NFij5CJ54lRz8begqRBd5LRfoImTn2g4vd4wFT
K4E5SRRvAbgWm064UF3ZETDpzD4pNXA2GVD6lxTa6/uR97j+Cmui2FLhNzajj6Ol7/k44ThXj4ud
V4+z43iUxqlTXH/P06h4v5f3jnE3pWb5sNQXimLzzlvir45ZZnfxZuJoKGFQRQPV/cVJHRYirnPb
G5Lyt/7RLaIfYgrJx/BamyOAsE/XnwZ9F377PVO2uyF03tS4RABcg34zWt5Xw4SjMWlIg1N42Idc
4gXi6TTol+tP0xA9UThbVm2l+QKtORFJm30mNNqhhDbT6fpb1xcMXX/8smo6cBZZlSHrzTMydFA4
U5PEcPuND/iAONo9WSVWDZiVl/nB74KBbhMvap6/sxwRh+ItwdNs7cuxeXLJWQ6ICzoQObi19FPs
6aezm32oLU4CcroNGX7BFkt5t6PifnbhW59zK4SLW7uAW6eLh6PuxrUph9uaOR0z1WwilL5Q4LZz
J8JTox/xNm4MSneVsx7xtB+d+CGPk/40pFKZ61zPNpmeaMqg3Mdp7+9tKBpiHaZBtAGJTzAuZ8o9
pI5LpNBvq9E6kI9UeanaQV8lqkXgIZODj8eVf0qa0IWSXN31SQfQIkMvHC9TuR4W3EUrWXyva957
3js9/o/BafpTqT9MaKXsMa4/Qtghmk+FCbwspZk+sXPyYEKdrj9dXwKn+eOXsVtZu9xXrJz4Krxq
3sOdHE4RbGhQ3NEfP11/zw1fxjCA0mwJn3VuojyOdhKQcQU2zwpUt7UMGEitaL/NgssaeyzR83Bf
RfEbfNh2bUP/jqoG8F/YvVipx52fVtE8EwjHYKbwMIbnIFYnq7eJO9Nk0conRyOU4dHhyFNkxLrG
lfkRKGefkKCVmIeonL75dfW6uN2XdGLHKEh1GNmXcvK1SBa22MKHs/3ioraEHQyhazHw+gH32LaG
Qd3D+WZaDXWCof1RsynvGpjjWWhV20+7wiQkXJ5ZSPpHROByKyD3jIIULeAmmzINGmyN7Vvi5h+t
VB8cTFauAAIAFvJjqoP32WnWk9c+FiGBCOXi0g+ZdqERHfUXMK1xz75M8UhMsMMXgmdWyczmtlew
WFFePHfRuKHIssa4hwA2o4I6MbfVpLnY3iWLmO0a+S3O7K/Nwj/SLNGnmljmRjzjMQHrG+HmX0KE
xRqt9Gz54YftdR9Qcqh7YVaX0yoL2cG5LsfvJW/eRqKhFvu01BbNONJoRwmL2dUBtebcWeeczFpm
odvUjKC5CtpTXl3tLfJtLQx6a6Ujbxeyb4kQc7a2jsMddTDuQkIuvbhh1TxMOjiX3WxzXvCKw/zO
PxNrmH5VeRxCGIrSvNFfI7q6mJPnwUPojiCRHXV27dcFPtD/pMQB0zwIczj2Hsena0Uv8cNPXQqa
rgcqkwqLyot1ZwUnojThq7vja+OjAXchQSTILcwu4ABpryEefVoG5xaHUHlijZv7tB63tkzfceM9
2WwWqR1yZlZ5t45BxamBugAOQnaNSAl6ykJZnL1btTJWB6f2/8X75fyZx4FEEnwBukwYBnQFbeH8
RV/UEvji9C3lKx0IXcycVSqB8UEszWqiR+JV+Qc7vYBjDI6dHKzctdzl01DrrRxLNTL/ll03BYpY
rHJ9MrheypAyo6M2mQ07yOI4y5ZHl4Xby5SAm+5dDpd9wHm7wsE7zJ8SbAY9QfaEpneIS7daAfp9
LxMpdm39VSrrfXITA0e4Lh1ku4Xpmi1/ssl7g/Dz/8PeeSw3r15r+la6eo5TyGHQEyRmkRJFUdIE
pUAhZyJe/XmgvU/b3nbZ1fOusrX1KxFE+L613vWG3vv3JCTpL3q4P04KHFIJZerCf/wrLy+Uw8kE
Elk3ufTSQSdqUlrW5ZDi0TxIxm4mKcFq3HFEQ/7vX1v+F68twUbnRSUIUNZfM6hbtddyoH7cDZeJ
dw672+aFpOhFA2YQZKLF5elJhy2CKfCLacgba8CRly6MsehTYGGn2GA5SR3BSPl+aDJrM6pAPv/+
KPV/IoVZIn6XmoUXg6UoDA3/kRJXNGOREvbNbWNylNGdBtFs28FmGaaZnBZ4rSApotLRj4YWvCoo
Y/WQ/ixkjjjmKuYF05Euw4uIjhiuwYey9HJmBvvTKIuPpMk/MqBC7glflSnKwiR6R5dJcXv6pSCG
4tK3L3DgvSby+TWZDJKpQprCX54GbcIPg2DdxRvElnsaeZnQslXChhvOIz5ZHKWpRLLT9oziyLs/
LMnUw6RlTq71T9hu3dArH98sPXtaGjZwng+9GZ7Qn/WOOl7lBWSM9XqjFdS30QdJBHiMKdM5IyXo
359rSfknciwnW5NkRUMYIer/RFitxrgUTKCPdaynuHyI5NjXzDrkhW/SLCuZihWAPeQV+bJwINIC
w9gkQ/Eg9ehVRrFkOwBRNhdHbAHDVPI5F+V0L6yyZecmD+Puz7jE5dsoBD9prP5JJefBryQ0IS0+
L704/+QICFjc7qWv15P/CzaHEYiFEkao4D/CVoAIJ4FXx1y6ZaBYxIBkycDa39CjIOYEy8qpumQA
USWR12TIzg4wQ9kAt+lsoV5yPw0RwWWkXRABUmavxkxHzEz7I8c4w45R8RMqCPkyMN4zMjjs3+9H
2YLzg/pXnXBD80CAkoGF573ykuL+lVu/cH2ey1QKBPkOuHaJxUeHuY+TKyJSpzsjLxGTzbAXnUQx
ltEITghDIV4o9MCrQHxUoLlUbvYYa5twGHjXmnV/+sXaK6F8UI10E1XCDSlUBnYZSkiatTepp9wL
VMRYSUqDJcIrazENbRj3IvMYVkQw6Xad1JXPuIT0lQQTlw9ZSabtAG0KXaL2ovFNJgTbsBw+1SFq
KM78QO0OSmVsqoUkoMfsE42FY3QjvIc5z/lyqDXRAtFNGManLi37I263xDsQ4Bv33fiiBNrijlEx
47pjolq2l/9wu/6LHQXvKV0SUQIsQsQlHPvv6dUdHBNVaNO1srzlZTcwkPtRw1nfwn2Hgx1NawS6
xPCZ3MFleLcMzJZsWlwNoJQgs/4P/N1/ZnxbCn4nKD1FniLW1r8c0n3SB73C3GWNvuqtypMT5fNm
gb6zYYKLOG2ChXFWDv3LQr0iYvMjEOurYmr/4dz8i8VdIXmDs6MYKpTIv1LPuxgvD73AXPcejRXM
G54qgsETzCdgtiAPt+Svhlatn7Uv3NxLN4Ry3i74hr7wx+BTOO00I6wKzGexi59JgsM8mjrWwd3m
PzBxf300/oF5bKkiaw4MeUvCx+uvPFwKbJUx+BCtx5S0HYEpOswKV+zJsjQDeRlm09bPmU6GGZdt
V4i7SA6GrSGqjSfziwDU+ymNBw//P0y4ZkxhyG916jjHPF1RYxecVSFqC2Je2Vkv6K4hPIhDTvNY
lAJmEla7GdLxghk3MZeEdB7knJyOIFVdS9CsF4teSBaf5OYsIAteUmbh4gkxu08zr2WsLEH6LK8f
ANaya0XSyDojxsWrujjC+7Z3cN8KL3ou+2jKH3TCzw5WPyM3Zm4hKIMbqhUGyw2PjVJXhSNL0uzH
lnBt0AK7MfRd7mDxdcog6woK2ded+0sVLcDUTEt4JuDpR2SPwNT01OssyHNRnK0IblSo5JObK/ik
i9qp6MIfrRS7la6sf/N+y9YE0C7HxK+JLXVwiN3XVlU9ZRMWLHrKapVP93GNX/ftPsTlH9XH/5dG
/QdplKRiYfp365z7cf/4Xze2wfv08JHf/s//3mRZzHPZ/r0q6s9f+lMVZRr/pVq6ohhU1H+vibKk
RROlgeNg/vGHuul/bPfQRPEtvq5KusERqCiL/tREKfp/Wez2Cw1ex3SPv/j/ookiV/qfRC+SbCiW
Rp2P2YliWH8xIIn1GL84qY22andpCYfbTEEPoNfOifNKF4l6PUesz9QawwCjUb0G2MYza9H01TT+
1sfqZ67vwppHnZnbFDceVlyAFdYJZg05vllrrTpYaD1Ueyzn8r0pUw3mGHo4WbgjKkV7wWzUlL4Y
fBvnsdb25ADhk60ZeJC3MzLfnKE7HgfBSYP3acFhWeV1dqfYQPLQYM20zqhtfKXNyIl6HaC/boaR
GX4v78csFb2iyVbSkFytCQQ0NUNskbMKcbim1h5pPx9CI4P+sbOvhErT9m2SvZhTCEFT2WDPjGt1
uB7uMiml+hS+DvoWqUfMYKloTnifOROaFYba8yZfjGpACSNKBaZsIba/Q9bJ+/uiBsZCInhgagI5
uS8dDRbXKowHhiZJcxXxBl2iBjLmFZG4UiqE252mxJsoRlmOrSsEsfrh9wNg/8aEwe2lYHz2xNmA
cojnhFSu09wi2FRIFI+ENGEFbig5aiw84biYPGi8Hp5/8wqtwa5a0iShZRMsPpPKrqNGBfYjB9HC
DGrsOsLGxYQ3iC0LA+lbMwDsIiv3slbwDROhsV6OR3XEjThjrkGFM56arMf3f4kD7Eu4XL1A9Gyi
gisIKIISxdrObotYyWtk1fCqqn3OBwMP3xEYuBjI0WwwLIx0Mp2UoQy2s3U0pa1MX3iZ2QQ86r3Y
UzWsp8q8pwiY6R7JQ84ZclxjTN3MLOrdEpfVUTBexUDaoYRWH4UlUTJSGdD0pEGddEjgdmGY74EW
DX6hUPajndnFlhF7dYlM9RdWU6wB9EevMtinQntIS2yLKRvcgsiu+xjLttHd830x6tkfH3hr2hRl
5z7O9mnV2kzqmDOE1ZHt+S3AnYVpZ+5o8pJoZkKvGIJqnS90HDMmGoguA96j3OEj1N8JTGxF09Vk
mLTYaGM/XB+wun4yGGjIEUMxMyVJCy+uA6C034aKhCGwMpIvODzXxhQ+4GKwEdIUc16lND/TguDJ
Itnnld4+0XURlm7loRfDXq3lTV9LyU03o0MRSJ9qRJ5eEEhUmkXfH+tGOglE7tplMTLRF5coB5Fx
TadjlS+OD+GgW9sCg1qpBeYbOx2Sy136MnN8kAU828RUCw6LwxRkFeyahW6CMEsXOKvIyAFJyBMh
qXUIsn5DwVVSe86pN98hh6l4O6STru1NCRFKDq0J6n0JN435ESyRweq3Qx+TRCt/aU36XHZ3wQdY
4bchVcEVM68J4SBcziB1ItXcmElELE89X8uE7AC1QIQ9oSsXhwQFzxI6Cb/VKVPGJKWqAdUZxirM
qy025DAeXWQ3fjCCw6skuWCLccRDonVRq1z6Em4cSsuMdC3eog6XypSxoJKVykWr/Skr5YtMCpSd
1/e1VsO9xFCKEaQwougZ6/YhFJoHJX8cCVGIKpKYNWiSQ6oPdl0qOfyqzyZ6Qwc3+jeqEDQA8nch
5IRiTLZ6gid+zMhddNK2fp3MmfGFyQAzm9MS8Y60JHYTGN+3hepHHZBvEc0nsaDnDYdzTVtBcw5F
jE6jngPXDMZtrHS0vXWTbDol+sxGFVKxmn6SpLcJq7G35fvwgwMRBV5afiEuh7GMOTkr77gFgw0x
BmRE25P468wx4ZyWwQydQhqVA070EaSVMDiTrfMDT5ffUifNjSXo33PZnIp5XoHcnDLrOTIBtyLC
Ci3sW2BoB+7EMLPmfpva7kGv2kuc1e/FGJ/ajAYtxGNsrQsW2gj6UDQ23TuASLytoC6bsOccpcfh
vWfY4JkyRTCmn/GI174azSJhjNv7TJgSrv5dU30Xt2gIT1mUjVt5Eh/0u8aDPCpQu8wDorYNST54
HU4KBt6a7JpZnztyJUJjESMskk3lKgfZe0bD7Bjh9F1hxVRRWk6VAm+yV17DtCK/rY6voyg9RFGn
raTXCiYiPItQdlt1okuORSI+YwKhNL29xvCVAyRLzhDCDK9FimmlnWF59z9dgXcIZbYSBEyFFiap
DCFF/innCJrdYMESvifl0WpDAwPPeSsNkYFi9VUmcmRfGiGnGPcEf1ygASsajqL1YN7vpqPLcX8U
psLrq+Z7NlWQ+yRpiJdjsIRUK8amyOljE/fh+IBnCcF7AXg6a8tFaNqzPLCzBsn9pmINYzaJ8ECz
zAgnPIbaNqgXf++ClTuJtWAXCfN6wNDHpRcL/AyyNm62i8SUMXmaY/s4cZAIJ1vtA7YUEH2sXmry
XJy0bDF+6+VNm9M+W6+JqCKIrVWiZgyqCzKxJyE+s/SQixy6sDBSd2DfuGfjrrDmy2QwM7TGyWsn
/WgN5gejxBddLL2ATGuTHciXMVEjI85R88GJ5emtHhTBrdIJHyVZ2mASho5Ckd4pI7D3TK5GDKW1
btjVihqD3cmQ3yBEVw8cHhxkZXItg40Du/a9oYjjJpZMAlCWNXzopovKg+EOtYMEDRelYt4I0cBe
rHbMs6m9cvgHGUatVjPglLv4wXcC3OwlfLMvboOCl0w90R3Fi6mKLr62gfYkYijLxEj9qsfHoMb3
Y9bxDO+WZIiYKipstWjXGYs+Sjf2VUcumUYGWHScZkDBeyhiZKiwdCXSrcvZSisdEM5yFCnyqpjJ
gNoxaq3zT9nKjncNRntTfMp37T1sX8Y+2MmxhNpB9jQiP5kiPAcpjax26Qkg9zorcQp8DvF+YOZ/
Z3RAmnWaH4ym2CZD8zFPMrbk48nK1CcG1thalN9yrW/aetrKDDVNknE6rbpKE6N+mrmdWGPzVAt4
d8aYeM3RqhcV7G+p03dxYX4W3c89aolvpT8mKQccP8zKrxFf/vRL6WaCls3SlULjtS2CQxtq37oh
y+4YGLc4e0D6KOB50od4HBPLkWnWW2LC2FBEzhihHxUmj+tBE0JnMovTBNjkCIBOcVHtCkXvXAqE
Q1hpBJunlulwlkoHY7VjpKADpfTjhnVkMjMtoGp9fjSa8BPDj4ueCFtzqSvFmoHpt6qQuy5xW8dt
7tdRfBxNNAZR2/ihwUaayKqDa+CmZAUvBQRTQoRq51Wo0tM8d/u8CDz0AmU/Qf3FmQcv1HGYd1qb
nY1Ew/k3BMCSppGkMZaWMRefu6nZ4EKzSYeEQNrxykimW4rTAPY2dBfDkNdjxOh71jUJMzBrBXFr
9mULRVGdWlxVOgHsh7B5mplKko42kLkgXbNGgH7SS4xc1a8x7Vd3VX6HInZIQuIAI/NJk+YFDdad
YICkH84aYwF101dwUdoSs5H0LKewehRde5YaImMGojqRyR7kNpFWd1Bg0MYGa5Zi06QsdGpcTD5e
Uoyn2QfzKsF2QQRLStpwxS0DqFQsm4yYNFuG1fUWCgFU499PNRABF/IU6U/Lt80QcvEf3/n9d1zX
EQzphQKw/OLvh99vEOsZoY75v1/823f+9jVDjvxAmmIsUv/nlX+/+Xcv/8e/l2//5WfSNNkpcoeD
XlfcsdBcXogdtv3zU9b99s/j/P1WrUlrUxkiivVgq5XduTRSHHuXP/z7QbLEPz/729f0sv37r3WN
Em1rmGJBQBRLZ37kv6/x+1PqP/7oH1+D7UGdSptM7EaLmnHbLR/mvJMAIRlDa4EowBxfvvj7M78f
tOZebke9gRqpP2O5EMIl/Yff/9s/+1TC+PuO2KvOloy+v32H0OkUSWmy2DIW25FpIpcUAir211CI
lq/BM0+dIbtDVxvjwG+nFiluWi8pQ1W5jXKooAuhj2MWQrxpcsZGq3qI9sKhhTwe7GaN8OBdklzI
u8HchqG/x05NTrEzvg2Pyhkq2JFMJjx/d1QupCtcCOIG7b7OVypSjKLLL2LtQZAdKult/CyRg6Lm
Z5OwZRSGWwYTPDx2fEuO1gOi0PnaHcbKeMyezZMyzvaXQtpc6TfTHtPX3CENEjudyq0Gv7vx/NKr
MD3ECTR/bxgR7krmJQzJPhCKAVuLmEOtcmlLhgif3r8KzUknO5/g/btl/07SFDIcbLg6V/lsD0Hp
tE67Uq4sJRj6+hlJTQ754y/Vc7oj6VuK3AH/Y2z50BWf0QR0bGmHbGXefelZVUnnWo3S6DKAMPuH
PHRO2dE8zawWUPRWd6hbEuxWmtnoCMHoKbz75ZNQErK056O2x+DSnudoI8uvDPVHMYZlb48CEV9E
/NoMONtbjxJY71Ag4gs7buh79G28ykmmg663thAeEhbmsCUXTbplHb0vITFrBpu01gz1RUBtJ3bU
Z9KC1OfxKREvwsepLX0ko/Nagx+wy875Owt0doJ4uy6d7Fyc68fIYa7uBxkuE264NmzG1bFN6MuH
5b8a1nFyRqQbAdREIdhCm+uQlm3v4OlhBKPCjyhBVYcW062Yu3zglLyG2/GqHivvi8Y03FuHO9bb
r4XpCO9okPfQQ7TH6+jIRzJ59ncmrduKhBH8BVzaQzsLnFONhGRtuqfUwTGKAU+1fGTgSQrjKfjG
ZIzs5vtafQuezQ2eYSv9FB/0jf5dfPJfJlO35qpvss/4ItWr4FvAOfOqJsjo7eBE3ICNxMZeToCy
tpBxvEeIp7fIWnX3Jp6Ka+7oJ3bFkvnCRvBGu6QZdeP34O3Lupgn8yQuAkon90Z1E4REdLpYW8va
CRDJwOTQR8GW2bBHbAMzM6+81Lf0HaUjBieu4r6XD8fw6RW6j+Q2mbMzJFs6ksaFKbqrrVHd4MAJ
i5oAY1N2JWd0MnteSU8TRpCXYK893JSnp7jfCM6NAU/zia7ZQCd0jD2BV5ec7vKcuJ3mSrsZ+iQ2
ZE78CHk3e2sUN+dZKhzQnHZwGDL1NEfCLXwsjpOHjvnIxHpepxcw236H6qtezbt45EyVh8wdcQv1
NyXGcF74LqFz/POrABp+uM1Nr7+DpTx1JU+AX5Nz33J6w+08u/WFv4sd5aq+4VPCvezc1zGegoM7
OtVLu6dDka0XdQXOAtbjzF/cbF+HZD/6RET5DNbjh+7QHO/nu8ISMh3Nw0hYZ/wSr8dN7UT+Td00
ayZqZGLHd9fw/rhTbqmzspyMHtU2Jre5fqWrZg3H4BnMh/27IMks4VAY2mIgTxzPQXgIXFWwR7TM
LEE8zlxM7rKdkDjhdjmZ7W0j8e3hknppYNlLWvMhCDcGGAfqlJ241b6Y5SGa2syPVW4H607nSV6P
9SZ+iE64m1mGUx7IRXsHJMFd/Rp7pHz76XvspVtirOMtfU75SMHEmStXsCL6/BEWnm18JlQpnniY
N1G08xdXednNH97L6iQ/dj8FesHp2Ah+5xCmhjpYzz3MBeOH0nLqj/YhfpqgGvD0ukPzLn8TGiZK
L1S6QFnYNsYr8MnZxfjP4UGu9NU47/EVtdSP/hvjiuJ+qO++iqLAfp+ZQTjmTyweE8X+lIhyc2TV
FR602k8vgTte6841Y76yuNAVm5kpznKeoyOyrdLhmchv5YpJJ7WV8jncCm0zE5uNDzIpXV5s1wdu
FiYaXuiFW4276RK9do/DqjeOnB18RRw0caQgfpounDh6I7lAy+tntPHmcqdH055Q6fIgcYlaJ3lN
e7fQVjOGCXa+5SnEbhU6zrznGYk9sXhS1u2qu0gu2ydJAnfZw08dvEbCw8/GNpKfz1dz6Y1c+uGW
uJRXy45xVj7ZLNkCa2fcZW7I4jCEm/KdsWiq8U/OQb0KH3Esyvzxc6JSFd0RIhPbX0ksBdceqKb8
yLfM3NcS4+RvhTQ6bpRD5Pdrdbn3EIEJ3Uu+6oPlsseUeIn8BHCZPb+37IIf4WN2nnminjhE8dac
ecPLmz6w9IzBJo7WPG+bxLSDTeujFJof7uve/uP/ZK7PnyRc7kLPby8ohGPCNVxw1gdoAk7wWJzK
S3kJ0Rqo62CwORNM3gY0j+hPSEf9EjtIm7dZPcK1rFeJzxGk88pCWVh7bemIE1sS8tJEWMlwky75
jZ2BZeQKsV1CUYtMlVCSI/c521uwxcnDE72QkAYn+TZ/YElqeIY27FE+t1DLs1Kv2KB8dlLe4Gjn
j9Jn4bcqZ0X6lG/51mA5z6wvI0fd6wTgc8zckvN9IWAf4+1GZSPy/RRhSbvl41avV25+txMHQwnd
wNnYu6OGCh7nTXzTiG9hCumVxkNlZMjZXqJnYiWXe+Ahfabx/rxfxQsP6i1y0YeGW2VXv5Mm6LB4
smagCGUk/mnsBtLxQtsPd92HvoU2vplfw4/gXdgpm3qHgbULAGA6vc8Wuy3bU00eGaXeSf7A5J1C
BwQErw3vd2FyWZzcERvXyMleTnfbRO1sE+oAO+GBi9NeTGnFKXQmb7mICluGaifu83Kb1qse1Miu
dozScMhndWwx+YHGtck+Cko01rqQc9OuTBxyoXWfqh32OQ5NgyABVlAOzeU7mZoUPHwU8/WUn9Q+
26nsX0LKZN7VsSNlXKv4Ur42urNhrqrhHAH9xgzpRXETcmn1ZKOpOwJwpKfUMZzbytQdYb1zxZVm
U3uesUefGkxvPQgG6Ka45IofNnb33hwjP7FO1drwVoEPmuUG/t3WHe7yJ4VsLpugnsfxGAzHsP7M
DCf/qoXnBnrW+A3/zsZs7CCQaSdusZfA5JpslpPUVdDuSO56wXfhQXe4l/O1+REmrT1m40pY342P
DOsF6r0K0nFL9OmzCotW3BB7xnYFTDUaZyBOLdjjUK16qYAf/Zf83EyI1OB9+XLN3FOXwb4Pwdrq
31UXJCHiTmHZkdaZXxwTd1bXyidrG/sJhbRkLF6veCXRNdhJ/liYXFufcqW+pGy/OCGEGwpVHrwj
K09E0sO2uxFccsGuV3KqJcbSpQSloK56Fo8nIg+0p1rfg8cX2pbRcth7X/MO7tqMPg/WKBpZbYWb
Nc5As3xReLTZrjydZ8xFGyqHlMbNGVu4yldv6g0HQSztb8NKMSkj3qojz7lxRcy/EdHxbEBMZNOZ
OJ7ZBl2x8ycJIujgkAoJSNzct0AlaQMCbY9A0KGrT6wVTtn6iMYYqCSoGxz9TGwh9Y487DRmESBB
JZyVDUwlW4YFrR6BVOaMbGZfeAqSh5Ck30P6brwStEnE5dj7nL7+W5DcP84Ha1/GlpJ6Kse8Yk+o
yg1nOzsKNB5wWTfVmdIF+FEcNrVqM/6rekdZriVOvfQYL+k2SXye5wkmKO+ltp/VYa2Fe82kItYP
01b0egbohBGnp3FXOgn2HpZ/r7c5YYfiTVD3CZLEwn1HgiRAR6cskr1gFWG4brNPz69IcbqH5jRd
ysEbZF8s4VZ5dbrqUhdQRby0KJhhB3IEOB4PG0U/KO15El6C8c2MMcNZFhc0Pfn7HZPuxL4iSLUp
waG+to78NB/H2LZ8w/IzzPqu8bQKuyMF6rzLVyX3vHYEaESVwS4gUmLAHqSpOwTL2eNWKi8ZRIJn
hjrbCdH5sNE+W3aC4ZT5U8n8gPvHljuXxkxa9xXMwEc92mJYqATPWQKFhxbOKdyRoZtdKqxmMsw0
mMvlZ2PBcsh2Bt2WcuqkI+UM++OdZHWkKTfzhmCxBZIl02bCk3ZVq37aAUmVz9Hiiiz4KGfqwEEW
oHJqjgxpw37hJpuKgzJNafwi3abN2sjJw3XzBAnqD30CWijzDBaiQqskbFa0mdEpBLZAf8f6AJuG
apWlfmCh7tsXLZU8NghuEa6Oy+23to4F0zBrtYh2c1f7qqKnZLP4wfq6tK2SPezLpQhjHyGuyimn
xxBD6WgPHF1Y9K17DDmQvy3+Mk95ikk+DYmAa4zYL3wv/pdkj3eGmRcuwPxJNYg8RN+mKftynZ5y
TJI6F9peLzAu2UWsg+qHaZwaEXXrli1bwlpG/RzeVbCtzwrnCHqZG7sSVt03OYDI6k3dWjwResnw
a6+G7OUUsWO1Bfmebiw2IvqwxB8Un22a0TEeH2q8nqiXhYvmk3cSWWu9sotrs+hlvgPBpnZHygEv
eBOPzxw0aw6UKqXahmAhbEUUTKx1c/aI/gLbMwK97Na+H3lucOthhO2TwGtTv2Ihw6QZB/Nzvga/
cmq7fgg/0o/7/r3alPZ79a2sx+vXTCf2ZgnO/RtBAGaMEk0p1FMWpunARbga1DTcoi/AAmQfnOhl
1/EhfyRWBYoe43ISq8MP4ZyE7niGhG19kIR9HHUv+aLsItWJbczYP1d+JbgZRhYXc9N89lfW0sKF
t724G3ETj82qhTvmMU1iikyVysfimB/SLW/Ivp+19QIerBrSlVm+Qd0/E8FnuaHTS7fFERfH4Wn8
7hqHkgbbfZsYJ5ieGmAEd3Xt5e07YaDE7JGfasngHqY3zowXXFZXTiioBP+Ceq1uYnOfMs89RW49
HJaNZDzzbPFKdO6r+sIyVj52Kx64lOPDB8xkzdoXZx5ensjMZ1YOXsCaPrIG2TLl07COHKLxxo20
J1+Au2y6xV71nbP/Y3aGpY2bb6Fq08g69Y94kR553HkVbLX7E67N6TdOHvkNicajsStXBM6jZj38
Hk/YH5MvYpL3ls+2h12RtqmqdXYMumORvM1Y8cs+bwoTBP5c7prJQwmEQFm8DEy7i0JBZV2TV3py
w5dgW67lGwCT8Jl6QU5Cm9s9yh6VDgtk4ZusmcCq44lb636kU5WulJe6c39TRJf8CMU/klf8NRsr
XE+20KJMkKfYL2pPpKLl5MQMpBzpC+AobhEyY2zlM9HPSIyg/KS1KFUmwnb8rr8hXuSpCRfGqZ0e
KJo06/lm9H7oyZdxgGGKiapXFq75Vq4kF4OWckObIaaekh4b/RjnP5JtXXnxO+Ei3NFsx/VCC8EK
QuzdKPTEZ/y+xQU9mLX9/RQadvc0IEDw5U3QRDbVrKqcymAtvulgH/rJ5Pm6cQNtghXvARIvno5H
dhh53vQunhj7RrarZy1aCV9BBVPDySEu9F7oW6eeIY7qBCAvtRvu4VNe6y9tNeyH52gXXJvLwIZJ
04kRHSbZph09OuHdOTfGtRQx6nE+yDJubOBEO/ddpPCIC1KX9PLUZbOvGzv9CH76M/J9fBpxBAbm
In0ernGtuzyJpf4cW65xB7XfV/3r8MF+xsu85ytkq/X97Vr95HeGH+BN9Gz4+lUtQ1Unfc/OzyQB
4av0SDXSvets16VDPPsd4BWmbbmGcQHMeKeOBR1ob1NrYxxg2oPmYpMi3pTdynqiNt9hKUR/eZ/d
DgxTfpPfEuxtQWYewodp2HSyP8m7lInuvIcqIvs0E2zPxZlaIH+Xp9WzwTSMO7V2QEAAMEB6WKft
GPTZX8COW9KsMj9z28OUrviqKO9QJcbjRmCg0R7EGazZS/ZtioRlnRuXKvAG9YQBfHUF84XVSq0w
Uoea7Q5bovtxhNK+Fg+Qnatul2LBVhythkog+yzZCGowuCQk24yfNvbi9ApCh9egaOyDAl3JJ/8D
kbGg4Cz/eVCCXa6gN6gulvE4tsQGU4fq8am3FbTe6+e0Jhf6O8vdXtjxGjD/ulXwUxy567/ARix1
NUKa3piG16DtBdejx1/wEVvv14FPqrTiBniardsnI9iZGtfLDjCjfAOno4QvwDyoeOmWACyrLWzp
DScaS8v6gimahhL9er/ynwVxW2tX66kuntBk7QLN0d86YU3j9cB9f6dYIQbVoXu79iw/MzTniKcr
OdJpmMWHOPQ2WxW+SSWMxOzAisrLAF/TtfEwR6zqlL+x36xJOqzcWHOt4YU/9klzmZIb4bbdETOX
BdCVd1ri5HSb9ngVHtiGoOqywsA4YfBDEUVWNXFjoDYrmSSFFJtPQg2WE/LOEbUDCymDMJu9cuGv
cuQMusAwTO93BcwPLLdnevXqnNPV6MnD+MnZ6q/UWixrWFcmdrTcfSx61KXBW3eJvmhdqIvBclkg
Y59lackR2NFY7G5Z5QZvsXqmxCSnCNZpi4Bx/mR1G8kDWPX8DBrteTcwdDpUE40yoAaP1gNVe4bO
9jBNoDFriV36KoX2+CkxxHYUkk1tjLvS1YbWHm8HuCIrUXX7qzjwpD1CqTAsO3kWGVOmnhAfW9MT
HjjJMUHVYIWo4JnhHIaL6k1btArU1T4PmfJ5P8Ml2wN41KA1FKDmG9U9hhV8CvpPK0RJIYFZUSPo
XIOXkF4RVgcejLCD1lJy7GBN2bnd/mQI3XM71R0gd3U7DJ4WgMFQlsCMSHqoxG55GwjGpIdSLuE2
2bwKZzBRloxVGm2BlDgsLpC66odbCJzzo7Ip1tOKiUQJPz+0h2TFGYWYktIipVuapOBtGg7KtTim
HnvbG6dNTK4BdRb9twlCk6LBcwXxc7TNt/g9DTcsDRxNfhk/+UssKxoNO/7+M2XqMYM99azT1Dpm
6ZvlXvlU5Z3MAvcenYeHeFzuwPQlSGgSvOCQpEdDQ0AIB+vMqiVzZugtzsq6P+cvTJKJtiP64SXi
JuTnq3BfcVN/poTUnccdDzJgNUywB/PADQ7SZLL5YDbWyB4nhLUrp8RKPRr1pR2BuzFgRW4nFiOl
lZi+aM01n1aM2hiG0r+mz/wswA4kfRxKZM3nunM1eo3hkjcCCdFW4xxnnCIqvtrj94bOpUBfl/w0
KlhOU7PiT1nFJgQc1a5MZ8xNYb2Vws8ddgxOGyBM8RasndjhwvL1cF2p5IKvWwXB7FVg6eeYhcAt
mtVEREWzGrE14uaJl86DJZvWGvILFAnuyoLZr8d1UB3xfpx72jYvEnAqJYbCzs4UJnhsKIAV5Zqj
51j5y3yiSNzP4Olc3RqAtF7ODe/3rlx4QVYyzkfFkjI+8928cbCKLGQPNJHPabnKC+Y0qvScoItQ
+zWD9ZLHO/quxm9Oaje88eu8ztKuuJxo4kOps5Qdp5V3xPuqKHd6rogLw5pDkpjXMwLj2zP0mmWe
Y/Qn9kLOOOdLFQjG8RPRNeelDKowI3IN5Br4xBGq7lVcRSDKd+5O/qY+PrLvBQIm06+86wywsU5f
/pu9M1lum8vS7atU1BwZ6A4OzqAmJEESbCRRnWVNELZsoe97PP1dUObN5s+MzKh5TRyWLYloTrf3
/vb6SPvzBZdPZh2kN70n/JdJ3pqVkp2PkNqo2HDX2yREKddRwjvjXokGg3Q9OfJS2ed5qiYXTULD
2PALeX78Fm6At95huWdiQYlKEsPaHVfPNfKKWBUYSoFghbtp7RMohEP9rjC13Scf0R59wlAede3T
Jm1/dcOjQQ4NahuWqTZQOG8dtK7nGG+MFb4k5QqkcT0lfH0yn6A6n0uwCatRum24M8Yk4UkFuIWB
OnpcKPeKdTCBLL91qnwePx/Pxl88zQsF6/UWqIyvLzTc8kPcewKMEaq26THoLY+rYhLxP3wLr2M8
TBGl4fW2uVtz2nJpWbvj0fEIuMZY0EGwW6odv44754e4XgbB+pJwe6JXE2XbZn2BxKAbLVrLN/rc
XgKMZ6nfsfdwSiLRsnX73Xwd3/ng4YkqAV2CAF7hGkKXjfdL+8QvdEjziDteD3nhdOW52E9S3DMr
hO0z5XPr3AnMfGcS0nQtetws+jdeIr9snRh4ODMZxK6vKdY9y7NN/OPuebFMED6Db+S1c4fcpg1E
azfgPHkLTfwcyQ55S36rkUmu9QNkoJx+dwC4HW5aHfNquwT7iaqu2hnPTnYmeaKlJBOeGPN8eIDq
GaRb7c3yIYFyru9K+cD90ONEbGMd5XLhNfC9oDfXsYgwhfSzuQ6pVfpKxp3jDmMVWefL+Fs0B3Sj
PGWugu/jNRi4F+OCSkpBbhp5jVBMWi/8QKRfRnWhXsf44FVOwzYAum4c+CRq7lHGgfuUaEx1ioDq
PK6zTxL2cVVc9nKhsMG0SIFv9mcGWffQP1IgDRs4LLsQe6bnDInnxDMGLMGxBZXOgRIbFuRqHxag
U35gIsbVMY9F5HFyxOy6TTxdbasVhVP4j4vasZyo/jZ03xNkYlCkS0x17CuSNt3cu86mNa8dv37Z
z/iR6T6lcWV5KMZSwwvFXhffeMdc5hA8M/dk+8SX3O6q4AKZFB85lwc4JtNTDNkHOGpLmWt9sOFZ
IdExPYInFI5L5X89/g2t3oVH6yxj0q1fQLL8+QmzlmrdEU0lzyctdsTCKZCIwnNfJx+tG3c2A/Qg
G6zveD6iPTDhirXqtG0e7FdyeDwNjDbL9GiYO0YhmgIQyjB2eWBFe4zyPa+OB0XV2oo8tDoZgk8e
LCsQXzfCWwOpwqu47gSZOAC2E88UW0um8p8nZLupqs2enNwv7o/3yrAMqNvZa35yzM7qZ30LuCcC
JwZjfOLBEuZxSdz/KgiSiIu2keMFJPPpx11jU/SRtBQ2+cuynPn4dRAMpDJpf6eBe0v2XAQHmywn
UdmGyoVZeBAtZUNKDcD7vBlVvT2weoLXJN+PFugxdt6YjOocfaBSzR/X8QqGkCDV9WdnnxTvRA8M
MgJcYmCbqK0cn1NFj+ZFn3B3077paDy/pp1LM+SwPmmLJ0CTDRvkjT2TowWMBNYSGCF64ceC7nUU
Fd76wB0gvZCNtuI1InZgLUfeRYUR9dRuZlLM5wFuB6HkM3k2lBzKPRtagTSKDNFNAqVlGqzzx96u
UHATNg3FjpWn0GMruONV1/W5qQkqdorCORqWu+CVJ6qbV5RdCZl7c8cMKFlDzI1qj46g/+HYuD/X
cW3deJckWnUKopQ9a3ihJOoRvWjZnpnV44k4rJlcVqCCNClyrlytz22eXWASJKIUqz8hfn0n0feb
O6W2uD7mw1HYh7zbpVi9ozuzTwxD7mIIDwTQGgd1JmjjJQQl74S7tNGp6K7DPFvbhzqTx+uSA60U
zDQUmW7il+MP7QPFCsuY/bs+aeo4uRiqei3PlOMNzuDNrWp3aBDXkdT7KMuhRAkOKVel7Voez3K2
wjsqe2F9HqLzXOzE8DZ0z2vVi1RC5IFKsZihzYm1yiTlhMMs0uSVYru1f5BGAO1rHar6yMDkVTBk
UfyTkoJuNN8xAwW5Pg5ZkgbjbRG+sBm55ZbRThFvdPErJQW5bjJz5Lc37Sdfu8AV4m0YPTvcQuXz
1tjJMV/T3JOWPsKsz+f1LvhOTAvXL50dzuANwsjoHCG2pktZHdeTNPNeQ/v5nYwIHy9byN/r7KHi
xL6dsZ1uS5PRSNF/XheQdc/OyKT5rCQIlJd4VxR7hk0vbkxLxOlB+wq5gfdeDSc6SwMcemOv7T4Y
8NRAAuvG1O1iFju4S16UPE7cEGIHZoUGWLfeOfrBwNSaebkMvDA0MP0ZHGk4HrV5r5M6x8xVw22c
hcGrhrO9HEnk8Li14hZw4mJh+VqMmKzVQ/adMcOU4spYiRbI4FzB13LOYsTKwSsK9YOe+bw0Vp4c
0YqzZX/k21gu2x8IQlig2O804fPtMOSJmzkv052NZi3H/OGeZayPr42Lzpiz+S7UobYzdtazD3sf
yTK+5BlyOFvJUBMx6gMVHKFI269FBl4rP5WHNOagGb/ibbZbW3KSCbSZ/Qreg3rmet7jV3EESQ8s
IdnS0t+BQDhJyQ4PjP5w3Oo9BrhH8mmZ9eMRTQAlGU5i3L38YJF/IDdKsE68um7fKE9If6IsApS1
ygy6FtWfj9KCZDKbc0OGiUbLBetkzXD3oH5z5KS2jVG7zuIhVExWCNj6yaq7iYe5fq01BdWiQTgJ
v54Ftq6X9oRJDk3XYcIJyRnvFjdL6BTq5EngdYfdwbDLU5Sc8+o6Wzn2jd5R62T0pXVStYGMLEFE
Benep2HtPeloo/gCKaWQzOmKTX19jCh0azS1xE5TgDhM4Q/ocsCYL6DtezRNZtJo6aDtWcQnReKs
cYzxNON4WcUA942FN9KO9svojNkWd2NJY8XEytWB2Rmi59p2CaRCs2S3CkrAMuJXk4c/xoBNprLY
naMlP/TSSzjXhKFb+Cmi6Q2mIJmXSuNpci161Nef/PrxwHHmfZC691//1KRWziFHf/r6vzxP5+NE
5qZYATd/o3oBf+KR9cMlNtFUpn/9wwwXhJhfX3eRRCFqVu7WqJm4DWZ2pzCN/v8fVnsQomQrGTGQ
0uGG/e0bEif5cGenh9xaUARa/2iGGQDk377++tvQMvzyIvfnFhVlLAUqxq+/ZnrJX7WywvIPiwGt
RtmppZDrJntq6H6SzJEYvf8OjuNfrtbVUIQ2AMRpvV3/+nULf/7B9adRdvI/f/vHKsWJtCEG61py
PY1ECfn1yV9/JOubSb8u5+uvX/8oqvqb0qkkThbdSmGu18SV7HTV+mC//hjXL//wb1//8fVvZh8d
rcSJD5YcLzm+Y/tiCGukLnXljQmBXBQCSErr10Y3odjUkdx11DfMsB1pSRZia9Ksy5m1hyPriUyW
YDGrl5HMzIJYTLhrejshM1BMn22mYy4LkjsU+HY6Qw1WSXXeWAsKIwuatoQUWiJhFlRDEd4XGkIZ
y14I/dZGuqgl51lBWZplS2cTwJYZ5uomnXtQyPP4UHVsyIMO7Q7LJDTNMyFRdtdMazeha6e7dnCX
o5rcn3n71AgSgqIximedUkhMuK7H+bgP3To5CLOiEEKSxG6c22waD7U+l3CfEL7WY7DpJo4nM5rD
g8AXYaNo0CIkID9XznsryhIvttnSyqGHVciNkLVy0yy4Vnnvi8GHfG9RhIPMH0w9VUOXWEuJ4dhm
I3moyvYUzX1ePvGkw3nfYi+wa/oCwR7Es9BoiMjrX1OvsUGHHIOwhQewTTE90VKq9WxC9B7KLVWF
aGckRIUaVZkF7sS+xvu1GlYfyoH8qNItzIRQhOSgt7fQf15LvfPR08cOdp5lQvxcShn7xoIGqSTL
7JIgdMY0oEzUvw8lD62pR5vM66uliB2KidOmrhxOUtNuyOlom97pD+yRZg4o/vGTsKI3+KUagWUU
bmVf2oesTH4qMkDCSMVxsgBSVhmHx6igANOvhucB9aiF3I4ew3zpHcx4lrIvrnltPplr1EUrhO+S
QkTqRQetRHmk7ieQLCv0Qh4wIfle9lyxpqWIAjX30neTuNPZu2QfnYopXDjYI/asovS77DiN6uIn
vhHiEgICBkVCo2kVh98Mh8gQHXPva+Z87mGh7mq9KM7KGmiU0IE6SlHuMmM93htl4IVjkV1pBxth
GlzaZrCuhVndlrFHIUWhlxaU5WxI8VabFlICQCB0xZdMIHdXA7U0w/A2FvctTn3f4jWFKDw1Wu45
nwo/icvO78H2pEFVnoXWXKUU4xE/jXcnFMZ+HGu0Kkzeba3JW2/E7HvxjClp6MbrICLOieVANkf+
Kqpl3CwjvW2Jbf+qNY5zYW7h8c55RBsKsHixRMyQtwV+ytAFpCH8ESVtssw5SqWR5r2k/57GGlWg
pUv3wF2c7Wz/kiGGHGNDYx9tH3fWkJonzNmBaGSc/ufgh8DmjUhkvLZDGB7m57wGwgiN59JUNeCo
ojvTt3LOAuPTmlsaaCoSZ2wB1BoQJHXiLISRHLRkMJmuHnTW+qQvj51D82wLwvVUII6gzc93B4mK
zZwJkqoESkfmtCc6pPqtHohfel5iW1s6h8DI2Ama9mVsivcRx0Nr6I3DYmV360inU1fp8BBxL5bR
/NNNITCYceS5ES1vIy0qtdEeJs7ftjrCLzyO+FScdYdWm0Kh9WiWMT4n7COqG+LdEtDsPRIVr6JF
ZCDQtbJdLaSv9Zy3hFnqEOXlKa8GNhaJiwFI53pL07Bv6NoC67aYb3YUHZNKnBki+c8sMK9ugXi9
K6cXIyeO62lzc0Yqa2NL2jBqvtvtdLTdTjsvMTINbW2QrKYl3Ftu+zLr2eRbOGJDj2frrlB/h5EC
AW/9FiPxDR1XGOwoTkWGMd9N1HfHMCEQisVyj9Ppt0YZLZmPJfab2OJMWJKIauaOmJAmLKdK0Zs1
A3ZphoNuMKKKrO1phLV2pUWbjl47TzP9r6c5tMdDHKgIN/miOC0cZBw8sPq4sm59nTwHhqr3LMap
byYvTljqdys2Dndo62xSz3LS2HzGc4OiDlKsttGM8yjfp1n9muY+PuYjeFxoJ0jUoxd4HrSc+qX7
rsUL4MGqvAb1nB0Smo7pHtB/ZKtEQg+oZ7lVc9GrCuYl5KfCAU2DJdc0Z8bV0BaWTXcY91oqAXXl
1SujdFvVWnV18o7wfBg5NyuReXGrUQUMxZOtNV62CMejpfR3MgWXpDUt5LR5tl0qjp3lGHeXjGg3
Sym71DZlIDc1nDPeQc9dYrY+7L+18LCmSOgdDpskvsZpvbcBrLXSoD/A+AhWX5wwGEe/teIUXwvz
WwfIyotsMR3GoXL2uRz8Wsxstbbp7MVIeCQbG6fk7NUYLDQa7XzTZEhRzBoWL3fznSqxN41M1V3M
yeJsy9LS24O5H3Wzv5hV/jCOy/ep7O6bvCVHkE7WcdGHix1j29fF0UAOenyyyRreYyLCwysPmolB
Tt6FcicdUZDqnJG4aBad0Wbgm9MABcbQmlMnaEhqHZIKdWdmz7T/3I/zdIH0dqclDoiqJacLggN9
XdUwoGiW3BgJGZREK34VSellYNE4v9twZOh9ZrA/FrZBqly6fswJ/ZgDKsGrr79os3qEv70Li0ZR
MnELBNw7LMuTYzXguOEYLO0aWUXDIdgCzPsRL5w2S7dHKuOQp2rM0Hd0UpppIYXfjd6s9ulEcGgM
SE0wFq83ZUduzq2ZM7rRH2xZojJPhitdj1NafNK4j/eAI35UOHc3g7sN46AguuH+HTpelkXF1zm6
d0WOtqHHbWFCzDqfUs08z0ty7upmujTapKMb/hUKh4N52HSvkfY4CvToqWrrfZAMv+LZDsCfoKYs
cZKzAV9cw3D4CFsZHDTfEtURyIpDI+BEGmAp/Rpzn01q5NgF5vZNpO2H0QHYMjlu1C5J8MZd3uIA
IUZNl3A1z0zjd9m2nh0unSeMgXKzEbAFLemdMV1nK44ufUUJ1U2s/WhAJR4lQQ5heFcKAl48QrZT
WeI0FcnvTaz80ey/s+EAWsPzslyJEtVhZJ564IUF0MjsPBkLloHFmmPSyyeQpaWPS8R5ziZu0qTB
V5Cgt5RNebC16H92ag9OrIjN5V6Cur4CJiCtP3NgIUPgRkPrGVN1bxmdcwHiexYTjThplNBJmiwB
a1P6E/vi5NIEPeogDIyAL5FynQSEh1EvjyNUWnNHjCTOxqS1ezkbwNnT+6UfnauRNTjPV+yTLurN
hIZ002TJmWaSe3OhHlKHVwkoAlWTiVvhHFHn1Mdq5xg3MmZdBqk+7moYNnpxLew2IQPekatzKuFl
YXtKhqF+bZEt7ivq69AdHh2nIX1hV7yyjAPdoFOlr42C1HBj4z2WlU9d0hMOCxru6Ojy4940fVup
hxaq/hHo23pOLMicyXZ4JjTFSYU2bOTAfAmeqQPmK95nhdwtsht41C6TwzbeG7u+z0tLoYBauu06
eRzM0QgeebjCsVdNLkdSLd8XzjTv7a6BWxhzjNBYmbK+wS2CPAj0qveSs6+HrfnvvCmo2UMlQhLS
ROe4PkrFJK3MkGXMYoAHlGuzsTf8YMjdrVXm9LuxTGJInyCioVc2aJ8tTNiv9UBmt8QzsIzXNgQE
n4UhjPMULHe6PhhHEzjEkXjaGpf1VLCaXIT6frIX5IwIwgioT0bapLc+xuo96imup2tbZFlKKEzO
bF30ID3gMeKQNYsxNhGT74y0H7myJ+iDhkBf3hCxX6XkpAJwlMZicTw5uBY+BXRCh6+uGNCbQo9D
6Ga8hW8Z5l7bhEP9DihuemkV6RTs5djzTD24m2W69gtQPglE9qLr5EUc2zAeKpdmWJujzcYO88Wb
WpdOeQsWhC2BjGqENlWwFMeoK8/0Mf6uZxmfwEnGZE7a996p/EUrWlIO2bhfSuMUNCi3lWwLrMj6
TRFys7ob3ncWL3el3tX6QmAoMFQYXR0Z2Yw2Q8MIal8W7ZumxTNb76A4sySN38zI0YkiSDlhh4Kb
Vnda6H9pO7iKQ3h19eTetEftmXDXYu/8WJq23trtGSdAMjYutcZeeywL6QcFgYLsqWrqAdt31lFF
L+QdwdCuSK2PMY0cdM2xjokbBgq0vKLf6t4A2r6SdhCETy6rnGiPpVyxkqGqLkEPcmoxMz8luD9J
OMYbu45OLZV+rdGDQ1pDWc8yXictzQdtyYtNN4o1CtWH09xaCCdDaoY9R+cCP53RsOg+Mcbcl3ln
Pdjj4A+kR4YwiK/RrCFtV3V9x/hkOU2sZZcInbXT7ThuO9ovk86Cs2vEb0C5VyMZZiOjhQnNEZb2
oQnLA6OEMJ7sW4NldHZCZ4N5JcZ1WfO9tEbL6+bmXR9FQ1ExZopWFZWc5c2I9ZcooVS4DJTlXTUG
yP8p9QfzvFCgrt+juDY8a4KSt1qZtRXyf9DjRyOKcFUv8/Ruiq0nTY7DQVezpO6xbNyfY4j8eo4q
pBorm7qzmgyrlFu2YFu6zLSQYb996Mv8rmjblyUqIHSH4VMmvrXD8DEloNYB8uhY5Ei4LDHWYia5
W7PVT+2U0x2CgsQoJ/QK7mlw02vUXCxDf28WkAy5pc4S2sBGCQfTnGR4BJY43FJ9/G2Bb4cXT1fI
ECsB9jVNn0ScvTnja1WW4tdiPxVxesMPrvb7YqEMlExr0ZlKUKtIt6b2dWJDgq3afQ61GnA2ppYH
t2bFOy7YuNUCUxUDRSP8lh/aQmXBcEZvmOk909DweUb6jQVr2OMviFKyYH2vhvgjLrGHkWFNVrd+
aIygvxRoKQd2Vbm4v1SrG56zokHibnn90bvGdKf3mqdyHhLcivJQWwE6AA/HCfPBaIajTHNimhEi
Piv4tjcmfPpCyzdDiwN/dF3yciCXICldVJgNQdfA9Hem7aAHHBFD5zfXnMvamDiuZntzV5EQ7+td
NC4cpszqnh5fShc1czeq7bdCqd9WrpX7pG9/Fg5v3IyD6jAvzr2VGWSkEwwDNU5FktiucmmlsTW6
AfuipkUfwfhkQwJR9G3x1pk+drRrJ4nWIwWeDG4caDfTE7egObgbVPUrpkzZdfmnCEbMCB16UBsE
zKw0gdJ/aDlyIiNcZm/OqCPHFOM0G6/HtvlZGHRBBe5+xg/Gb+yS5dUmlAuG6Fvftm/TsCz3mXhQ
OZ3Gaa9lB5gfAOYWoEqaxom5JZeu+B1a1t66tIn20Qgk74te9n+gt/8AerOEbmJg/lf3938Cvb3+
bvKy6P6e8/aXn/kL500af7KlBU/S0g3TUcKCmDz+brv/+W9NWn+yLVvqko3OAdkKtO2vqDfxJ93g
n11bSN0yTBCvfyG9AYGTpjLwPBfCNXRhy/8N6e0PXF5TkXxQSnKBtoXlrr7COf8OvukaQ7/EpUvZ
xlEfbi8pWd4Wg+pJsvpQ/d2DefgzCvK/ij5/KOOia//nv61/In06cCG5K+VaEOpYAf/xw4J+IH9U
hsERd+l0b7o9BKWBQM2osaYin9/ov9pW9xFikby84kvwVmuTnxHwbeIhf88BzpZZKTbNSBZ3zeyk
00wqIw3Vxi3il9jVn6sMGyzHoaECRgd6oHqkjI4EzU6Bx02UZhIRX8qQKlCr08M4zKU3aM3Dv79R
ucLx/gGFyY0K3HN0xZuSvN5/vNHIySAFpa6izmMfp85tN1aC/rqPYQgBeE0NfI042X/YevaZxahJ
p+ZBjzES7oKCbanCLgm76kjPP3PQeJzDRuJrfF8davRpYaIDwEsUK0D6fkqweVCnv5F7KU8mQIjM
9k3X8gc8ZLawuk2v7KyrDNNrllA80y3vq3KjmToSV5m8xo7dn7IlctEoFzBuwNFRCM2wF2o432sS
oq2wuexucHE6hAuO/Y9W0Krdvc0123vE5hC5xkux+teFRUQXnkqOiUsiDBA0HSQy/jSS+VhUI1xL
XkDUWohfiAmX33VWP6Q6nk4pOfoF4TPObiztJHe5LRfddfod3ivSCjX8wIkBcamTjbv/8K7WQffH
dyVt3hO0V6DJzh8GpU6hxcq7RR2jiAQyxZnnxErfFdv4UNBxUKSQxpuCxqvQpq4w1DADyoazlyOO
rUYeLOi7g5FFxzC1XGQykX5sJAoHylpk3sZTFRUUGGr3bWpJ1plkMvAOpW4YITwNnPDQVA0ugVkX
7t35ZnzDGFBQpYg/RYKqv4ptWmclNdSEQwANyJrXjBCvF1v9zCJ7OllNDUG7uNhlSTkhFgktxf0m
Egi3zeq1H4uHvGTgSaoA6Ux5ykjfW1E8BCAv9pjqDKOPicDONLK7JNDue7O7CLnNpvxk6QgXuoGK
Jt8wEfHHn3ahU4J21U03SLcHM11/UUKnmJp30s6eJxzTXCgLvKjHXDFi/sN7+hevyZUAMV3XhS1r
/gEg3tpW389yVMfYquiXW8MHNxTz3rBxOzKfOjt9+/cfaPyrSQyu3BK2K9yVXP6Pk5gkTZtXBp9o
Qf2qHOdhcWOsodbJ4BT9tyou7iyNJGXs9m/pzAiOS94wQKnU6wtaZOLwEyBLWIfHof/+76/tX41Z
pUuX0WKzxFjsG3+/aptGW2Cbh1GkNC+ImaKDjLg0djJEMEKuzknOsC2IAv/XH2vrhr0yfqHcW/Yf
3oFqoHNlI1IT6gyfk4AOULEeuGXy2dY9RYQpPaSt+/zvPxQO9D+/emHyz9JZt6l/2qOS0IApxMQ9
6h3aqhh+2EjdMhqzS1CR/5QVZ397SLutjfeofE4Tqpj1ZJLNk/qnYahzPqAoILPC6h/lVychkkxW
jZqezoeYX5MZ6kBtjB7fBAEMF4ILRoZ8IHPo421jMHpz/K1otFthO6di4FHPkugpdUqv5nPJkhK/
kQ5FID9S+dIfHKscSRi2Pb2/uQ9qGrWTBfGYILd8D2d6mGUR5qgPOMPjH7MC/oiG3eajo2m6SkeU
eeO9CsDei2ACaFHLd+rqtMxzZWMqaR6pQbAFatUtufbn1JPECdDSJTHqrioH3Z7SbIVCikCUGjDD
MgNUgCu3V+r2wJl6jV/qvbaaXsQT/SPE9M/Yvb70xvq9bK0crudH2bHn1NqgwxRTz/h6cWGKhytq
680hiErrdXegsEnvZ13sTIWjVpTS6ojtS9+vtcgQUEeTb//DiDDt1WXiHxZtV9eBTAtpStcBkP0H
Oi3J16yPlmbCVYFWMTrzkmK47+cVHBisMZS6uTpxVmRUV8vCszDq5JXKkbbJ6tCfJ1vtBi8baPeG
7d7ACdSPhksLZJYn/T5P2Ig4q2zFCGyvp8qq6X14KU3jhUSTsTVzGj+yfc+Cvuv6BHcte1Cbou7B
vYgPAOv1dkaIMbeQ7LHWoVya0RdVSnLGBhl/C+xaShvXPsrnz44cpjRjGrCE+onusInGR1WO9T4e
ABmUbYcMxW6u5WL/SrWWvupgfp6w2kZ1KryS4USTMiWcJ0uPLpkoHt0aLIwzNbhylAiGKsN8Uz2Z
EdOWe5EXcpP1ipZktJiC0AXFDkes0Mj9bs1+Yuy414qi30eD9o104QZ76fng5tZLu5QIdHBTa1rx
rZnh5+dZ/ESqh4ZEcjxOoO2SQF7cjIKqQyWnXnp/yoN4N3TyxueuXfrqGPaN3+UukLZofLIS7NnB
drp6HqO3Ha/NnADE4AnJjEdlv3ZjRlMfzPWiFp9zHZeHvAF9X8EgMyqVkGPiuoMkukUcrDE8JKfi
pHReqIQ6wWLys3i4TwHtq3KZdjyrXTaX6VbXBE8PawAQf8rXQg5fVepPML4QGdE/bWKBy9HM3SwK
tXw3Z+vpFG97lDYzienNYkTYRqLb6ENnuG9xGtoPEC63adLsSI2U/iQVHIiaIQFBKmL42/F+TCyO
gDhrUUCg6zKkVaYpBHmudXO26KAEVtt5rk3GmRz224ysmPA+el3C7CkR9TlOKj9xYCbUgBBXq+pj
3tfgycHPBnQJ0OEQ2QwGkN87XVIyS8SEVik71jq9rgFGXpDU1U2FTrXNteEpbKm5V0bzkjNdyQpY
t2iUmo/l+NlozeVH0Z/gx/cbthKH7Jv9Kmp05mh5vNaIaOkT1qHQ2V1qUKWwfEJzrVuTvcCasIxf
inQ6JwZ982OpwyDKqpfJrOUOuF3rqQnEJAywg8zN5min7KVRmqPj1uRE2LpavwN5KmhHG+cIG+pF
3pdxdV4i635eW8k17UdeTjcOraCUsXGMLZPT0wQpxwiG74NZPIY67z9vdP0smunUSt03B06ogtMK
NjFkcnvtyQpYmRfsOpQdFsc2hhiRxLfELZhP7vjYYie3JTUW0SJgkoGmHkp6CSyjkRwB1C+04U7f
LaYNOF7yzgHVU21MrmlCK22K7rkuoQehPWpRA22cnCYzTOoozaL4Ut0piPpfNasNvqXMYzW1h1YE
d1ldPxWu8EHYqIh+IwuekVZcoUDvHfB2lYxe4WD+riW6kEEPjqxsd+10BrP7vav7Z9Wa76l9gmF2
qmcT8I8qEy+dJZxODL+3ixy/ZQJBehdw6O4OIsXAbeoWHoJs6Pqh2WdeXZ8jzERXaLOZqR+pW1PL
TqenTME4zKW1dawcrUQ5DPQ4oJ7QXPO+a6DhzKRCPLzFaLefDCpm2CXqDmLULLsMRfA8opocp3LB
/TeEvWBm35OCpxPZr/BO80ve4NWlOZW+5Wj7TZnsJuRj01ulqeIoS9pSlFHf7BAhGP2TZpogx5tg
skH9BmgZo7yZcWE2acDObEyn+J0v7tjiUmoNjzU5msRmMlcl8lXqlC9SFTetq+5Tq0t2hTvskhHH
mQ4JXt3iDtwu8gWoLxySgkY1jFRYI5cWaiAZ8EPr9r7bRZlnqFVjFyU/gvi5aXF2GmcWzYgKdKjr
BF1Afa0DipvoYETJs6xZSZOGhnUF+iKugo7uQQVDilbybsDPQki6MYfeAj7iQh4cx5dKzeQATSoe
akEEZfgxlQZO8NoBXC10BDX/1OJ3ZnnrBcm49teq175VOFKzV4cqfWlpsrEn2M2dDrPlplPS8J02
Jy0cSwDTmNpjY4uT9gCCLdcvukvkxzmSgntPp+VivVXK/g4Dg5opYICSfTMe0OY7xamywg/L3A1Z
+JHbSLfyGr9STlMvXUVrbZdVIFLEeDKD9puuqY8gj8nljYQRgfZK2QgYOm2BxPqAHMopPfa6/TY0
aCpYXlAfuxReQSJ0MoMJonbpSBiZZifwwZ9JApVAuA0XOpTfRmVpG+kY3lhEdyU6nSB8a81zVkTd
hmQorAkLHmU1URyOzOPXz44zWOKY7a1dwBhMGZUnxdFgNMRMch0aVDqB6h0hiIxQY6j84cILJKyR
tnts+uUFj8h9PA4RXUPZ2n5An6LOmtuln4KEPyJNGsUNqmjQF0PUNsIzaxuohd2eFtY4chHkFGPX
PU+N+pzWD1vckqkWZq9RBdOtxmRxrsMXqnJygvBnJOP3TqPLOZBvZmiIN625JbH+mI9L42my0+iu
XtR2tFniiybPv6eldjDYc8c5SQ7OgN29qIBfaMr4HSVo+Pr5R9E5lMDJcUqyCL5WTW+dDC9dFJyG
YoA9Qvm/FNrLjIGyP+mdN48VTYwceDzDXsCl1FShemk/pNXZ7ArfbjQk2kSurb0PqKkcdC1q1wCw
+fMfAg888E05JUFH3DiuLnu0FDSbrlX0/ss9cIIarJuq9rnd/jSt9n5ff/vbH+GaoMiTlAa7fhip
8AULiXV0OEXmHhzhIonM9ApaEefvDljNPKHdieDBnxLg7VuVLbRIrr/c7SCm9NBrcPJEY6LOoZvT
Q5J1d5GhkDjWxWvj5nS8Nx00lsBk5xgRrUYyorcVsmhvmddK0FxcWJTrzIpDpXlNzIgRmr8wxNl2
7ZT+lxD1fE8npyMGmp8hdO90E4mQC36lNbAA0NLffRM/jAsNAuw5v4WRXWV0+3/sndly3MyVrd/l
3KMDSCATwMW5qXlgkSwOosQbBCmRmKfEjKfvD2U77Lb7HEfftyN+hmRJLFYByMy991rfqmJqj3kK
H4NgvHBMIoXOjR4H8naKJn2u0/icdyXc/fEcwxGziDjzOvXunLyl/OyRKnd5+SWy8FHgcrbEgMDF
df11YsEXYQ7Rd4p9vXsdu+yLM9SZIQHHFFraiTmz9dEM88xqpScPtuGEXjlreZU5ziVGOKzcXoZX
0uzIGrJxiNCh57sqK0eOCE+/FQV8VtJ3T1W1HwmcAZxZFyclGHbLrvyhOAmd2j5EBsqFTht5DnMe
USMu0W5PXnC6fSmGzDiZMQ7bgUFPsMhO545lLBvk/qaG1eR2YmHINbxyXb4kafu7aTmr3K7u7Ve3
eyWeJZiyKeCcbYddxGw0L05REuSn2688p7Np84B9ixAPNdp/UUIzycnnT1HiF0pVdIy1+StM6P4M
ffEj8IJ9sTQ0EDp/JziAKJgOTlaCcCQnXLThq293uAPg38+dKQ/xyO5WmKCzrC4EU0x/J2wHCte+
7dY8BIz9OcTFZUQmAke3tWPTxzcLuZVi/uOg97n1MNvEA2mHtSBsUGOUTI2rWO5m3f2kauN4RHrv
Vs0XFZQLQXtns25uB0V5EvDx6Db57h0aclIaXyQw+nDZeQMthlZZjbDo5pzDDUfMk0t5qV1IlsxZ
sDGq73TZ1pfW361IJAeXTDaytJy8PXilY61uJffc872tWAEO7dtjJQgVZ1iDcT+wX9FeYYKNuT9o
4d3aXEbuv6B5fa9nLMhJmgPCzpLfTZB+O0DAUTEe1cj7S/R9ZEKUGMJsXAmTUMG4NYmhBzUcDPwl
d3oweiCMPkThvSI5fN2xHm4JIDPIalpXaCN3HTjgvkXJZik/Ar3/GCBkY3vmCJfE1QfZc89SF4dk
cty1ttMD+awfuVpgkSDEM1rkdyK+y4iZIzJJrHoPX1akxHBw6ae2Hw2z3NVyx4xzpDb10sdUmMJy
WHQW3QPd5mQRS4Q+esLxYSJZvV1Kktf7dVKY2XEkDXvVLW3FoYzg0w/jtXX1n0DRESiGidwTMOdB
T6NCJc1bgIbEnehwSLP8YXWYAhzGRHyCw1k7ItiQ9E6Bqp1taXNooueO5FO7GEcNfihltI9jfyyb
c2fxcN8uT8RKE0coLFWQvLdciG0/Fz+EyVaW0BkcZPmQ+KBGUnMeNkYwPM0O9oaAoOuNTO17w/au
pqRxwtSV1/O9JyMGJjL6dCVaPhU3oYuRqfhX3MVX8NfYWZe7Lh2JViYbcxWMnE6GkYBay/yeZ84P
jGlvjRDE6OZqtuEXBXQcmT+Yq4jIqixxUBQvf0bVVnNDHT0pbhfAZvK5KpdOjJvLq9bO76yiN0TE
1IpG0ldsmPeF8xz1JfxXqAC3jzROFn9yvF4alVPIMyoLIiiXy1mmH5xtkTTOfXTn5ksfFyHQSjVm
vtzg26FNn/NxvE9KuvN9SS2Xxw4uXDMTG8LtW/TrQG+r9FDQbCB/zhbbmRseswvX9dbcZqCa09ke
UFzFgE7o8DB6LnDqdeKQzznnhSHB80pjuKxgC6GuRwY7Qb0Ic3ns2gHN+ZS8hw5dGMu4Qz5GyGMC
OTl3ngKvTne079mOI/dcD4DGCqMk7pwYdJ84c7IEivbgB89R05BlF8w8tDHNGgjZDLk3MinTXTZQ
Kcw+CJJ4OmpD/gwZPVAVVNu6CE5tmDI0T6Hwo29E8kO2n/naLjcwQ3omnD5QziEA8USWylzwIil9
M0ub16Fy97lNd85MaCvNMoZ8DANoufHoXwA1Tc+3mUxmJN+0VxbQmPcSZ+Ie7eG1CbhtOUA1GYgT
Fy3HLRT1do/N5MNsEKLtLOSQPLrY8c2uvjYNA9WoTL/NmZW20xebpXKRyBNDMEm6YRagAOEYGxr2
Zl7vhYh9smmyTW429NWM6jilZEoiHMpYZJrfQRDAUgu/g/SuraenqA/fzJyHelQCEJJfrf0ewX1V
LwYG3IUqkBHjfwoqcCVfdYV3c4qjs7QqwGnM+A4JYvy9n+CPYk0Bdjdb9B8YteVhD5bJX9gm8RMp
uB+auGO22E3gTEvywZ0/kKVu0jFcUhFhTVDmEBAR7EVrPIT+ASX8sawPOB2W8JJdij41rGC5MSl4
i532ajbDoaQjZYlFje7FcOkoO/ZWEXE9fqg25zAWhibwiF8adTFm6elVze7Byt2P3jN+6xa1jbbQ
WwtOcLV9VBbHwjiJaUVJe62pbyqRvFUZfv14Gt/Rd4Nm7tNjb5N/k1vUNQV0IjLMYb+o5j7wxUG2
4qXWSLbn+N6ss3tsOteuRB+d5fHd7Cd4hzJ98LUZnutSfVpd9pNUhLs89jIEAiYScIJiUtcsNgGO
DfYi+dMK0AkPTX1v+E69p2WbnPM5WVSS7HVt13MSTsszmlgEu+01duhnruLuMM35tEVX8BXMhOYi
0MEASZ85wgFXzqfbl9CsEdH9/fcaeUNWl8PJgEePIdPSe9sIn9BHzFCRs2ntOqwh/WhM52YGxD+n
9QYRyEKwMM1TGdlTDrGOnMbb7/0oeLBsAvLSDpmPyO3ijoT7wzygG7OwLZk0C3CBCSIlBnOvlsT5
acmeb28x9OyY1qlasulvv7p9SZfkepQOhMAsweu3L8GScF8vWfftkrf+9z+Yo/iOnv+4DRP6hLr0
dkloP4edHd/hiauHOufJS0tgALRFDkXAfJKWKaVxc+zYjuTZRK6+Ldm1Aekn5unvX6S/ZJQ43biN
yro4E4b5lzDi/xUl/BtRwjL8Z0jy/xYlXD7i4usfJQl//Rd/lSQowuJIR3CULRAa2dJnPv03SYL1
H4ytPYtGq/qbWqEodRv93//jEFhHjrTwXN9kgixMIuP+pkmw/8OU+DZM1yQrgGHq/0iTYP2TKMHx
KExsk2+0CAUUgoH/Ot5q3cQ02pFImA7CwuI4T4h6a6n/VuK3ddLv3YtxhNSbrPB3hP9mxmX9y2iB
AEu1SCuQRSwxuv/04mUhy1qZ/szYD4BEvJ7bczbc51gE2z0EeiY2nvoigPQfrs9/o434ty+L4OMf
R3qdE8hex7ys/tkh7MofOmO/7TKEvJARz7IidfLfvOS/DBH/6Y0uV+EfpB+p8nXg9bwi3tVuvkLU
jxtS+laYb9rkx///7aF4+ZeX8yzULK4rhOmi6xT/9Lk2mVElYV/rA8VQcIqUu2eVfBhbylC78OpL
3KTR1i6pbZQforK00+Ti56DQIlfClhfpxc3RkiYGSinuXH9NajHFQl3BhNQ5BHfP7uABm91uds23
wO0tLGGWuZvyhqRw5w8F74rKbdEbu8WhYFy/0Qz+93RCyAitAyzOw0Ng1HAqk+HiKJpn8dzQWxub
YqNqb9fzvw3yFJSo5tEpxVMXUgPOOJ1HZChbPUswCiq/D3ASnIJSbwpHvyFoZ34Uj6+2V3FUmtzn
EZ//86WLaVyLKj7gSDC3gWuGmxClgxU11kHpj2YaufPsD1JGmaUV06s0FWbEjhlnJk+N6t21ZTcX
F9i0kPJUYPQaRPvbLv17EXB0JcjsS+bdJa7qd/Ssr8NUbZqmuRhyeJvEwJCl5ZOdk2UgpQKGDnrd
DQY9i2bEeicZjqnPLiZmFqHwiL8bgonXDa9jQ3O9qtBqhgAPI5giRWzspom+UV66YA1HD+UjRKD0
N8nOX7bBvxtsroRIGfIIvpUg92rtsc8h7r6WGCyqATmxJgMY9zmd3ZrYA+OkyhTMcTurTVet2VEt
wqGtkS4uiX9O+e4CHEvwjLjd9JXO42uk7I2EhxXr8XUalnY+Kr8ezfYqdecv5i6vIXleefPRNQws
Jg+Tg59QVnegHNMk37pD9R7QdjRcTJEFBndb9a8MC74wSlCEtgw5+D65Pb6ak3yYykdV+4jtG8rh
hoZEJZkIoRfxVPQUSpYrJB3Etxr8FRSZjmjuZjwSVCqIVzqjAiOh0GNkto2xuuFT8yqE+Mr8bgTv
8Ui0TrrKS4DCridw2EOVyOHZpcZjIAZs/Un83dCbX+VN4EAEaO9SjhZISylDRKZ/Jlg+UYs0f/wS
SY8R0Rbo0vSUp/xtnEBfJN/Q3IE3HYiZuQsBGRgAq3Xt8YPQQqPfTamyNvsQqk0iLpnvHmpSs9bR
EqGCrPrqW/rJmblNMsu6KxM/JF8SqbBtokbKjOjYZoRrCsvZDTX3DxZiDi/wt8oJfHpAwzRKawyh
E/+grwmN5EL7KKynOvigonzke6EbblnjAz6MQeh9ZTgmr95urGggQ0lcEYD/5fYtMPqsgrr8bSW4
DkYvu4a0Pld9iGu+dbynVDO+HjPeXWAs09SZesqWzK1clR6X+2acipc0H4gYJ+DLztp32kLhmvEP
o1Uouo7rM9LFIrbqBdzJ0SV1WXZfmYGKdkLn03c59sX5zJCalDxqZtzmatun+jEuGIQ0XXPxqvbV
KDQeio6P73bnUf1tWHcZ04bVuxA8hllc5/skCbaxDsKtXJ44lAvcMHuzjnacdqmxJ57Z2hHJoSeq
CRv5NsUOs/LamaczRemrDbwHVkvoWnKfCggCDk+qtXyxJV63pmONdzR8aTW89i6fcSP1O/nuRDH6
3VUjyQZbxrC3CGnDG0xO+x/BUld1ciDXhMYGaD74Gayfaytk5oOr5LjcTswG+s0kWMzChRVRxa+Z
/UPXpEKZHgHuMldXWRq7RPFARkykp3L60VYVXQWTK081upsLlvzbcgSBY6JDyvS8vXQSWC1HVsy+
wZIkV69M2omoEp2vtmGhogHVbzKPxX8c4AoFT17FR5FwUZ1ZfOmMsopk7cNsqyeO23vSvF/bkf+z
8EuO/vFV98O+08WrIeBwagyn2ASZhC03xdzupFsyiRpe63561X6OvTR4YKSFWziGh0tn8LXLQ1K3
4udurrcsqjDlBudLlPyc3bCsMZrwnVi+1vRKwwpHp7a/ymR6FZK7kbXsaI72dXCyK4XoNffrb392
Nz3NjVAsz7HDFZ1HPq4GupPTUzQzoZnWsl745e5EAD3NzLm5dCYfRT5ydTogmREf67gs7qPBGuQu
EV0t3Wl5GznjJ1rF7D9rPY0XnRnsmn6oV0KLr9g1WDsp57L2oQcjNrc/pvQw9qyfhs9bC70F+26A
KfH1+/KRTDVbjHD6ZGkkQo2j4kn7+fYGLYO5So1V+XbDy6p9R6lyKnwXpfa8ZfKCgchiH41hHbhN
+4sdGeaGgD6UcMH9YCJKqQGU6zQXtvb3yA5/EuK1cFic/c1VMrGNd5hZLT8O9j5JTZtW2NtOZ5+z
xXg7WVY1sqXgGlmLBVHP9YogYCYvQ4wob1iXw5BevUFPh7JqmnVbBXhc3eaaTARxlz4IZ08r5nYS
dy/NRCuCWI8v4krWJckr4/DolNF9F8CEKRASLElh2bLzRW12sZP26hhlt5Vl9MwefeYSghDry5Ne
UIgec73RzXcOfV4GCjgV29H/bsNiETaITZSb1cYqCC7yeAttRFZ3JKutMdNxQIZJJ3kRiKp2gkZK
mrCi9ckqixO7or/hkXi79LzRkJ/18DKHBD256UMrFrCOqrFnjt5PjZKQtQO8eCTBjbs9bbkeKdIE
IbUNG+j9km/FpvqnkYQz5s4jczOLDXC8S/mvbEkOnJbppejF2wAMEJPfPgPUZOCvP+N2686JqrlL
5a4vcibnhkKY1RmQlmIHloL8pRZxAoUzLzWK9wHIR4Mko4ggK5YazUiP6Y1K0n9A2nON5shgjXU+
Rpq4TAHDYt0PTUAkGPhJz+ZNRYXHx4lKi/iD9KWfAYHSkMXolGWfBr01dmR8AS6Dh1XUwZWdIijk
tUNPu2T2gq3YAbDMT9QP7TGpCxsZwqBgHl07FXw6E6zrtDXejRZLX2RMfBpTf4hduPI16pJ8AHEt
xJNB60f70DMSIeHQ4nQvjHHnJhzgeCvEuBCVDEF89g4UwHdirh/sQRU0BkBRQuHY9SOALhtTe+Ws
R9mbB8+38h0tlk1VQAUdXZs40SYg3cPCimrRRTv03vB7dityEm1N9iPpIr0kW6DtX7wWOqNHe4rd
AZRUZKK3NT3CDdjTNVal7dz8YbUbzqof70J7trYtAyHo9d1Lgi54TRbnR7k0tP7yQ8Q1GoyJaccE
1BZK9Ri/Y9uOmW6CjnbsbOD5oOkTlfD07diHfBiHu8Qw34wQK1jcVgfcP+ZhrtoMegN9sBFQq0ha
vS8pQgHxOy9YLZ/syM03LgOikxZOAT7JwtXjBwUAZY4/VW8Dqhy9e4fORxHbJ83em9QBcPUkouHu
HsfS/QzQy28yIxfwJTfWPP7pXR4q8garS5yQjKltDgVt0O68ltlEFFbmoRXlU5GBwwFs8rvh0QTt
+SfOuSGiPvrtCHol0+yi1WW+CE5p3viceKHut8ECDUrl+AfzsLUdCyJAjKhk3SayOF6W3NoA+5bZ
/PC3O4qFInbBGXjkkCISTTb+uAtczCGo87KQGLehwnLeLQQDRyB6aHvQYSq30K+hP0owYd2NRvCY
yT9hxsVuFOIOWRQXmc7Zlv4KlDEGKWMp4y3TtJomd/yZtn22HfOYCiTBjuUrbDn0t1cUt5xsUJMv
sYc4WWuld27YsNNbDWklwnyNmax3GLhpxQ3ARpfEUeyHHzljXA5bx9nT/WMeTywDgJVkCLSMLXyX
NIrT1dB+j5qNeBjTT6oiiIECtFZVO5yFcxCdNuCuqgrZ0SckAB7ShdauCkofuStM8UMKschsGL9o
8A9rq7x34xSqbrToPgN6zWAvnioTWukyh0OiFO0Rh0DL6ji2COwzux5v6RpWnh+lrIp5n2zw62Lw
Tj+jAvBTPR87F/18lyEPHR3nXuGt6ihY126d+XstBTIsyi3tuPDdxXfhzOlJS462VZkQFCO4rgjr
8VOp+qhkk64bM0no6Hdvmeqf3IpBjFW6fC5BdAw9UjEyEbRXdHSb3rUwt7vJvRF232iTGI1WGOXo
67/i94x2xjIe4Ix6L4sMm5vCQruAiSzkS+eGo0Vr7QwTQ/s4pgnmN6Z8+P4tUng6ig10MJHqlk52
ulNT3OxDN9jZelxQhN7PNrXkRjtwfCv3SVTQulIjb/aZPavVgMvSiSpOzcx0ao2boJqqBsgdAgwZ
X2wZPAeXrJDyqUH3vo6CNFqSkpPEWTtmiSIRn2EfJiQsoXDcyBlZAL/7dGdQ45ahkDP1zjb0W0xa
U8Jq08OkefO9of0YM/9Z2VN75GRFP3VUi9qVuVriL17VQd5xEAaIMfJc+4P/MMyoh2JaBlE3TGvV
0DxGce/tWlO8SOE8GN746egMuR95D10W3ieDPxzJ/dsEmRr2eTV+MnPwWRR5zqyGjN8hKKjdPagz
fLrc7rjhyyRRqNlDn0ENAyHP0UxN1UgV17R3CKZ43BI9HFRHkG7eeysxIcGg2uT29FPiH0O9qPGM
fT8sd1rmwKJAFmFjgeO1d0NExagtn/EtqyUoBcmB0rBPHYO62eCsH9XetONSRSW2FmUdCg8wEKaJ
Xd/QbyDS3Ojh2hjACVoEeAffS8/lUF3aLMNTqGAwMw124wrwmTPrjRntEMCYIPjsX4VF+p3VI8/P
s0/XiN6ZN6Xxb3T0J4dTzaqS9UfpGNQFo3VKLedUm8FdJ/Lt7BH309cuPZL8as5k803TEZIB0iSy
V3EAmKhnygW9b9oH1RS/zClERVJYx6msrmVsfFQhNH3O2UzNzJrtxFkXPbMexTFn1Sj/qcXLvnmw
SrBbttZ/zAFRXVEtM+DCKvZuXO/m1K1Jghp9mB1PnaSSDRg/YRJJPxM7ZDBfALGfnAqWoUifC4fO
YTpPhyDY9pgJNqqzrTvGkWguzX0vfxijW+zxbyz5q/m98GiBxRP3Z9BmpNHEckv2SNnF886puq+8
qZ76PHp2i+BHkQD9U0j1Vh6uDvKDWVRdsqpMaWzyyNHHWJZvVQttLytUuQvAwNCPWtUDfkHiWdc6
9eZzNROaEPIT8OneodS9NrFzsRXZhtosQWdX1o5E2ZE4Ln6aDNW7I507f5bzoQyTixHQSYEtg/V+
th8rI+OnDFEYOiNRuZPhkEwywqpI812e1a9mQf9kZMwTjNA+06Z3oNzlj6pBBI4XFIFPRXnX9qSw
dBzsgSWxCAaVsVV1/9jaI4BmxSLemeqH4pC0swpMrBouqet06mzj1I4fgVDAs4ta5lhJ960iVW+S
vVsQp1dUfFyiCTkjuZ3HpBS1uQ1bjuIIakltkY0ZgC3vmGTnaXFQWNPXdJ9fqyn2d0t9l8qaYMz6
TdDBIMozWkcFy1uSQJg0Ybk5Ee+gru47l8cxmgiUyRKOP5NjnEpTPGVD89MtcMg6gCfWfT7dp672
WVBwntqx2mNIn3eRdDadhZYAyeC0mcDbywioYgq1AEYqM+B07C9jOwI6jhcdEC1B0r2mYTdh8gWh
A0zW5neoXO23LnHvunrAhw5lb+84c3ku03Grktlf2WaFwFYmT25o5MdSyKtd21gCOAQFy1Kfmu7J
JNrEGJOGZy7hxOoG1rphbrmzYecgww/lgcjwZjPN9mfU6JehqR6EC9jMDjQ4zGk6Z9agd8J1US5K
/zLksz52Q3aE7PHAuEqeR/CvDiOdfZWzu+YTkss+ouFUn1lwKOyXvVp1aPoHyrQkomryfTZs2UQc
dVFw004zCXydazRu0Ig6h7NmxMo+zpTwlkYyj0uDk5wbPPp2ucmHhiQNQFg7RJ93GmJdOc7Tw4jM
M0jQMyqUB0y5o1PlGxyWXVsf6+G2Liav/fLD+xadYgXttNFluB8CItR6kePWdmi11gv/fLaZmgdr
rfSfKjd+ZYzQNk06Zqc5ZVfAArgdlg9QSH20Go4VFuMtxOPrMCXFcvBjH3ARQOCetdeKcNo3hQ/W
oEEm4/CZFimEEOmlu9wjbWl0Ttmkz0rm18iga9j47JgIWzmx4Lyg08YnU+wG5fL4pCMGN8AJpd8Q
xmoaCtTLtEPC3Gyc5f5qGa/tTQctvJXXGcQ69y4zoHBMzW8VOLTrpPjhh/Rvs2LbhDGycB1SGv1S
2hruID1k07gftT4iWDJP7UDzEcc2z4qVfRcK7w8gkG4HUBDhfQfXuLG457m5F2G2+0d2NU3BjJ9M
G84ls42HPkFmPI53RWEBQoGc9OhUBvkOJB6k7kaY1QeTWHwWoc4ObEXWKXxXxreYKxBOAD1WkHhI
NEIRsJcJU2pwPIeWBJUxFsxhp+hi6fyAHAhRTMzfodt7jZlyGki7ELhaUGj99E8xsr5PPryH4rWc
x23uVsG6l4gmET0TvLUYelLkL2Mnx7Vt9Wi33PxO+hHtOcn95xnqXro1mjpRGC9uATUutge5bs0I
omiATczVUBC0ohPkl8sCFOLiKyAxLN/ZbL2XxoM1NJKKlYr09wAXGZ1tfo2nj7kBoUEX5aKMwuBQ
7rOakJVr+ODWC0TrzWwhapf+SrhLExAl6QoPx8Mg4EpR7LXrfCgJiiETJNSMAwKLXcLqlrM1XCNt
qQe0B+9Bax4zHzp8n78Yf8jZPqMsIawvm11osvJaT5DmKxu3p+HsZB/t6qo6dk79UcsjqEyix2pK
crTknyoAx5J49xyuiM/R29mXgNFjyyeD1Htb3GwqI5LOxcFDevidoWhjk6yYNzzvA+/CK/UHoKCI
jiDLKb1RNBvbUvd/fGSAqxizoEoj3BLQpgkEnLbl06jubDUZtPhHY9vKnCMivEe05wEZqc1dWME3
9TrrxUDlLbCGbvqlyCA9cWPK6Ipr9Ch1adEZiEjFTO23IIU4UdcfHrYFLrgBRqz6QGOASn16S0Lv
jjnBtQEsKAYDWiQJlLPQH2M6AYAmUEXFvDU9lh80Bt/i0X6ZDedlADcTtwOkZHgvqe1nq7BKKqAq
+QcG+mfHKH45mv8jNfTZbzpzM0lj0QxUSKmqp6yCJduwWaazNFAPWyB+rZ9tvSjOY/8u515YlXb5
2zZMi/fNeqZtvkw/cst6ryePjwUrLlNNqsQUVZNbspJ3iDLqGuNJoV2AF6wLyE1OGi4YCLyDGTjs
IjVYZy8fiIUeo0vvB1uLsjZjPoS/ww3x5j6VeASxNKBCiikCDb5LEdRoDRovxV3KmVsyZlEI0FHG
CZh6x4lHEqlUABXD1N5q8HJ3XSXJcC1xSrju+C4SIiJi+6GhvwRrz3PQAI6PFJLYwyUSAPRKsVCX
tCnny9S4b5DCfpoKYpzIOTpFEWl9TnEfLaJHJ8KL1CdLEEDYceisFkEU20ykumR1K/KykC6Cgzqs
NZNdZMSfOp3G+0ay7McGQK08XHh/1H7zVDeb1nUrjG/lMwQwD84THb0pHJHyq6k6CoGpTQWtfx3y
vZl/Db3/WXj2o4E+FZJv/Qtow8TVodrxXgw98nqJRtHkIwCUIY46DkYznenMWw8xd72dTPSUl8K2
tQ8y0Au0y7vPbBQtbn4FK8QlTFggR6zXXkqGgN9xLHEt96W3kIPUHQ3UfkAUVAG85U/qmhaRNZAM
Ko1rU+AYMmr3ccQOcTcwcbgqE8mM+SMfrHjXaFOd5Bi/JV0dngwra3bpZO8QhEfnklndytTqVdaD
c8icR9oC8V4HisAizi6gZQlpqQRGvPSpR+tzr3AulAstcsaCsXesfeLNxiUt7ZdoGv80BumOIMum
M4c9fZY2EuAx9zeFwQgmoJrvxpndpCnZdEMuhAiICl8+M88tfRqA+kXL19yIid90kFYbb7XeTFZL
q0B7p6Cif1Uv59TbXhgafINEPKEAYDcY1X0o2bK9LsVLSwM4p6m6zeSltj2wPLKAgl65L8D7EEiN
ROZhdNjFAfFd88gY0eTi3RZ6FAsEmAzBtZUVPLoo/rzdumQLUeLjqMazXS8n0Ii232B8Zxb8cscm
sSAnnNwqWgDH/X2MfKiGC8c4MMDBUfXvzujeez0CzNtzTr3ybWuuu0g+dWzRV66r7y4Erhjwbf0m
StZJVZLpNEXAU7kb+sx/8ZefsVyOW3U6b1qP1kVdLici+og1pu5NWWDcApDclC1x9dVCRZIwA2J8
Uj7SMgoscOcgd3ad5al1bElxEon/4Q+MSePA2VaZNx2QQiMDdhH1mhZKpdLGlRg49DuyPrh2zrNN
Y/HkljMNOsCJ1LLbOCP0j+5wtCZ105/ZleemY/StB0p2A5nzMJ2sKSZVowBa6ro8gzaprRMcdiWo
N8Q8kFYDCMCvKZ+ovTg5mgYMO/M7tioL7q3vomE7Wa36MzeRT3hliGRYOPYmctvx/varrumtDTeq
xUCfqCQ/iLEXLDiojKNAbLJFtGE/HGBokBPL6Xhd2R6BF1P1KhE/oSQ/uONVGDyzSZvLVRg1cLbH
qTyhYgcUbb2Bezkzr8xOVm/wJEe0KYRvWg/I8UihHoCO0mvYRElI1cP+eABM9yg906VhkccPrZl9
ZQ67zKg0ekKOjyoQ2U9cfqC3/b2dOb/KNBqvMwC0XRA/RnRmduGc/ClMlzEptiOENvbG6YJ3CdyV
cT+qsCp/n4awo5VNBlziXoqIBIzOxwHVJve+j/SwnqHRhXH9VqQB3SiKqUUW3zSbyEp+TvzkPJNd
gr2N2q4KiXFPKVrZtO9KSWdB1DYw/7qKSdVTvwcG8FJkPLMVWVqSYIZiSLJfblk/DsuGNssHu9Im
Gx7SwAjU95YxWIGcbvru2p7APdAD6CIee+oI2EzNr6Ko97T+/wRVfDFaEL+ZjXFHRKRi5T5zjTgE
R+6GwVvYGsY7RDsX6BkV0EtZ992CZ/vymctv8NWAkQ1PVYtckgE9AvOk54DMaHXjJDFODle+C9h3
JzOFPg8sL8LPXj9YcX1XFcB4p7xvjmgs7/OqFvtC1B0HkgZ7CQMsrIAfxlAUL7CKVxwtsz19rddi
WiSRMUkWnFjX4Dnstekz/4xtNGsg0Lg8/b2bTslB2iGpTSHNIc8foUNWTrQleL2onOBVUJ5VvYOo
L4heLAd4GBufxzFwco4B/5W6uGc6fgoUvitUtf4pLLzLZKEiIozkI2s7OnhZZgEHjBIicjjLBSm8
r9LtSZMi7mJyivTOTqdvwUBk0/Vk6SBTTfdOWvwsIoadviAdmEcCv+S46wM1nEXtE0hWBrhhWk5H
QuzHhYVs4lxjTlTiYA0JQkqMzkRtgiWmChfthEWYDWJxfyqG58rEEaYkWygHG3DMzPo8d66fXGcb
dbWChuU/DoJGp5pHinBPHQrDTndt0j+gNkV/OMOyo+O6LWDGHmLqobCW3s7K3AfoURZlBxzs0+1L
yS5+stGeopEuYM//9ZfC5AazGgfvSlXh5KmLhmTx5Z8yP+SPbn+3bjXWtNt3iM2XBIV+hliByoJQ
+tbp45XmOtKP59smeRtjigheIQlK3HyXlwJz3UM22CFDttDeU9kA4OiFjwJlxhvLE7C2K2tajVHl
HyyomEYBDz8JH/xIGx9Pai4R9jb+ArLjZinEJ4T8r/Q6hQb2PJCHO/K3HqpmOKeRPz/yHuKTWXXc
13LrLlAOUAX+gylAm8HF206hiK9FzPQYIzvhTt2XhAxNh8zBKUtewDbl9Z4tNvTZM55JwLPTzL8z
BudYyBagVVX9SqO0pZMw/EpwreRj0F9MFfX7wXNy1AEx1mPfvoTaaXdTxjW04/l1rIYOMTytUxwr
MELyce/HfCJ5lVO85LK/1CVRKwD+sShS6wmOTHkCgNG3zxp8Jifr9CnPSw1LtsTWizBj8dXM6L5Y
m7GSWHn31pbBnUqr5wnH+tYS7aPSgKsGNfwnZeex3Liaddl36Tki4E0PaUHQi6QoaYKQhfceT98L
+XdEVykVqehBZdzKvDdFAp89Z++10ZxU0KdTbI3N2LbLOm41R5Dx2fpSpG4UdH9YHfrphkUuDVSx
yMi+KC1ySNfiu4VYPQmMVae5Oa/XKT3CqsDhZVK4FZNppqvI8yylDx5SJTu0nWHMfCqHS8mrLIcu
/qYQ6S535NRhVuDqgzM/TMiI90QdSd9kIrWQgnVBZ67gJVWHZuQE5QH7U0SZXPvRAhQACGxd0Vaj
+qA1xBGrmADHYYU6N99QAAyOvmjZhBTU3EidTBg+h9SM7ggqMDVLTut7RP1UaD8Cn25zkZKfhdeb
z9LW7VK35GYV4YLC+wz9Mk6KbVP5tL4gEy91PCKzRmD+R3n+gR/aWOW++ZDnHZWJnC4uoOCTGk4y
pNbXAG722irGKeUMsp4sgqr7ksMOLghoBovenTFmX6GiPWrd8A60GVlRoIJ+0bb03hYUhihGSgqi
Zbe8I8vzl16TXhnE2kEdJGDyJdrs2odJp59MIWhgTGLfwcm4TEQpBH03QhXOXCJMpc7YpPi7BSNJ
ljHdLadEj8pUaY09KIluDdGCohkXchv3jLkNKRdt/EqwnLZ1rU2hVL7TQawHyA1IwwOytc3ErOIO
YslEWbnjuo9kZR+6ubmKlFY7ZC4d9tDfV4XqHtBDwZ6TQ/FkSC6BS4WS2li0yLQRcHzVWeU9SNQh
F5qktQ9UYMnYEzThQelMIj05wJle0kOWobVeCnVwLVQk8EJZiNfGKgZ4QEZyQ7JDYrGRcQCG+jS3
aJRvJJcLlcoMm+upWz52XGPmGBjLR6ssGeFakD96LmfTXmzSxxpNNt4lHaaxaRKb2NEXFst8onBU
4WM1/aXyUOL+RvwBqz3yHt2B/lLNIfXWp4gI4tAybyxMFOSr3Lghr8rmUquWJzeylsGQyVS4kUeZ
JYrEP/839Ef5oLmZuOyDpybWYTF29NZdS6C1WAgnP5wAq3pFuJCntoe6DrpDl+bKrvHpY06/XxdQ
wbEFtvSpDG1fSfW2DPELNLr5WEfmDVTeJCN7i/suIP94ai8IUgSh2XsOx1qbxz60VxWW70LvVYmn
FPYrkNLlsmpw8pstL0LoM2mB1u2dfuWwCjASUaaGyFpk9EZLURr2MucSCiORApgzeRWGcSeKUnYi
LaNbj/mh65RsHReRcRr5xECYd6kXOhYs24dEYzmmA0wKJna8h6RN0UXx+d2oNLZRJ4NGrOgIqjlK
CTXVJsEO+M7MLymAA2AKfB1dgNHuNbWle9K5poNoB09o2TzUHojjMhvXRdXRrdGiUxnApy2hqfaT
5ssdWeTbln5yr4CvycyOCFXHLSZiVBRwsuM4xSZQv8CKGbEtq9USQumHiV9LF4ivnFZtL84hmCbg
Z5s04X5UavRGp3stXZJ5hxyUxZ1FJG2rXQEZbK77BV0/fT16CLEQguUIBHDDm75iLVFRkriTwSnC
nSEyqsxxp2i6vg85bE58l5WpDM1WUjt1llICPhpZuKPzta3KciQsngjO3CRjiAWhtxl+xMUluPT6
AhHruOragOK5gdsRogNSEGPklBb7mt3ohIurfboQB84hmIi4OYQ0FtXwVulScfKGHrgiRTGW7XGt
ZAR1chUCiwWhsx0fPMoIO6NA25Iqoruv/M6fK6U/h31vkVVMrT5TSND1Y5YSUuSwLRmLoacmwJcc
N6A2xpMxSkQ+jzBcpehQmfpq6Bp1h8udc55hmI7aYuluoDTOYnFYtx6GCl2Tj3QFEaoqyl0I888h
Lm8+QmZG1nDE5E7spiYpe2FkxfWBhc4gncV27GkULTNqtU0ZAt2tKAqEQP4JfTgitOgNlmNL1BOH
vd9dDrqfzsWBWNue/sgAtnQeNPgt1F7ttqrL1UM2jrXaEN3h07Bp8F46go+vrgUO3iMv25gDLunQ
zArSYqWDN7owPRlvtNajOZiY7Mq1TkJtpG/L3uodMAUltfu2WucqwQJD3ay4mcSOZsCA7waUeJn3
LIjErJmUjNdDU5yGPmFrKCXVZg99wlH1jKXFnIo/dmmUB0sWIMhNtNe0MOO1G5FHaLmIq2rdc7C4
sHnm5blSuAG3HAgWSUOqlJD6ymLse3qxrrjjZDMwGNudYdSrro9L8s7145+LI09yVia6sPaLEftm
4lEuQEFApCeaVP0s6KRrFZB2lw3fB1CFsdcM5Lhx2urLSOQeXYgyynDBO4wg0naQbUDJYshZJrpK
Wccl1RwVvjHvEnTjbRg+Kp4bO9GYgk2X9a2l17sh1IhoDsOTlg1USWKPJOdCbTZG0HEXqj3Qol7W
EBbd0h/Mp83/z+/9+aWd/tQdLWRpWjlQrE6IZ0x0Q7FLvbI9YJBbZGymAOovXKlukWwUjLjbYPqD
P/8kp7T5sSNPFfHaXZh7s1yp5xamBwFc3gKlgu4EBGPRvD6TGI7c/Yq7cAPg/ZQ+mS/tu7WTaBf6
d0lYCRR+lxyr1EeuC+q5YCCoy+5sDnv3VYEd0Z1JtrPQEpIIM2X8zvH54/qTnr12la9DW7TjdbrU
3/mNY3bR+U+R0UvcN8i7f5TPQXUYnzEWMjEQ2WmnFBsy5eubsSNncy+IK8F+BOOawfXjgH9MMOtf
aRGKb8ZGPhDCrlyiN91YqRnBiTNx3S8Id04/8mtEoa3YG/mx9Rf62XtUE7sq3tp8z4IAL4K4uYpW
ZgrLZondFlhF460AITR7lNEJsdYpBTviY8kb58YQr8IdTGakMPJDAYJp1thJvDcNGP7vfHXEeSvl
BlsMaQ81pu6j2CAsqWlFvpKA1B+g7+dwNJx8XUTX5MKpW003w4R9WGPYiM94SJpN+hg+Ci9ICSgl
YXtYZutGWyqP6luMIVGcQUQY/c96r9wsJ2So2g2YOcP2aCbO2m2xQ99GxHz40r4mRI+f/YV54ssN
c/WdoIR73jvtk39tHqVVqcyR2u7BNecQji/sakiI1tw4pSVykfZAxE9OrggqjFl6E8Fw1DPhGgrQ
SWZ9u2zrhVsfxiNszXBnpfRzaPhQrpzFUBzDORiLS2djf8lWNHuEcEl3a2vg1s1ng5PukkfpqF1T
Uq71M6bWGIXvXnXwv7ZgHehDXMSzcQXGJDNwBPI1NxwvnxoHb8BIbTicC7tka+4pHHORvIabGLet
QpvO1gfbu9Owa1fpZ7kvnoVz78Qo9NfJZlyq2xvCyaW/T/gy96CaI6ihmvxeceR9LRfU/g7SR0+5
f6ZB2F1ER0JZ6hfsEHcW4ETZZPlSCtadukaJAVBDP1gbH/E1OcEbLHqisglvJqnu3GR7x6DIzFRd
NNdilR64h6MlGDDuO/5jPOmqF7yRihZLuah2UGcc79LfhHV40NbBxriV6UkLNrpHMPLiLp0xpm84
m0ak5d7JOY8+yy2QHCIkKJZQW115ZCyjBH0me++p3LqUAe/NSl0ID/BucPDVsxpc5Qo1iX/oX2On
3BunfP3a+/NqR3ghEbKzYoEn/w7I8iBfjDMal+yJ5HVq0d4SPk/gLX1zXn+FXzGEjm4OZQcR4kFU
TrUtbSn6dC8sZcobfb5JUI8CfE31O0aWd1B4MCg17fRivRHLV7xkN2FOyyRfq9d6i1WxAIPyVr0Q
4kuj1VoK+2IjNuTnzDDbzuGNbcyL5M+7d1h4i3LdHJPL5OhBijvORDu6xPhjr9SKoB5RAoP6cVVX
8nv1BG2HNtXSWGvn0ZiV2E0X5oV74viFwbiO7WQnXpSzdfaJmKxm7makgHzgCXFZD52InOA3QZ2c
v0sfHP+80x3fyY76U7cyXtxduSUh1c6/qpXvzsM3bM5DQ1bp1qB7wl8+yyFBw7zMbPp028Z4iMGF
zyB/Aca5Ubd/EpV5dAwhpHBowmlDzDUFZNbwVffliXsVvW7DljgzPtBxDgMGmEOHtEYhgnNWXvEs
FOw1DBoZOdgsBwxAZCNnz8lzuuHJz/JH/1Uw8BrNq3durP2SNAXUiTRjobYuK1s6+aiPiV1fkMGy
C0peNoMplebT1jRpH2bmMT+DuzczCH70drZCtwY9gQAaeZ2+rBz3puZzlXSJ8gFBZD+ehItM3/Eh
vKHnFigFw8YjJH4p7Qcb451q0zOFX/FGJAfh6EB/2gU0o51w6U/WbjwKNFE5Meytnaft3c/OnIc7
YcUtER+GcmVHlDi7PWlX42Q8exe2hGdjo3wIO0JqqdNyqadgkOBHm/t2+Vg6iIEClKJz8WgtMTPM
/Wf9y9siE/dovs7kZ4lCfzejI9HSI7WlA0icYE0j13IqD53CHAGwqJBYujQvZbIov0RvKTjhC45c
90HaSMeieQ13yR0aEFU7sg6CbgaTI5gjkyH/vePjHGOWsgGYOeuh2K3VTUVo0SYZVuGXVT8KcOUX
WseWCYadzzLZRhaetmBmgUs0F81zsqlyAHhcnWcG43wj7GnBorIeFgpiGRog9nj2CaYkiGnpLepu
7i8NpNlnZZgRy/Jo7SVxPUF3gEXNinW/09cW00Q6Ck/RsrY5usun4NPbh9nC/BDbjc6aehqkGdqF
ZmEka3TCHILU99Sut/Q4wQcExQ08zdCRqDvvt8h8yY09pM/WE2d0aVcAVzLmtAGFV+r8yHHdD+0Q
dTP5FKn4/Ef0LLP6zRLR6SEw3pcuy8JCOOsXrz3rvTNu4wVcszmRmsW62Huz9i29y9fhCdqP+Ubp
x3fMbXpI1GX17D/mw7J6Z8pJ3qzeKm/CA093RZKDv+CBGd2RBzEWxMMtgmvk25Z1Dju8/BuZNlpN
WZO3xJyeKXcxcHRz2W+0aCfNWptULEQaT7VNOhFEDcAS+gegE7LeiAsQt664MPbtVy3aLrUvmVrQ
On2sEAzO25vwTM4DLjg4FMnR3AYK/aZlOjzEAKa2rm1x958VO99W31Tr3BwRJmb9MCf57t3dKMLc
IsL9IdRsoVtVNwEHBikDLgaaWcLD22JQHADR0362u6PW7HR/jRuDwK6vjLEdzDRtZuzpyWtnPOuK
cBk4bwRz7bE8d8jk31I0l0vSdvoTEbpIalDWGiiT4SwtmZjpOl/DZ63tEmY8CLpTkm8kEJXinIYV
8odmG9ewpGdD6sgP/PuGMEtxG7TL4aFvt0a0mrSVhH3gmSQ2xl8p6crUHO7sgX7mpBBmN10lKXsB
5pWLpNCQLT/LP8uH2iKhxXY5hr6EyUY6s0Ahf5KDG0XB9KE6BscUT6XTFUvv0tyjYh3ReNFYozAO
LYyNycElfxeNObk63qN2BApeDituxSgDdNvLDkVE3OYUT4wKKTh4r+aLvGeRiD/Dc/tiULuz26Xy
ku2Kje802/pZfcjj9UBHGE3pRYFsBt4OD5Q/2j4ormVh2NZLnaxNFEXJNlNItTmmxgILoD833aM3
XrKP/CX3cW7MJi+9ydH809MIMpgRgSStE/UTb9nwhHcRG1YMBgwFqIaFcc6ZsV4Zx5KwN4cy6TVd
B822utDtdO+CMBv341e20y/ZU2jOXdu8ehy/nPQRD+ocDlCPNw/I1CLnZWEdIR6WycpbYrCdC2le
okCZxzfOcXX66vmzjNLovqeud+dzYg7FPMD25UChwqBjwkJEI3zX2rNwSi44ZXp1xnGc7nWIVPQN
sef4ycZWYIzYehwlZqa7Fe/oVi4Vtw5HINmHXvvBtCsE09QViZA9a3t09OEjCamcUd8Y+ILTxg7n
Vgw/Cwrm6UtQLMrPZlctJKYM2xOqOgT5jylLtePanFsWyTnaKuWCyBUnXhFwtTd3OV4wk1PwnFD5
IycH74U5E2/bzCG0AVUjtJf8oo9OHk7Jwn2Egn0JuMXFGsNo0xztYEBj3FJXp06h2i4OvnwVMSPk
eX6h/eu9SCxYnKjCBcaSdBuRWvjoSosx+3gWXvL+RczOgECKJ6rOnrBxV5yggjUSBYTUHM/68trD
lDAfmnwJ5jA+E5sWcPYBhv7By2BXjTjGc6HZgILcJ9f+RsRj+2IZi9JR/RlV9g+AftoVQwvdSQmw
1qmk5bcq7qLNa3QfXCRFHfvd1ufgJ68oBJuy7d+YoDAP25XqJGcy7/2VyfrpxJt4l0HmmHnb+Ood
oDNlFmcl8ivDTwoBD+ob/RkuohPgEKz+wtqhWIZShljcCU7pAx9bOokv4lm5Uszgx+KO4o7wjNen
RZGMnH2bLXi5wjZ+oXbHRSH+rNwtApKpy371PliNE8FBUVUfzDuG3bfwq7RDWnobwC7v7s7ErOly
5+OMPMv21gNeRup6+a5zCIbSFtXS/yCJieu2SE7JDJXMU+mEhBrOGC/NE6UC9uvmidJHXcxLjC0L
eeEd1QfhOVmJ7+KwgoFSMVVPEeshwk8eef0aUl96L7/YtYgThGyZVYtu47cLZem+u9vq7pXbEDHv
Rt4JC8NJsLn5i6KdNeZGXBXPls5KxAzlYX8hoReITiF0fWaglSDydKWtrXN5rm+IOe/mQB72gqov
M51rWbQadv4rp+rwi9VPihc62ZVvAwU+b/bZgiJlV1CX6LPZ5et7c/aVXfyhPTE6H4JXd51A5ln0
wYJgmIOEv/CD3gKiC2t89ClgLg0FKfxMfRF2ol1glF9a8G4WU9baltbJwt8zrIBAhpvK8bHAn6TL
tNhMIjHucMZGOuXTJZbYm3RNPc87DDfp6amQaMsvKPvQtMVzzsZYvJAoLc/7lXpg4PCS/LO89T+x
v5oPMVEuX+G1fWcTEC7k7D6n1yFZkwqnn911vzEurFFMCuODrttO2Q1OiFH4OQLdAPPnwl/WPxM4
2YwbFdYs7JJw7oMqmrufKMe5rqO9DT/B3CecjFSUkzN/j71KfGCVB3WD3WJPGGZ4zQ7ZK3J0azfV
NwW6Pkv3wbv4zKeZe48/GcPtE0fowUGPKZ4DsufA6M8ELGfQ++fVnXy15+rO8ug/iFuMBKdi1d25
u6r7dCetjO0mOotL46lkthUISjPi6afFUnvmbH1rXzqbbsw9vyFQExYDOlKn5Si9Gp64sLvBrNrl
6CSLRbUSafnR7Hu0HEbTW3kuBMoyJD6wYi+6q/k09Ftr0R7c966/h9VKSNaauM5U7pYzVP22cYgo
/TNtcPhwiSOlSpqJz9ME6g9Ft82/3JUm2yMpiJwAgHeSzLPmX8zW2nY45EdWQTSHlkPm652A8AfN
6dc8AXGnLEGgxTc8xv4soh6UPhKTlVEXYqOkuXWYjs94Cd9SjmX+sl+KHwS7RtWSBfwusJBPwoVZ
bhv7/LV6wk4hc/GUzsIt0OaeVrdMpUZdG4igOyt2HYHWjPPnn6Jeb3Gg5taiGkW4kyVTGvE+hqYX
iLG8PCXqRgoNgRRs8cr6YrQN/vx+hAiLwJuCoWJF20pqzWVYso/jeXIX8JApW4/xkxArRNfVGt8b
7jQMHC3lHz0zcnAc0vELcZcEnL1QKaMQ7RriJkLYQCmfx89brM4Dk6GbfgmR3cwbOht4vEcFGVy1
U6We41Kf/d9ferPcN2qug7fyY1CVKS1KlQNlXMaFY31an1llEdIpNGYD3i2jCIs+YZnkAjeVP7/o
4y02BG9Nc4EiJgLjfFmX5OXGvnlHZFnafs7BHN0jFkQKzyreU5QclGiH8UPUwqsQnTwqFl3umYgG
JKzP5aFT5Q85EgEOhlzmdPPs8n2doKD9VyTNIiu4c4FSJNMYd3fhDZ9K7u7d2pU5wnoN5rGnUJcr
poqI/5gX0aiyjV45gWg8sj32Z6NqovWI1YLKDI0zN39Uq/ugol6d/jkwe9DLQfUhhOHVivNL2VcP
NcAj1kh1nvXxa6fnlFCH+5ALMHFV0aayvpIG4wTYys4F+aBw8bRa9yGV1IvhcjkyZMKC9YEbS6nY
cuyeXZo7MNjMx7wZtVXkoQZy+/HWjfKR18EBJlNd6kT5hymAbTLaZlGK/bspa4JjuT6OPt92lXJX
pT3IIlxWrDNxvCG+i0Wrtztx8A+lgOkEM8awdotm3YpeMA/UqYtZGXsztvptm3LItFqKgUVCOUgY
1bVlye8DReOlKRsuiCu/X3iSi3/0Pjbal9ohfARGz3SbghtjjguN2DgY2A9h4XMblszfsPh/5SSY
iJdAclvAS+F/Gt+ALnofy+RwmqXdqfAhMgtMQct+IbvBpoJGmYA8K9UQgi8RXnk53P7X/yMM/UCw
+ZvvMv10S1JEU6dDpH7juxi91tcaAXW2GHVfbg+JvPIoHYRUMYRJoASXkmqXiFf63z9XAjv0LQuA
8BZZIUdRo7kFzfm/OTZipee93EslnZaEqBacYqW+DozuNOh44UcRNX1S7rHh7XULPSftZG62mbJR
re5/eFTv/f/2PrMfHoE0fcf/jiWYPopBNAbZk3yib2+ATHBxQB5a2q4IFiEsBLAQwqefmagij/7R
y+lPTkAYhm9P96y9adDGiF5cZa03/DIc/oovYTTIElpUxVQ12fr+WbTAlWQhC+iVF0RSpiEb/IQV
iIf81ceL5gqm+subUH4agDIWDwOLiair36N0Ijp2Y54Lpa2nlPuMLrkZioZOkpNWM9aIN3n8hlS/
5LkLMCYFfA7RsudojxwAl0kMydclBZMimoiVdhbJnPVVjf/IJax7AJ7tleUjId+rfECZCv0S1UlD
C7yAHMGFCHHYMjDr87/H10/vVFYUA4usOVGvvo1rEpxydiWvss2EjVAHDzMj6PaXyfNnkH4fOWQ6
wwQV4W8Zhvzfg7jH6TzUFlDGttSusGnObWIQDE3xu2bG5JRgjS49jzl8Qg+E+diZmz7U9vg/euzr
8Vn3GVFxlZ+6nauaO979OjfVT6uemCX5S1yU+3EAoJHrxVqs3JPY+F9ZmZSrfz8s+S96FqNOkXVN
Fi1TsiR1GiL/AZWyNKjjnqxwHZgQ5p6RQSsgRrqh1UIoBsihMkhsYPKbHtoTjNx1aQJcjh89qUPg
GEEY0ftPQj0+zai8VRNzQfGgFYwdXOSEhL5/f9wf1w5ybGR9Yo7J+p8//4+Pq1SWTh4qH5eRNSeO
EGEh/f5xwk5JSXuLaKlPnv6XXtuGCrVLDwEcNRkgmGL922f5afYoLNyiiqIeYei3IeAhLJEEcMF2
pNE9MYh6WEy0kcGnJlTIxdrTmE91S4vdo43R+cnHvx/Gj9NXsTSZhB2NNVz8/u7wm/zPGOwRFC1K
SabI3AaIRIeb2YThTFayWTXNPHxZEUCQ6eW08iU0qStNOJkemxw29v7TnYAoI2L/eR1Kn7UBkdPz
9nmcw+4BnV5YNfb+4dr67huciC02SgqmYetMlKV6wlD9+4tJPz9ZUzfYjWXV/GtdQoPKABJLu8q2
8KipzSu4AlGtrXpQM3WIlniUrE1M4TyE/PLvn/7TvsgIm4hnIsA95dueoPau2qgJe8IwcXoEShPd
SDe17cI10ay3UEspkHT1L9/5p1VLFSEmkdYE6Mb4hpOL+iZth7gr7bHnXSK4edHN7OXf3+y3n/Ht
mwUwPPGJMmAR+e1HHVS3mfyy+P44JpkMkmIxL2hyfx+TVgirRa6ZFIW0UjpaAAOriNUzwLQsPfd/
MEFqQMJas8cvc8bURDMe/TDhE7FLckrZ7lsRf6gpS5DxY7pUBhUDf/BfCH1f1RUK4JZABFhgw83P
2ZuHCRjlGQ954L5NwDHTRaXx7wcnTVP5v1d7RRQ1QrRYeywk+9/2FFXLG0UAFmR7iNNnNdv4TI0T
Av2gA4cJ08yo4hvubloO4G48oaBrknP0zUE8//ujWD99EsO0OKySsWV8X3QK3RDNIVcKu0i/BI9m
u09OrWXUxC/rw7kva3erAKzwle2/f+7fpxNUkybCOoNEdMX884T+Y+G1PKkeyygu7HH0F4bMnKx4
2PMsb/GjseiW7m/noWnEf3vmfD9TMzDOa4r6/XRskeM1DoOJO0wlIylEmc1R9ikvw8d/f7Mff44q
ixIvmNVc/RZNpXOHU6zSyGyT2s3oykS5Y2Yo3F/Omubfx15FMv7j53w79gpKrLsIRzIbJEUN8naB
5ptbvj4TemQBUqbSV3yISZnPqrBn3c6f1XBjFOGVr0+toW3aFUBcNFdKslTQY0mKL65CTkKz0U/4
xOlg8meQDzoUbESn0MXyqBmpVo/9PhfTNfxQYdlrIope6D6NZSKqcL2LR56TLLtc80NloxWVtxrb
VZb4ya5T6dBJrTFB7VUE8FkNGHZ8x2cubDoulHgmO+SR9PLz5r01ReQFke9xIcYvBlDklch6rqe0
2ry+Rq9mPksGSgmwjznmJoLXsg0yJOmKj9ExPf+5I1ME4Sp0Ha1Xz17uf4kw8Uhgp4NtaCY1zFEy
VqWmPYkrORxPXJqLtUuFNbNogLc6dpswQjxg9v5jMI5XLzj+e6RIP2xMHCgNjcVARBmmfT8txfEo
QG1vMjtMAALIfndp4/SsdPLFLK03qhHtTByiM3aeO9n1p8ryyaTXOqz+uyzQHPKeLpjXnzSpWEp+
fhuF+EXSgbDLSl2SvCSvx8GnsFPoi0D0HstWT3m5bgOAXVr3rvhRVvirjeiMrY0uleo/Zi2tUwEg
qGK9xV130WrrMNbNRY4oubbuSg1TGiKJdSgLf6liI6yn+JEwDuZK3xDDjJczPCeyusNLcpbr9oJl
zis/wiHdKIr0MXjS2hWMAzyYaKaU8muTSuscPnwW8Nhdly5WEBC+lyyLckRcgWeBCC/xg5T1aFEZ
zcXXpY8//12r76qsOqO+XVQthAoZOV8dW05P4LRGW7ApxdcqbG2XSHBVUp8UOd3gs3DiIN2Pvnzy
NPXoRbAh/PImjNketwvMHd+/+V30XPr5SCoKTB7XEx7qtNqrjfFBaDfVfLO8Z9gRT0Ru4N1KT1jj
sgfuoIwpF8PVLyPkh41CtqClUnzSUGUa3xYTN4FaKpcD6mgwZJlXDk4NuXROuAFG4VJbBYn1ESBg
R5JRImcRee1R1dMEdZXO/uWzTNv5twVUkQ0V3IQFy8P6fkWhytK2XZ5kNjgQ5OlOJBCdjVEtWZro
5Rpdah2E9+JcyLvX3qjfpUy8VCXKGt83yShoc7qJpuBturr/ZROT/r51KNzQRF2XJRMq5ve1vfSG
VvAbPSWE1aAeLOQmUlkaL4jLva3bl89uMkInNOTYrgw4W77QbZpGdH/Z1KYo5++PCL4t+5lpavzv
+12xHiITEH4DXta8QQRI1vj/EmH5hxuCqWPWh/2wTWPEiQpJ3xNNo5485+QHIiuOQxyN+ruWbElL
R3Tn9yd4f+M+cwXkTxhLCNaayxbKWbesyZ8VTkob812CWoY4B1tLzcaV2+gzLBvx///lROF+pIBk
0KhtyPK3c1gV1Tn5RmkKobU51LJF6718hUE1a+PyWnTpNW4GpD8KAYxt9vrvkff3CZrUURZIAyS0
QWD1t3Nm1Oa4m6QQO4pJuwm/0oKwkivVulWgF7tOTh5GAfHQv3/oD2OKUzu4a8PgYKSI+rdvnFdZ
1nhtE9tZhOQTLWEeVa+j3gD9CI+ai046xSPXvyahcUZF/fHvH//nCPjfs00VFb62LKmSrmvfD2Ze
EOepGhexPWq1Sm+xZXToMtI7cU5p9RjG+rnFHEB7W6MnLYC26KhOFK0660XzXjbKtZn+2Ayi41Dh
5c97k4pJ9kqsp9Lswfg5YYZF3yh/e1t/LxN8cC4dHNo1jY8/LWn/cbIrNOrWekP44GS69xXcwKP5
EWLC9zr9l9vBTwNDoein85g4CWnffpSPVNg1ayuyowiugYHDwyNwQmv2BjpvLGPcKGvr/u8X8/eB
ma8HMV0Bcj4tNt+PXWoOWFMwI5RA/PVW/poN0hUkw0LMyQedHnnkJktVNn4Zj38fK1WRK7kiTod1
fvC3SaBVFDFq14hsoWmcIW5tVY2OgS7u/v31pJ+eqSZS7lJMyILy9zIux64+IBshsr1UO+std/iM
iUbBja0yey4EZRep8ioUtZUJW0CtWGVLBadVM2wCRIFAqoh8UUbjLri/jawfjks8A0nk/G7Kos6N
8L+HVi/IfRqSVINWWtmOgX9RtJ41wN3VQb1t2meJOFCSc2BESb8NNW3aab/Px2npMzQgYew03342
G0htQTmKbEsDLqFi9KMCAmuBvE3W9YxkF5huMwya4BogkaSKxy5NwKyceEcfEzxRUu44Bz64/wO8
NSWMgCaTWpHwHvdJBLGGncALZkx7CmaSXC5wxiEKyZt05VbpQ6xiIu8ngswf6FhNTgw9HDhQAGQm
R9v1D8tAKMyl1gEv+vOvA8SzYCcBfcJETqkVHFzXvdSV5pQtSIYxEydTvEd8DNmHsI9BcgRv1PVQ
vvXA/YSstQFxWXNZKl4BPK/y6Rrwy4CbJulfD9a0ptKMZFrq9wE3hjBcfZWFbuiEF3fKbva1pT44
SYkarQCI4mqNk6WQSDBNfeDOWSp5dfr3h/hxchE5QPuCgMm/bqOJWnB48LLYxtOJpIqvLUbS1TTq
Xy5tP9QbGcGWzr2XRV2n1vffIxi3m5LmRRrbnULTCW2i2YDsYNGoiHzhCHWFeYAenHdTK9rZb+Qd
oTq7zhx/+yB/n1SmCr1Em8ik+MnT/+8PMoYiNmLQrLZUwb1o+GXRl+vKe42S4UmbrJxVFb+VhXaY
jPCJ+fb//8B5CiobukqU8/eKHNNAbyOf1WyI3I/peZfoy5LS/WWxlv++JFMEY2Wkz0D5Xv4+a4l6
SqUxY8XQI1oMFpz/WZzHqLOMczRIUB5Ys0KltoNWt2ZdzSgHSE7A6kASChTxCMMDNwd7tDjyTu27
QLXuCcwc2SVsoEceWEkInH5fhn9abYihULnh08T5qyxj6qUJwq+NUHY2jtDVjpDnrzzKeSrLO9K7
f1v1f3xOsgLrDuyF+VfnJuYhGTrVL3voj4LUgESO8teGsilISBNlTRy8NfGbCvilE8BVdZxI9cIJ
UgQw/x4YxjQDvi8HvCiavKqkEE7ybZ+zGhnAk1dENiZjXDqA/k3ADxAoC6iV/4e0M9ttHFu27a9s
1Dv3Yd8Ap/aDRIrqbVlKdy+E0w37vufX30Fn3VOZLt/0AS5QyLIsS5TIxbViRcwYM0T7RZNU3tTX
AdEEIcHJMmtXNB8MU72kaGvy18GndSVMu3VNuBSxQIKaDrBy4J/Owq6sH7SDZnmHEQcicyCZUTAY
RKV4Upv41lKac1rkT9Yg7gtA9Ysa5aRaPVTYbZe+gLqWeIlUNSlI6zJJ5Y0Cramwwhk8/IqdIb5l
Zqo4uazv6TG+6RQQMIVR7YJWAW8hrqjw255hADzV77KQbS7DXkRxOohgLeV9wHBYxFoIa+fx/WcD
m8L3s1yUZFSC/HskfrWqqp9ee4MMK/MfvX0fQ/vKq+eUQsrKVlZb7JFPZtxte4qc9nxDVD3mrWUw
rjWprdjAfNc505ElXaIqe4r86rkN6s0kqhchJMpseibssirPsDiuJ7XqCUutZVwFz9F3yQI50gaI
EvTxmg6vdQ6LLJ45U0aio4wW9Bc8JB2z0Oplp6B7nOdixeApEQI+eCnsKZOOToLcv2lq6lmG8MUy
8FmAIYkq20gavK15G/frrJgY7RCFAETWQiMtpAE36cHbipEj+eW3vBqfxAKtjpecrHz8Yo8jf7IE
SUyGc9BMsVb5GO/LEne1Svv2evKkF3Bt98D+bw3M3EorO0fFYyspa2U9vupzY5mGcCe4F3Njn3vK
k9k156wEqGcWVP2KOVPl1gMCCtnLVuR7aKmymnNQJZvf36ufza7ktCSdeJ947B/b7g7a6lD5eb7u
IxRtRrYpcfb20v5cxTgoF/FW7I2VEtChhUpzzPhw6EgWvdiekwZ1hBHQOhNcJcb0HA3qfWqKLxMs
uMj8JqXjU1yLX+ypPr28kkRZkloMe7qPq68qWFFYmXW+pp3uWOp9hWjo1m+KnSiGJ59gK0sGZ4zw
ljW1L32FPgmsOfaceZYlzWKu/nVsMeX1Ta2WjC3MU5Yyo1ka1D13jathAS1EZzrrt8EkvhSJ+EKe
egWxzc1676jJ7ZnW/EXcmMiYgU8rYnb4/ZX8bLPLh2M7oxCDsXP7MOumXqUCnOdKTk1+D25sNU7a
faQxXfqBsWB/uhczcku+hg+8b23Vwb/94hN8sq/iyoiWYupssMyPYWBhqGGTZmSXyrE7z9en1621
XwMxb+5VqzuLYnybp/p+iM1jSD8ZOo88Uu6jenrBw/gkZOp9BmRfUOmaNaQv7s5PlmNJQVVjKSpr
0j+q8x18y2wiD40SumVfnb9qWnlJagZQ6Jcns82+KgZ/NlgUbLZkTZKRlHyciBgZXi7XU7YmO7Cq
fNTw8EwWkFftQg/OUTDyy+GL23m+xh9WXur1oqYoVKBV2ZpnqJ827sXUD5XokbyiY/luQsc40Btu
NAc/z75KfBufXe2fj/VhvFlCFEeqOifKLPhYdejRYCpB6mKHI4VP5ZADYDORNaqKG4h41Re5QROO
uTNHi5tWt2lZv8xE31Q1Vj71vKoYN2Ku3gGqT6nk404ym9hPbiG1IRgecVMLxYWW2ACEvtKQrIUi
sTN2RVtd3snHSDRTyo+w+YpXNZPWo0JcqHVgV6JpUwfSpswMJ8u7qzF88WXDseoMJZ2xNenBJuUi
D/m6yUdXLK1dUXVHC9tkQxjdaqqPQl9eYgA+rUCrKQ2gSXdIu3GjtHSplS225s2lq/mUfnYcMggm
qTedtYRKiWxhaZTTpL0MDRA2yTAtiu/mJojZnuWqBfPFE++xsnmIa31dgSwTRmVcAtK2BrsTMclR
INKsSvrR3gmXFl9lpaKSpBtP3epogozIL1fpgFJaTJ8KpFlkFmt8sJrd5I8JLNSMdUQvcfLJGYHg
BVxVmWSgSH645Q6mE5RSixv5PcLNpodNBygK83EMItr4pk0JEhVLBQySiAlvMVP3kSXCStCOwWAE
LmQhJONksBeYMNx7JTrryFLcDFsgUyhOYPTo0WHUT2Z2AnVuKwXxmCEOmzpjKdSgxsX0C3d4B1nx
q0V7kBHWF9Mzd5pZvXZhfvKr7CTUDVoKD82TSkt7/lyb0p2c0LeYxfltNGxgGS4MHdwthYM7AziS
V9DkDaTYCtaBxnvF3kHE1KoFHKAE2qoRNvOQGPTyZI3GztRHmkj5kPM8ACTdRd/qKjHcQy/Y92F7
nxv+YGft6P5+uvz0/pEMQ2JyUJCtzJvqn+5VvazLZtSZkOTasyudGTnor8cCxwtUQuqoO+1k7fiK
X8yDnwUp5D/YvSKmQKv04bBaMMJQ8Ue6yCj/SKJ1zOKUfH72xUz06XKkEWFS4STlDPjm16+HT2oA
vN7K1v1ordu+pScKEjy2sRLZlBw5HdDN4GRV8iHEFqeUvo4UPpvxWVQNnXNMFvbjxtEq0jIteo2K
Aj0cSYnitEX/3gv6nl8fEQqw6TMXnj/dMPk7QYjiFSTiXqwAJJskH1sMeZqmuo5lLLVMfeelMhUs
DViyhxFNDzlzkUoZt2Dtrf0ke8n95qYN/C1c8Z01dsAUcJvqtIoOhYxsvo9RiE8Dcdq39pjrF6UF
AxczXbbjXCNMhKVcQSsNxrnTSRyflGxaZxOGO4GxlCzjmAYiQv4XuY4R5nQ04OPrtTCU8KYsTpWZ
o2FXaRoQm+lpvpo5ZDD6v4bYNiP9lq1UnGK5Xozgs6JTBW8Jci+RyKMn9AgX5opdwLyhwNGzJT8k
UdNFB5MgFa+CCJwCWag6NRpbjjqfLAMYRwmEcOKFLpYfuBAgUG+S4pVGKsCkImzuoQPLjzCi91Us
DRr1Ugx9uRrR/BtF44N3sOjQluBQUHs0On1bizRRJpW/aAd6bLvodooL6BvpLBKn5zP0OMCMFfz9
PfjZeqkrbNEt9G4M1fke/ekeDMVaS7O4y6AfUmOSv6V6sht70Y0l7Gr+vw71cYvWFfCGc5CP68CA
pJjBF87IsYNJXPaN8MXX+jRK1tlXoUtBjsZ27tfvJZZykZdqxfeK13WAm56fOQG+wnPcHknjg+Rj
L0YnO7jhL77mZ1EPWRpSUoRa7MM+hMh6hawgS5heBsq+ENDTlJaXpjkagbWTCq4vj39/Yj8/okYm
fzY2/Ue2ATg16hY4husqqmgAqy5QZZ4kb7zLk+q1YQ2B6uT8/pDvU8fHOGvWx5LrRK1sfBT/THUB
1R8HhXU0JMFSxeSwQ+NIs6WF0ahYLaZGP9ewmfCC65OzaV7KGIpjNRIjVP1c6sMpuGhOAgtVTbMr
faZpQ0QaTq41Im3QhBzqBM4jRqrtYkRvJLo8muKmjV4Y+nKqJtf3imZpmNxvPV1peA2Q2951cHRt
7pVdGMKXonhbLyXvXCU0xjUw4VJLwURa/jZY5XUmZOPCIxOLoNkOmgCasCXEtox/ArnZnq7jufu8
rIEmIQDEJCxfsvvMlnD8HyIT6oQGHO/3Z/XTUcuYVSgFUZpGg/rrqO0HD6+0wErXfVm8JuOtBW0k
9qYN+LqjrDpNa0f0O05fJTI/G0DwgEhkktBV/7EzqDthDApZT9cQql+jictnTfXTmDRP6azBGKri
BPfn8vsv+9nqT+UJxbs4//MeXf8084hWFSNIhnwYs4Tk4GqWFjqteemvcm0bmdJVkpeXOT75/XE/
m/F+Ou7H/XM0qUmXa2JKY/PgmgljLDLrYy9Ld1XeHX9/LOuTDDUuxDoiMbalzAofUuVNb2LogSnT
Wsmim2HoejtEtu6TjZWrpMHGpXjTMHOj+jS5oxjQy27CzCBvKHGhPa82Flq9VvyXJId+pOvDFbbW
J1iVQ+oBOFUSRH6C9OLr9GLVKrA8T3uI0Eg6sowsb8B2r4YxGESAc7TpW9OCNJniM3Mj7F7IU6sg
2xDT0hZNt0lNtzbObXfvzSW6GYnYPtF2Zx3jnG6kUmC/IYG/XrDzImGcE+sL2QWbjZqWEPLOnuT6
nYbHXVPjpocxJFIqJ9P6h25Se0zg2PZIjeYi9zp6ug/JuQd+iacJS3ADYyJe+jIM4VgZTmoSbOe4
uayUO5OIeKgZG1gqOH4w3Kn+hA1Wc4ny9ojdQ+EYsbAbYs3pwc+GQvAmTNXoaEGzxWO2OWpVgFsU
za849H6xxHx201izATWFB+7Wj6LOJClqdJcFefWC3VWu3HXgKBpRvdMKbUfB967BouyLmV7+bPBa
aDLohjAoFX8cT+wvfXwLmSD0xDjKAO+R3XqyLdXLEhJuOLtDSXMJrg6tte5FWBqm3nEIo2jtR+m5
ailrFjJl3xTXDjl6wwj9Hr095lbdNKMl4h0sXngJLUB1sFlO0tECLGnQIH5/X3zSKaDSY4HOQ2a6
IVf54b7whTFBU5nAPPLSFfopOtxFMt5DJR3VlG+F/xa+9jT1CSP89VgIMNuzLITZY06G3KcRUbAa
t2uZhZvsjKse+i1anVxcC+jEhd+OpUdy2ykrT1eAxxcQLxsBA4pEnK2hRXxfwy5Y//5L/dPxG/Qj
ogFpDqZM0j/ziPlpRrP00UwbWUnWgxw5JUl1UGrmpcmxsqjkYSVZXmHnKejwVJYuAXwF9vAZ7b0+
3iBNFrthzDYAaqUZmF/MQ58JMRBtUzqaowTjH4lZf9CmwuuYbAsz2Ldh8iQk5SnIaYzWVBqRGzxO
KjjetTZcgD9eBUNz0Ch9LTqPnWdTG7f9Kg2y1ybmQkGpR+aWvo64FRg9b9Fm5g7TGtQ+qvD2xTkV
P5lB0UYgFUDgRmHnoxJDjDxfJ22Uos+uMFKK6fdrR6YNT9zi/IxGhLM7THm46YOt1YMeyKN4Olgi
7IY+eBHHUr6igEZ1O4EYpHizP2dbonqTxid/4nYZk+/4Q2ZOnzVX0FHhnuCsaBXkODKdu0ULO8GO
4Kri28nNNkId18zwhskKQGWWG+sktlTcdjP2UqayzWUccpSAvPBc+YKbEmwBqAHpS0hQdN3MNfVe
6VO8uatLJUBraAmOWBYoTwXlxtTCuwwZ0kJpVWnRF8RKpmDuY+vZ6JmC9ah98TXR9jSimaxbI2Sz
S/0RYumr7/nbwYf95Eea7Sv5aV5POuMbNpiPc1DYJMpdXVUXqW1fZGp91M3vulCWqP7zxorYXAJi
/r7vNlbRUCAPdlDrO9sP+7eDJypHi9XAV6PYJVtIS3pVYpliGSfskNk+QgRkiu1gfhXNekpm7ugo
Pmb5+PzFWPhsKCBIU0REK2xqP1bVRooJSd0o6XqI8gQspLIA73uT+vXgsp/j/ITWqVMFTDzn+Ys+
mziVvqgxfhK00CBoojPX5hX9Y4IXu+uyTOcAzcq5fH1S3OoGiOHOKjk3yEnX1lg6E32kixDW8ld3
8SezP6kSajqkcYkQP2bfM2rsbZ+G2TpuMZEssmit5jDMDED3tlLSXpXTjLQ3tbPGPbBKvQB4aL32
ihzf56AxXTmLjl5byhtlnC0AOwsIIb5corbp2sE7QMu0MUy6hCbGocQWLlENMWFV/VjF/uuXFsP6
P//N4+e8wHjVD5oPD/9zyVP+++/5Nf/zN7++4j8HnNvyOn9rfvtX7mt+fEpf649/9Ms7c/S/Pp39
1Dz98sDJ0NWMp/a1Gm9e6zZp3j8FrZLzX/5vn/zX6/u7XMbi9c8/nl64BNCIaXt+bv7466nNy59/
MIGZRPT/9fMR/np6/gp//rHJXsKnjHTWj7f76TWvT3Xz5x90M/7boLhNVsmaW0no5fvjX/3rj6fM
f8/KQhWVoUkD6ftTWV41wZ9/qNK/DYo1oogKUFJ1GrP++Fedt/NTivFvgydorKRizqg2zD/+76e7
/rHd+3HhPm8dJfM576t/2ReyeWHfq1uI/d53wb+uga3MZnsK0MJDqZ7U1k3YpNMWFaZXOErgRAZt
CT9s44icP8RUbECLT8irjVJ6StRItpUB97cEdWQghrOIO9O3cGDBX+nA+6ongkvwM7H8XTeK0SbJ
faoIMbZdTL6dStyKOu+cVzab3Sx8xJKN0nWU5j6otEDc10LoTLlAr2VW15tmuG9aMEtiTIq9VTry
Hv42NNEsxWnpLRCzE+ym+d5KMkwNx27fkaNdiTkFEzrnKL/rMlajGQSVMvo+yjABBHWA3jewUYXF
vyya9kao5mZelYQO4gzbSzWJZJeFLgYTBU9u6eEJPDx6jMdcGILVmEqonKpkV9I+xp+Ubu73Lja0
iFs6KT+g36wqaDKRmr2wPD9ESbo0cFyGs168dXds71YazNJdm0f4RqmxZeNpAMAuNdyROWmpCySf
4SFzigcdWpakrXu8ohOrBzCisTrlRboRu6egtV5jutBL2dinSex2mXQl+ijxS33ClL0vb7Uys4si
XnM/BQdM7pujGrX7qqWyHYbBdVrh+yfn4FfUoLkKVJ1ejVgvMf8Tz8I5DSR/FdYqAPeUcniTtVsz
kJxRzqyj5Q3iaa4oNFcIeP27foBLQydjbCPtfW6JJrc9SSOlbCDSWCHMBygo6WTcjGGBO1iq6ldl
coqjuTmE6UyPkx7DbsO/rpPG2KSNcCMoIOXKPH7RS0Sn3YQRoKVBho2E3qfjOr3JO3gigSRBWQoj
MEOlBwbIUE5Yf2HqoUei3RXJs5dbyTYyClfPIF1IfS/btSHU69CEJ5F5Dq4MyikIkpZLBz4lHP1s
1+l86Kwko3mbD7kO/Gu8aRTsQ5S8rzeeISGL04u9NFTUZnAJE5SSAhZsVVnD7XgUe/+YsT44LfJs
pxH1cx/nxR1ok7Emy5n4rU2cgReDSONyh6xumTWAsqaAZlAD4KqpAhbCdgfLk/A2LvJzPQGd9Qa/
38g1FI/EqJeoUfQ1LebyUoqzcgVoAy01ndcY22yDVKX6E0xHXXs0enW4tCw5lgf9dPLlcRPBmDJb
Ac8pWUCEBSUrzcsrFlECtKwwycWW1RLRwl7K4xWN0lB60qS3ezEN9uQhn8JJv2tr/PwEQJ2G1T6S
ar2KRsVD/8uCinj7RjB9bU/kavRYGMVRAGAxSmii66BydBgZ+GG06WeL36mTXUk18AJu/O8CzKG4
xtDGmtJnIY6PCHpHNxuqtcz1dmRS1jgHjfRsVxpuJ2yjaNuek6+mJFH+kSLdGUYVB5l+nFsv9esx
E4N1rubaooMHvKLfrQc6Dd+tuY/Gckf4EawT7GBbc3rOAMbbYasf4D1jSDUUxar3m1Orta+x6FuY
fTbq7JRlGxoG9p7RglkjcZ3ohnpTHhROl4oXwaLLEK5MCqyqZi/L9dGXREhVIxRz0tHIVVdiil+o
4Zk23UgYYxRMQPgYmY5kTmtyXwdBkeFL60XApq7dSug0FoWUC6CnAJa1/Z4msHEzZMM68mlzFnwd
gGrGHiEzxmXHTm0BRwpRk3JQE6Z2vBTwtYkCu5OUG7EwHjSv9RZ+mu564S6B8L1K2/hOUGUsq8Kg
W479mEGfVU+CVbLdUEb/PqYV3hoKeLINoXeg5xdsB+4DlE1OJnWFPcmd6Q5V+eSX8rELg97pqHbR
52es6w6v0gC3zaoPX7FZ6HG+yOYspHlJO4EGH6GBqgny0A/THvI2bddTezOE6UTvM565UtX0bBYg
BbdZacdDBBiT1n7LfPOl0COIb78VTaqetPDVxOzM1eHUUEcpnUgYNDeCNzKl6aKe9HuriA65mNwI
g3jTiOWLasIYC7sUelpPA3vCkheObbNFkSaJ9cqUxGLrF3RoI53oHNOkRhy0rg/fYe5aswvx2Ndh
cdVKxrcskCB7S1CApyIQsN99yEQ1xPtQwFnFEgCDTU9DGRXuJAWvypQP+8h4kyZ/Rq9uMgEvWFNX
NiM2RlkktSdDSRA1TVeKF003qsccKsee0w6tzFmIRlB75BrLOszdsNeu3hvfNQNqgZjQxz0hOHFq
MMy+SlJ7MM5+D5ZOEMUr5NxIPTX4fbTHkzhAERKIU7mvzemJVlYwbkVMjCz2R6vQNn5B6VorhuIm
HcJZ8J64qspsoHsiRVQom1WZnXoZNn1ai2wsLbBgWYWeqhaLV/pGxX0Vy8z+IXh7WW+fdDwzt6NG
V0EqR4fSg/PqmXLrai1+8Akkt6jx6hWFj5E0sJVjctt/nxTtCD9HuFV0yDSq9b2juuk0pam5RiQX
Ky2d/TDy7FrQ9C19X/mW3ORL3LXfoxE8UK1GlLybbNwxKUFCUVjH0wAPVO08RhStBU8sbLVlqWgn
qbfHpryIMSGOkOqdoymTU0ghuKsAM2A5my7QdQSnbZLrImUtFMZaX8m56AFhuWDhMjvbMJ01xRAd
KgoykS7om6FK8UZGPrGkmQOPgqhJ7UF6k0nTumahHwxokH5r6PYosQ2dmmIRpyzQ5RqXynEdK1jV
ZYVO9IWUzo0IE5HHYIWYNOYVOfFpKY33deWndgPGKsJh5qAB3k2Jn3ajIUK1x6Zbnjr1iDf7uDE6
+cmjP5L9cWsc/A6Rm1oLkqsZsbUU1eZF8rVhX6Z4KGgJlQ9ySQc4WKVVkJ2vXgajzVe5NAMZy8em
QLAQ1ywjPgoWp4EAlTfJOURmZTMbmhJby0JI74KQcr7RgdMek2IVdPjiDeLAnF1g3CgL0/ewprNM
ImdOJllndacRWArVW7mRoNIVIfHbqrOq2+Ja9AQ3N6kLYnjPIl9I6sqkyLaIsJ1vfQihGBg8Bz1I
W5lIb5FAUYroIrQLXMrW9LZse/SVbjGKmL5N0oPQNrifYliysGKfCkKSwPJCz2OFcMaauZtUYl6T
EIHmAi0JbSdeJUO5SnLFXLBEACTWwh4nCeC4rQgBSiAGyafo1lRK8SpKD4FgncN4rt6H0Kp0aXTU
socrWu9SvPC2zRh2+HB1djqgE7XG24mJfgCiPlh5vzITHLglCbqhEMmrKo+ElZkTBRpDuWkqNoUN
O8A8LY6xKj4GYZFvR6J8sJ9oHyOMgMadF2hQW4FFx0Z2lg183YfMDJE3Vk2+NUYv39JzV4hOUWSU
flL4eAKIMT2pgDy13iVUg0voURYdu6qzEz/24XypVe5ggz1jG8N2i+lnu9VyvdliE1/99fj9l8TY
0iaubpTegrNeqWaxBZhSbHlt5PgG3xdMjALcUR1QX/YDTjrz01nYiCutFYHjqsWWVaTcvv/02cPP
fjd0AIStODSA8vJaKFlw0lOoyP/Pd3n/O6+U5GmpDy3JvFbAJGc++vs/Gj5n+Nz8z+OGGN4OTEDM
Pz3z04/vf/n+nr4OtLKkomz//WoB46GF7+cyBngEUz/e93/7LSU/YOdV9PqSW+CR/lrJ+ftoP77B
+1vFKGHgjAMD/vtpHML0BY085rJWY667xp6qyfGXfB8KlQLT9f2JfB4B7z/VSZnavsdy9vcTVcV0
g3AFoI8KilNq5lKANDGkwKXBQiRrmm/f//GibJcTzMMm5KrOU91P/7z/zlLg4fsZCco0iya3oedN
Tsxs2wplto2TAdo4TYbE6CiqQEDilZykyTeqMNUySBmhTY3/lpUOKfg1Lf3x04ffgTxZixHebKNB
3IJjmYa1qZVt1RENQ68VoB47nwE/3zuyFgNFEt+7ijKZ9tE0X3Yhli1y7nfL9+P8/c84HzHvpb8O
+/5ErlsrRKWai717tqWJJdtiWymsvD7ek2nMtn//vusGC2EByuvZx6o1CnbcKcd8f5EV6DcBmcoV
VBsL7o5fgoZ+f0YxWluRO0BH8wcu5nP9/tOHh/I4AvtVd4xojIpDXED5BOThQlcoaVKP5ajavv9k
csv+eAiVDoXVXHbS67GkAGXwj1qU2GDz8MfvGHc2ci833lyPq2l7TUHpOgIAm9ImoK7uRGvhJj1B
VnCDg8cq3iMzOdwBmV34m3EFo9DW3A7ksrHu22Wkra6n7V2/cilZLOgdHXGUhNG4n51mp413djv4
WXtgfC7FYEc7IfxY7TETWLY2BPBx4U7b2tYXlfMwH2zP5Fzmi+u4su8A3O6HZby5A6x7Zwor/Wp8
5hetzQGThXfWSHPkL1LqCPGZG9tN93feuUlIHyCnapczD3YbboiCT3w2ySUEOLm8N2P7rYbUW9rS
luKW3YBSQYtgY29UWGcYQ9SaoXgoS75dfx+WBzW74rRgWF5P17n2zOkZY9GZKIZp97hhDY/DeJVZ
vTOFwGnlbVk7aGzzcSXObjnggWFuXpXTtW5sqMgP04Z2E4KcI8f2DkmD/wiROsI3Wm8XEv5iCgrm
fULnBkTKN7iJ5CyMxIZ4L0q2CXIydeN9a7p8DDiRFVx1dC4rnUVhE/V8rYmeAwWaApQDhx94aKkr
ymS0w4P3R0TX0F14NaPCe4RCS5wTuQiEBLp1gDvYPisaC+6KLJCsr6XHznP4LUijop+dB6r43Dc0
byvA6LdhsjKyI8H/fDAcObEVoffpHrYk80fcLjl6XjsC7IDZtwAevpLY4tXEunZofcdCjLQn3GiX
2UjfKfMTBsS1Y57NKwj/5lXiXbNiOfxPvaOo6jLfySeAJhoKqMSeGje+HcdleKtcgYEtlt4SJo56
kx1kadkdgq3AN6XZftFf2GFK+BqZ30G/tmuNc226wXfxGuMCTlj3WuIM+cjZScdb74ZZcWHJxyR4
ap1pFVzwEAZU+H1dX8SVMzc17fNNWB0awbHSV8QLsrBJl8pNvEwgER0izE/T+BbHT9S1uB8dxBtc
AOzQhvP75j0TLGpcr2l5LA6BvGuO2bek2AubN4hgoDofus0AGVheG+AuNhozBgbmxnJgRHewAUvM
PFNFQa0HGHWrvA1v+OxSvt9HTwyBVhNWorFRpcmOnPbcHdOXAjvoWynamI2bKksg6Vyn6FYvThZe
SnFxkVIX0WGdPfDyWZuNf0Bvq1c/PCi46hJ77NQZhkchsdFuMR65ZO3yDk/NZ5cn23tyJY9StO4Q
mrFZWYL7ZCAlKMfeLGDRy6m+AUmbZlccOxoZkHbyxuUvgPlx3wAWk05qcWBw+ZRjDHseaFxZ85xN
h+CWL8dbckMEXFijvmlGpwT3jk8CsG1hxcCfpkOG7zP9HbwpFlx0uKt40sQAz9+Ejr18+8RIrqsN
5B5L2Af+gUGZGOhAlxqWEJLdjjgjZDuc9pL3s5TF+Dx8K4uLVTy3yktQLl1rJklgyonmFeYH3c4r
3jKEvlh9B32h8gaaeVaqVSrvO4L7DmQ6RAqpHzEze1K86w4WD7d8WtIuVi6ZK8rsQQT9leTXcnEw
z5O0LWkVEbgiPaBc7m8JaUwUbTr24oHk8hZB/nKHTW5+W9eOXxGI2dx75AI11Dw2YDuMOo0NaHJK
Xs+mtBhXcbVpp2vr0bziCkOE47x2yyfc6K6axTEMbjR3fOYORnPA9MRtwrQA5wm+o7FOgR+qzpNy
wgQEkNGSqTzGrovZk5+4HIbbbTF6YQ5mjn1gKHEMV9q2z8yrA5ui0eFF0zZ703jg8FH22S15Jrrh
iMbAnaLlsZ6KYCmfhdeKRN0jtwp0svFZXBVOsairNZXCJD+OK/WsX8Hyfp+awnb2H2CiV7YMQj7J
sB3vG6xLOAfk3chiuJN639Jh7Dve1bjq8WS8MHOGey4chAHOltF+4yOo/LGGa5QD3+PeHFbjCq7y
+Mzsw1Q6cK+1NmDveOOtpa3kziuH6tudEy5hsqdOdstk2dps7pFKsz+D78F3MFwz3OtXGCVMW0a9
8E1tXFBIjzmLu7Dqtlws0jjylS7Zqu+kG8sgLl2k0eODehYOr4PniM+cutbmU9AkzZ3E7Ti/fXRH
JoVpF9Xm5HHnL3mWqfr98ArVeWOZ79F4PhmPmNothG/GCc+Le3NhPcITYOlS+WicoOCpf+YHt7dx
lmEViUN0n6tmAcp/xcKOK8T7SqjazA7SVvjWAbBfMDaU7JpuG3w/IsNmMZtOE1eUocVnxX5yme7Z
2DMcqoXJ5VA4XYSS8Wb+ykvx+YmRx3JhLPF63JZ71i/ziquETSr5UFbiejUt471Bx+YGjLDm3hmP
bMP26A6WQW/z50wKiiteCQfhG0pPJs1xcRfdDsvnuY/8PGD+Z3OatANnnB/5/nwtBj9LKD7V3Kfa
rnACuAYL6cTyoum2lt8mt/KZy5jvWZ69s3FoHEa0whzlWhFTFufKOLD6aei+WZp42+gJ0rvM9VvK
+H2Ma444uSxleEEAp3Z7izHDYGFPyiuZKsmzoi9a1PcPvJgYJWVI4wHDVOlv0NOGey48k09yyzQo
bbnzqJfs+WbMAfcs7trhgW+hPPJtaONmDeXMYh7j1MKKQxmPD1W9D1lQH/mHjCcuML7tXxj26QZ8
uHFqBQZ0gQUbF0jBaOsp03Y16+QGQIjNLMlgpebDBzAQu+LUbSsn5n9eNcyDVB9WDLPkjY/F4s8h
2IpPOA+uC++6fua29nDOYc6eNizZY0zY4HBo69A5AgIAuxH2vHLU14N5nkcpyHLJlRnoe0WEibsh
aTwQLNALcJ28kYs3ifb8GwM1sTtOw5n8QUDitf3GuomwxCwfKwGHM62/njHT+/AaPU3duy0Cjk23
wM8UG412M+f0GfWNZasyV5IekGVqVFjvHIQbOC7QZTjFGvbCVr0n+dGRKwnqmr+rMEPq9F0ShOtJ
YQu/aWYmqF1iHlxf0//R6JeC8kEiA42WltrhyTyzSV8U2oKpgRYvPDUl7Ij64egb367H8j5LXbpc
w0c8YSeRbADaMGURY8sB3zpumo0B72M++VhpzCHaKuzPdxjiKOWKsKlwWFbNbiefZQmzriumKEBk
i/552OIJZYVzEqCA0xI9sJzSZAPtGq1E1C0qVrWhdLxVbh2K/FYDULstuIgUROij81ZZdrQG6DDz
MDDzQ1HNueHlN7/GNMs8BtVqHK+JzEVw3PkhYLgSEas7UBR0oL5TlIhBcEs8aLmjpLsgfaWBTLhl
aQU7yI5y7lpwFO5T36b0Q0wzD7A9wDkOfn5mzLKcE2czdtENWHZ/Xamr+gHTKwj9jYakzU2gTN+P
7UbEMYEL3bbrCKaiumINzLIdWpyGh6fBPErvTjEgk3TFcV2XSa6pboRvVbVipOX3zFeMgEH8P+yd
SXOjWNrvv0rHu75UHGZYvBshNMvy7LQ3hO1MM88zn/7+ILPKmdndt6LvuiuiSIQQQhjOeYb/gAjs
Sgyb1j6nhEP+OizOGtr4brzNezDHy7AyOhMFMGVPU5AMg2hlQDXfCreqcCVx33dHTpiMg3trGwDL
Id9heiV2W6GpY91nWImRGhAAt0yfWAUlFdpJq4Q4hUC4Z4Jy1PMw7hRMkU/1+1B/pBnNvxu6e6im
TbcNBJZ7+QWLAVcztwhWIdceVEdgchahMQOydlARZfCosicCAR8q0o2n7cw3u5JJ+IPnUkHA5xWs
O/YJSWjfJdFBbx7jLR/0SVFRdLqdsDukqLtPX3AsH8yDpq+jyg3wLG2c1AmT44Tyx43kElu6OjfX
jsC2crkBGzDzaXgSBCTquX6etV8xtbEcotbm1tjRskgM4DIOirtXGGK988ihM89DHJkrusupg5J8
xPNIm4FADp+obE/lC73PJ+pNI/V4HzXWVfnefDBNmUc7c7HGks4MJrMNEC4d8TmP1r60SyAnnfsz
xUeanfWNCJFUfaG5Wx7otNA9CTaCAiKhSzqr469E56J5EThj5Rq0xHrKtcZ+lFZtv5IQOadRe2Wp
1wL1kRW30MCjDEe//WrhenNd4gSJGj5Oa2wIrpHHydrHnk43QFjMkbhtKrg9Z6mENXsYybwfUWbX
r0ZENdS1xshfr8Lhy4B7otI4MKFat7a/GQaj0HOrOzJudfkBlxhEEprIQYpDwHhob5rgYotXGur8
FCPcAmX0iZ6NtZm7htjEjnV/azuYiV0tgQlmPyRHWLHx4Ji3tr5Nv/kP4zUTHj7UVnjUcCSgsoss
d+zvUJVByuyQSviPZqdIJQzZSs741adIf9tq6/iYMQ2usiep3dg4hN17O5JuvADaQM3XuZEcRGRi
59b0NHtu9NuawjDigOU2bXiSGhCo5QtG2xSNO5Q0G3Sn0wCY1mykZVeOfuvdAFdVvyaqkz56L5rE
kIHenLWK7vwz9V391sZrGyJaQWNtX5TbnmbknYwjVLdmGJMxU7NvG7xqoOvF3Jbw6CJodC/8mbVu
H24t5YRPhnc3HBh/uBVwTyFURVFX3ZXmCdxpRaO9Oo7dTahf+/09Iv9a5+bBuA2CZ5UToKKLedUK
zY6VitWldZJrB2P3d1CY7U323L+UCan8mhmYUfI4rMhfT3jQeLgi1CdmZfyuumZVvfEv3OOL8tBc
04ipYanj/gXMorvYHfhYx9Nm+y7wm36Eh12qrMPGnS2YAR68MmIAc4/EykDzihJtjS6Di7XJqdgb
2/HAtetBuXsv02Y46aeA0Q1vNF9mJOzWGeHBq7U9+7vpPnZjNCRsHOl8rki3xxHZN15AL6xLpKzN
wy7C3XEk38Ma57WWrGth8kwVe6T1X+yNvGHMZDJ3y0ffwgnUeKDI4iqUhsVZ08kwDgp37VPTbTxs
O+i0U7ijj2pvBAaR5Fe7YCMTo3hrQ1pVyTmMKe5jL0xAb1+k43FM97QxjBv/iPbwg9Luymgdb+No
DU8yuDCaas/xeTjirqPu0tiFk7dOb20Q8MEpYDhbgyuTjvpFXlPxZlRA8G83nPKMXuerukIpocuc
6ku2z2j+rL1nZKmxANO2ORKWuGlqp3aPr195fQcBeh2czItESWFlXnI3P4pxNdyFu1ZyA6JQ5ZR+
DKR3l3JYD/ehm2yM3vGnL8az/9I+NGItgkO0Lh80rviOM66dCK9o8Aj412H2eC6e5Fvo3vl5jK9y
5ZjjLFTf8YeGnMjosUodHBezEOnDFVZoVQ4Sg2Brm5977CMYE1GzZMy/KpqVsjfd+kv0xCgqnumQ
+VuZq6zuQ7Bh1RGPD/A8ZYelw0sR3mMTw1Ms35YavL2VbK4mbW/JH0RdCPgTI4hqH4VORtSd4phL
NVSsnkmdiA6JEBCXJxZNc0Af1eBItITnf3MdX06ConV0stzsMLk+fmL7yqlixsxjMCDEfpA4F3zr
DJV0fjXh/OW0p/6LCQSBmNZ6Sk8hAlqW04aQV59mWBx2kYnT4aDkFtKRZhZZFS0dWm0WwKDViE/Y
jWatx7Niz25vObYViBFm7tDss3aH4HhlbnuZpzV6INwkQx+/xMoaAzRCfRDo9vUk31DqF/tsztlB
kmBQsiZPY/6nmiGdx80rdwGuSoS96Za2zRi9oDadOJDuroJd/5XWH1lTtopN+iYr/yHBLenOdJsn
2zgAsViFjy0U4WynnREGfJ5Hb/8B6QnGq83wJf4In9o3nBRzyu9r+V2nerK2YczgwON4UIrrUzy+
1B9JgQAviAnGcfuMa25aYn7jfxh4iuC7RYluhYlMCbpzRQNKqU+UAxTKKIg3rJI9bSbwQZQPQAAR
ITDKg+gogMZ+Ke6C2Km3PR2MnbUnyL+bykPtpLchd0a0gbUKHBV5jAIwzhH8E8Uh+yq4aD1sg13y
hHZQ3TuWjl7vyvsaZbIb7xEUOtWoszlcRswzh0P4jJk6lSJ1zl6Cx07etspan5zoFqsz2MujXT4X
j5RU35vohkhLwtvsum3W+FTYWFWhJztgU4IZOUNHfLA71BUxlNz3V/KT9dxKq225Jb0/8Uiqm+6u
eTKeUctf0RLfwDFwmJX0AQD9ddyCXsOjmcz9G1eALPAjvVJmIj3XVDuptwPxxIMJA7s7x68Kea/v
Ttwi+UrewIl2vMqlSZDTXn4q3oq3/N0+64eKzJ66xgW4AGgBtbxLeKDbwYE+6BKqfIugTkP/Dq/t
K/XI3RHusCSyttjLFTc+9YVDcxDyB/Jhb+FD8VS4c1R28e6hF/vNxS9x30SjAU9N71tZazwt82DA
lJSEm0x5sPDM+tZAEHemnY/zWGq6EMMlF1srUvT5z0LKuO3emhWO7zw+HDWg6XYc8EAbwCKgbup0
O0YS/4bw9mxfleXqvtjkV7H5ZaKMthHYhGXdCvDG3a195b/Qrwpm78hncUeN7fGVBpAxj7aPwRMh
VMRfma81McJ9sK6xkM2JAXwMN1bdk3mFxAR18YvKSA6Km+LnKtoo5PHb9Kw/DV8VCr8v6m3+4O3R
2TKfwsNwz534rYyuuwxlsOhR8w/m7b0m8dve8WJ8kFfmlQe6oXakq/ggXbXMyNwK3nWC+da63MJb
zR3/JQWyuLrg2tgpriK+TEfDMQ4EZ1Q3YuWm6b1djHKafW/m0qmR/Gt/7qf46UDuv6z26twLqkZi
SMS7Nn6fowDedDE9I/o+YyvhuqSjxpP2dICWbXYZHgtwPFsMhLJDME4ZrdEZ1aVUlCSjqYfY8dc7
6bz2+VLzO3AP4r4RWYqyLd255fPLYtm10SKONMZ6ANqyZBz49fOxUsl7vz+EgsYOejbl94U/v1y2
eUVPiB5Y+isiTJTNSYfNNvhp198+uRxDz+kVfR4tr7x8k8T1HTBrwH9V4NKo3Xkl7aFl4Zfzdyyr
Og17fLLmtywzrqHPwq/c1kNw/Ny9++s0P7fZKI7/OMSycdknhe+1Y6rZfO63bP98+X0tgGvs/PZO
rAUqCBmmps83LLXhS5bXeU9chiCevV4O8dPXLz8bRKhPrjzyWGHnaik802lhY1nZM3OWcw0XsepN
V2DiVmH6FHUlEsBmsKGzL7aKWp79lJ4XnlHw/9R7OZaIR/E4lKGWF6R/sartpa7R1yg0rCoDJ+iG
qd0IrNvQl96suDnXmoKXX7NFwua9bQRlNMkGV6s+wVLvHZWWBXyvmbdA/WeUUGkFy5s5wkZwIYys
bZfKMhXjTtt0nbwTFbCC2DNtNAyAyQbxE6zqwTFqfd+MFRg8cV8sWJ+4Q09QGx4g6TIK5tFd30/H
1CM8E6WLuv86kndKZLuDRmxZxtdR+sX3iVOocvQkb6iT76V6IFSMUqpys0c1hL0iCC9BnW6gNTN2
qf719Apj6mC22CTrEaZ+afVQhNKrMCb0DOKN57/1nUovKCNvZsCxlctUQaUGo4JnZ64rrtE2Z7OV
KYBOFHU882UALuoMVnYN1MxHwKLQSY5AR5IB0H1lFtHtZ98HrFdoFHTyvpPOQXLVe+a3sRmUdVwo
X0GSnIVvfvFjIKxKO22H+F2WD36fvGc9RtR9NhEEBDX41fYjyKw32sjZsRVqt83FhLREGG4KaTeV
QBN1nXQabpHrNdmTifuc3MiHqhwPgEn2aUqfZfJOQ6jc1lV3PY4K5r8V6KjsMMZ0hCp80EWzSZvY
qXqDWIzhHicjLrry0Nrbzro3tNml0VTcVp+20KmPPjXPRn/hMr3VgP5kO7nISvQG0RfCNkSsSfZd
RXP6gqpHyjVT8cgoovat9mFYDROKGYI5vgLkwhUbDfPUmHK1kio9OAYTpJFG1thMr84uVWNdDDel
X2jvE+ytytNv0waX3aKiDmq3VFPVBJxR9k320fsIWggedb5GKBgeRGluB9hUK70lp9LmPjWBZRRJ
4z4oo6859p6KKdZ+2j9AfGLQa/RilXUwjrs4Og3ggWbK07qWqmKViqS4CmvxPMGQW5eKJUFpJp9M
lcehlXPcp6aX2JgYUhQZrExdrYEBSGuwgc/k+nSffEdOQF6GVbRBgucbd5Iry82j11uvyFxcPLrS
kwlUYxLDA1TQY5eEbmWUIHc7JOlkcR5N/84MskMqqw0VK8ofiKjfDo9VSkEnsTtlH9HLLJQG37NQ
e1Bba1iVuvJavgvV/ijjtNvHOZdrQE0hMMcjujzepkd+eW2PI5NX5x0b+EwrqRwmN9APciBdTcLb
gPDF+pg7zI6ab0idKRhD1ndJYTyAJq8AYoK+HUv/PHX6KwqTwHlz4mg6YlNql66ET5ljjvnXaEzd
EUnBSyxyy4mnK8DPF7nEx1WuRnuj+d4Hgt7RqW+/6DLDXCmGg54Ys2g/3e1glC3Q6HbmJOlHZXpO
Y/fM4paFPHpNkJERkHcfWj3dgXaGfOqTFnpeOOCCFR0No34KW7KLVOnxBwfRS8eaZkdilbFbPCZy
qm8bfboqJOkx4Nnk6upfQsMuMEGjIhOKveWP9CoNtCja6GXs5SeIWhPTbeNvhUTGHAY65IQR97cY
wXiv7vdqbZx1Sz4aoYJW7CiQp0iIVPH4yb91VfHVa+jz6DQg04OKIta61EKcgU3fMRUPoXGzdhV0
8ukSKHNISMfFG8ODbbUv+UT3U8fWYCUx9uyqxKNiNoTXQVK+6EX9UGb9Fdf8aqqUXUlAO7QRXVNJ
PPkWRS/kZLy+vE4nRKyL4jrUsAGQMiaGypxw0UvDD23AS3hA4EI1IEfkwbWiqTHQ4ISKvIgdZPHQ
jAdh6kh6B6LLEHAEY2x5u+RdyvFH8KbmQzMob5VJufe1+C1m8HYaNXizqinaAw0ejqZHys/4nZQQ
/YtYA4wIFM5s7hAJ+mhCZbyWG+7+yQetjoUZJQhmQWAP+Sa1cOsJkzZyo7r8Eg9F70COvKjXcP4m
qQDBkn7TU0Vxvhoa7YIyeE6aN4yjeNSF0uM0i82knE4uQP2Dkt5IXnXlD2V9Bbp6RpVSUJdzHJgV
D3+zPqFb06SPyK6/oSNR4OExt7rmWp2Go0qaJE6fZxLTc/8An6smOrUvwD4RUgE4V9D3LEYA7Ior
JcVBGkxzi3wTbeBYwjuRinnRUASxwPYOeKapGb0voLg4Lnr9kxhmE1TN2le5h47PoNRgqvUnUQki
dpFx17YNhZAqvheT8p7PxuZ1e4DEPPgUawud6AnHRQREYhAEI9JmakQlvSH7DKiIuXkagTfykm6f
abns9LWjqgepPWHFSrtJ0GbwPRusyZDs8Hvzzj4lRzsF9Gmq47udUJ0SNSWjNKVEi6ooLemrtM29
ddC1NmdLnyTLhpFIR6bQXmS3LVTkTaeJCTE6SgAWJpYeclRyOAzr0IOYWOFuHwIOc+u2eJdj4zv3
9r+Usr+jlBmyAk3y31PKjq9Z/Vr/wij7/pEfjDJb+4MYCmIYQkizJv4sAPODUSYL5Q+GfkQRZycv
dD7U//nHn4wy8YeY/zOhcEMC01XO4U9GmfEHsicWqsAQjhf11/+EUTbzDn5llCGmN2t6oukHTBtN
1d+p4iBOrCTyB+Moe/jSo8OFBUsrTmbTD4fJmhxfhMY2GwvqKm3ZHcMWI1OtHnJc1nWrAA43c4um
ENcvIySOmLdhZlnSoWWtC9vyp5e5klJXrfTd8mbmvYSeVuz7Of+S5yxpWVPntapt1T0x+ufmz/eW
bck0ArT7fLvJ63hbqPGxWhCIgVX2m5BmvE6llzL5c5fm8iaxYVxjuDjNiWEsGHVVo8Idpg44Vjsj
FDOlC6l75IE7GWWxq2yR0PMQ95k/DOjsSes+kIJjooTo6BvGR9e05daUu0A7VSnuf21FPp7qcKfn
Re2ZGYoTyZOcQgcZ1YFSqeB67wu6Vss1QnsTLoW0hZIE4nLGXvJ9BajiX14OBaVxIj+YVsPFTCCp
IMBAK3Vqz0kNmFcGpkKgWG/LIhsOyyLRNQqSVgogg8g/8eZ+OTQsJ5rhhMtCmmQaM8uqLtpil/Cb
c8i+a68jhvk8jeVcpvmElrVlwXk0m1r0tPqN/FDO0MbPxbKtycv10CfNLoPftSvRCNbnrD2iy2Tk
zGuWY+gJ7jCSChPPsgj7DMmkQT0vhIoibI4vy9CAbGvSgipPk0hYBAV3cNKGQz7o4WESm1CuBjCV
oB/BJ4990B2IWCqKZwW4n0lNAOKRBmrk/luL7rCIesSZU3XTg63eDRdf6uyDXRKZw0Hq3Kyl9Krm
Xr4WdUeXRYAsBDcmp6CTs8kWB60gJgJaj4WAF2qHXtZbpyjlNzu3TtECGZ1RpN68UNpU7ITVOcsr
RDOtjdUGZ3jV1AL9GUa6LLzwz7V81Dtq2bfepJF/jMS9PFUwPS0Km+QLe3WmnWD4HnjhLjO5M+2o
dW0vr+EsJHQupLYGLG+TNCKHuJaEite3RUOwUewPGzkKB6ZBgpkRmITi+95Fin7fatlTq78N9bNH
Ix2RrF0XIY+JtOON1nraBn054cqd8i7V6sgtWg1rJHlnYhgcHzDN/aFNpxGyYkYoX0Qo8noVfb75
cqDXwLNUzpjd5TLosVxsRFHc/vbbs7ku43uo/TVeJdHao+HQzLBi4AEZRQ0Wy7M5Q+V/PKa0TunI
ZvquNZ1U7ey9Fkpfqw7UsZSejHqCvtJY9O5ru0KX2MZYuqT/6RG8uEjn9k4iMWUHHf0Xo8UT3WuL
e2OIQMB0pnEwq+4hkQyQTa0NMzUrt3EcUtQfNoPiIanR9ALpY28Cer+tBQmikmXFYYIxwf3bAV9U
ZsS4NVKA5iZX6OYTv1mI73IClCi9WZUljIJqXXZ6vzNFio1iXx2Q26T3Cglp1cwvi3SAs5n6r6ky
NIfKL5qDUtnJRhr8N6xsyhU2TIRhjRHuutDaYcJokGyFWN53NdF4Mmxlrt9BnRehqvxYW7ZZvdy5
sRG9L0+/NcOMyzJmNJhyP3U7QwZCUXREojqmQWFNblCqcuUKmSabVdGB+X5KoL53ZdeslzFo2WQi
jb3SJJngLnmV26E/oG3dE90kNCxXsRalcCYxTdmZpU59OePPudwL31e1ErgTehM7e4ZkyzHtqyxU
3VjFhyS2Sbt9Zd8qE3XIgdxlTcJRzIH0AEuoQ22PEUIR7XiIfXkdqta1LReKu1zK2VMedYNjH87J
su4/GMrNhOVOmFPEb9AbWIsErOEy/i7jWwYZZ9CM6Pu4bAVS48AtZsarEAcQciFt4Z/cSFTge2hy
K60ozmFOL6gIWw3FTeCkhAQYX1Z5vBZTCKZ2MMu1HlUnScEXfWFcfBIwyO2BWUnNLm0RBNLmSh4i
uNUhmEuCy0uozF9LkbfgD3CEGOevama+hG6q38ZYlbHGSpNjT1H9SHG45YHDKrw8IKxH9WxZXRbm
vPH7mlJHrmcwbCLNrDuD0djoAoYUyjUM6fxEy/e4VKbHSSTpEQ389Nj2RuHmEhZCaaP3rpGRC2Uj
w8xQthEKmQAA/HlAabwgOoCxmdTUPgjBCIumhrHR4vQ2qwHWNbjFlWSdlGjgxMF5TvOmOahRne9N
k3KFMs8Fy7bRKJS1nRCwpz3jfG2Z4xYHoL2ZzYltiU47fIAy2Hp2ccmS3tyHRnJGJH3Y9f0wQUyg
LD5GJTO+5q2jGkMOT9V914rlPe5QVGg0f1uy1zEqlO6Ii8SqHNyY7FweCm9j+LkknOUvlVbo6y9r
yyIgENqqJoAq20nxDIWLC/mRJldkQNoKO3/XllpAU69Rk4ONyUbJI7AsMquINmqRPbZz2Ticw55k
DnaWBUTW7GAVabSfHZPMpRz9/Q2bmlDmNGnyrRr6C5qP/UnBTt0JkDmMFXhTdSXfRjmIyMHsXhXq
MNVcpSyS7in0MfOpCd7UHgmoXkLXQoxiO2iya40mKvb2DGTF6LQezUPoFa439I+JTjMaBmPkxP3T
GCe1q7feqYJRSWUQDAnGmvh6Mb7A891VevmUdsZ97A0xziD1tLWC8U1PCremfdzzMIJiC88NDkR4
19HZQeRnm1BzdvTQfkzl8NT007gz1Nk/Rv2oFeMqR1d633qKO3RU9ho5nB4r2wccoXUbdYo8Bujy
0ehAXYXJo9kM6VVKjKeCD8jCma0cUUeGsn5Vx+IkwrzbIKDxYuZNuZqohKrETy45HF2/LN1FJnwu
YyCpJWLcJaWawgppsAkckjXiGfM88FrkNZrRRUntNVdip8FHbzfEjXJdBsZDmo0HvtkM0uLihT2K
Ns08+9hMLSjToFQwo3SQuNoQrrbAaDokaGe1/EFL70PFjtdF2IMAmAb5sWZOsjrxYWgQae1Eem+E
amy6pFxXVQQdaEIYaPKI/gbjq9zxb2g397KMvUIDU3wL73XVZLDdo4kgwx4mw8XQzM3zBuWwmodO
9o9DsfciaqOJj8tfKMDb1OqXkXoMPlEpKbdCZwyohaEk/nEEyKznAWWuam+PEOdsE861bpoXhUrv
XutHLq/tvVrIyWlwlVemGcWrPA2TtXptpG10G4dpvUKwqdi0qblXLSB1WEE27gCP1NDpb4LXG4yU
QhOBw0bSKR6ODSiCsgRzNE6JU2dUnBsLpDRwVnDgipNnhrpJMI4PJjPchkH23OWAtcOIKS9CEM2s
ZLrJYNJoMAAblboXqwVfZgfisdcB0kTGLUwiVFdy6zkeUxABuga9gcJ8fTYU5BWo1YB2wqvn3ALW
zdpubeJrtEKOqtnIk/2cWP1ZsjnT7r6lKWeEx8BocoeRDqx2UCmUqoIHzVId9MvEbkLXZBWG+XWj
ynhXxhQltJ7d0TzVqITUL8gRv/QRSovAmnTc3LhFzQdjQsmqmBCH1RNC0roI4GXiAtSr8BWV7mb0
g2htjoA3K5qgg25/rf2KgVCD2K/lZrw1Ok9sJTEY67zfDZ5x6aLc5ikGK5WkGIRIMZhdswSTNIuh
tnYMc1LfJiPCsMIzx3Xge8BqcrgC/qpPu7s81b9KUrEtZH64qK2NmsAKtPMnf8je/AARkKm3WujP
kg3T24TAagZvuYlru9m1z7gpJG9yY7x2ABt60mV42vAKbECWhgm5uMmizejr5poqeDACopNzAu2F
pVWUBjnTwt/qhijaaEwbpFh6AfBx2eFzsez0+RIrED75Sfr67e1lx/98WwovxJYK7B9wtcQP7nsD
Up1nXHnw6EJ+703OqU64dCn/WnxvUi5vG8SMGyTvzpWXweiaCPaWtcYQxd4XtLFi4yyl5AzL5mWR
znt97vq5bVmjPkv09m/f/jwMdm4/vmy8izvC7s8DCUmH+hUIIMSc1eeOP33B53G62JvDRc2IyY7/
+gE5kfPWS5r9FGFWOBXlUzTPceESwdOTWscVjYtkybaXjcvic5/Pbfk4Z/efr3/bx+zABWZS80wV
EgjwfPzPxee+8ZIwfL5e9lkatZ/bsraIwKkve/7LM2ttNXRiKwMG/nm42dp9EyN0XGhIgbl5b17L
lt9vUNorDx1czJ8WqDH+eFmOY7nqPXrf4RJrdcVcRvl8//vrf/2e9tdRlv1xS6H7PAvuAqLyiMk5
OyrJYScoRy6pcJJFcX9ZVifNJKkYSnCSNVRifYJKvKx9LkIU137aJkoYxAymu889lrVMmo1F66F3
4l8/sHz+X23jiYFv+nn4z31QTbop6MLDoVNlxE86FlX2DSFMWEyFZH1XQ/9vCfNvSphov6P++O8r
mH8qaf0j//iHkydt+hb+opD1/fM/ypkm1UeB+hQVSwMjKFlB/P1HOdM0/0CZkVqnUFXDxiQCdbUf
5UzVomapIallI16F2bXBW3+WM60/LEqQs96WgewW9cf/pJw5f/0v8lg21hRCU2VdoWhKzPib7uUo
ZzFeW4PYSTaigLQ8/A99Ora+vxHIpsrojAgNcJtlrT35G7oLq7q7a9FUENNXRSKQFkivwG3304gk
4rovdgJjs/KLDI60Ca9/usw/1L3+kbUp1Nqsqf/3fxCp/Rdni2u2rKpcHpTnfhO0RDzBKCzL52wH
QbfQqmc5cuCb2Fd72pfRLk51F7v+hF6zuUNI5tYksCumq9HqdqXUvCmEV52m7KYUD+s+BoTnkYda
m55q0ahBgoTgG85i71kAWpNcsS7GVQzGKfAuHAaVLjAGpHtZAUK6eRsNIFTzNvaIq36DD837vE8X
U48pIuTmCct0e9fbniMmUD58VYNibQFsjMhp3jTvMh+SCtx2PgOrgFvMoYi5SOBaVxTvGkf/86RK
DeQ35zSf4HLCFG1zgbMf4tLzPnP86JcA7WYyM1pKdS4BuqPCFyrOvF6yXvee4zXYa6TxpvZjN7TE
Zd4nSA230rfE6Ov5bY3etl/wkXlXn20RclYAz63mosXDnoIdlSr+r1p3/rSGwKtIvRejpn48HyPM
MwjEsLPBS5V8tqQR5Y9zxXXdp/Z5PpwS4S9Z7zS128x7xGF/U7J3juOvM39t34gPxYKECUVR1S56
fdQQvecTccYB+I7lvPjyEsvxP3/q/H21NFC9lbfgskuEKee3aDsu/w47XbzVEWozZesuP4DjaEUL
Ai/czpdn/u3zl8+/QUPMsMximnp8F5fQm9d5rwaRaefriGYYpzaq2aMm0IKtAqL3BLEkBDVhl6Kc
r/FoANc0WO/y60i594x0LUJuhwYVF4+gHr4VL+edaxncbG3tRuBngnS0REwNPsumBWnSthlyW5wc
9d2uIzufXjCo3s7HrWPytTh1Yg43H0Jh3W6owLb4TXJWBkCaPz9qgcYvIw1iQeTiR7rCGHI1v1fO
h3ULjV/G0WINEF4oN3cC2CdgBmc+g/ljPSBg+1lWJWph3q4rgQfZaJ1EeBOn4MLR9HM0g/oilYGm
OCm+7whEKV+7IXUqzEtw9rwHhdSASi9e4jqFDIUwyahee2ny2BdGhBY1MpLo3vi1eSTBPpcVovgw
q5oIDF6gnNshbNeZ1ULoBCLfEFEhP38fZ1+UOgEXHaJoEkcW8EvRv2fQzZCIJXHyeWAkObhOZNWt
waLFYeuqfXND48ApjNptmVLDWL0wiPnfdYX/O4f+zRzKID2LOv77SfQprN/zjAbRz53AH5/6MXVa
BjOdASZEV2ZpU+xh/5o6beUPa1YxZxbAEsc09M+pUzP/EJaq0CDkndlx7lNbUlP+0GwMzbGUp4mI
I5f2n0ydv7mOaohK6qY+m/mqHE7+J/VXRRZB3OqBcbR9aK2mh0yx1tzqclbt9HIYEbPpgiudG7CQ
J3WfUW0AeD5CQID712r935mNzTP1p9Dl99PBTFwgSUzv1JDntuX7622Y+Uyl8v+JuSiFUuBOgNQ3
0PEiKFDweu9Gs7iI7NUuPAjeyEFT7S4uvd0nf2MV8KsQ7Y+v5+kmCLXpP/0uBG5HwBFwgdWO1eA9
50xvd/rg7Yymzo698HC3NCD6d0VzqvUu/BvfHpk/9++/nVuFewUbc2EK7bffXgV94LexrB3JOPTX
3BvJ6EdqWmNrQRIIlXsp8o9EBXFuToD1o69GmhxiIHzHqIaZrNYhk0wgAift6+k7EuAXbdmfoxb5
16BluTLcq2TpyKTjCrOc/E9/mL6MkR+WKu2YgNGaQSTPelIWm7KEP5LWIYSsGjUGn+EKm1prTZF8
m7R+so475S7JQY4RUZTITm5+et7+RTS1iPP+dsPwNKDeq2OZizzrbxeNTAr/mCHUjgEFX0QPPHBn
TYGKn2d/CKwQHjQRbVUlAVM/K+bXSadTlU31AyKv4RYXk4hISq27jZGU43EcYYtKOJ05velHFyEf
bLtba0NbAe6BajCaZLKGH8rH3hi+GkFl3LT5M5ZL5s6OtV04oQ8XUH19obL+gCCUdivFxTUPWXy2
4YeKJpJvDBFtEl+hh26PN8hhfdSZVt14FNlpuljqPojMZ8lQngTCnX+jsywDIPjtFjMEj5UBkgD7
Im0RkP/prxjJgdcmvqcd6U2KDbpBEAt0uVnHXEaYE6TX00BSGeaGv7Ky6j33UEr4/z0R8gYgDjzp
PFC/Rex+pAqKPrjj6BYNRWLxcyo89XZqhy1IvLsRkDbKP4RKnrZvGki8ljTc/79vnTnM/vXOMWhd
Ifmvo/lv/ZNDfNgUlWTkrXbsPPwNlJ1mgpof2nFPSnOthRF87+LvhjewHf/8ncQqSPkKDB9/93cR
NFnNhuAKyTwdJk+ur6Vauct96xrpd2gttgDGq0dXaKrNhR3zTA0N4LKsPlaV/jePjvLP440hVAWf
MJyK+EP8LqxvearcTZKsHvO4OeVxr55UuzkjmuWIKLFvhTW+66YUrtMMw7gk7Dv6pNlZHnKMGaYs
XKtBIZ8RuoMuSknt0FPodW0juVVFpu/zMWoxCI49NEryU1rV9FVzBm+ZaJvHrf07C4d/HrkNMkCh
ICPFivL7nQ16VPE8I9aOvYacaIYu/6WqfHWlD0G6HaDjlZ5tnQqplhwEarV9UuuE/COMurwob+tp
QhkebUREubKNNZkqZVe4UXkRdPu2V4+drkhXSY0IhaBvaKQoVog2HpEO8E1aB0Sw/5e981hyXMm2
7K886znaIBxq0JOgFqEzUsQEltKhlUM48PW9gKwq3ptd9srevCdIAiSDTBJ0uJ+z99pw/RAU1yo5
pCGwi//+XP175Ngy+vKfIn5ZoAqi1G7+8XPJ8tAjB77mvMnc5qiNuqD0zNsdy766NMPnXiIe/e9f
co0A+PP34XlO4LK8J0XOhbH910uxrskzbv3GuSRuqOHBy+mJ/s2TVRMxFbptSCU2QE6dO8Fl3QQ2
8+YfWVMW/+Gi/Me1hws9+G0g3GCxbd7L//NLreMO7UhTG+cuyqj6W+aryEN0lR5VqVgn+mCPKZSR
IPBY+aPvtZXiSqha5xjY6MDDHJiCbOUrANT2P1y03b+PqMt7Q0RF8cPzlq+IjOS/f0p1NgvbI7ri
3IQFZvDc31kubuBsKFwuFCGhAMu6g/d2zwJfXSzChuoiCh6X6wqadawvjY+DDk30ZXTJuvQgeLqD
dMi1aC5Z5IaHloRFdIHUAvQY7EJmZdTVFNp+NNiIFF0WtlN00VbvXnWTy/swbayHIPGa49QFWKJF
9GxKui4yCHelcs9dW8u9WvwPOjZNvH7M+zLCLw9FhvCzrQqsIDSopjmxt2kK1hW9zFHI2nwajwlY
2P8QHMRXuJxJtzONwDgPhYDPDzdcikjM/v7+GZYBbRFdOLjcpUX3x/XeEOrP+yoBOUIY5aOjo6WV
2pvb1OgUvZLA3FQe6HJmaDE25zYbz7+FKaYuqQTQ3zYrVPw0BzP4yd5d3k32OenGdM+0670QBaVq
7N8xanckD9o5T6nnnEPfe9ajmRxyhB/oGeD7g+DeZJntn8tApYfRGx8ayfKqkPSkVtFSLOS0acMI
6f8s0ICsOoKU7uC8ESFUt3WfhryzVSGqMLyaXGRq9Nd7FsEbBwbtycgH+iO1U12S2AF1krThedTH
qB+nh5ImYUTx7mKPkl6w7XV7pgecQmN26RoNA2wKqDyEybPXOcahcdKlv/kpr7PhNMflSxW4L4xr
8XGZFpGQ/T6hYJvyWL3GdkMzKzbtXdhASK49L3rMiIe4M/H4dYyhj6PRVduhmWNs6/V4Yv5/aNJY
XQsV4M9wpY9EA8KJP6nw2kmk/qTQJXx7Ni3ysqcYNOdi42sqJWZhlGdHWZu0sT/7Zr6cwBg7nUF/
VVyEX/P8PS3Tz45LjpKV7CzArVt/SPRVibHazKP5qRqkPPWW+7Xv+nxXK7TCszFBVrei6qD8vNxq
3zQQdQzOeV8RRIk4IxEnd3hAv+7dqzA9zLoaLmWr8PaG/uso5/Cu8shADTrgNXPknad5ekvLZAQn
4hxt14xPZuH9LPFl71WMIh+Od4VQDPuIAO279enDP2HagUrRJ0eHJsJ7Vk6PIiiPSEGGFx/wsBod
JvIA671syOAWQ3eUblTumpQGX1bFHwRWi+fYilqAL0w8iqI9jKgyTknQ5FvC3X8pT8kXY0Djb5Kp
NoKw3A1xHh40RiR0PzmcLAl0PGzPFWNNQkXtoYsKRC1zEHwea3Lx0vK+SUfyUmNRH5io9hsMRuPO
ygdnK6epBTeOpAzIbW9EGydQ00tQxOROx/oBVC8s+cSlpwN91+O0PllhBkLFNxAS1A92gxnDzN35
yLnmQNnrmc9YfDekIqAKsMuAnxKMqEb29e8zvC3NXVeAh0VOh76siX6FSasuFbC/UHINDsO5ehqD
6oGRzN7W8RziTqVs4ipzOoc93gOlvhn8NN4i50taji9ARO3rPDKzcFhJH+pYpJexHO6NnlxZzG2v
yqFFLsboqfM6UAYKg2FKHkDo/UzKoNu5RALvlRFj08qG6lTI+aJyf7wTaQq9YU7lM1qSr8LR6tiq
sD4qmX/FOHHHgBE+DEI0T/wHQUelLQhAO/oqwmi6dEX1yxDDeC97eOIRHNoNTVkkUm2ffJAuZ1iZ
nJWVTB8F4EQ74azoe/9Hd3XROr4Q7gyEI2DiDWm9fVRltp29ojjnZgnZq/kVjpZxn7vok/OueRT+
cFf08zdpluOZMFlUG5lTHbKk/Yz/Is8b/5Oq2vfEiiijuvGjVwE0JdhGbKcgzO4jOW5GhJFnquIN
DhQqsF3DEDg3FAAQ9D70oiW72ODbMrGlgALBwVf6RnqtYD23LIcP7ug3mzZXGwaC6nvBlAIvHrZL
y6qfarLoTkOQXYsqie7tmN6sPZevpo6R2oRIfY35PXYnZ5c2k39nGX5+agY6W83wjrk57Qt1CEvl
4yZDsbRA/TZ8pB6kTmKYVXQPGVo9O+G+BE+9xztBH99tU352GHpa1bEMrciEKn08u/6CU3IGuDXF
WytSfTWsLPrYCPFTmhqA3TxlLKN5JyDhnWdM3cFd4Y3hR7rk1QNStHyb+jmEhth0cU4Z5TGhuaZb
CLNW1HzSzNDuLCERN/W9vhZD+CGeaLQ3ajg42hKPBlmRaD8C8paVBsDlTh/kVZsDs2thkmMhzYek
CrP3QcIzJKVubyFtvIM4fFIK5fLQWU9N1PB00V8jpYJ7Y75vh2Dcr4uzkpXx3u4QB6dtG4MMIFPh
0PalvxntmeAs43UmR/lOa9GcQkan50UIUJWazNzAvUzZ/ESCOx+ZXVIqpXW3M1P1geKYf5EFsXdN
Fr5HhVe9FDNGorRLEYKN44ihXRN4JKxhX6d6pw0GJ2fOuELY6uc8KQj6o4NVIgKFY7AauoP13pOU
Tc0zBqgf43IFPqs5SexnaShgzi5ridCOCBxpyJ7zvU7s6jL/4Bs6vzrqCuHYOIZV02/vVC2nSz+j
TbBr/aQC8kBELZesWUAbtvEGUofCsIFNspPSPei+ZhlPS2ITt76xwwdDP7MNNtowirM2fefRHrMe
UIDa280Yfm7U9BkjGY3QgrQVZD1fjIZptiSvAM0ELQZTZsW2bExMyjM5IvWyuAjEqH5MKWTqzk/M
CyT5Bl0NVSP6Hb8KRRE5MFzn2sTg3LymeAyUZdyFXa0hNwXXAYX8M/PwmZcLYWhG5A7WLaJzJSBo
WgDTDXdf+xpqbcz6xQF9Zs7O3qtiquylE4PBB3OEMNFDWa9ZXTrdVoTGcEhmy9zrrN4YGk6F3Wl9
HdqU+LYUobA3QrIhwZXVv1hpmgGUp8A4u1rXl2QArNfOw3hmHDZLlsShP/msx6GqehUKUPxmj23V
NJuhgn+QkkpymjzLvGDBegj79kdjOxMl/mUCZh/aeDIgbIidyNL+QUVQLiIrC3ftED6kjUOhjyj3
gy7RkgYdJS+bWioXfzvdd7okPWZiWJQ0pY5RVegdwv5xFyhiZQyabHepU0T7wknS+ymn4HDXNIa7
W18xbeL+UHsowjP3Sy6t8ZpGAI2o5KHZt1MQLPOAabho7auAvUmkMMqUyT3FeEcR7XpQQbiCHxwP
+5huA4QSKE65Mlo7nLQ//S74FVfDeFKBeB9K70ddpyx3hYlYPO2QtpjfMiNKWJJA0hmN4YkQAxe3
reb8t8N93Toog1uYI87wUHpk60jRfbGNkBidizFxfhcWqfOu9e6ENr8u2wNTpheBasK1Q3yv6hE1
/VB87qvFSJ8lDNPErCjLe9GF1vsogI/XlPG7512WYpiOHfgrFZ5Jy/2ly5nkNLv4Fvj9J1dlJx/F
ppfocFvjCGAS5+7nkbigdlavmp/sTvklROb6XQV1dkCnPCNUHujUAfTIQxntW/p6ZNHSToyte9G0
0WZI1b1hB/polvuyt7p98GEYLeSn2vkY8C8BRXgpu+nd1Zm3T2J9ClwM3WRMTnzX1VezmL72YEj7
CQDHbrCaxXKbvw5kCm3rIBXEyolj0X40evpaRRYCdXAVoXsu2ALg2SprcyhvDZnbKAQ1X0YlcDkS
2dQQyoOEstbgngaw9jB5gFrmmbtxaoWZFdgI8go4vlMlNrEsnwcTtIFPQAwu0l3kGNY2qDeZifG8
xUkQt0m2i/3m2mgC4bMUpZsaF2MaKj5mkWgK+wrolyDlLakeqlR0O9A7vo3kvdXda1+DWyJJfDht
wzCJtqZA5aosBRdpzJ8kkQD7YdZHy8PuNw8k8ngShKhbs9jp1HGyMy6yJJcag4vDzYg5neUYEXAB
mcJKuxaWTbS1EsvYseirumRkLku8cBrSIfPmxyZ7MJzsS5+Z70VcBHsMgMBfejJaXPDIfnvoI7Cm
Q8iAzkptyxwx2IeKHlYgyBltyApxu6Mo427XiqjcDi2ZANp5Yi76A2NzxZjElVtCKmHeCYXW8J8D
EL4HW4m9g450X87NS14SFuiUZbPLgnjPDP1OdxBLKoeEFM0o55vH2mh+Ti5LDKfKDgybn9oIK2tI
Kcl16IR3cP1B0tivZsxoUSCqvsMXfEF8DjXFyV5ZVZznUVWEuJTdhjd6KKUzMY55x7CvE6TCDq4d
JcO7vAcnE2Ugw9yf5KZwzcBJtVdTepi0D2u/mXZZE3MhSGF3FrEDm1QCVgP453Q2TI1gIKWqiJ6L
OntIgvGlZhLM+EHHVRjh94HYrruBLPgNbR+5x/TtBcZ33XhbZ3BfnRFCnDlGb2Pr/HDqgnCNnsJ5
AdWxbcghaOy9DrNdZHn0FCuiXWXF5Ud1cLms/ptTPs05akLyD90t1BtpeJsRMSK+evhfBb6Du6r6
lhuLYJuOyzGzSeAYQftWyBhzlJe+gcp1KkEhgwAaO+vLgAx043X5VTIRhI4xYEPBbiLc2mek1fEn
mPDYQANyrjbRGJIAKtSzbfM3jaiOlzdyciP+F8pEeUrPF686rJulO1u3D6Sis1r3n8uBmAjPWdhI
Vn52vS9uay322Eo/TsORHjvI0tQFtjQQKz76fMacuiR9pdmDPWBdaDGqoIBs/Z0oxDlgNcFQ8S15
r3So7oTWX/MEh6cBoKagd0yakoMTmBQnOF3CxbVvtqK/CxqfFZd8ER7QnjoD6UO0GuQu6V1TWuL7
AqlklvufsERsNBAT2YJYQF3ge8PXFlq43f3AXMz0pDsvlzBbT/1WKnFRTpIDemydQzVb16Tt5w3U
gG5r9NlZjPHRL+TH0qx/WZLhudc1k9yQ5TCgJRx6D5Kr3JKEQmPcezK6qUaDmREWlqRH38MKapvh
y5jUmDHK4UoJdHxFn2ntWFvMOzukSuTMDRJTEu65+iBxtcz86FhW1mycCYxRKN6peJroAVEv0C5Y
raiYV2XgU8LS5r43SmiFqPI2TeNPxO8k9kFXzU83DKx7z6uuA8Pw2UqYaG9Df28OIKxts/J2gdDp
A38nfVhv5ZqQxFgWT+hk59PtuOogFhnzZDHqVAkrKjO4s2x+F+vuumFRUqMoRVCzqx08672ACKLV
QFBt3sQPteNkJrPZYTo30XjqlmPtemzq4h9xSaRIpVtJFLVxlKYyz34Ty4d14/7rludEJh7giVRu
Gbw5o/dZ5KSm9B6JIXy2Y3iKpXGl58OuPzbXrHY5hbINQnr6BE1i7+okr9/zfVX3sI4NInjLZBhZ
JpJRU/oD1CzEtxu7MN9ZFeutb83jPqzLTebxFQJ9SIr6hypT+GxZClEwGp6D8RiWrH/8Cm4yDnvK
KxZzmNi0Lkj7+SI9/8x/aSgVHKUM9Jeh7lt3JLilS7e43rFMMXnd+p7xA8zFdRbIOjJJfczlMpO5
/Wuaysc+j82DqLA7mdYjRRm5SWZWcyGS3Ls7urQZkBKbPMth+qAa5+uUKG/L8uRXv9hxPNHwA1pq
jLHD7B/OfuFSpYZRwHdat357UmKOXwJruCrbiZ+IusqsJL4fRXnQCRVRvP7DdRkpxwkmf+JKprVl
6lwMCTgwkMo8uRmrQZz7UEryMEDH3hPEqRrzbu7LRzUTVFfLvDpwkdKHxOHHE6WJ8eL21lHYkFJZ
RNsnZWr3khfzj8mpcBJW871vd/E1CBpsDDXMHj1F4aPX35Wuap/NzA+PLVMLMAyW/2q5XEwiaQ1b
I86Ki3KLR+W6XKxlPh7TYiJnPYPib46dPvgl0MmJJDInbuTZTOCz6yrdGORPMkLP8d1AiuOhtdHQ
mJTKsG3ASilwKJIdtcMj/6mIDbmlveFeVVm+ek3zCJkmg3Sd3anG9+7HOon3gc1bLqUdHLhuYipq
nkpT+bs4CqxnN36BWNTsxiiRnwYFGrO2UGTX+y7QFN3wTG7xM2AUtLthx6/lS2Xk+bHI8WmSmGPA
m8jbY+W/pX7H8I6d5p7XyjOr2rea64DskxYo6YlUAxLb4uo7PEb1KPIK1O4QwMucuLrarn4PB//j
bCMZQvpSXPivx4e6gCmltSSQA9R3lmSHNoBfQMPDu+iy3PssbjMRyvtxerJnB0qMHEk5yKPwDmcp
MHNlkQMwMWQrt51eaqb3iNCaSyWrT3ZVmJtE5xiMyS2/Bk35Gk7ZPjSqZh94XP/R2BTXqqB+IgcW
PjqUn9o6+mrACzp7VfAyjaK9Irh4s3LXulgaJZ5Hje5cz8abOcXVC1q+E8vtYFs1ltisi0+7auSp
G7x7KkXyqVcyJiIlYqB2JDxN6of3tTmY98RvWvfKBABPPzbcK2XOIK+Xg+tjxtIdYMUvzBpDeOo5
FmYMzCdT+4QeMAUrpgCbMWZmUhbd8xCKDrM2ljSMKlht+0q41yrSzg5qHzz1QgAFGzSdAKcfqY6U
8uAHHzCuYShLKWPMFVAMIoR3DcsfpI7ehzBywmPTFgTlVS28CElo54jyKbDpgfMu6WvZo3mqU5bP
eWRvYjcjtIf4kHi2Ppv6czpGxJ3k2JJwUFwVfgi+gxikHaFRGyI2gWGVTD0ZsEzWoTtCb52EXyPv
lkHOBjScRszsguQ4pl5GYkX8I3GQpWFGsEV5TzsfCVvilvtChNu+fQxZkN2NeiI4r8ni785il50J
GTynCfTa2AuPgTLss7B772TKj/WAMXDd8Dt6mUX6XRgBI2mgG4ZdSi1zQI2+H1t8nMst+B3U8OsU
bARGN2qnnVyIkoQUhg4+We17E/Nyl08lDyhpxnMFFTg3NszGzrOlksswLE051v3wUty+gnUTQNEZ
B4teELYIPML4OWrqJ4Fz9Up+GyZDsykNjVXFOhVO7EMRzPOTalmE2JP3Oo3edyV9d5N66/hqfRgb
TUaLVT+P7QQzhuF6p10NPwOQIQ7uOILl1ToDluWePF0pGL+UM7L679Nz7GBO9Z1OQQz+WTRCn3yh
LsY80qtiqr71CveUZVSjG1n9ctvMIJcLElbBm3F6QcpZcEhqlnyT54wHohNznGvhW4314znxCZR0
5c9eNN65mnjH2kV3OHSMjizJcJa38t7yoFrVBaT41EiXgAZk/EUVOUdWsTLHQNIwct7VSTSd4waW
Sgx6lEJTtjO7gskhpQgwrOFHZzBwdebGq27NpQJy5xOsuAt9ivuB7CR9svDRzChQhXn7PrCWBJdJ
Yd3KGaIGTu50imDQiV2vXcxhCpJIn8OKtInjnsasQdRCGWyypzPLToJ00/nJsU7GqBW5z/FBeuKl
pqW1ceceTk+PsIR0QrdLSBBNsfGS6hUfYA+wxK6B6zInMSeDuAt/prBpOF8Sy8alk7f3nWiLU64J
p9VVdMDJeqClEJBpVENq1d8pzRGjxtKp9ZiGUl/0JeudYG5+mBSJihwHwNQsJR9dALysv/qZDfZS
P8/xJI5zZj5Zsu4OKGcUbeLgISmEc6psgnF7g5CDauw3VdXSxrZS4EctZns7HbDSkZs1mxWhqj3/
N7g0tK243tTez4ZM2L0fZs8O62wWPil26uqTx4UB9h6rHkscIzf6UoTmuANgMhIbCyS0yGYo74xL
oLnJJtb+Vk+sq/ljNFMyG3tsTe464uG9VX9TFMOPXjgeqxgdaOG94P0DGmhHP1rP+OlKvP1DhDee
id97gp7nzgiZXIucVlrjsw5KYv9sNrXYM0C8xVbxatpE5Ugv+jIWHukpQ1DudUuVYCSzmIrSKA5t
SZ+mIx8jh4wels7HSMovYeuMm9qZgGR7kPinKbEAGC/gfFarMdCLPItopgIsw6ZOoGlJOtrMul0p
x36AI/axix06HgSrpW3/HWoCp+KvMWG20NB2spOxvkQleGO6e0FKUQQp5wwBsU0o4SewHvOMpK86
wJgeDsnOqIBHyyK7sID39Pg9rJcSBx3p7QhPLm0bEiMqyTQ92RCje6AjzBUv14izrOlqUaLYIyN7
c3WZb0eVf3S9tkajmrEacpk0hzVmu6TA9Zbl3vNsiPfJxMFI3rV9RuK+mzxR7QhPb8EzKfI+IhTQ
nrOc3sYvN51MXIpopb1JILoWPSUP69KIyEE5TIYPwVQ/kIjx8wjUDzNS9lZ3elwiTmvYbdY+sygC
jazHQ5yvm3mgkGEG+2ac3zBCPYdzcAgNszuu3vumHppdLSb9NMDEXiaSFL9Q/SYJPVKq2gsevkUC
ZqWvmiX8Zay2Dto50omM7OyEKXNSD8sbypp0y7BKkJfXiDNcIs6gZv7iy657SwFSPXrx8NgPoXy2
VXQM3TH7ABmUxmoL3O065owJEZiug02g7n40mcQXYhqwYVPS8GWF6ZFUGvKGVXMoQ/etDIKvXl7V
R5y3R+z2/mMNTSykTr+fF6iZmbOwgLy0DS2VPybzcCl6R78WtAzJ2uw+zNKILrEog6voY+ZXYjs6
YXSYexEeap+JUl0o4MsUQKnfszoqsL/PSQPYaOE4TQTy0Dfg/Outtzwa9Y6cOFi7gJUGIV/dOfnZ
Gw6lnGou74tKP7h9MB4myIiI9ovv5TywxEiVOjpG8BXJFvErtWN+tOUMSixxIGZn6lgnAL6yoKHh
rp9KJlznuKTyIsJP1dLsiGz57ujqE35u647mmjwyK/1uV/xvqoHYh6AoaBnNs8LL6Zc7jOEOrVnr
yZS1eSj9Qm+ZAXbHpDb2AAwIf4WxGsI5CSSu+7IONyGlpk2UVCatYLpEAy/0wZXlj8rvv4vGzABM
WAQdeMHVSSCeoyY5tQGO+srJYZBWzsG2yLN2XK7Q9JCCrYpr8mLiWh5Lng54Ksghxy/ZAGagqFn1
1gFdzDf60Rg40+Y5YCw+OPB0NpPX1BtTtegPyy7FdjphUjbgh0P82JHCepe4NR0uLZ4lMSqew0q0
aDLECy22UEa3XjD5mSLCSWkt2ngtm45JL1zeJHzpW9gykQQ8JnXg7RCmblRT3JcuAdvTlJ3R6sjd
YPjFXVX2tCXph1txYWPQ56IbxZO/J+D1SzTwzcWII3Jb1+gMspPJyElMLE1RCrqZ2+WneeBsjxbA
ZEsVkjk0FcGtShUkUSM+LwESXM7pZ6a6iT/W4F07k6lIRedmY6JLXWzW1At8MJS9QViuW0pw5ARP
boYZeVQ4e/UljNNL5nencmg/t35RHoalNyjMkUSCKP01JVjm6tH5pt3MPPakcIp8YoXeSLnt1HRo
ZJMTWosxIdA4FfwklifDyIzXqDkEGVS2hIwQytHFo+f77ab86RNPL3UtrlWnvS0SFYGREP2n59rH
utqXfEuPRslU1cFRW6Ce2Yi4PRq9T9CIMVJsHcPdRGetUyRAx17NGRpj6KMMmmJz6NBXWGjNGpbX
ClOBUwX9Kc1YUBksi6RNS9xAp7ShNs4CwY8TohxYfEpf7Ow2C88BBWNAdM4HE1XaXZWQUjaSdxV0
zOBSu4kOVmPtvM+2LqzdwFzlKuivGzr9wio74OoamvuodX81AZznNEAyaCXHIikkHZBkuWwolNTh
CAPCeRjyjpj6KsWHMtAftdTVbklFyT2JhLavr4PX3g/QofZONV3EUOUPzWyx/pwtn8qBQd8QLTnZ
dBr/PEhEJiUKaJJJdk80NG8+2KNNYORvNWyhfRyN1MtNdZlVbG8rdBlbd4AX2PPJoafpzsLnpWtF
0tAcBvM2mkCllUl/QhdzlHZ3dMLGZoVrgLdmKkfrgbUraYbdnS+AcIQS2dViOLuLF2r71ALotYoK
DLg/PY2uyaQzUgEhd80V1UK3K8X8ZHiEqDqswja2XSNs8LtyEypRPLS1NR0G4BPEY/p626ULqNQJ
onM2fEzxPpr2IyDidKsjAqd9jYIkHvy7vm+cvS0ou0+aTk490DMJiuFFIhV8LUL7krV8bo0FvSAy
IddpsNwGfAY+vo0p3RlbVwt0PbyMOnxz5/Sb1cdH5oU9l970r5v12PD3O9ZjBqQMrgiOhuxP5rGo
aUYvbs/VepmS4PpXF+Z6T+MH6UYpQPh9W7aHCokmUcN/w0Ot+7eD/hJB+RsVs95c+TEq4jyLO5rs
he+z/ia5HmdP1i74Ov5aUc6XqOIymZkV72F95Xh9O+tNsygxfGPBWyE6t00zTEQx3fb9iXloArPG
SAGfNPz3zrNrvrTj1OyFW7kHw1aH9b7bA0wSq1m21qSo0pL5jb2y5Ax4fX3j6ya2gaz4/XAdmiRl
Wu+RqmED3CmWj33k558X2XT0F8ssbdVXcJvFfjXQhoS5hB6UoPW+9dAYkNmrpHgVRVowgoLRlllG
mCAV1o4iPLGOlTPB61m4TXBDv3qz+2N9+uqKrUXQHqzygxIO1RPN5NgIkTysas7/b+H5MNU//8//
+vqjYChMVNcm37u/mnFsh5b5+lH9tjpsv3Zf/+sn+IVuevha8MyHn+N/EcWWfK/+zdP+4eGxTAcw
n4CUF2Lu91aP679ofiE0P4fSDShkgXMF/ec/7a94eExhItJB3IhtYpEk/9P+av1vvK8AvJC/+6aN
Cv1/4uFBDfx3ASVuFRO/DKhB17XI9f1TTY+rLZ8RCKbMOZONbDwm3E4NGhlUE4gybwCws/yE6TiD
6PFCluOxD2TeKLjIJ6rB6eh+F1QfmQNdq7GFuhN74++NIyCvRchgd0YxvReL0d2hE3cOS5jdvAo3
yyAcrN16s18gAuutdZP5eNmM1dO34MCqhRhXO81TU/TjfmWnrRtLKeqM682a5eYpKX5gOyI3eAFC
rRv/X7fW3R6n4W6yyJ9ZUWqzC9dvxYlVFjBzQs5AHHRAi+/KgkrSb5TYgiRYeWK33fVWaNHgiyaA
/C50HrlsVhThbeP2Isbr5F5uJvbbEDtCk2Uir67roToCTTvJIMFVugxkQxmz/Y0HG6rqJbdUu48G
B0KzGAiv/n3T7+3xlOkXt26XGI8lzXcd6dbNupsmKdjjxPjVGkE/XiTWYwoX/rCdKLLAhQWYk1MB
vnOjaDvXw4+umJ6g/iDTmKEKqbC47+L+sU1NuZ+QJAWQyyiawLBCkdYdcj18gN90QIdoHq2g+NDH
LMuA/jyMYEzJZV4WA6l8ipGfde1lLrP2IpZbfSEralHW1ygD0bwsCttxofVkoFqNjHDJapxzKGQk
3gF6Wplf63dDMestn7smQr5oi4/r94f8L9lnisGwexIVzl/LW1KCxj6NsEVPsMpN7yeiJaKUljjz
G0crZGb5m9N0O+bUI1en2/76mNvu+hdux8DZOItTddihXqiPt8f9hz/z593rn5V2TH12vfn7ftiU
Mxeb22u665u77d9e739+rK1DUuhK2EPrc9fNH+Cq27EhJ8LbcMl/8Pd/vNTvj+D2kfxx97pLCw8j
fa86Ui/4BuKRBKwWBuWKq1qxVutmJVqtt7IV+XHbXw+2ACrmzY199ftBt2eKhNjAzo83sQ26aT1+
u/O2ezt2e/n6Nz5khY8sm9sr3x5zO1Z2wJoMLvpgOf754H/3uNtrGrIP98zXr7dDt6fejt3+b7dj
mbIf22Xa8Pu/a3v+G2Hvch8vJE0KPIyLyDTNXY+95tzaBl3iP2/aS4Uav8lj2luspzCdIfaxpIUQ
HY/y+jduf+2P3fVvZf6S/r7eE/JjY/a2vPiEffrYwS9eH/Pvnrce+/3k9THrG/n9F277t2f/cQyx
lk2yrVmd4F8NZBi+i93Isv3ceZATkzDXlDCX/ST3NIKbP266E1MwoMwMo3/eVfdHFF+HNU4+QYgF
Magcl1gX3NxqgcMMC9q1XS8Jf3mQXB+63oeZqDjfHrru9p6w9sR4PKQLqjVfNoEL03bdINplhLYM
QiYROD6vx9bHrbdctYBdbvvrk2+7tz8zLnzcdRc5KQ2uJcp+Xj6domyItF1urRu3CodNE8yUmG53
dMoluRrxew+l+swI/dfNvzvWZeBGUYL3y2ei1+vgcsteyHPrsWyF6q73SEsfa0ESEPIbesCJJ/rz
FGBXsMrk4c8H/37eetRYf+od0TSpncd0Rpk/rJseYdIGliuxkMtk3FsubusmWWbg6631DqI3gBbW
1Sez1cPJNGJ1XjeYXAhJKlPiOt1QftbLR+WoGWiZcoyzNJtxpwM0XcKiAeaPDE5uD7ePht5fN+ux
uHK/mSV4TZHY81kvKM9h2dCCsw7EF5wUBfNztqwF1lsp2W+DqOoTBlz3PC4b/CDTwes9II3FaBJ2
aVP8FvMLuSswCNIlRXE5Ydbvd1q+5DyaOWHWg/167rgLBZaYxlwmPN+xEdWUHhnn3ZLMsn4S6wcT
CXwdVkmM5GwKlO/kiK23Yrf9xy0WRtUu66tFu7jYTTCBwBJeTSjMAKszxVD248q8G7HAboOpUWRu
EXaixTy+8kFBBHIM6GW1TyvDXXhGYZsuSgSIKMgM4LUZ9DVosofE3ZKnlgQGmXeBD+6DJPWAsgjS
TWZ1Yp294dzmt7bsd7eD6/56z7oBp8s8r7aBo4LKjxa8Lvu3+//yoPWPrPs5LL69bXf3v19nZma4
xW+DDchwXgNrLPba6GY8iz7DCQqyf2x00mwiKkhHqzhCNnVP9nL/uvm/7J3HdtzKsqafCHfBm2n5
Iotk0UqsCZZIifBAwiXM0/eX4N2bOjque94DUWVQsGkiI35jqchredVaKWj45f3yy69tOk3nmz82
/9qmIXUMkl0P166S+lr+zH3CmLq8pJWx5hUq3P2X309uRDGw8tPNH9ssW/9ffLZs8nmU5SdIEP6M
ggg879+ns7z6ulQ5UuSzpyJYLxe13K2vy/3j7XKh2H05832nJqSvPyDLGbn//ixSM0iopi+jC8mM
ji4NVk0tiCgym31tuLwavZx57es3X19/7jbJrfLwx4deq+7qH4ddtvm3n7nE8GsrpzKoR5Uym6iQ
0OUPJCV29efL5X2pGf+70Z9fg/bgUf7773/b6Z+b/vb+8+Vv+x7NkV6nUc1edv1P3y+bIq+OQYrx
87dj/OuX//pIXyedTcYTukL4ev1xH742+W0Xy0Z/vl8+/O3nn9//djpWvrdb1l24YJm//cn/flvg
J2vjunNYtvj6/OsH0MTDrZhhg/39o9DuzCsT0oaF6SYvl2/63Dc+X1UTK0SoixOR69XyZ5zgQs3q
T5baPWJ16uXy4fJ13glWw19bLq/iPDY2U17WFPz//trt1WJ5+f633YH4a6/MQQgSiOrl8v3nkZb3
aTM/zQK95rbvA4Sc1XktP19e/bbPr1P6+prH/aAZJYqTxahtZWO+LH3lq0csb+3IxeLvs1+4MhWI
QKleuGylF8LbUAmBPK6m+EE2LIfjJQJaHNC+/vhlF6+DEus9b6xtpqLA6JD/Q5R3+aNJhfBaXuIf
4uho4/NV8Kvp0WAfAyV3nas+Y6vwbFQx29fbYtylOBf7frlfBMpbP74Q7JBBmBDd8dv+19TbP0Mm
8ryq92NWAXoyHqOigsTWy+8eQJprECPGrjPsC8VsqK5qtgIYfKmC66BTlS51dcvy/etPryIbSmoA
4iOmFa0v02u9NzdNFhHgxpl15cL1ProkdrMa9IGm9/vBdp9B5ypHmWs0NHa6TuhFgzEatGV9YEcz
QFoyzndfa9clFbGsYmHnUOl2KUIEAyp2/z9ht6Td/lvCTrd92O//XnPn5kcz5T/Kn/+Qrvv80V9q
dc7/kHWDrAAhW9et3yV3vADxHPJ1gePosNqVkNxf2brgf2BkGvDLTX8RsvvNe8NDp8ezUMxwPNtD
mcX6f8nWGf/I5Xc4vu76uo7+HXk70/1T5qXUIQsWcTYfxNwPm17OA1gURhIPH/RJK9bViFFWlocO
kFsW90zcLLEz6jx+DfBocn8GMQWgkiKp5aX/jfT/B51dnRw1Y8Wx5zKp6ynRjN8EQro8iDsNxeGD
hi+O6aGlZUmjXDvdcDchXLHCA+5lwt3cLuTeKOiqwsUp/Lfnef4kfv+uNfOv5PwQFDQtzFFYbJl/
qvB0sD1l7cQjBHY4dLqcUG8QrAIm0mtrL3wSJFgKalnU43+9pVUpto60UM76pmecIlXuFfyJxwr7
bjOFzqNT3FwLPb/k3cXWREjBh3PWMFn4TLL/W5EcpdTzj5lY7p/h6mbgW8AjeBP8IZrQ95gfyMnr
DuSMN2HQf5MemtimZeGRGoFgH8Ed+EVy7cUpBmp642wQOpfu/Jog0I39QX4exkGul3s9ZxK/N0Yq
aN9U1Uz7kDmVv7GG4lka+tNoxlhHBjjHSsxr5WSx6uquvZLDdHFy3wVyOAiJh+pYZ/tIp0xb9Jhi
mTVouwRA+Go+GF5jQzLsza1uYfM9VamFfngGKkU8oBiFVJxtZNBgAS7FgNYmD0X8AFEfS5/Bztm4
G8COgi4YshoiKFcoJzntWh8cQgPGahM5CEb34jGKtDMGBmI7AziltOLyZEjkQbfBaykxD1SNEIgN
fRynQVF7OLt2o1NvPFnsUwzkVt3sZBuHCia2DfUGOXfupNq6gfZA5VQEBbg54u99qlH/z0TjrFs7
nNZGFl2DkQCqogNSbl0fGfDvEXImhziusUQLbRTjzOgD7asUd0UJ2QTxgD3YxwtYq++VP8MkUw2c
BDgNK8ExFTNHuQ5ScYHIw73Lrj1XvMPsyTZW6qOaoEEgAUPCzzEDt2FF1BAKN14xAdVLyrVrCWX8
+GL3Ub1JPO0QBhO9qrJOXmqqMiuajG4c4LiOOSplYSAkCOOjdU/J7mK0aK74dzZWq2hlT/tuABgf
qJK5UHIxXVTAizR/uVSdaUoh+/VRzQsH6MTqIjRExjW0uqFvnWu6Q+Q7TzUyByvfG761bnpxYI8L
Jd4EEbXR5dqqgZeERfCEdQWVq9hBucBuqauD74z0w8ROVlRdrwcJd6tNAUha6Tcq9pflm8LgMclh
2I2O/TjVPPMAalg/5wJe1mxC9MFUL6b2G7ka5shDi1STAhil9gtys0ysIawndA8zG/KCnyF/UHPv
PEG3RpTgwxMQaNP8GRE1EuwO+cKesMf1AxYfDZlk1C6AIEOt7e7yAa9HzO+cdZNQM8ji+jY0aIjl
4OM6AvKpswF34MEBtraEPVPhIwOvYbNcQZR4iDmW06M9ULRF0QP2CUiMFdzdc6ae+yztjwH7CrsZ
sAsbnoa5yNeaAQY04tFVIPznttwbgmGp0drsYQBAgBzDqMXesRyGfhO6za60eqQ4LHHGscTcep6/
CfAPw5SIO+xDq0MoAIU/1TCkBzl0tpGGjAq5zpoq3zjD/JrCiQPTinP9CHyJRTuqPCPbR1viohpk
kiNwZ4V6EGjTnZzzl9QxMIEHYmEaJsBLECQ7QrDnpnHXjBy/or4RW8w1rGM6DC8QIrG50BxjHQPn
s/RKbNMQ3wbqmiSJgnKgbF88d8WQI87PD8lIHBoN0nTdBjxS1Ay4X9w5VD6V2qmZ7XSblGM3VKfA
RQA1kTQlHrMXAyVcBr86AFKihSZ2PchS+u+9Q0I/t/1TU0tIvMba6/IdPpYvvcHI5qck8JdnI3ra
RxXkl4nV+QY54cpKoWGbAmkfOsmQAG3JI6YJQBzRykDBCJGotwa0BOymydz69J1+Eg1DNd05vZPe
0EF5Zvq1M7r28kT6joGZbOZ2HkEljvFDM9K9ppKhHSTYesxRfEkOviH6dR5xdWWI/4kpO0Y39h4P
kCcLmDYlzwjJ8w+YiKqZurRjlYeFfIlDY7MZq2eSgD9tmBzzkF3gl4ntciCiFHo0Zhi9ZW5rGvs+
15OX1q/vrJTpZWkmzA3Ah4boYTZbrOJnuoZsnZUR/EiH+Aro+velicwDo1muRx8t3pIFZJAVXino
tAMf9pIHQC/+CrrcBfBFtiPT+AG1x9+IlsmjT2EUGEqmUxr5nePg+4o1A3SpzFiNKlKw3ILzRVks
uAszKbEMHQH76ptAzRXUEjedYb5Hlg6XI0HUWrV9KywYCOATcA3cUF8HkDV3qNcP9rc2RxW0G8Pj
0jBDhTNJouxDC2MdagYwRWvMdjBF3jr8LCCRK5ud/nFpRVbAsGJH8w8rzhCF8rdeyCyhmzzOWjXw
NsP6256L02Qact3XcYZZFZIA/UyDbWjbpMUK0ILVxUR2CGJCtmuk+1ry6IA8OetCDdFVM0M6dA2M
Nig81NgcLN+JAl+0qH4vYy9AfRR9T8Dw4dVQb/2CoZjqGF7A3FMNp4x1IdFkKZMXVx15qnBl7LO7
wiovgmkVQ5NplcrwSeo8FafQBBRWBA3gcIF8ZLXFIE9/D2S963KkNKKIeSet042hzXeGXYo1Fos/
7ZBtpKifW+5t6IPq9PpMbOsF+2ZGkAn6iws4s7Ez3LRHcDJJ4G2WGduwGeywRvqFCMwOIsywgfiR
rh2ctezQeZZcPXD34rLEARpJ2dWoM03yTKDSmIz35e0UVf0aFihBzPitq5lU0syiw7fZRyb6V2F7
58LR1k7VnaZKguZhdEGp56Mcn8yqQp+iDi/aSONCD1KFzidZoXvFVMs0iAFvRE6xFwxk5lwcUalc
x0QtoH7DJ0uPfkjo/MuFaAL+pjYBX2YWmnUC6brx33FnSAIWfGrkxIOcMck09x6jzUq03NzPEMRI
8BSqASkFjGOipVl0Po61AEu3XnonrHDvmtYujunm0VA/ym5+CVzWx4jVRvatlUHYFcgA2Tr4eG90
iO6D+gBefNO2AGkanHFWfagBsANt62Q3jXU71dpPFiW4ged0lT7ssn3um9fChoXZ2+O3KG/okWpY
NWKmWFxYEYyrxCVASmlVW/zQvHXbKlvhlsp4xr1oex37ETSolHoO9CRvQPia+MpyOIV0vIqxk1kv
XdaERBylTr3uMvqyFrEz25t+Rr7egw9mIO1YiqwJxPDFdrRfAW4/q6wfkUSAzCNDFeoiDw2UGXzl
uI1s7aUa8g/PZ2p1AtpPlWgFwcYH642dI4J4gzzMcSrN7x1KpBNKl7oX3WPlnOFGiAoJFI1iPdpQ
Mbv8SWj5vLMmLrKsokOMbF9rMiprjudugBztOkDwQcH9zGIGUDnBY0+z6K5y9RLNaBpM2RbvJGke
ELEhSEvo5pbHfU2dbxrhhrTmW7N/bdXAnqbGdeJX3hodyGnfDy8ZmkKrWn6EOV1ntqEsWGOPkiFj
EkXLu45AbxXm8Yevjl9IPGcgzbj6AO/aLc7QJi5pWp6F9parLLUJ+6xKl3kUwxAEPA+eTxNxswtl
A39TVsxDWgM0KY010jAoNhW9fT1he6vbMDQjg7bawoBGz5kQEfuspfkFVC42rbYpKrl15/pHMUdb
OuWNpwbVJZ6rxuK8hEGgQvMBdtUyGKeGD9WPGGQZxNOWydVI9fvQQoUacVLinqy5mFFIaT//6PsW
pQ3UukvUBVE18Z9wJz+PZXtJEZdyzb30xtsxfrZw5otmwgwge/jFISWxCtvsfYl9Pbczt6HGHI4E
WiGJwQUK5AfGA4EWVv6hC9q9CrjzNnsFHcKkLQkhXT28SnC9TYzsEoNbYGFc3EMXWg9pu67sK2Nq
zv4c7qp+Yv4DNIGWGTSWMYOGrULUWQ3/4FQPFEvKNfMR0YYP/dMzgMgyBDSNPMStc8kQhtjaMHFy
mA9lyr2WSX7xUKbCfXVtWWrtbqzBrT6B0X1CvYIxsnOvu8m5LLPjrLFwNd3+thiSq5oQnAVFghKR
c7bt/JK0RDXIuf4kQMFxhtacF+ETwtsEg1z7OMSnIEI0QsUNsLuIP1s6VZV+8IRYhjDvYSIM6ZAL
Ah/ENll1IvNBEFCfmhbJGRX8R4nzwyx/9UgjYPXmXpe5ecY0U8t+LW3fcwcsdcIEDxe1RZ5sbGUU
vejWlX37WNTNjQeKHVL0TNCSfFfxAmmOp9xn0S0T4mHLzTaFujf+MN8k1NRXzijfqu6S1UyYy2Oe
4/usn1DKTqN5h1/5OcKYWrPz0wClbFP35cVsOVcg7BA5hbdvk6DaifYd33MD+gWDdfqhlkgIJKgB
7XGYGe2Wdqzm4dq2D/rEaaGksimy4iwH/zQY95M+IveAeC6Q9v4XoebFdt0e9XVrh7HbR2fBSJdy
2k6NWucO0NCTSMbwG1qcRcYH1FTs49CdhF4kN0Jk1xoGFazWoCi4s3bQtPoVOttzp/s/4iC49fLq
TBGbqMGAp5i7+U9U++Qe8Eu2w76bIaaWTwnwZwalQe7to6YWf7papSSVSQ52oAq8MVFTH+dAuelQ
yEZ03w2Q41uCSpUDMFqW65UzQs8zos9FZxXtXOzsCPMICA2RvOA9/N2rplNvIXvja4QWphs+u0yQ
qwAxHdZfTJIzihEVukzQNqw14rbTXiTGqRdBv9FDO17VhhYc4sjCZS34kKGHh8CAClLmwKx8g/3Y
7UNJr0HBdjdKPUE6tTwxWZ8in0isnfOjGQ0lNcWZzu5A0krKceLOTD/A6/iEFOGT50nA8Km30l0B
5bDoHpfKpaMqmZ0nKPnDcgwBDmuArMsC0BR0NwTrfWTnAtSYrjKLGvJwLgHx61tZ+AacT/f2jxrY
b7Uy1JAMhBCrZMPQQIl0iNZ24TkHeC7xzq7l81JEXU4iNAlWDo0q4S0fYkwW01ORpzNVYTWXyR0W
l+5On3p5JQnEcL7tMCuzUOf7rS6+FMd1w9wmuR8flnfLn89N/MVa5qsQ/1lF182EFXCIF2k9EgKq
VPfXn6+Nvz6TKvP9Vdhf3i7ffn0WLPX5rw+/tvm3n/2x1wQIAp4Q4Hs/zx37T7x6pENFBgY1J7Ds
aDm91vNgRnUZlmV/n1mo51dxOlVkDTUU35adZ11gF7/flOAnLKvxiNTydGXoaDNarpa1ayQJUS5o
LKQTl4qyJYewvV6qw8v7yHPve+HXO6SZAAxCM9oPGGHWXdlf6fGl7zxce5QdX9hHAjOccIT2kbuY
GNsYG7p+5yowBLrQ6sPlT13nMFejVMNGEZgBWTBsD8Ns3rbt6F1FeepfLa8YTjHQU8WgsTMOjtGe
O4F7ajVF5pXWCPMqJiFzFU7y3pwCudMQcNm2Tf2eEfqKkAXHMZLBuh17Vl9esXWNAv2NHGrcgGo1
/ZaSus5SpNCw9Ajd8gAe5BDG1rx3SygWiS2wDAxsZVcX/OynbTpZV02DBnWU+u06CuXaMEWxdVwU
q+w0uZEVS/lj4MyY0+lhtkdxBrYJGE0TRtMONzS7Q+y9hcUcl5rFHG1e0VfB3GcJAYSSpZPOU5rJ
eyEr5Nra8lbzEX4rm+A21OEmJc/4WF3h/4t2TIiRYDj4xaY1ZhgRvrabtPgmc4dT0ibZJvcgtobZ
WVi2S3nXwB5BzixpctKdGVqXvTMTh4fR3agn9zhtnWdNtOi59Ye5Nx97P8tggCYREx2cPrT/fpmT
/e6Xnr3Was0j71T8DNpeQpzv3iHIyVGiUFbnUAYdsa+S7uykiFAJBHgAKJ2iGCPH0WXgrZ1hI3rb
P1ImuCkRWZRUstHXGsbN0P/MjUk+tND8tpYdalCvAPfHnLJLg4AFdKhCIz9SFrIwewBcmVvV3Vgg
qEAD8siZeWgVJQa2EkZ2KNJg37ltCTXOy8jteOUG6w1km1yXoAUhY6jB/goiY4Kqet+v4jYt14P/
6HQZnJ5i+m7GSCmX0hLUCaJV4rdiPQdWuh4im5xvMd3KQjMOHpqHm6E2dvh1YhPXeRwveoXhGmzt
Vl4HAbZ0lbSmo8whCgsAfmRvscyUF8NGwEkjizsEj2ZCGhrlFXRIgfrm2XASneVvO+HrK6OsD8JC
E7RwWWSKsPvJGbBeMcJgn1ni2skQgpMuq5EknFlaxf5Km/bw3HF31f1NFDcdp5FuiyQ7zlHSPaWB
Wd0ifn3CZLYMgc+UWfWDfBxFSNvfSr1zjkHtbSzZheu+FTDJqkMkzIvN1LjPiMTKegBJF2bAajAQ
lMi3XGV1siWditBFZFzHuu/fSnLXNKB4ZTRIO9V1AkVJHhxoot5Q2TunBX3YI7zlOzkSWJF9hyrP
rmy1jnZvYPNpDS9uF59JIzy7ob/vLQYLN67PlRvcoBzxFIakRBo/JF5N7lptmJ60Vn9j4UpKxcUy
Bu6sEffUYL3+LNqRXBZA5NwWEKkS6R/LoH7Lh/RgDIhKzBNyNKRQb70uUPacCB12zeBAHD6yUnkj
NfQWz+mNRMtbg8nDVHvr3tpx2u+aiDqJMSRMxmLvt+FJyxH4ReRrVY7afVtk+PXChGvbiGYbkrQx
bssxkivAeUxm7jCvShjtUFrkoam9bwgg5Xemg/4TM3+JWcKxRgymCJQqKZHRbE6nrCSLUMwjfjoJ
BXUsxDeoq54bSzSHurd2kxk/daJApnhERrNXucfAuBukvJnSob+aGbitBJFREt901DxcOal/9FHe
xh0Rn8oBb8texOtW2gggcQKx0yLWpOunMk/jG3OA7D1qybErsvPQZXhBaUaPzmDcXN+DhnEekZ7C
QdGVuzAOz3oXkGyK8nzbTe4L+PrnsVz7IauXqpXwnwWau8PLNAVnIrlNIF2MkR1nWqFsCub7B/hl
9IOe6sreM9Q9JcMAxU15GIXfPIp7a88xv3WoQcW1c+iUwrCsFM0E5VscExWuhNp3toms+lHgUSUo
BYXToUuqHWwHKhysERHkOsVom5lCPmHOhWKdd9ZBPyHiOq59Z7yHkf5uYdCchNXtVFAz6KcVgpIY
z+J2Y+C/YIBF9/P9gPmgbvfvaTySm6hxqu6K4NTXzputchkaGUZS61RKtE2XbamS3SIZeSMq8dS5
xqUszDtqWy46JsdQFm8BFUJHNWkjSncn6WvxqausrdaGmyEKmaWLUycqZstXA/3D0dPOiWjufNu6
ievsadIYNoKqulGqEtJ8i03CYLNuDqVuvAyRee+59S4CfedY0URay6mB9xGWI59yO7bIYqOP6YH+
tCX+Q9zzoqmwXjC/4+B7NvLoBMH6znTJHzgeifa5gshsg/LNi3vEh09NRKzWMcWm6yjNEAAwcDfJ
YtJUdjpjEOE9WKy5VpJ+mc+opsTjFlXNF023rgvyEaVtv6hHo3aVeMOhZmTzyYyZzU3qf7dxRmTF
LlZJI19D330fa++pReakZ0weveecx9GP4nWiDw3zvPWNZyeM35wWFTKY5mHuUPFCwM3IvWM0u1cC
fcrA6DdGlpvkXIYbcvArG4SqTwq8R3hPGy/jJBXVuVkp6ZcsjvCriH6QT3mYHqYoZ82op/aGjCeC
gQhXYBmLrO6DVlChYFgC/Q+Z3jCvZ62cNwM3fsoZ2RLvvvWLH+UcXXXV2Sepk7fN0Unri5b2M8kk
DelmsmIpmSXbR2doNowUWmB+A6Zwj7bBaJ4QnGIOTHX0SOvsYXSmX+TEvhGqbGoh3pvk2k9phiXT
1Zr8wRF/a7zMiuuxKA5jPpIXhTg41wjFGlCh4V3dTyQ4vMGJWWEPh76BL1Vmab3ODe9sT6UOZRdl
nkoUp9DDxEKHseGSXjPAc2h05sG+7lLf25ZQGkfmpAnDeFi34aUe619ibJE5a4N1Y+ASphvbutCc
63HSD6mAK1GVnaoyiQ1COm9tVr+5LbN+adMI9YwSq0NSWZwKrE2Bxq2wQt7ElQclZPiIpSj2+EMq
YWyIDKWyYnOi10GjrQ0zrElQsWuMzbeIQ2L15DvzRu+R7Ou9GN0Gtz5qXvqMEgG56gLX7NFmeRGX
YqONLKmKJn+xB8u7dg0yx6n2QIb73tUsa60Eph13JEdrQpe0p+HKSI2HiSBJZV6yjYF0nwxZDsaY
r089WkYapPoxs/eMfu+GEb44EfxY4FCvfYkcF/mlcdWM/aWigBqPPNLkXFXzK4Lr0PlL5nQxyZM9
IAesMWPbNpIE1Tdp0kaGtPjWByROM8t1dghsJ4Ak+VXv3JiTRZsf+tcpjne9Egb3qjpezwAf1mWi
PeNIzj3J62dNTjduEj8XerfxTG9cTTNSMt3QI1Di7AcX8cfJvMtC8iYetHFKeDggx6yh7Vl+BAF5
lY1DrQvll/ipdoLzUPjP8IZdK3uzZ+JrYj0XccvVhEgGlprJPdTm/RDayEiJV9nfGd3a8Y23eqby
yr8JXATx+rof8HvD58515KNO9X0xvjM6Z0WNl6yYctErHBRsLHulo2KifqYs88z//S4ZlWwdpUmY
48xyFJ8LtIUYvzmEy+59bPSUH14tDPjRPxqpLWZ8ardmLBiNAIuoTQJqVyOKOHxeYdSndgEjfnHk
m7x+O7E7Inll0GeixmMlz/N8VvuN8NiDhr9sHHKMPva9FZqsjISc1Ygh3IwxXJI9QS9qIKYLcmcB
5nEGE5KI3Y3gtYXIy/Jafcc/pMghmyV7+GcwiNiGINVA9rfBrM7W34ZDg42dhY2d+l8oWzsMdTC5
azC7CzC9C/j98hVmeOq16o4B+0kxy2swzYNqiWSNiaIyOzTI2MlO/1AnViq/PcEeUgz4kPAhNyd3
Hb8w0uuAtxK7PoEYPQ7mAgkLtYU6Hg5TVzEmf+pcHeX6N2P/Z2EDqA4usAVcLoDCtYVdILXkEfNA
tTt1XuqwmrocZACXa2cfNb5vrLbUr2MsCRsq2QYWherrBstCdXvU5alb+NelogO3MUeiOfJm9cxi
AjcR5YWHGtGW8XunTOv+stabvGKjXqttKur9uvums2yxK7IZbKqM79TmylZPOfJhMrBS9DtkD9cG
eSwyFMgP79RHEV8roz61ieiSzdyzQsFFzzbyd7UrZd5XGJwNSfepad6GqjyrXaptguo2n+/UFi1V
ubL6Fd/+dVIRH6oziCrnqA7FIW4GRLdKFs9payyHU7tzhx6txFsLbTOWKA/BjAYQ6nd9unVL5Rfz
Xa8oYkFUO48micUmmq860PKbMk0xBWzqjTSpdERW8uERbFv0qnRAAHTWXLGPI11jup/OSwFfdOgJ
OP6TNtJcC/RG57h4ihA2utYLtAWomCMVRzk4RbqzIxetlzRFP+5u0jAc98ARPkTQHsaRavZc6WhP
IJ7tImV9cBolNJye6uhHSkKPycaEEZK/FXIsKLh7dwsMwq5pqBIpNpW+7VVRxK6fbCWMYRZeu8EY
p2Ih35bHcj7EZhEfrah8hP34FM4+aJ3OYN00QMZsc7ju8l79Q4gdwUEFE1NQMNQGz2bazju5M7yW
ChaTCJJh8YceymqXeO9a0CHQ7kzfurCBhuGQotYTMt8zEZtjkeq3Gu/ZmtNXq/R8KH6oAbBgGGJm
CHGZnO4xi4iHZocku2tSbbIm5gxbsozTj+hRO/AjmLAazKUYUSh9u4LY04/0pyXd7dtk07UK6Tlt
0xTFCblmalWqAkPCDnlphDzMxDpMmp0cgqaK1+RYad4khSdIjF0POjPNq5soJ7BFbMjBdBIEBar4
73aDIk8VsXo0B86//FX5FcVaK38FP7FFlYGIieL+EdmRg15QQDITPVsDMUbr91spjPKEfk6Kw2iy
aix7NxsUWjq/r9Z2rz+KnJw2xbRLWCkUcV36qL7U9LkwOdSIoayW4iSxM4Ko5A7wks/XJri+VYf2
zRx2VGJzpmFs5lbTMO0ttyp35iivdYF4t2j06yYgGTENCaoiqpjpmNVpSeHnqN5ymgvyqgIqttIF
5ifKHnNsyZSG5LINVYYeDHBvefUYhQSpS0P3vXjc9CX+p0bgbO0x7HcFK5kJK419icrVpixES4RF
3blXTV5o2H2g/ZXunPrkTo51nDSeao9a5YDSK/UQ/4BQ/XDjES1RVnHudO8qqLSXORzfEx85tyRI
0UWlCooVCdibDALoaKLFgrRMedSJr52yXgNnAEQyWtXtT5aCal3pgWOkswJzU3CwsrxJ5wQ3i8i/
LhLaxaC7L/noowwxkDjtc2cnA+KWObkLq2raJxO/9FJn7WCJsQIR9mQpZMbAGJ0maIWjFqGQDPvS
qZ+KklRzPCjOyhReWbaJBJI85qh6b5JvTlj5eNIFj+7YzLvSiEvMN96JOJWExGTuwTRcdy2mvKP5
XTcoTsRDfmId6KyncUYzbCjPFiKI1LuRMQAUuMVh46oP6zNWeCfDTT/8/CYICI3qvLHXE4pTS18I
e9q2VozPYF36tXAZA4wM1VTJIsLQu1NgoI9KnnCMQW8VJWpLCtL3WU5VBcUFJYX6OXWX3FvDz7m4
g3VjEO97OPJtu4HwSGnPACE7FqRt4iDWV8jB6NQUB0pdSj0pT656VCBUuWgpGjSYm6jw45IRMK0x
sqCCxDvdrs7O7DygUbOn2EPhhg7cC/O2660XJ2UBV2p7nZIj3hkoh9RbpoOdnrrUfIY+24UeFYGq
L1ddtcvC86jD/mh8uZlncHGlRVSmDjJQiS5D41suqkubO49ZDA5IobyYOogeKZbNXUl2iA5cuDSz
3M93YaH/UvWzBZgzS8ZhDnrtWOAmyBXfRFNInZY1mh1nGz85sfYgi6TWuSPefUBa/es6zS6mgR6t
oC0g3PmqKZXFlqK22adYeg0e/Xncxh2KryjSsFyeg/7UdqxA9fFbHLWvsUoDORIkD6JRzcpXGBlA
KE/GTI4ITtm6GTHL7GMLja4YMUHcquZdECU/AYhZFFWNEh+OYI90HR2hBxPhNsNhQN1lZdd5cCo0
fycc82Rn8mGm9E3qkAbiSi4iUQ8JBWvCiKLZVjVuF35lPYo2qK8osmFa3I8r1wDpUaEVeQxc+86q
nEvqmu+ib9/0lBqyNRMDlOh6J5JHENisLyI06rzPMmNdxFdxCDkt7tH6B9PTraMMCqH0FU5LlZn6
htWD3fs7pHQOBcW5JmpfsjHYpw53rvGoaXvdR5n6T5/gqaH9UYoPbbhPqmNp99dZrnCxquSXJ+7N
bBpXuoJ1tgrpmcXepksM8iYC5UTklACNROVFVexwgASBQ/FmiyjbhyoKur54ac3hMTNQ21DrDTnR
ekkEJ+tEuPe0m4ey0RDpQUZ3qZ1hyQDPMPjeDPP3YWQAwruAqw9iBmFDRBtY0v/FJMz6R6c9Bfk2
XMNlYWIx81jgzv8RVd2YdDQwsMgECTAUU78URan8+n6Kc1HpPM6AQw8YKyEzgMROOqNppbo63FGx
haPzCQ3UOwa+kYldYZXqhNZQNdVZU0hGzCpJ2gbecXnnhKNq7vmFe1JfxZG7N+POvZksVji6uErz
nvWbpBwZqAJeDU2RBejDHHHf/jOS+093tOXC1WXj7mVw7cEf7mjAuKpCpHV3YJl2yBk4xtm4CXA7
OWhMzau5ucnERzWNuD0YjrOqfQMVJUNhLqqUDsFKDlQA4UoF/m5SMJ8YJMCWytIHQciPulUB2By8
+TVaRtLf9Q53b5lFSbChxKpdy5xpzYyLR9mEdAQgyDhkf6iwKVbtNFNQ5NHieXxi7RXAoSxJBSHy
fibKeh0aohc1whWuyZIIN0BfrxP80q7FrzqZ7xoNk6v/fNOsP9Q8lpvGhZqW6zsBxd0/bpqP3bsn
Nas9aIkFAE6ETzM1Sk+FREstd2weOyT/EURgLFjgEVRdjpVNOk5NLSxYTl4VwCxztGdZarcRovEL
OGaBNc0zgwdCphXLuPw661ruHL51iJLH96RJ0W+k4VW29SxN6rgzSyQFbogGNH6z5r6TI5NqfGyq
XRSTlFY98D9fvvfPFATLYdCAheGDZPwnCgKivpkZ4HB30PXW3CX5Rgv9CONspolCi6hvSdwoFZhe
N1Nygn5yvYD0NItHmRQKBK7Q5OEU3jliPlm1t2XwO8wuQ10hj60AYrkEDGM93Y8gDSo1qUR2cZl8
7kwZBE9lXnBAg3RLjyK33mrXYTFQIwrmT+iQg3whQWT6kQsdhUvE7gcPFlSEzF6UjiA88vHg6eUh
nacFh5QOdo3BEtwjH+9EV81tdmwEeweLskoBsfxIirWRUwZCJ2+VsATfBw3oz//D3pksx61s6/lV
HHeOEwAS7cCT6js2ktiJE4Qkiuj7Pp/+fpk69t5322GH5444h5tklarAApC51r/+Jn83I7hH8fqc
Q02Qfk88m9pdGVc1FOS4uOtC2c7CHTxuADDn3MLE2v2fz4ht+v/rAuYLG9GKIHBaELbwD1mIi0dg
U6xzd8pIBtkRhlkfhyBbMOmFs1PN9570xGYYfLbSFjMOr0V2NSWf7MnNCLHZHuJnzDaZeSqeVdVW
1wRLEuxiPXwL+EcGmXWdTfNfMb/6syj11hkn/k0/tdnesOwf5iw//DR+h3t2mPv0yQ6LzyBn4SiN
bwAfbKidzQwFVlneeea2r/079H/vsmzI9Wgjzof3vVU8TicCGzKmJN0n5JWWvvEcDYnclM04P4T+
sh/kcDXawTyQXLwLusq9VtbsXgnE2eS4QJ06xiQJL32bSoxxwonIJ7eyzhF242nZPvRgdSexFDmF
F5bVFDEmbHK4s2T2ATcWJqYobIqLXb8rDr7feoCdLHiKGabpbGKAge6KD0WI7QpqJFWkeV3xScTK
YQhYm1yHO1QzqfTjNoWc6Iwv5hR/4mO3MTLiIu3+QxeUcdk8egYTzA4Dw43WWSjiVue7TzLqbqov
jpv0zc+6c1hHz6yU76o1pYsW21VhQ0kxvM2h+xaRAIdrPJRebKywa+uOwJC3VlJxETI00xqTBCPr
74oYRMW/dUgpOsBh/HSm5UtbkmBoJh5NIhx6jA6BPsOPlei6uCtOmqk6JD/qePxp2Oq1EnqIkPDA
CkmEW5YL7SZ6SCwoeIiJnYny3cjpRNO2unWe/5QbMHgVq0tVnH3R24oMUmwhld+CIjkHMak55h9+
26j6jgoX2Y1ZjvSRXXtK4ZCSl/yELx9YFWu9kzB2yk3Qw4rDJboHg9EGG3zDaZ5GCz5/2+NaqVph
Ktl9DzESuaf4EkT1W6RWIV/y5ubQvqSt/aZv8KRrkp1bLV+SbIIB0MQgeK39SGxWdCGI2mKuouja
GDsE3WsQz49I81ls6Htwj86OLj15YHSUciVLvhXSFlm++XVp669NWj+uSjdBRvlmoD0OezZ/ssrn
XepETwbgOTFL1rYTGB/rtnswAE4mCyhAUt4TjsPE0eAfZss5If1wjH+A9BuGvmyT5GpZBOTZzIxU
0GvjwfDPBpFeOz5kRzaQJKrqbS7lHpuKGYYQg2sm489jXlvXEXqaa+BfPufpY2bP53Ul1aC2Q4Ae
v8TIW04RkksfyGLMv9bVxH5C7v3RkcmjS295NnKv2DWRyQAwmG/zKn+6+Wp/yyVYcj7djAQtmETE
MvjPAYbRzGAwovMHEKcUvqeZlLvObwbgrQpAdkgdzHt7m0w0Me3p0DGcR1gxjsXRGzBCWLyxxOUX
W01bDHSqDoO7QRF7IGkqva2718Qg3AYdUn8yzgTG20l0gVV2EXnTHnID/alMvV23mGKzkNBmg5of
k8mAyFJV51KlkMpQ3iWVk++RwGDRZDW8XCO3iGyP0pEmhK63Zm1bNu82Psxu/4kZPR2IAcZAlp24
QEkTF9/v//0dY0Ny7MqLYZtfpOXZB+hrp8YU9i7xxJMX1vISDi9zm3rgS1BR8M0jZkV/OzAMGslA
r5N8ga/YGlfb765QHpYTxkzGNfUz/9LJT/1Dr36jv0NRxxC0w7ufuEsU3YFwIQAGdxLy+slx/PAa
jTLDYkq8pm2Y35Z4STZClvjbli6jqdW8xn19N9L/nLCHuo99PzsVWWGhHEGNnBLOfi1IHdnWU9ps
gRFdot3tR0h07lEfpT4K4ff8GaL/rCM4LFFddZAfUkYqAQ7tWKCzZJC9iZPndLTjNTl7RcF8p81v
RZSFWzfl7cw6vVamOZyaAuDcYni4FxY83h6G4DUoX1rSuIhFjs+533nXRhUhkYX5RLD0yxGx2RcH
x+DT7AZH3wJSyak7GbQsLyFZxDJdd4ttf4g5y/fZaP/bL2tJrF8t5PRDudTjNWmWcQNDJj7UHpFC
y2Rhx14xzAElvM6242+zmLEha/G3KA5e8pS0wDAyobNg8jWV3nYkNAksncTL9YuL4V3Vc7skofVo
G7QWICbwB40+Oy3f4kpalyC9SA5glDF++llkHSE5TceeyJ14XIcjOVV0yW0r+4tr+D1IhthMkiHK
NlutR7L+hgsE++yc1RHcY5QLYITKfIa2MEdkgp9NySmxM3+nXyOGynuakWVgODGkdHnJfQpDfGcr
jQrNWLqpKM2q3rpoBnDeo0Sp6wFmFlatXR8Dq/vJSUu4kJ6DAOfTJ8p38CmjvelVq1LaDOjVH0Xi
PTulfNbVRTmtRB0tznG2GefFQ/82xbAdA8Z9MLmL92BlmcKSm5AtjsatAdqJ4wLlIfaY2q1YlvSY
IKha3fpABPjPNY6vmp5d2YW39SmkGdd13IyI1mbPuIcfddBHqQnTCiKSUfm4JDtIjRcrse4tp4Vk
Qr0ucY+q0v5J10ndyvYxx+UxyaBbEXPR4dD/p5q3ALy3biW/qO1Tc8gRv8Dq71j7+SuIe8q+ygj0
t+zzd2zw2cqgnVOmd0+yLd8VH1axz3EX/gwQNjFKxL0XSUCKCDIiHEmj5nNM5APEWJxfeaVmhppT
FzdS+VBlIUIUJFxtmxalfHHJwBU348j7DFCf8xbSmUHyhiYla5GMxKh58665/VNC5+6nB78AIyjz
+WiN85McUmIgyzzfpCK56whMPWCiqjVbmiC8dMgIOuUhPMGz3/styjKIlJ+CzOoN4jn0ZIL+tl1k
gCNRidcIyteMeEXueRt/3va+M0OCVSWzSvuR7hZtiDc/uTB3yyL9lG3BvcoIajSe8gXEwfPQDnTr
+xTAUBnMdm+veBL6zqlaPYQm7kk30L5iG4+9/wBb4mEmv/Ew9bC4Br87FxpNU3pA8q2wBX80C/Cb
MibrgBj4zVhfyIrdyUJ8KxSg2Sh1Df6k4cZssXpNRooWcXNteFN0+lOP8oX/pjgM7Va/ijBXXraZ
2eaHNgJFs5eLiETOQAYVVRz9npKZulhdETIRYJGUkRibNvcU0fNGgy1LRH/iT8WrHw5Hog/ekKad
Y+Yr6IrzeWdmM0oiDro/kxxLRbxQPeHRPG09BANixEynKMv33jAOfWG86jcgthhCD+uDqBaMn93+
SYl2HNYHVtv2VdWeGj+IHCqR1o1JbyS8uO2+5YyuEclQ+5aANllGW58YNTlYRrMNZv9rsYr71hju
Uh8WdNTBdO678MmMU0i1zG+9kI8uNFXSXXbv2l4AQR5ccnSfZpcIu3h5NS340LbPxzHMnJ7YTW14
CDwR059qa67+B+AWfP5ZicDKWp0h73cwhWSEeWl4G5QUNVVSpMgUHJrDnE63iAYvEfrJXTDFH0Z8
V6M5B61+NkX02RgSrzH4kzXyHZKnsXVFgvk4VxxrtGaYUic+EXNT/YChDSHLfOY1CQGpEf+0Kj5D
VaWyYe+91X+Xc/t+qtfwu1mWn5aNWEDdt4OVfPGC8jQNze88ys+WAkBIlezR9ZrnfO0+JpBToY5x
of5tfAKps1AOHKJKaMWgcVPKOrrIriFVxIYuhqspjcZpNrh1Qjz8d4Yx75JJIG4cW+foJrB1xZJ9
akQkgOmA7Xy/9QECdw5Dd/1rI1k30WR9C/LgR7CE92BQe1UvJSRImxMZrHCt+ASU2q+O3yvXQSE5
5hOgHkn2tF5/1rKYEz3X2Xu45D+COPldJV4LGt2gpB4rMgIjMhpwYEvo5CGJwy/s0U2QW7OQyYBY
69jUIw2OQil6zMa3U+sflGhF9eOqJXFX2mtqMt4kT7Yt/Jm1XmkVlL4+Ez9wTkMwqBQeuj9qEnbt
OCGzqx6KjT+FT1o4pRUYlrqo2tV4rmyoScipNQCncWtbVc1+jyhlmFHfYKgArzRG8kvhVyqc2Zmr
fCu4UXOAyNO4WMjscwJg1aWo9TkmOsdNBPvL8vGR1l0H+WvEHBEpcO48l7qXyn6yDAft8xcvvB/l
cCxrMistuCfntLcgY3kBU5y0uKRrQr5m+jw6HifDvWZOfLYc7ZTmF4fM8+jHIP4j0jXuJ+l9HZoq
2rpKVWYME6i3+LWqVTanB52HToX0QTynX0NP5pFvAJThLIcmgdJqph4pe2JnD5xFrYg105WdqAr3
yGkX/E23VkWjX850e/oQnIwVd47a7w6eaRt1c5ND+9AvFbsrK1JW0iy2Dqp9H4DW7CkO8tkhnGp9
tFYLAgaqi5HY4bNoTH9T4zNOSpt10QJRkgQcd6Q1GnZIPY3qQQ84dZNrT+j2hH8j+4E5O+h7V9bf
xWAc4lre9zM3qlbdRj7zSmzbxwN2/uHyFBo93t8OArV0qZxzZs7oFr2PGhnEYSj9G9GRTMl9gPxm
NYlTiX4Sngb2YNoofaOTtukgb2K9w9W0iLHNKecJYYlCfEg3Q/PXB9UNbPrih2gPFpbQbp0/65wA
INfPuenICyuKxyyFJYT7O+gBt43WLGvlSSJbwmT8p9Bpv+uR27qy1wXD+l2G1i0z5ZepJI0UKjzA
WJgrlkK1a8Psu1a8oRRlX03Gn34kHxZ423PtPw3t8uIU1d7Pvac5mu46PLUD1b+OQBWwxtBsKV+H
KDbqfalUXmrcTHrxTa3/up80TPwaZiMmBbXOgXzSGsI5SeE9+53e+bKme+xHpsdMMw9Kgajvrlys
B6ftr0FlQ13Kn52YP6XOCKge4dBFw6ZQ5V07sDzrW65UExk91FCDonH66XtWDQJutsdifSkwhIcT
Gz6J7DF1zY9q5L40jOQweaycYYnbgUKOAx+uqxlC+1BbcpDHP42shqrMp/xnJG11M97IW09pokZp
3CLD/aYnvfocQrVgVp8BOncM87umO48+s4nef2LQxM6iaqTaZGUaA+Ry8K/Py1JmGzWMN0zj9+RM
b0M0fwEOY+CQx9kuOaUet0cDgKGvBqNLyY1R94XGEAwGLIx8eEHwyeNq+l9VzQxpM9/pyYUeYA3u
jygYvmktETEqMc677QYv+X63BPEKkChfksWA0kCudkU9DPbIsTqAhpuicLeMGnn5HAiqLXC0MAkI
+gNiDlQFGlRd5C1WF2Qz0jurWnoU+CnQg56NrnoMA6XtZeG1ChbfnpopjQ0YD7C9KYSWk1A7XgDl
Eyl38ajqMbz/8IzPiHsFB3NZLHQJCrDC+VV3SpY4rzN1Z7AA+GiJl/XsSyJ149xkLtkb7GJYrFPt
WNF4XZ34U8360gR+imzvmyk76tdy1VRXNkxSich5ovH/rAwk0YvhXwLO/FYLi0u1jrPqA9vhAp8e
NQZEHt2jxpuX2IJwykxCTV3gn3lbk2pvE5FtkKE9bOdBHtQIE6oZM6+A01J2j8ib33qaW9mGz0gf
GFyAZcCot+/yInnT91BrWfPBX7CCtvx6HxPIFgwoTJRHjZLEeQuxT0UQP2ohbaAE+ErN6xsfBSDF
ZrbDI9oSygx1ZwZT8Q5wZEr6YL1SjAy0rXXZ5xRKS2arD+NFjzhkiSlBQ6ZY8jz+dlfCYxeHvSfy
79HlvFe01MTScFv0DHnbqvgUfvWelvNjGhLNbsaWnn87/qElC22r9ZNGwKZqN+ycZV/dVmUmUPp5
dWiWo4MeoHboG9TFSpwHxBOFTqmyhRlZulv74aBVhaqeS5UVgiiRvyoFoqaNuBjuE5MHZNwy1IY+
hVrTOAkiEz1UQfsqjYCNM65adWMx9rnga/nFjpmXmcY6HxzEzjPZ0IIgM00YgGLPzJQo3FnEw+69
6wyS42jUUjlSoMTeO1qYk/rIWOnezHA9qHYmVdpapy8fE5/qWA2/1aqXNeMetj/hnW0sNvNSfCgM
ch6pIbWCm/3jJcZLBycH7oYgRxpsovVRdXoD9DuiE5WRe549bML1n5BMC7A3ppptnXjwwr/pCUal
rs0liJ60r0WOzJo9EvYvAWc1ngA5ERvb3LXfw5V2qeC+Smvw9CCWXxeDwVmLexGP4y1AG9LY6FXj
njjg2ETT4qA2p4VoN7HVfl0Lr6XjpfkbOS1hgz52dDeTgZCYy0IXKyihHqsqQEebfKpPVL1bIjo6
MqXo6G0V1ssiVTo2uTey2bhufqtAkKVbFQcN85s0ptau6sqPsUjvVOUkc0o0attDkaWoiiuuHcYq
L6YFDBOhES2tecZi87UdEeD6AB2eKiRc2yFDKJZECPLZ9kqXnmUQmnL0kxt0LNeoWw7A4nsOl0aP
YfofWTyVzTL6tM4BWK6Fw1LnAZPWi1wJrtjnSCrodkkfUc4XwESMd5TCoeyG3yYDDwMbky35lVlX
fkIdBdyN/PNoheApdGCOEty6w7SDS5ahAcklbIzpl5dlR3W56zUxz1LebswOeh7imaj+C5+REiWY
LjPNJIDK7/4KaiQQY3nLnCTZ4qAXXZhpkk5ukCEOBq4tC4LUxWAvuNdWBbhgEo66gvLWLmKpkhpS
3z+J8BFwAPNuSswT952Mb6r2cnzmoU0s75eZPNo+7WDx+c94wzbQuJ81mKBxDKNfMQye7G/aHKMr
Vti2hFIKpQeacpbRIEzooYV/SYr6i0i4ciSbjUfe2qF/kg5bd56jzCqDEbnG5+pggJQbSE9b1/2W
MAHH91KeloFroKrY2M1wsg51fhqVzUvp13cGMb8IZdYfwfxbq9SjNodeEvKZk2a0D2hS3Sa9JSh1
g2BiK5DousLZbreKGDDQEQHDN9ti4iaqI2DIhHVIRC3bNann2D4n1sgcrdqp6btJGkI6Ue4uc/My
sCQrZKUkpour8dTSGRF7xyiHq1830IPsvwkxvkzz4mxtzk+eF+lReyxFjEsMprbzKHbLvCS055Bv
ZxoM38t/5019XguTEtCTG8dXVF8F1MMu+76m5Q+bbHuYRNgvzNJkrYOyZfuQMwxEOiR6OQ1Errnw
rmlkrlDqnC+lYnwU83TfdrZkXpPeO4Ey4SeXclcq8lQTU7y73JWAs/uJrSUmzo2kb9C3FpR0Z4aE
1inKxeAFdJ5ufPMoUrZtyHocyd8+hS3cHFQvlU+OwJ+pqyzfyhY1htvhAtT5vN6SuSQaE0lAEUla
NTSCxINLt8a0p33EouQUxdviij8GR9b0Ixv67YgJ89bv3oXNQNaFkrtVO7maiWnnndRjANK6vKjh
GJ+GY+41gMKpJlFCvGpzlTRv74x6+qb2zRYOOsD9eMWhChm5auEzpkO+xW3ex8WvenzVS6hez6rs
PSW0fSMauJTOaxGmxygFH9CJRkvX3fnMXg+0+e9G4u6tsvmStL+nYPzRtMzVg4xzVtiUbCmsuu3i
I8BU4aeOIiex0GirEIrxZoObH/jru+ruqjg8BSk5iRB1ROUB8sTHVt7sKVH2AD14Dfzlg9OEV8OI
jqWV/9SmHKXBClcqaBoNwaZTpI84Cp7CgQosElRgAcu5Qr98TAE0p2OWyWUO0jcYh4B7y0bDnA2j
ni16wiPJvOlJG0NpptfcbkTMPqCJA2r4l3uQaIM4/w3licooGqON0+a/tbGQ67GjhDV594l4HTPn
d9YXz8rASG2bZk16ZFh3JHf0d5AoP/S4Drbfce2bVxlQB+G60+DtonwbIKMpztA0wLbsmewm6ubD
m/YJieZZD4AtFQgIQLNxwvARL8CHCLrfHlEGS20M532Ivqn2aVko74mAgp+q5GaTrxysqA5LRfEb
nfLOy0N7KyvjtwaHbU/JicmusrF6YUICkdXlvFs9TPiqI/Oe5gAGUQxPhvkcoqLxMEF+2+qLlMHo
tHUnb1v2Vq0G8V/HBPas+vS5uOH1MIAsByK0+vymuEqoF0669tO9W20QwRntZcBMs/BSF82Ij/6r
g/gIMVtg0ARFNz2SQEsMnvdq2SzJsE1/JopSm1jdPuxtRqTUIaILvgb0tJd0al4HK2h3jHe2oTfc
wzWDCK+sxFSXtihLJPR+zsZJvyum9FQWWAcYgJ8KXq/7p96Bc63bm0E5jekx6jjaH65DFNrofhTu
gqJQ2Umozkahoyk7YNXjxyAWH1kiLVvBw76SzyoqiAM1JJuCh3U075JaQhUQ9GeO215w62QZrfwf
6obISqhpNroaVUVrAhzBH2pumn5vH7KOhqJUf2iiKoBhfDBOXldW+2gJcAmx+i/avyuXbNdpcIA3
H9AB2nj3MW7de1DD+1ok3MuRcahWhNM2I6ttQ0yYZXtPCh2Xtf9RGd0P5WilekYGH89oWk5t0T4q
T5E6dW8S0AMQmZpxcZieht+wLX1DRYgOk5Wc5Y515bGU5pP2PizU4YfGbTENc9/maIh75UaHk0h5
jAQ03f4KiPlDoyzWwsqR9JJGtHuuwfkRnqbQAFOxUx/hKnMVRTt9DRSZpyYdlwEKJBhaLVFULwVR
b4wFNIVSNZ76zpXKXU/1YBp7AqO4CKqXwil/CYWfqk85aORd2QQXv2FcJ71f5dwik4Gia5ak7XHR
+86HnS5f1OkRrpcfEsabtMUMAzyuQ86GAcjEzKb1qQ85p077FQkfGzpjPPWwTYm2oNLYtKqyUh+z
rogVnK7768XnptduRerZK+5wsMUpmXUHOGCvgPI4v65qoVA7OJojsjKpQZYMkkSTYcqGLz0KXpZC
Y++W9MN0DaTAdt+JF4b10HkU3PjU8ElIVWoHCr7H6/KBVAkWes6ZHGFcd23wVe8kEywf7I5MSnnm
+1lDJcIl+t3DsLCU5cWJYjzbWKLGu7wav6u1Ru/9biTvBcSjPTxRhxQwrNhG6DgbO04/I3wwNq6Z
Xq0Gb8O0at6G+tsq3CftIKWKXk/I96IKryjwlP2gSDcyjl+He7NPvjeG+Gi+OIfcqQkwbDihqqrQ
m40RoAZd1wOUyCBSpapCL+z7HrOEjTNN56yaz8ikHqDov/RzuGxQ1z9V89ekZJKMJOKptW3BIDFj
6crfdX1rVI6xJf8p7V2SSNr5DxpnWYABrouy0Y7FHxbk/48g+785GlvsTH9jXO3+GUF2l/a9+l/T
pP/F1PjPv/u3qXEQ/MsyHcvCWdaHSgov8D/+278zyELrX57juML6u50xHsjQtXw8i3n30A5xIf4f
4WPmvyw/9CmVbQf/Yd/9fwofs21Lkb/+uPieP/77f0DocV0kdByZJ0ToYB38X9mtjPvo8Zs+PxdT
jYZjHt7Boe/DcghpuCG4wIfFdXIis3rJg1OWVud4QavlDlhdsdaLjdMw3fPXx7wTygpAEvM+1Gfk
lj+Kpcb8yxp/L2XElgHB6JJj74O15vw5sYPc+rV5KHwwPF+xq/sqMzdQyFZakdVHvJUY0z2MChO2
Y27b9U4u0B3NzkcPndBoDOKzs9kOFze+ol2EQf44xqsk7ap/L9t4Viudf1gzinnILcn4C85jwjTL
+eYpZpAux0QMxzySBbh9JE8lBc8yNvD3zA6/mCBl77KwQMQ0A8yEhNFDBrgXYs56z26bPy4uih3o
3P0xXVI4fYWJ80kZ/zLQcFycchBMi0V6IirreyKy9D6sp+QekC/dDZaZ7vwlWm8Z1Sq0LNYeXCzP
TklkG3N1YoC7zDD2TCIFgywot/nSjyoZlYNrCe10EeEFDBg36VoMdzg53q0hdTnB0Hcr6tZTnTfH
kmCJxyKR3wJMZdmV8vxbYP5cpvo8JdX0u2P+InvStVHMKBvEBd/TaEQz1Vo7ekQdzTzXyFbSBSOQ
3LNfqihw4PquT1ZTgU3CNJqSugXyUZqiaIowxpquwTwvj1Kj7CJZjzUW8WfZrgSuGwXyiFYZvGL+
Fhhin9Ydto71Vj97Ve4ltQyvS/q1jIprEMG71MWXyQtmZYt3lsmEcabYB+kgfF40eBytXQ6Rz+6Q
OPBHmsK6AIkkhKrFMHCG9NeUuNl1UF/MZP73F6To+d9+1I/q5+mn/O9+1A9EDgHd7Hg3/ZPhMe1A
LYZPRDaStfKP99Cv1+hH9LeydMJDG3tf/3EYThYgZ5fjayv68vLXUfx1KC5X9SYaWrH763d/Pe+v
t9W/0z9i/2jtAzOFbKf+5r8e0D/GWTxRAatH/nZ8f55pSBLGC7QNcb5Ch/2fT/zbt/qJ+m0kjQ82
N5jy2GW9TYLavOkvvWUPu0IGw9abV/M2xyjAHRScu2mFceKGeFCJeHmqyhsx2fnfvhirk998u+B3
RltvKcG7HeIh+v8Z0Tz+jH47f9f/Rv+WZOF1IwJb7qeYLPC5f+3Mot6zXcYdVCwic1A1J0Z7B0ew
2ichVbBllowFhtkgWp3vRFIGAImIIgcYMtfCXy5zOMtzB99tP7TQyXOUs6Z18kopbmEQiBu6Kr5j
Tn1zGLvboqFYLF4Zx4mjfpzZmgffbELGbqzXynD5qD07PkzN7Nzi2HNu+ruhgCrQr2gnabzAr9Gn
cWFJO3NvcWWg4jH5DP/6nZ+AWo7EUSzqGWsX/erQJu2KXJzQF0JwKivvmswNYStJjshWfe5ySQR+
W03QAbQwc80OUcZ4sOldCQEoMBF88yz9xfQK6893IiBKsJnzN5u8BRbP4gfTv/IoyjBHooA7qvTH
kx2E7rW3+f8KFlYm8DAsZmyRU/1Cp4xbJV3PATuI5g5A+aVqBu9IkVIe+jassEYtkWmOGJMIWS83
3/OX25oldLdlDTt9XW74NS+4QzOjbKwuZB7FM+zucZ4kJg6s9BdcBO6Tx3SGxmZE8C/NCb3qgjYl
WavklqkvgLLi0jNDNhcXzxthkFksIOb5vCBeohC507y+A4n1BDxTGR3NGX+Frne7wwy4dTNWi1Ti
qJO3PiuxtmmiSyL5lf49cZ0trXmQHfSPmbry9Xc/yaQXYVDf1uI8G0FySKGf8HFwCqpwponB4fOh
cszp3AxQwMygg8c/IbmbuuIWhRxJLI3sNIHboNwkMRiyU+ncUKxZ57WcT049eA32mznmCQ08EGHE
7rER7ou+sDrBJNJLgE1xrinuWuLI72Q/MeJ21u6gf3SMvj+sDmOQyVzJlUSzuYP+PlKBY6EA3LNJ
s5gWrXzsxmLYQ1zAwQ1KAA6o/bAVWVOcx3ztt4vR4zhI6/DguyogVxSvqVEVJxFlmHck1slW+WSL
9hcDu4Nfr7zEHPVLIuvmbdzN00HigA4THwwDTgrP0bFW+rs/v/zrZ/0PM51FrB//x9P1jzanBxes
8UG/tW8z6yXa3tv+4x/87aX/fAvr+rnHH+5Q/3Uk+v3028uy5PAQf8Nm9PD7/NtB/O35HUy4rR1X
MR2ZxUAFyBnbCvUlIB/yz3f6x9zG8+4fv9MPjBMxpQ7c5SI42lDmt11kekz8/HsxtntjxYK1jjJu
OO9nW8U/hwgHerNsf3rSf7eWboKSmUH0wN7ymMk3F8Rt4XM9M3LiBsLaFQoBSOKSOUfHtrADinJ/
1yzQQCe7hkfg4PMi0wbKULGey8Z6NcLu7GGal2Kz4SCuxbPAimEdNF8nnMySav06WPOyoZ/hbzaS
B6PZW/hewTIX6a6prRGdXrkBHZj3XlxaWycg62ywZEar494w7hhOOAT2flTvLOsSZuA4cg7ac4HQ
0nQmD1yFl689BJQ0kHs3tt/mKqtxi0bfh3FX2ZXmnW9jNdEO/ZOFRW8VvUJlUex3bzh5eJvvEG4w
SJPBfVZ3hxyR9zYpjfeyKSdllgm9cAlO+EXbu961IA8jxtwFUzreCKjdmSyEG9P04p1V0/FmJuNS
2kKC5sIzXOce5yeZKjzsnA+IRM3ZTfdRq0jYIt7aaVLsbDzwt8xebApJgdERJtAEnuAx0vbAN9Da
NkE/4BkQLmQJ9PNrYVGBYSGzIH3yvxicBxTS2Qm6ESFxeQwQ4PYkqiYILHEl/dEQeZev7pH+lWZT
fKRunRxKk+nhku1ip7lbQbKPmFW8eTHGPl6kbIYw081XUPioKDt0zHmxSw20VsaUPzUYc6DNy5rD
IL33WE4xTlsdhBYuT2ox73F1mWzATXqvXvyxwMyoaI6zUffb0hzfeo+JXrj4P2ff7DBZRG5A2jOo
+rLBwBsrgJmZgq2c/OMlPoKNgwXRUdtmluzCOz+YHxu/gaSGuO5srWB+c36aZjzAiswlqWJ4lTL6
nYzhCboW0RLAKmY6eudQEs0BzHVHGidg6dWSU3E3cDkOaWju5jmkaSgWZbZQbwq3uTg1qA0G2AhY
YnStn76DYwwTYfO6Jjy9+lFXUbrrTbwjXRCstUTQm3k3sxmTu8osGMfzCQpv2Q4VTMEwZZwiuvAq
YEg6eBbhuinemUqtX/Ag3XRJ3t2lM9dS4CFhCYEd3YELNGhwljCmb+V4QdxtbUI2uG2NQp8AYBB9
z1FrcvgcJsa4b50Fbj8hugEht8cUB3IheKLpBvgrZiWkIBadXR4vt3z2BQhLeEyA6rOQzEe8zazW
f3HgieIJGp+mzhQnTE/wW/bSi0/coVv5qG2rFlv3S2cPxb626gd/5RhdrD0qN95YgeMcyjgbT6OY
T1j8jCKiysbKfyfM0wSu8RK6w7Mn0h8LOjQ4RKjNUduJYzHe45zibYyBZcVNcyqQAHcj2JvGbl1d
n0lv+Lz04iXLiX2cmiLcxx1KZexVPQjZoYQUThWGjhtDnKikB+zj2Llm+YOnBNdtwsQgNTGVbGCb
MwrH5CTFWYuUyQjyy3nul7cZe7N9MIOspn5wU8ZNwVA9uGZAtl0xJDtrHuyTtzChWZKugII1MDbJ
7F25ctxZ0wvIRWW6L0NMqrLEPJAN/+IWvrEnmDHF1CsxtnbI5zOueNCKzDjitJ8iicCBPQ1imC9R
f6dKnCKet3DCiiOzMkh+Q+9dUi+BZRejezFXuRsb404iH4lY9nMDJ4ihxsgL///IC4MrsVr7pmCu
lMAY3E6ra+48mAebKg4eDSr5CqbFdoGNx5DHM4LwRB4Wo2k7pZDCfs4yKeWh6RDe2oUIID9tWHqn
1C+xPo9jvKphCR+qMXuwJkIZ0KG0iU2iZl+UB/zusFzhbGQuhCeRNh+xe8uGn4ECvJ1Faa/T5V2F
jEO+szIsbFmrgqRGpA1/8SThgCrFFlewgJvkZ1s7K7GBdDxetTeRvY9MeENvOg8hSqQ5B/OS/vdq
IgEmdZiYo9Ig8ETHUrbZm1V1w76IoJZQP8kYYB/3qWRvOAMQe6mcigMsMbrAP0yG8xGPF2xio289
H/omfsTeMLpGhHtj5Oh8JkAYgNPpeBL4e8B2u7BSzckm/C667twVCW264bzbRpddViJHRxOmbNF+
h9QEZjcMn00aj9uSD5p0a5RmCFu5H+35LjESFPJF+tQhZMGNBlnYNGeb1Cx/IT+AjsV00ULNxXCs
zE5zxXgzwH0qc7/EkJHFf7J3ZtuNI9t2/ZU7/GxcB/rAHbYfSIK9JKpJZfOCoezQdwEEuq/3hPLY
VZXnjDo/4BdWkiVRIAhEs/dac+X2zilGdZgHjZnFTKmbKgJYO7qpZiXuuQqutiwfRCqfqjG/i8UT
FII7AV+4RdadxJsYHGMFWKAWzmdyMl5Hl6/BA+4VTOkuK+JXdxmIpaE0fhiqp4adZ+tGiPndpkay
CHU0JwPWNAFx+1EWzpX3xSl1j5sjOGb4ryFOfbOyuqY5Q7BG0KYXYF1IDKll7oZ62xI7MGrv1nXA
Ugw7gR9Gm8SZzWZ/azC5h7L1nmntP+bk1zGVY9rOq+57UcXHMS2cQz+537wlEU+O8QNq4VF3cYBP
CkTXwm4IfsjBbs1j4w6fVMbCQs630YpZ+ZfxW4U+gLB6gP9lErNEXrZ1TyW+cfacdjipmIt2S5P+
GFvnsweXBNEmw3jWRHm4ZPx4FF2KmroW3Qm+RMMH6IYbmYmxohfBsNu49VtfSpwpnk4xnSeffcDc
eLLBLk4UtmAzvQD0JmziQ1PSElsaTELOrPfak58WrzGPdUJekLU81DXfKyDLbcy2YZu605cedT0U
qzk7dj1lhOkpbQH+xNU3D6ibwo3TNryrcZxFRfkXR7XbG4yJ4AgpoN8PMktPXTKg0c6hYrXOvNwP
gEbejc8VNZpK5E/zWH2BnZod077ZzcOsDv2sXCpx8QeZ0d1/X3JZuQRfoJigzYzdabHufRc3aGFU
0Xpo44Njyn01und2MIhD0Rr1PnBBFuEYXdEIe9rsjB9C0WbM6WN3y8d61ZMMsM7sSXRb4huDh1nO
iFdc+zL4+TG1c/rLIzCDVgXLYRqiYNep6Eau9APSShcr134i0nYLDNLZywU7aVkmH7WOHTjnzjMJ
iK9zouyDTNjCZ/rOLGr7EtuE44rx9CXPiVYPPMVpVrSoHXmxprG6TJZbYkhvPwU+k2rp+j+Mvv4R
WwybkYdTsElokSUdiZdJadX7IrqvA2d8mEtKHcaK9K4ddp+JTE+QZpGbyiM9V5YRMiO4wxv7q3qE
6CN2aZqZu0LWy00vzn3fjjTJWjnv6mbxLm2TfDiSxfOl8UKihuyTMSJ+dGIzFGUwIV5Zt+y+e6hX
ekoJSmDLPBmxvo6Olu/ED6Nt73J4o12pvOdUOz+tUgybKcUtafXzhH0oxeCQie7Kuq7Oza8JiyYd
TXnY+AoJSuujxmdTugdIMS13GjFUy91/hmZE3YGPPmfTYdQ+jfeA1bVVopBZOtbTNlpBpHLSdc/1
oqawgo1/whF/J4z4Q1W3MAAWyF4QcpKd75WfDXd+huSVMtO2ghhoWj626Z28Divi3smtb5rKzM61
FrCftvWKx+2iSNXcmcomG0s8FCvtbjYrZl0NC0wzKaLo7+PmfuiGeesbioW1Wzuh3bRXS7pHneFx
jZdgN0/QVEcAeRs3z7gO29tgJU8icMqdzEg5wwyBV+FKIOdwdrpFb7tpCUsL+1m56gP8AHpIXAZs
XnAqRwadGUqlH7uoC81+XL8KdjjA0e9xdsNsarIHr0TlvKDNzWP3Run94pb9nZlwOCyq7jhPRANF
D1biWHuvl/BYCQOf6u61AeCQN85ra8MsLfpg2FVG/lSYGn9hM7thEZopaR7Jl4Jw8W3qF8MOdCLe
9yCitHGYp/EpJVLt2MBoFrL1L4vOvB1RDGV2Bksx59Ze2ECqtG+Ne9tkH+MpAF/Ipe61ru6LbprC
FZPQNDO7Ofwqx44qf7IfB+tTABUKIEyZhI0NAaKCJDisLkanjmUYGNb3xjN8SAQJhEqK/41ilby4
yHKbk5p4Oz9pLgZqomMZ0YuM3eB1oHb90Uv65jzZckFKgpqoqr7bxbNu83lnx7SEe5k/pVaThrOC
BlUyOeya+Mdq8wbYRaZQpbc6a6ad8Es3JJKEzZcq0hCsUsW3WJX7ukqPJJuubTN8KMZawuqPdO/L
kF2PB/cvxU8CSa71gj7UU32MOrQcHkNH1A75dkgQUDjRQ+w7d3kmhz1XsnuKpvGF5u5NyU5uo9lA
7h0YL34QdztP1Gymu9OKdQsQOTnQPWEnHpdkvsg66TeDE5VMrdZ1KTwfY5+jt3OnTHbQlssynxJp
LBf/wLby5PTxz0gMxTGtiCFUaYpvRwMP8FluOEtwbjXUN8djDB6YC0Mk1zRyA1xwuoa/3EEL7BI2
PWVmmZdyUCd6DbQphMG+0AcM3ut9O2cvpmdXTOH904QzP4zJett02qMWh2Jmw7EOBJnsuojpXfvn
QXfV3scOtXcrhBYFF5RpN0ffAisfB+4MPdwpw3nE6qNAhqCmIIMiWCy0BxBscVzR+nd/+MDxL80Y
f06zI5pZNNeJk+0T7X7pgYRBpBvYYiBKTH3/bY4b5LGFZh0Mp1Wr+T6g3kyERgaNCXmmcIpgyxlj
a0Oey7yMx2HyXhRcnZ2p0aQ1vQApwNDfiPJzHE8sVSr5GkdKc44rqjWB0W5tzeZZVOAVddMe4i55
bMzlxPqN5pEALL20X2xK1mb3qgqasY7G+7qkxsxX9CmfaRzHyviK34NF9mRfO7NtQ3YkhNvtZdn6
T0YB0pTq+7mvpoYy4BxRhnB+BEv8ioIWFmAyYXAwoChb9vhWN125T0T2ig46zvr4TiVVfUuLHOgd
a/OwUq8VvXLmEwo5vlHse6fdu4Vg/pgqc5OXuLNactMOw1i+2HGkSYFhWWqJ6mNnUwNekLss+fKd
reDiYmCqaBo1c/GIvZ2EBjNjnr/ZI0voXlCDmDD+6sB7dFokQng+hnJ4Ucbohz4CZ3CEzQKkz0H5
Gg+h/QaVvzwYrQf8LWVDutjEq2C0finYmZ1MJ3jSi3Wu/OmQSutOwUA+rAoSVvLsVdfEC/TCNCdf
qYrWG8fpn/r1JqUeCee1MLZV4ZzHPk4vI6Kbr8ug1ksNTro5zrTp7CgANIJiTBvYJRPngHn7KPFN
Ybfy5xXeWEJ09M2D8GmUZ87r6MXo1ZAOoUZefi6j3YW94XDjAylvv0XxcLCT8RmxGuKA6bu7aGzg
s3FWsv0UTVgRqxpXXAJ3Bn1c8LPEoblvWvfLYhfmkWkTS07Rzdh/hwcuiz4sZ5y80kYwk5Yx7Ot1
dkRSfxM0ZjcrKLyLr0o2YBDhE6YRAAfdmJSi80chnBeyELi8uq6kZu9/bC0E2plTQT01sbzG7IGX
r6ZTm7Dv1SVRAVgel61irBwLT1wVFo6XXbFjgW0jdGQc64dmjdbjwH1AgXFC9bj4pGy7CZPGJEZx
1UybFhosaiwG8pAgOJYag6goo3Pszydb+SytxS6Lne8YjV9UoR8Kw3KJSpzeKtTuG5PAwNCzgbz1
3R3lyZ0Rd8XRAOLTfc1aSIutbaO0qmAg0ns1U43BXHTi5E3fWWNmz75Ht9HVw2WR9UkPiipgE7Ap
H6GUZ2HuumzaUs3yec3m6YsBAlvq/1iGBZGm495bPivytuuovFQ3K6DxnDgGRF81cmiM2I0c5H1g
1+bRzfj4hbC/57Gu9qYqvvc5LfCk1dHOdyG7zTqiccXyEiwtISaTQSJBwYBG3hvEAQ93DlrNco+W
6U54szrVivWhOcpDI+MDNxCYsFGfg9VrTcjdXqaYyVCFcGm084e572AVkK21x0t86tM2OztDtiMn
iB5ULRF144vY1ADcNkNlplfHuOuyga6KKh+crLvOFcVD5ef1wad0fLaHledpf6yj0Q2BUtF/8NR9
yvIVAv7F0Yaz7Y3xZqQmOQc2K5Kqzx8DnTFnjkqFeuz1risN+KMmAbw21tPaDG59IT577ipzTur9
MNTB1fY+FFgKNkW3bo8yCUBUaPjRw4FgqDd2VneLOFmLIR/GNrifCP2lLGh86RtqYQOVgsMsSYO3
i+7O8BJMVEHWhrML0L1OQEq5FWT/7+kM1NEdT1bHvNnZAR4PzCtD4HxLV8pDUj/bJO3qWVAkN1jP
Ik0MwSH6IbKYCI3yDCePKoNhPEn7OCKT2yizQxmTlzuKQNTNxU1SLT1U2C25oEYW9YV9lzoemTbq
4MpeH2BhK1hMi0+4WAFnNKE2MF29iHLnoF2A3Y35WMn54mak2TRkrp3SYrqzJHzZBkQUZOp6K0RD
NRo7ZTeloZ1Wj0tuvdGbsjb+yQKbtYcJV7MPTalC44elSPBVJUH8xNj8EwMLRRRcWAjkrWFfsFEC
DHlKpV/c0rK+1uhJ8z5Gi6zjcxcZ5ckE8HSEjXGj8w9KKYNqS/QZq4bIo5BDEs9paDFdxJB4kVB+
TFpO2tLnnOBck8vQTx6V9OSVlQj+QC5qSwjI90V6WjpKqrMBnaXbR50zfPJn72CIAWsJ+Vdbx8OX
N5Nzsp1QXm4j5esDWuvljKmMMsIQ6wOzOOXPbnrzuRJoSBx7Qcrp2HboHZwi3nrW1bVHc4Pt4gN5
p//IhtddWp3d94yd95j49+fv//ojP/79tfdfkbEh8W6vv/P+/I+f/uO1lC42roZUcCsQy0OoZ7qy
O7Jib0hSSda//Ottfv3Vf/mWElPwRsydtfv1Q+/vzmxIE/qPP/TrN/2suvQ1ABgavuwpo+g45Bg8
tr8d36/3qXrzumaO7//0tkrpC3smvGz/72P96Zh+/eD7J+mk+5bg/wvf3zqh9MSpWD/Or19cf/uP
E/f+WgIGDEJPNOPI4v/+cUaFa1ZkeMGtUrCVBkSMUM4S0idxy1rK2CXCq3eIaxTFO2TkYATYuQzM
mJNlsZPMmXQt0wTswKaYNfPjvWd7AuqGFZwyOzt4wsED2lMJmxf9oWCEy3prRxbWN7b8MR7ErIXy
qMcwI6PATgEijQHtewAJBpE0u2nuWM1X1YdAt8fZRs/iZk/F8HUg/heBSQnoW+f3Yo2oKzF6bmbD
rxBEXzFuX2BRfVtbGGrGd5Xp5q6xl7e8I5cKl9MVYschQEtCTsrGd/cgTO7tcmK8XwDj2lmMJnTo
8Sszn4wl0RM2A2rmoxCw3ZSrfsTPtTQAPRMWgMGDh+uHXhE439oFVhmcVZuUYWo7OBC9g6YXvyH2
ivRt/A2eB1C8Ka3L2JdfF8XprWlxkaIWxvDZqRh2H3o8zPjnaNcAVRo2djGdmNiORiMPFNKwduG0
sKnlzaPxCZ2OsQVGfUWaA0UbWdIA9hFoijo0eTeGSWLv3W7+jCyHnUO/j0jnQOCV7R2ilcIU+yJL
6+a1LDDOjva0G9r5++iXPRtE6Oq2DSlqBZuwyO7JDVk+JbH1Uhcsb4nFoQg4NMheP2pBFXRayGIz
QwuB7FYZqXsccx2FlYl1USoa6FmKxaMM5KEVDe+XX6IoNXe4/7utY1d4WHtG0wEn3Ub7pnnqx3cX
mf7UjriF8BvjeGVd4RGuTbPn80LEAoU0n3aU+jrvYl18nZnUQgOJx75faZuYNa++AvTluM8tJc52
UvHe8unKlwuRK72x2uFBVvUGSY2ly8G3wVks0WPTYYpAAleHU+e9jjZho7LytpVRkNZKYnrEhABT
ayEiuyY/Mnjtlubs5v1bOaW3ZaZr6SQa2L72QtdExRr1vr9/1zy9Oyb/pD68/VLu/UelyxuxZn33
v/6btQr2/iro8yzXth3p2CyV0PX9VdCXRM5cpJriFKHQ+NlhKZ79nM5Caha3QqDuWMlSbtMS+FFW
Fv2ZJNqDsPPg5dUm7oxTp6wDPRQSKuJYX0j8Ch6dacUn+uVDzoVQ+90zQ0G8+fsDN8W/OHCPvDxa
q67tUff/64GTu6m8mRrtiUZwfjLW4JCKct6a6rgmFveUBjOSCtIieYDhl55nmxTVf3MM/+LkUf/w
bHOVQkpWeX89hrRNM29KSuA4up8fmsI65WaWnFj5mdtgIfG9hhWyj9gdGC1LBi3O3gPAs+bz3x+H
7f7zuUAq6gSOaQlpet5vyL68nmdH5X580k007xOpnJPuac8LBsGxyz4NS1wf6sJ7MWXc3sncnI4p
xZahAU8ddcbdADX8yoIecpwc72CTATAjgxYrQjKGTswwjSLUvIv8+AJO4owPpbtrDPBajU8/HJx/
u6sKkB91ar55kvygqW4PeUAsxvsD8Y7+laDiT3//sf/Ftetbge1AqjWlkL6/fj3f3p7YMnKlm/9d
i14m/ZDEJ8+0sM53pNBkQT6HZuzvweluE2dR16Ed2VsOy9G14GNMFf39Avp6O12rMh6OpRjJWXTL
4RQ5ZLEMkB9XR9FwKJbEghg/PuuotvfvR/7/5dH/Th5NqRYE6P/43//z2/Rf8Y/6n+TR9z/G//hc
q/wv2uhfv/QPbbRv/qd0TUv6ku8dtIfPvfAPbbQf/KfPikB4643Af/4kkXaQSMPkcpFg+KaNgJVL
5R8SaUf8J7Yim8gtW0g3sHnD/3t4/xg/u9+e/3k8NX8nmkrX41ZkRHXZkEvPW4etP12T5uC1gxAx
3j8RFw9QCfunyKqxZST4BMuFvQ8B8TPAQ7I0f+K9oLqy8oT+dNL+xahuOr8NCOtRyMDkppCcC1AN
fz2KoRPGAmCXoIGChkzjRs+4U8C2zea9u1A9mUt1p9ARULhkZ2oaYez2P+epSdADAJVwLBJX/v6Q
LETof5loOCRHOJblC9/hrpW/nRhl2BZ5aKI6WXODQKwwoHLphbDXwv9e9pm4FZM+grfuD7Ydf3Vc
3N/a9bydCfcEuu1TVLFl09WoD7YLljMvgC34wUJbVwA/Ycs9Upxoza1f9zE13sjd1b46GmN3HC0z
Ohvx9OHvP5G5ju5/njr5RK6gSoBQ0/Ol6fx2kltDdJTjFfR7+tEX259Q0Sa1ChuSM+wmcI4W1dhD
l0/W0WycQ16CcrJpB2Ebk1P1ktY+6j5LfowsEYT/5th+nxHWY+NCRzJhrzfJ70Nj3/WZGgEvnvp4
fIpGDyu8KE41hYdDLPA1dgHrvdluP7us6s6Fi6XKGtFTeQmJZYRfPpTGQyzmf3tc/3RhejgdBEfl
eIHgi/ptxsyEMTVWp4Kjk4OvrfytLcjFcw08x2tIQ+/2mznpg3AhqAua3/jalCNL3KqlReXCky7Z
Rfz9qcIC8dvX6LvChp5D/Yzv0pLrIf/pjp07k9xy7Dw09yE1uFlkXDxKhsKSxh3VGPVcRHe5ZceP
7VhkL5XpUYHA7Ls4XsqefEBIFDXTfeWQklkPht4NE/VHwo5OVb2Ij4q1vk+D9Y563wLogbxKN3de
vHky8d+Ks6MhVZoZG6TpIaNLdpqMmkwhdoi7dDLCWU52OETzV9D6cEjpKu27ur46nT8wTXUn164/
JySZbNDG4EjNzKNtdPf2qIx9XVMFV9VOzvPPNMMuB+RHUwomJhj0ILkBmj6OF9DagFM5bpBcDbvZ
ki9/f3rx5P/TfQKpAI6dyX3PntRyfjvBFYv2mMAkhMAjrSTE3/eUmy9rsfBiZbY6ZdTxyL+Vw22K
iBCvnOWy5GA5MigfhqawzGIb7YhpxBcQvD9USZl2Bq1Ixe37mNR8dqC/UKeW6JJE/remzci4TueA
88u+24NShqGh+Rz1+RYZUIBR1uoOsCT9M9u4Wy6tl2AG9p10vrg3FA/v/8pX12Xv6dsQeJT+k9kL
O8NMHt4fiiS4NyMqjmNtRqH26ovfVU98jfq+6KeJzrxrvgwUXh+T6AG5i75VfUlJOV/MlwUXSN6p
5AFIDRSpWRghFw9pdMidrJq9V1+iqSYRdGuCqEc02LX7JK6rU1NlVECWHB1uk99Z7tcZCMFumsz4
ziIEY79gejsxwUEjBD7AzZ2CzVY5RebOuXpjvMuuuVn3V09y9D3FmjsTDUdpxfFjmX2cjY5SqQMY
JDEXpOhqIB6SVoMxz/dQoqmBtQbCK0iGplUFRHm36kQj1T8XYgJqVTcmFU0iVnqBYHJ05vpC55AY
lyTtrmAwaN8u89lInAlob7MvSm0f8y56q4bhg2xqeX7/jrwiUds2sU2COYGG2Lb47AK5PMc0hTDs
u6ueqD7ZJaBzQK8hbQ2wT+WyZoSmjxQyLmVf2teEveVjZAzpo8iQNNWiJXuIFSkZ3uazrtAzWZGs
tt6E3MPy4qvb8BnJlp3vR4OrxXJoiOtivlpQUUk3ctrHwEuzU20rcdBN/yVdS2ndZFYYSzTudoJo
g9ydzjPKxK09M8tnRlyGcnAs/kiRXZ31AfW7fYzGZI07jfYBYMMt2ieGWTk9ZWNVnQ2X9NBJJDHg
JIeAVw2VuPJUgW3GXm60KMUtIk8cnUB6amf9NinA9bo0ptvQl68BKbmL7u3jYk72kyNa4yEd16w+
ntmOeKmWiZO8+pPmGeVX0wVnt1hOOg78h/cHN1bpKYChTB+D1+BwyV//I3f5HD0p6+H7awmhW/St
4b4gd1hgCPPDdoBByZUVjLgSn2654sYAH8ePJEUgEC8XeeImobK6Pp1bBlNlJ9Odo5D6ry85oqK8
O5rnzi4hvwUyOVhEAz/nVeIf4twRWwYY4+n9QWQuIApkK2L9CYK39LGQBEjaDawR27u9P/QWJ5QU
gW/vz0olgc8y0uHvZWzuBsociG6f3x+QkXymM1jtZwZtmpo9mRFGRnnZ751Qgaw5L1PbIDIZYUlM
AcHllR8ywaLub6pzpu3g1Uzp5JdQB58peCABjl8bagtHYgdmKBcZKj6v02Gv185Z0MERpYq6ocdF
aSBq0Rm2tOm972Oapx/6mYtYoBh2CvfVdGGRyLr0aYqxOdGtA3DVmr4VtQ5oK2P9tL5QIB9uNB4i
Pb9qr784noZslKijl2HNrdjizD1kkChwdxl62QtQ3NPEfUGAp7Nx9Vic3MIlzWXs3TAt3SthHwEt
VQX024GtEmM4285S1fSeRrhJJda7eFzb+llunijF/LQY2vZBMzqMXCCsCgAmO2VJkHCHBQM6ra8K
VNIUPWI1+NLTQ907DL5kIuMwVlre19QUMGbQTxZDeRANHVtjtj5kvTdvGLram5dUj6kYX6LJ8MIx
DiT475XFbBLlVhRBEoLrvSsSutbvZ7NwFuOEHnRjuhb8kxwaTpp9dLXub6InXA551K/xCVeL/TJz
LavukxRG88hMRbbZMl6CFLKiKSe6SysbzL1M7EMOS8GrLN0JXbKn5oxx7YvTOcveSbt7NorkU48M
EhRZkMAHJH03Izr6jL2mlCRTYiYceIPPcbE8w6NwrsQeBKBr7PqAqm0jpjEIRZAa55YsFLNDFpWY
5YXv7ybjdLz0sX/zmwUwPTyasJ1zYwt58ugW8N4NU241S+FDFSHqdJBfs9AAuUY6GMjKFDUzDaWJ
qpr5VRiVYr1K1F0GamCsdH3JBptSadon14lCLvL08erEoW1Wyz1F20tVZwZ66uNMr2k3WskM2qLI
qbY294uG+sKGrMBpVaV7x0jOy0j9IR8+pjWmdDlFL4JInJXl9ZwDoXV0IjZcjsZrrGPgoFN9CPTg
72Y3Xm6yfVRuZp6jLl0jX6eGP28tgBglE+uwXOSkciw7GM6n0SweRCk9umXLXYoxMY6S8ZS3pXtu
JDE5TczMOhP8Qp4u6wAaVVPvqrMHlu+MxcXfihh3wDcha/JGkOIcUdLctYVV34vgRwLa6hxF9icW
Ne4pd9WPNEP93AoP1VUfPJgaEo5LKGVYofIgtS9DcODb05PnLOYF4B/TsSRQerFy/yD6SWGOiUra
cp7zRsxR8zn1k9chH92z3SnitxzKmSQBGQDvbPvk6FiBYz4rT60hzoW7kemQnwSB0O0Q+ihJN1VH
YqPRlccq925mVtYHI9g1DbyZNgAzA9NGgvvFZiv9SJ3eD97o4+6x0cFdHTfGmVQTOmYzesJep+Iu
KOGR47pA5/4yDK1iGBjSk91PzP7SSY5umn1uaWnfQQVCzsqZNVRPVxExRAeK7zIRM0xOoo6Q0awR
M4N9DOz2oVDkJUzdvuuM5lQPzYDk4gf5CfUdDUv8G5H62SwSqFbMBJ4hliuX9oSuwKC+WKsjtTz7
zKRWkW7WwyIx11p+jIAkyX1/13UMhejTPloD7Cmk9/khT0t8p2Q0nqyMq2l9j55gbjLHzBaJ4nCy
NfjyYMkwIVu0s+wI4+KY0/+Me+aeOAj2AHeuZdWGUdQY1wKB825R9DQAA4dcJtaupyCfeT8AEC63
pA8tlCcnq6cmrTJIO84szxpw3iZJJXVTahWIGcFQBUPxosEUG60M40a1l3Hc+aAkX5Re+StQmyZd
f4yWETMFvDBL47dKl2inUaQTCoZEjnFD7aUnMxpe4qciSwP2rJ89Kfqbupvtt2EwcOkhxdmbiBOR
fqNGyPqhuYDitl8KEAo7VKxMTX1273U+a1MbQbGBoGT3/lTrYboys3CKyctKeuYomjnTsy7LU27g
gWtH705WtOMb8k83xexFdyxTLQJa8/ITmrUbesThB1i5E7WHO6kaUOBOkG9heXiXdwNg0GkdisE6
r7FA76+8WxGlRUu0XWhYElTWKK44zILv/kRLNxdFG3fjlD7UbMJkr0oj1tUCo0dV9oQw+oCryGw2
QkdZPDWi78Ql4M4eG7FP3fKLYkN2oc+IYmL91/uDn8CtHoWvYcvUcL1bQa5JQPYLUDjn/P4jXZqf
p7Y3DtMS/PR7i0aFmO8NF4+gZ3jWr4eq4Ntrh5ZIsMFHTcD2C+THBnWwqIsHCd5EtNm8N8Q9EJAa
YcxtKjzvBjoWkWHUPInCco8tFRyavnPz9P6adieFGGOQh67Bg9iLFVyHYvWpxpoo+76lP8CzyLTM
M3XWDCoLT+OjC+txz2UMANTDguBJF4xepexH2jv245zTXs4xG2yTBXWjotpyau052U64f+4FClQt
4vY55m8wbTxRbI3P9dyWEP45HKXM9iqD/IMZjf7V7MlncEZ/5whkSyJOTMQ3pnhKPHSPHQdI1oKz
r0fBDsyKQ0pTYF30evtIJJmNf2S7UV8l4+8WZy8WF8N4MDsMJfMixHkk5R2N//rcb6Bt+A79dwm8
MGODdDFmCfapLOYtYSvL2THiJ1tLdVjsibSKZBrP9JNIjZ+W8/tDXUgcA388T2b0PzJGtYl2l5FX
z96P1Ozm0MOx67cJHD33sWj0cPa5iS6syyEN5cmmLJtgx29kFz+J1YFU8nsrWmgGpe4nQyzcDgQA
7Vg3nKbKI/00lUWo4/JqabQytfc1UiK+GLjsRZB5vFt6HcgW5YuNH8WYIVRL7xW6fa+3XljhoZzX
91PKoc6mw3uXlOVHu7j2zALSHY1NNk9foPnn29bKPhrCAYcmSJ/M0hevYuulbIwBBIRGgIA7Wqfc
gsE3d3He/MU/jnL4YFQJyM7lcym8ZedVIOXil6RB1k/Hsj5UeDVJswWYNaJKMjvSop3+kcXJx2Sd
YQpnPKzmGmG1u6Y9WmZ2wjdoqeSWA7o69BErXKvDCUSOIWLFGpDYHF8NZz6Nfrfr2uGMeOet1k+s
8zFwtbCE6PyhfVG+ScuXxpM7TMcBXP+hGAzzWHirxcRML6mo1VZI/cMxfE0Ic/425ajFhS8/WrXX
n9BLTRErdBkX3olS23YeCtzMZnX21+Hy/YFMCk8lHinBwY9u4XNmuju0tncyQbiGYDcevXRCZqjy
rVWbIL2qRm6lI1C2InUnYszYESV8zDzjCbtCt6/bwQ+nuvg6BZpF/FreKUHy5fIVTIcRRp4EvdZN
wY5GVQBDDVJjnYLrZuoEQcd2qC7NnxGnuhmjarcYzNsGDbRtn7dv+Wfss+UNOWK7jdsJMSgV5KpZ
+u8MHA8MQ8kGhW3wIPH0bqrRb48wNX+OkDG3UeZae3MK8Pl69n3Quqc67QMqoJ55po/ssL9K7A9e
0HxSegVKN2yBnSDCFhOM2dXCwNe1jf+Y++vqq1IQO+vmI1/JnVFEr6odUiJB2jdPEzwJTnI5dLgZ
t9geom2a5EBxGEPYtOcX4CbY1woInrNvJ/dGEZAXYKl71Hr+vuuN14HhBxuVvGTzIMOmYfqSUaN2
ZJ8opCFRcuwLIzgs4ilY7jWM7EPnN81jmlIxROhFkIyHsNX32ZR71mEw0dbUUXkdigaNpP6At1Zc
xYjnnkt4ZQ+2nETrH/EcjXIKIppUuzVRp5ywpX2pKBxtRtmdaws1M+Me4xeKcnR6/i2hQF0Z3k1m
p4FsurdGwKZb0PuSrxnMxwyvRcta6pAP8lEshBxGVgqR03QPklyITTEE7h7wJI4kYPbCJ+4tI12k
idqHuk2faU/vDPCxV7413KMu9aRIBH5Ipy6UxHDtfI0HwMm5+0nhReFpDn4P2Zx5IzasD8Ga58pC
4VrnKA9ykG8rTvVRemP0oc6qfd3Mr35gk8YVWyNyFCzCOCAAaaD72Zlj/mgaAePWFNdncyGTj4ya
FDr9tuuIEYd5C681bh+GuoNjUjbbJOP/5zNr2lREEduiFtlUa20jgB+06U+4L1Ay1Qthks1kn034
3WcPziMZocsH6Uq63ZSul+37PzszBUPQRfYGr8kXqUljmsQLVrS9ARsc+ksnzXMDzOycNOwp/w97
Z7LdOLZd239xHx44B3XDHdYERVG1QtHBiJAiUdflwdd7Apm+8W7avv6B18EgKYligeLsvdeaq3LM
XVb/dOfsZ0KDAkBkgOphkJbrr/cXwcMUxYTAxFXpV3IqsSqyWe+uG1PM4Dn/1x8jO/9/f3tEiXRQ
Y/TsyuIoqnFbD/aHk4KWRM0k7b2tYXhUBfbTOvdOzfILdKb8uXTJsLCIe/eabNdFTu2vm4F4lYP6
iqjBDX07sVi7C7I+xsdM+K996yumNX08PBZBxeg0cf0iN7JtVuU/VI7ghaBAbG4A2vxZ3trc66k0
NQxhKaGXwo7GQxgm81NQo2SH+50fxBg+OsemDfLn2BleG901jngrCl+3oGJOkKkBIMoL8IIdrH1v
dJ77hrGKN7jv+gRfwQtUSSBhhXlw2sTDeNZKO/VHw1X3kYrrneVoLTjWClE3AoB6yPxAj/RT2Gnw
xtqeToYqzjMZUXS0uxz1wASiH60tOeWh+YxStaiqlJjh+Ysv2+GUrVlnaPouGebY0+NKfZNj592P
0YxD1INloDAHxng1rKYtqQCViY/Mpa2bLdCwLCwZ9UMkLMviUvfF0WNP3ml6AUqkXJ1XEUlA7V66
c/rNzvMGjTfNBgAxKNeZl92lWXFvCEKPK89dmc3uOevC4dHTSANk/NB9wvU/OsD5h7kznx0nKo8c
AsUpiKLiDTPwpSgS7Ucf0L0zXTHcT3mU3XOJplDyFldmHP0IK3o8iyfMmcwPps2PNgk7v3K8bQPB
2pJzzC0LjOGuCNE2Nbo61WZr/8wLw6X0svhedRrpWR89eRMDnaGnyUtB7ezKECiT1PAPO7k5n3rc
Fce54NShjAyikda1tOZmzEQozPR6OtLiaP22IGGmw+BLbmSY0Q8sxU6zew3hixaCbfYIJIiBQ8NG
oaDEhVMbkLmd4paKQcDRtv2QhgJrFA9tIxWcMsrouenQki/3nJpxXJ93zn0nDbGZcqDOjdmTYK9w
v1EjoKuiCg4bcmswTZRHwie2NqEau56V+eMUXlViOdekKbkOafYnPgp1tr7jw+nusYGIadI28N/l
pTIQEuOYJv47mbRDUw3OdWwIHUyKGPsR+DVHny5MJ8sz58zrIJL+Ueb2j5TcWNBQmPnp+D5gfsKh
G3GREhM5znb/1CNxhRetu7vJnb/aGo+hGWCu1GiuEkyHSNfWGeA2TXRIGrLqnClur4ZLBMii5AVq
urhUVXPqe/URRR1LdOLJ79e2lGcZR8ZG9pPQf2B8rg5FWXIJ69xvdkU2QFRFhp/FqHlVVR16KdnH
JmgsaTi/xQoMn1TjM9+WOtuFRw2UDoRaA6nbOEvkkef08ggDYD4IdjBOEcDWScKaU7rDbcnvw3N+
9zpsDwNjpFrpPQE/HQQYlG2T+HD6/FZYbfMYzVhPCzvsrlpOzIPJJa3BKX201Ifyxnuv8PS7MO32
Fh+vr+LiGxSf8TLY9gW/lH0PkPE9LLTyoa+DO5A0tGhHm1D2iZFNquybVyHWT6UNtSRsb7ge2bWY
2JhjHx/mso4uOG6fZhsTjmt91QbeMUuiZwk1FtuJqfatAScyIPPNqzWX9XGOLtlwjoCWQni83aeO
3v8yaxYW/QHLznAifS8mV2Pqr1E9rCkOiIDn61i7WEVVg/W+qqL92jmAi27voCgh5A2LU+OMxXlI
UejFLpZSlfJxmKYJ5NN1PppXtXiPg+6m5ND4akifwwk8b6IqidNJ7Ox64WsozwLbWJXXQNuiZpK+
J0H/aGZ8iBSFZ0RDbyQ/8whjC3NiX1XvnO1ZhevJYTYSrJzzWcVEeaOKvrc1Zs0skpaMUMgftzhk
JYRbfHqIWk6HRtNpd0mj8aQyfBgtmgHw8a+uGQhMssQMCYqQfchUYmvPfH4sbMEBlW5/6UvvdZy8
+ljLJthiPTZeHVPtOPHwR1Vn7aKg9wYmKom8kA/2azAy+1BlieYX/RPgr/7boPRvJM1BsMfefYwE
X7GZmeJYNXN0DvtIbSPm8wpyz6NIbONYOsShjro+3JPMvqkqFn4gPO+ImXLO3lS+mQiqlqgBTEIF
setZhS9R5W3ITqiljy5PgXse6qM0Eqg8EUEO6Jom5xRT/1/aDtiQ5Sn7UrJmXIR0C8GkO64yKEvT
ex9TAeHxpbgC/H/Tc7M/ca56Y1SBPh53YnvA/en6omHgK92W/pJk75NuBddNjdCQu5GAUW9JAe/D
lMYJSWsDl17fhHjsV/i0jmasCIiPK7TwbGLJGblBKBcQtHmosN9tesZSOPwZNlexeIFM1x2DBK6J
Vl/opOb4U/EftaP2RxZgKmr7AO+H6Q43bHJHy/3QLWW9tFpjv8w0/clF+oj1obs6mWjurB6SxCgw
kc8JKF6LC4BHndipyronuI15Hr6qXUDj7JJnZn6Jwgzwe4MSuxYEt06apEDMpyvZO/M20smCySy7
J3sxjH/ZCSCAPrJM39Yz9+x1b3lYMjkQCZZXJyWyb00knFvJzQaMux+n5LMGtCw2dssJgxc4+QU+
OixwrTigB6fp5yQKzLYWwrmkL9SMddCcqh6IB+JirB1oKTbQYPr9LINQckWsxntSfcQhyRjED0X3
Ko14PBVjkCgm2oyYssJA0YYl3OOUnJLw1dRNe+uWzXrayTiC0aGkJ2e6MbRkrV53bnHvLGNqcxLt
1ZpuuMajk4v/Y5MUiHoUBPZbtNxyYu0XtucBe8Ron8ZMMBvFjgmeiceC4mqXQ3tnJtnRZRl7abCk
76s5zc6wOKgUCNwsGocK1DNeiybjMmnqoK9N7E5zEdrXsZsw/ef6NSWOz2uL/OIRc3QGeDqcOO/N
e8NDsa84Nx+zcv4RObBkdDf3nnsRX4uu0T8CYy520WgXe30WD31L4Z/jz0GDggewJeryCD1E8xem
NgTxaJeO3qUqrGKZmjtvHmJn1vs+sLLwpekQeY+TuoRWD8EggbmOyOdTRSb8gaAcUc7KC+SM5mPS
cXTZnY2Nwo7uRRUGV3MiKKvGfGjSQPEHlnoQKcTPdMSrFudMD1iE4gaiE9prDbNNSWfnOBj4hPK6
9V4gzR69qMMe0MZ3U0Y/YcilT1hpfav18kaLHqq/rH6AZP1lhf2nVRY4NL1WvVS0p2ktvMQVYEUS
PHJMzOwP655Byi0IJR0zCHZCTAx5cM5CxOvs3OzxbfpqNrUORBCxQFuYzWNBZaoiCc3bUB0uRddg
DvV9iDqxFVw3Ngzjm7swES8MwPVdVjDPGajdDnS2KPsYd+JdbZ+GNCe4uaRTkUwkiw1NOb0VnvVL
a0n0SrA+HllnytcZ1feumOV8XE/CBtwHznOs6ayp+xyRpVzzptUhP9TlThVMNmHQaccefjMML+ct
Il3xpcC7fI0wSaf1IyE34bOdWvGL12AGiYpYkEYI5E0Br/TNsap02gLcXO8byJr+vIW1uvHXu5HC
E+/EULpzq+OSECfe2SBpat6mfVZjiWRTFOO7WDhBExIM04srv3cqJvd6pv/XzZSx9nlUV5rNpb9u
rKVS85aya72l9/ESn9DRAOeQTzYJXjjyJmkm0y5xUFz/ebuI7Rg/pZFgYNeycxATjFqM4q+N54K+
RJF9EWD5zq3Rf6VdXu8J6eYJxn+YRtZbENttzuH2e+JYmHoHmmbEIC43p+VmHEpeqMPZKGqtfMdc
ufIFFy3QdmzWu783FpkyMKGZ1cYrxmx5gvUJ/3yqfzzWmB4R32F5yinAiOBLs2BvTePb+mvp+tj6
BOkKMVtfwt+eMK0QZyFmfKvpkfqlPfJFwDqu/T/vLw+GEVj9EVEGkQBGizt2cTsveBRmd6QWLrd+
3w0ijYUqcSl/e3z9+P/22O+7v//eYMwD7Ogfz0wiFpp8F+f1+gzR729xva9psDQ2cRv67Pw6g8sY
RyWMBh/POm7AzsoRZHjpcRxdj9bh8/oLmvnTk211npypArIt8sJfn9eZC/aO9WZQDgWTYX6y3hKR
2+71pPv8/dD6uLv82nqr9dwWfmx5/v106+N/PmcJyxRkLfq5HOIj8afU9klr/3Vrvbv+oMf/AgGj
N7dx9ewx/Dx3FSYwNdgZrncOK5JuW5910QbWcnZev+Zo3cd+f61ZehiWg2o9kqa4r/11A2Ks9k0b
Ak09x/BrwnHy66qYfEl7nqYed39v1sfyaKYy1Oiap11QYXrMUWYvbyRMOEjWDcBcTNxpMyEXcfHH
JANSJ/QCmcUAGZ0LmafomiJwXGmDmb2qNiqm3efppBflztHwLBRb7ovm9phTA/uY5MXEJdo+AKH+
yuPoFWf9k5HSgh2nvWKUv6F1rgHAFsgO1JEFmry4FiW+SMVWUeFtGB1iFZS3XCbuQar0y/WodxiE
v9ol/zDvlskix7RWlO+uMs5D0ULUDKLw2BrGFV8YpVKNUC+E6UIX9E3W1q2TSXgXmuEhmpdmcxzc
Bakd+Q4vcDNuHNX+pBfHrJzB6AYBWFoFfDM8IZqMTdt2at8FdP9VbdLd7PbA9nJELal9DmzjGpjg
Fo3+Oi2zYcwtm9ZObjqJyKbCqUm3buhqZqS92kH9fTez5oGO2bEPXgXpSrtIuZ+V9d7ZYB3Lzju3
YfrJ2Rq28Mj7CeNjornotWr1OZPhqpnEz0sGs64C3h5W1qscgevrR73Nk+3kdJ9ux5xFeQ7cXsG8
IGhTrGqKCU4kKRa4jMcQkCOrL7Yx2D3cUfq+pwd0DYP4ex3XGaVHJnDyTucSsUXC5GbIqS2D4CGG
N0tuGEt53JIbB+7a1tsZGTwCpjk0ZFxXQkMesLhrC4pcEsNVig6pg/ucZfZGGHxyLZWYH8jhrIU9
CWmtiggYzJife+KjtI/So8wycpb4VQMSZgge4+6+KJWxL/MUEiFcC+T/+a4ztgM1bda6hKlhG+9R
gmM+FccAsc1mquueiRVdSSnjq9cYz6qTHoiWrseLkT7Rorry3jFPKVJDEVMlEAr49BYTdGLNhCva
xRtH5x+i2xFEx/y0ZcDNAv9shuxcQshTMEM7aY3oOA9EtNi9/pMCouWQlYIM8VCQy1mEkJFocE2H
oKveVYf9ryrjn3G14DddfYdCklwIy6l5w+JJOdZXYAc7a/SJhSMKueMz7hvCLwJS/Bii5MGxmcyT
ichrq6PcOegaUbFd1E2vMuvlYdI0tWeVLI9FVOi7pi6HUxJOwLijznzBT4sqSS8usxehBshz62Uu
yFRgqn6Yl7JhfSiErND0o3jSCwVtf7K8fVvPHzKQ1jWfO+fsJGtuMu2COZTOObQmhyiCqGaCHugH
5ooIOq3gZUJdfPYoEjdlXXCAGrFD88ASyH3Iigp4B61ZFY8mmKLnCOhZ2YDy1lTAikdnt4EckqFr
Qa9kMEajM9EOL9OkkvuhSl65UAwv66ab/Glq9eeEXNmAZ0pq46t2DY8aKxhfIPTR7ddDLoXzL5zU
vS/jMX6IDWC+EGWNKpCcqzLAgM68HCZa/BRG5BqZxh2RSht3gEhdw9a7mF2vkU30ZHSG8zSJGE/s
PDzovXyui+YzArrDjxS9amUUN9vsyIfWxQjYBtYqyZSIbUox7UTekOjiNcfSbI17QWU3lEV3Qfj9
g/VOekhoI9L3A7aVFSZ2s+QtJzWM1f/Y7HH2sxeMLwg9OvJL4W0I12PpVLEszPRrbbvm1ZLKvBYS
ueKEruFga8rmSE6sLV3sjLa/s43DCFSvMB/rYWC6ZIfTnnYV+fLauzEN9tXoXIIsSO+e5zreQUua
cHCKCpN8t6jV4bigD/+lMvmMsiJ67mjPR0GXv9rjRc2t92wRYgax9T0XagRJq6proomnVXVTN3Ql
41L3w7k5DTb//l8ri8XfHWCui+rKMeAdSoET7O9Wi3mQiRc7cEVS4aancWDo3eXwBtEMvrqIFp+n
vG0w3StQfIg7JruL/4+XIP+b24PXwAlVF5bQGQT+3T3nBVHXJwj6TzkQZgDr8uaEnAG0kZAsLmQf
mWR9jiCgOqwwd9MLt56Eb6pVJUbv2gDqQePwsohN9UHkt8ENXzqGy2fKVf1+UYGu3ah//cHJRXD9
T8aF5ZPTddwT6PBNVO//rHjHzZAZSUkISup19j6zhHsOh+BeGDOy9xKymjW45W4axHmwVXSkbEo/
QGcKM/0Zj+oOW7f3Y9pXwo1+2lJ/K2nm0PyxfiFQsUzOXyyB6cY8tCUotjyOZ///eP3/zdzA6/ck
LgLXs3kbq+D8nxT7CZ4ZYZec6gqW7qZW7uKu5U2AY04RVJ9RZRRbJE9AgzPn25r9LMwrnkDsiBL2
E9r+u9H9CeepOc22+81bOiB1Un1w5D0kU1Udp6ocgWVF1rFLzHuzy/rt+ib+vwXsRVW//uPffrDK
KwDRdk382f2Tm4tDBfPV/24BWxIySvaR/+GP/isew/t33bM805G2tZq8/vJ/eda/Ow7xF3+awgq6
udF//Bv2LluI5fzgMFgC6P/b+WXY5GaYEguP4Og1PJwff3N6/Svnl8R6+s/HFRNZzkQ4QS2X9AAM
YH8zBNHvSOq+DiNfsuZwzfAR+UFHI54CMotk56s0s45WGhzXe+vGjsS+0fXkpKu0Og/ia62B141b
KoKD/qyJAb5s9W6+R+O2w6cI86jL7FPilt87PYig6tB6EDBBIyP/Zbcs2OKiueo1ZIcBZptaEHGN
Dh48zpM7oDQ7GtS7we7FLcgZIAE+q+9QYKPHHZFWwfnYK7FU2v38jGUMyuo8X3qkwhs7tb1zoOmQ
sNycLC3M/S0t1hbXzw6EG40+OaW3NN1Tj/oLpI85ol/UakSfmjGe5o+L4Gdb4esKy+AOVUQLneVg
t6xB7LlmEgP6lU6rwraCNJ8FNqoeaQWAM4Nq2E8a8ycCdY1TdB4aEWzGJQ3LJdFGajQmDBLa4jbo
DplHrtIQTkchsV+E0Q8Bvp0TU1Jsp0r/ZeD4aIU6gH6XmDoUYYOkPW3wSVOiuNAeS7MO99nC46qG
VyQY5IAENJlcqQ4IZhk3pcckTP6wE+cpJT/gTKArKjAz3bNaIEIjfHArKkCRQByzKz9M0fGZyCqE
7AcCl/cEU0a3EABZvNedciHIlthh4gqdyBhcxwBLeyTDYA9178HRHEF7kQLDS1tAwFBUY8G0c0h5
xSxiqMOClGVdQgiRGAfaFYmfl0+IiOYfLQvEevw1eXFwJl0deohNJqpiIt1mOpy4Mnu2RqSjLn2u
knpqV3eITDySKhnQltMenwKCmiYJDnnXDJtYGyFWa5k/T48KMeApqwDUpo754uVN4weddjYHl8ZU
pZ35aC5OXQrahcavYc6BI4He342sj7aapT3EAy8TeAQip+Ok8+6ajK6mw0Tj4PUMpcJ0AGZtOgUa
AliQc1igICpVvE8b8TjPAmZpIqMX7FT7QhXtVjIfItRYx53fddpNl3yYaRqeLX34mHoLTpwODTdb
ADSCduiodnJsUWCADtiE5KYdh3qK6EaDk8keVZR5SwCxus0g/FBTWq/AbHj10vL1BFV3adDjHGC2
aVJsO8NonuwwQYZKCRN1HGcuBPgzvFf1VJEi3bvmVxaI/HvUntvauvQmkVPKxVQ9pKzNKD0c9yWc
iw9R9IJufGyeojgg4aZ8CilWDiweEdQWOskpvTpLih5pqCOe9vxgwdY75s6OeTXfXkQJ1unIGzH3
4WFQqICAIA5xoDZxVt2XjPZpfEebTrXacSy3Q7OMSx6MyT5Iyz7YZk/VOADA6YqFdUdE5RGR56ly
JMS4EmF3pUMss1MAm7AQKsrhoTfnrTS8s4Ug7SrxrwDzLve0QWJjvM/Va8dg/WhVDeGI7knmWvhs
8OvXxE3gbrgfzuCe27Gvd0Jz7srcfCBCu0ci5w2XCoOTDuoxnsvqiAqs3d7F5D1jlEAR5lq6dw7j
1xiVwaZPGcCGefsYCPhv9rwNQ2zrMIU7AjGHYpv1WnYMcuA1ufWAE3y+DW37TRui98Qk6rM1yWSe
27o8N4F7gEW/g976s0GqJwi6YAXh7mU4qz1rDYIPPP1HCPMIGlyQk2VrwvLYA2f7I8oGv/eqr4Ay
/x6FAeemxVxrpZAhmslBuaLmiPKPQiQAGL2tqfU2bbkZ+qLemia0va5ym23mjNdOi0+4cJ0D/ovL
PNs3Iw4q8I1MT9K+/UkxWB5Kz/sV1+a3vk6asyxoaMA/vAllMNGe5noXSbrb2AAXPlqyKzi1Ecxs
M3jowe8o9QNrDMytaj4FFFonPS+HPQEwVyM0LkB4qN4EwRoxHKW6GLuDm+a+bIB806F5IKK3MYJT
4ujlsQKsuSE+9iCrEAsVmuP5DWFDR066jnRpdr9GfACl5BJBWNBdNNYPtRPWp6TMvhCSfSaFm1yC
IeopSIqBSei706XuvlGU+JZLraIw9pjW/KOJSeMTDaSaVkAtr9BsbSqZWsRkZuMp1Ufcy2W5F6l5
HVsSneOOFnwy1duhmPHXYZVCBAcizXyuy9L6csY3O86+dQ4hR2PMZNazuGqaAG63mT7+6rwcDU4y
PMHrdIm/hWdRGN6lnYGlmEL/HjcsH9Mr2FtfJ+B8AqbSIG9AkC58YYfbrsqqJUHV2+FG1zcefoRN
NwyfufUe5mH4rEcE6bUtZ5X8Xnngz/VZCehW+pvRPvZGk+1t+tmbmNYH6nQFKuSncGfg1yQnhS40
ZhUbzzrdkXsZRZyY6/TUgZU6OCSHm1PYcvjVWHfK+jvuPeZEKJW2njcGBx3gyhZSg7GP7OkVnt23
2KyYB8UQVUZI8ewf30tX0nnRu48OKwudLNSTCEzGbZclB8IwDw71OQc/2XuWYNgqIuZ7ipUgEv34
m+HI5GLZ2hdcLJDGFnKbJjEIhXDBzAEHru9jQJho/oP4yhhjb43D2SX66qEUY34OC75WBylZXyxA
tYRMeJtsK4I8B98y52TvDLiG0sqyjyQdb7J64WC2MAy51t6sOvKZIZGmTtPc12UGhwPNGyqn6g6I
bU1Lvj3VDcpjOqz2wSn1t14fvhkxbEOU23vdgDuJwIcIxNT4ZCiPWNS611pCsiGBHotKZFtpcz6v
CnoivfaEAvthZDfaWu1Fb1oO47jVPr1ka5ij9uLpyS00hpB5DJl/JBx1M1M8fKl77AFLmM/8La04
eE0JLRvdFuLFov22WGVIsmwCJCdczByL4JtGn7VNx7CoNzBycdoMbyUTzbYiHBnbqa81KKn0EnFn
l410iIr2MNgLT7X9HsyLAFg5sd9Y4leMqrkO5uKUaHVytJzwUEO2Ayzq6mcLF8beytFaY4QkYg2q
wAPGaFqHVvY6Lc6C2aFX60g9uAeON++xPYBrdeb0Lk2w5zKa6bbRN00Y33iVSLRpSACR0cK31moA
fnpHM3SMYz+wiGzKAiGfHhFbbyU+h9dCMyO8kzyvs07S0RYeM5EeORTW0TXuTJLJNm4acxWsQpqt
MYPvapTpY1lJwDlAj3TbO6QYWPJZhKxDbZjlYFpbYZ3awRDgPcQ9rQJ50aeAjrRlfjWuV55skgRm
St1rb72wfxKXithio9D07MjC8RkyutucYMszF2/2DKPDe4dvxPWQsifobQc9unjUzEwtaxYwmvwV
psAhcwEGHdjmbmra3VSk47kOp11YDIRx4os9VCQucc2JdkS3W3sDxv0+5vNUZYuGYDl1Zo6HxKi9
GZX5fZLsK7HZ0MLLE5DdyJ9cknbU0h2Di0ZDsefyuN6tAf/hyuNoZObFFYQsXeSu8qwwlXccHLs+
of+bZOWz3pikdTvxfDfqy/k7w1JXmdVwdOwm5CxYPtU4ZTqZZocUQxCD/daf7MraW3WnWBy3BKPp
BfU0C3bLilqCr3d1/ajhkaGR5UQHK6W7FlOmtHadXOzCeRDUGNtAozVg8JXnCWfuHE4CO2H5hnRy
EczGNyOf3yvNRFgtNPMi0I9KUj3b8uSOBGw5tqWBiUzpz/eshsm3IQAr/Tklc7DNImIH7GnMd5kn
L6bo7DsWIjcvGqAve0h5bE+BbyWgnmnK1UaccWvru3Cy633aGowqgUXZDlEK0m7fyQBhVU1CoGKS
c2708rmcjGAvIgPeOkDwTpT23ZjO075NmyM+JNsD3Cpd+TTJ/qON6QdHzocqS9hYaQRGuyRjo5Th
Nhk5jU6CKBkvMQ5DFUE+jSNe6bXRZkBkgjfizjnGlJndrG33c/gdorPym45MUCoYCodvjWsmx1Zy
WZXdcOTU+Bk3ufmYYRZE6U94wIxBupvybVMVtm9a1Sn0MbQHxygcPi3Hda8g7klGpyOM1iJ41pLh
K/PwmE9WzEBGe0KH0b1Flk3oavTVapN+6Otmupvn5AK68yKVP5tTvUn7Dw9sDjyjmz578dWBs4PJ
huhE+rKbBhPLtp6/DXxrP1QCLXxKiz9CZnHDle9cbW1dgNatQUB3Dsd0hBBGDlIeMoKFABIcgLqx
K1lnRx8JY2lkeG7s+FS5fcgUN0D3FLqfEsfPZtQkjCybM2M9tK9hRQiOVe1CwUEaFY23Qym3A+/9
hAANUaUWb5J65jrguOfSFOpouu2TptOJ9ibP/JEn1r5Myn2caMWXTBZZu+DQruqaFW4BQDjnSKYG
3mMcA1c5EdEW35pOZi8dCWGb3uL9V0JjZD4N2VaTSAo0w9o3hc5amc9lSwC6s5uxzQL+Fjg/oUGA
B7xV9vjcx9C6KffDI2ooJlXM5tqcy6oqu9s0zh8GdoBJl/3dQIbEIZYd61lmYFlZLAurttgSqMbh
KGZIcPHEtFo9ysEY4aNkb7nTmAeb4n4ieObQWAo+MBTKaajsA4Cz6djnIdFLtnzvjDjdR8GI1jdj
COKJz9Z1M47T/I8E4XnUJGADhuEmKbZZZaYarC3ZnodgePFSYV8as5t3iNkAoEIiCFkX3BVyZDGW
M2UygIWfhzK8VlX7CxK4vYd1vSck5TmGLbpNDC3bp67Qd6qiA+AVVX2t8Uogm3xrnDDee5wHDhN0
kYOgXYrNbNN0gCeH2ivJ2CHYJXNwoGMcitv4HQdlTAznqteUz1FHBA/WTx/IH+ZDx2Gto7HEQsG8
CXltfG3DL8KuX9spNM8OefFNeNEDFKId2fBHfY81XIt22cDJpPJ669jL9MlU5gVaQH0Y4zbf04NY
9auEqExFedHT1ndUDww31SnOSwJ9tRTYaAWtw7aKV1nGv2ZkqLvcQLPZGxz8ExQ6N/khpZXQceju
wpF9uyg52hg4iA3DDfMe+SaW/uBkk0296Ke3tbPSvnkLRQiptar1d1yHQ1SFLO4VKex1c9Pcl3ix
OoJ9xxkjwFHYUvq1rkmf85STM6jh/rwo9ddb66bCwdMXBKPYLZEY2mPdlBBntUj466a2auGXy2a9
y8kbdfViGyAiTf4l2c8WCX/XRPe0ouG5mJHFqs17IP4pOK//DVAR/PFlA7yn9bHm/n4ReqeHGyuT
hFMvkrpVV7fe+p/utiMz60Jrz87yAvXc0v3W+VHqBSb15c768CRBnqQwRPQGeANLEEpvNbNwWl7x
essY4lvGMv/QT4GR//lTDe4nu30IHYcPKQ972NTLLVSZ5hYrHjPKHqk+g8ZhATA6id9HD13HfBjv
oLlTmt6d+qbYo7jDW7Js1lse/bk/bzV8TetvdCwA5B7pZbyzR5DMrGY7n55Jh1U47AnhK8cdcDnS
QOZFYWwsf8c0jAKUrwmgPhm7Q7jQcgaM2NFfmwl0OoKafzw4cEVhL4GSR637oDXpiGrfGVhGcstb
Nr8fK1itnwq43TbmKiQC4q9Npg202t34ZbKXdpsjnsIaAc9qtRiiUWxw0TEBmRoUMv/YiEUFxCK7
8sHPjztMgC3yFDs+C6/eeDBeqpNaxA7ZIiVyWKOzQ4PONhv0kUWOeIWFF2T65a6W6mLn9StknQ5h
ktujn3IknoX9AYdw9HUCUY51hFzMKPEFLpv1cRzfGNPSeCBUzZ0thu/FsgJWmP48hxK+zjwYzBqi
ZqIUP0RyHc0G3eBkZe2pipPe1xw3AYw9Eum+iEF+b7JFIJLC9TmUU/G4Ps7/T3xIAIk+jzrRxkbr
z1rf+lWhR3TxRoP0c1EdQyAqBqnK26SKEOgt8pLfm2L5p63ZYS9dH3wwlmcQ8Hj9eHnC1W7Sq4wU
9PV+o6keArqzGKjKl9Jiv0tMj2w9howhTK3OGQkI0CmTigLtA3bI8hB1bx4ueMCYKed0YX4fcL+i
HhnpixAfL2u6s05inMdUuwZDe3YbJ0JDwNgRSXmBhxO1wYhYdjtYoDSc8jGMmuOgD9ahT8RzbXjv
6H3HfZAfsD1Fx7ImukSRkWyKursyqCZP2La/Eu0ZPFO9xzThbW3LfYMKcGckJipTVutkCY3eIVfM
HSb0lBzHOTiFTSKz+0wzSSgJN/qSkITYiaIB02KAdtX1NZkn+9LI3nBzgkZAKw447ND1WGda8H+c
UrPnsnINkju6P1jS9efeYlWqpW9xatYbO+F8SXBCpqydiTZmay/tciYDGxKrhoPnOv0tKXlaV3Px
U4VkhE7M8fN6ZLjbFGhLxgGCgb2ZeuOrM8YNcR3UEzZyJfR6H6bOflEq2+HQKuBuTWjeRvzetmf/
0LK3NndmrC62toFzsO+QHW96O4XsNDrn1gOD4iYNJP+ssa8OWIc0GdBsDlc0hcqvS8oz0mYwj7d1
/9BC2fpP9s5jOXIl27JfhDJoMQ2EDmommSQnMCbzJpRDa3x9L3fWLeZLu9Vtb94TGBBaQLifs/fa
nWY9NaT3VAOD5WLSvlekEGlDtR78Xs4yy/FgENBL+C7BZk65q16BxqEOBz8qzkXZfk8dMRB9hVCf
geDJM4zXweKq6rmmt6vK2TzB68r6qf1GJWvjmhMISGJSAKfIaafA0OFg3C+zveNxfWsCY955Bopx
x2e4B9yA3+mdho344Y7DK/R/ZMte8qNfvXRTr1qwWSb+DCQkmMum8gc/+HdTZDsfM2HQm/XGg6QR
j+ZPogceU6hbMuwsjqO7NfKW7TxQ9wyw4/WY0gVlic3szumhBf+OINPnDD5wDc6qYEf5/bacjpFO
3KUzok6wKo8UbXvKwjZuQcDP8V/kEDlIo6oNvQVZXRvv14YUAcPMw7UZmNnptUQiiavFzpqt1QVP
zBDmzUIq5wRDwE27N2oFb9Oc2VvkFFU4UWGkFcKlJEmrO2DtKVWOTj9aiEzNJXkaW9irHUk8cMXr
KuzK5FIYd+3DavLFc5idDMFp0fr93q0XgwnpSCG02ZK9MF1bVp7tHBPzQnvNocXe5diYE6DRxY7z
apMjfkS8XxUEEs7W/Kwbhb2Px/4t0gax1RxdMLdnN+uyhMpFxsCn0vb4nV5j/hjm4XD24sTeZwRo
hAMzRtQ5p7ZsQBctqwjJuKAJVUTf1oVPGhFEuDewEm0MJ7nm4NrIVoYAqruz/QU7CqQby5J4qBSH
hVcM2YN9V5PnsrXIfJelLQzcpgXAwn+XeVhXUqrH9Ny5rc0aM3kWkSRGqW8h84d+7tti+9o5qp16
gze0jfEAQP0x7o1IfyE18I3CdrmJ4gqXYX2qfQOX9tCR14AAf+HLtjTHtZmpXUIgF5YcoFBcew8O
9H2ZEPYtobHC1OQnmZjpJkpIZR5nnG5cvciEtNy9L7QPxy5gA4xAG6YunNbZeK7Sad0npowmt4tv
7jQhh8+JJQAmPOw8uvX7Ipp1vHDUnwNOw4ynSaWi0A1Kq6hv8TyJcjnXifs05b15px874D0Ve15U
S6dv1cVhrrnvQEKeyllsc68n6BWlwT6GQtM4NkCM3Bm36VIekb0HG1PEeD9J58HjSY1s4gw+JOPe
7+FfWQ44s8DE1MnkxrSQxAhKk0wubxLx7IypE7pt82xKc4FmjfsmiAHEG+n6PEkBQR8Rariszqk1
3RvkXJRozX1ttctRyISCNHjO67QNe982DwbsfuohxWFZ0usxj0m0YPhpi3rnJcuPGHX0ISONaiNG
9xsDz+96YmmUseaDF3D9r5IWJn0v3fLxdZq23U4Pvg84yUASoWvjIc9JVFNN9s46IMStqAPj4C3e
42RLwIJ+sM2FaBH6MUz4nJqpcvVeifF7Q+dARmRvJm98T6vJZF5rPJD7VFIdQR+EOyEsqni6GvUB
P6b4i2KgPbrwSKCpjzZ1MfqWSAOrKD1l8jZ1h1qkkilfyITjLBbP1DVJtlkZpahFg7meAdC58IuE
sthC4l3q2jcTbnk9aB+KopsOhJKQkn0WIxE1Lg74s1oQTo7zTG4uUR9Jgm+KpC4ySO8lTg97Rm3S
Whm08bJEdnwAuh76ZNhgXY53KTVJ2nR2tKX92WwiWn4x3IWzZ3fzUUT5dSG48ARBfZvMXMaDzPCN
EKnSfK6Ffcp1fWGEn6LPCiaw7BRut6Ji/MpFEunrwiAW3cnGzDooAvL2Bgb3oZjwd/j+fUP5frcO
tCfT/GGKepcIqiI4Wy5Zcu4YQoBJcfMOVAoLWIUBrayT5zMQcruGfKHemXYYzcqNqev1btFFcbFW
X1xWYygudjxREWF6FS/Sajy5fUB2GTGTgUtvxjW7DMQxw05XLtSaWkyZYEqlVklNqM4kWiR6fimh
zF/m3CIlPDP+qge7Pi+4O0JhM4BbyCfZUS37GesEN/ea25zB97W4JNlkqldvXK0/tstE/UP+R16E
Qu1zbUT5aWftVTN7IC/AB4Rrm+Vb3/MWCvYpwT9M/rCf8Vb2XFI7j0vICURhx9O9XqTawbLd4phF
DgEyDAu/FhZskHNnppRy1aq6ZyGDLzKZL5BzjO2nJ2dgLNObMqlfc7lPLvrcIOxP22sNtsD+t9t6
t8NAuWYcqMz83LWPsUiNNFTZuw35VLVGP7o/DeXzhD8L4/ZsnYsx5khAvysV4soaoBaGnB2sq50j
T436bWAV1GakNUAZAtSaWjgZzh9jquptN3XpxRy1Q1ZSp06z1kJ1jtlK61CRoydPg5ZanjV7CFQb
n2qzHNbbJGBvTK9lH5NDfbXw0iHYm0RmF3Iy16f+X0BPki2X9ZNHa36wEobhDOHKlH2nksNwL+48
pi0zZQOp6aBhh1NBabmH2sPT4i7u5ssLoNYCXxdHI2YKW6If3vC7FjsioX7ZaLvOSq+vFoFU7qs1
qwmc0PLYRx1QXHsk4De5FYFolQISF+e+yN36iBFl9fRwQvZy7AF9jHKOWMjZIsZS5jMxdVz1R8TS
ciCU7aFrPZckO+rsCYM0mvgMyesKvKbfls6lkewvWkAUKItZO6wOBnHM5NRTg/qYqIyIGNHaYVhs
PIRYyIs6eoiCoNyr95lU8PmkEtzBBtj7yJruex84iucNjNWBg1uO3fNhR/vom2QLqYmQRrLvmFcv
Xz4CPXUYt0pbifIJKC1+I60KatMm1BX1eQ/WlkneiKlgG1k6NtvV5kRpSbVIkDQpV46BGUi30hlK
aDz5I0Vha/jhmstDtmbd3pSzUE+iCEggJp1Wbc8x/Lm0Tfktxmq4eKJJTzVlBSXBmcs5IRRG7r3g
IZjqdhbaMS6k6qMnzQvRU1iX5CcF+s6EyDIx4XX8hWNuoqzXpMGlwRmzNsEeFOGl0lGxAyNRL7ko
04taVQs9JwVIvjetqn97a0xgw+K37VF6OmCl3mtD/pbE1sGdErhB48JuZsq9iz3EwLWH6Tqa5clF
3tbabrPx6EJs1Te2vQGPl/odMq17WUns3GYzRFv58yRXJWKcsycG99x3XVhNufV5bKqPOC4NNNel
oU8np+Vt4f+AFvAkZHmkQ8d7cGUpRW5FS/pznAvoZWtUnSPah8iTow4P2Eh5QH4sdaiozS9nzTQk
sHQDau7qk8+L1uwty7wKOucmtgXqEv7dT5+OA8uotvZ5yiRwnIbTWBT52bU45Auc9lTQX7iCAc5x
C0GqRUta+l409aM1EPgT5MONUQJ78eJoUzKn2c7SdtsHBBCl+h0jCIqRnLlMAQ2sHYmNSJsYLbdL
+boxEo5B7QyAhup1PX7U1DU3VVA8+LX5guvh1RX+TVMbwZYZpX0IaqK9PCCmIlvXAwQ+Lud6fyZN
9wLY5NUZLPodjv6gOcjUCw9VzpKgMeiKtzgwSYIZzQIDbBqWSUTHlcriiNn80KT207BcLNwPFcz+
ynSmbWoON9kk3qpOcLK1r4dJIiHy6oNyfPeAU9ocBXlQc7I8iEg/9ozHSAaAbgavwWtAc3s+sV+t
cK8p0wM9iQi1uje8CNWnTT707Ka3s0yrSyWF1V9I0zSZGDNIZaCCYr5uqw+OyHUTaQzKzBQuiKmT
VNZlZhv6HfIHugXlZWkcF7ZReSJUfPhR6XeOF9kfSUREJ/MTrvIVY9SxiLf+pD/HtnYbULjYZUae
n8hN/WUEjOubZLyfG7jaXaUFmAc4/ig6D0f4dzTfWv0wuf5BnUWCFi5cqFbzOTaxGZ6QIaAoWHrj
1hCrtg+SMjjPhaef/r/Wkylov/w/tZ6eH/xftZ6o3d/L9/8p9VTP+bfU09Dtf+mm5Xq2jsHC0m2o
8v9We6Lp/BfaXwP3qQ3VzdB5p781nwhEddyKaMJ9x0EmjBDzb9q//S+LXLfAQwsKfdy1jf+V5tMy
/sDa646ruwZHO8B/HxoiGtL/QQ+v1yo3I6aLt+4iBUiMRohGLY9lA9Sq0PQTDA4Pd7J1KQY/24kx
ffM7n3ou7DV0BoCM4BwMlF72aCkAX5S/fDkjxkXxCkTywa7bLPRGmxbrKKFOkBwYGnBUNB599eq+
mByanGa84Srv69/ypf+xroLMlWzdGWmybPLWek3y+aMEX+PaRX8r8kW/lxG66P02uZYDkY0Gf+O4
lC+EPTONsuGNMd+18rtmXZ81p/huLVp6qH4xjmac1x5aHwu3MdBDTtp8PTSA+wFwikPM05gtURqh
WP6Cng9cgrf8nG1ajfx6od/a8XEd/Q1AFIZCwXKOx/d51fP7oq92Q9DSYmHQe+WZ3gV1FuMMKEob
MSz4iSeyz9Ig/dkAlSlHIaOkdZia+K1xweo+6SYzhVYEM7vC7ghkFdV8MGuCop3cPesJ3Ick4FSE
EwJdEd/cnofhCtxTHUvhm4YWM64LH+RiDhyO3nxmLncJQffEKd42JbbPOne2vS0TFK3gUUtTRt+t
ftePlTTwlz1wjaTauPUjc612pxkORAJbvBgtLo7GFO/GgHiMZm9MOrZDj7RGphb5/t7Kutcg46ri
rla1I6D6bAbVdFU3yd7wbc51dKIK0Vb71GWeF/MLCNBWEx2RN0OMD+5q23szK3RGAlyVGOfQL1zX
hJz45baZkvYCjI7GnaaBX/FJwV5OCYC+I4nxE+me7bMHqJhLTRFsE2G+MyuajxY+beZ340nkSbnV
yYI7AgiWf+x8o1mgijPITnOKPhhNImKV2TeAXaJFdHX8QiiV4owZae69lWtfhlWCeWpcMMjAVQf0
HsLjei96RGkalw5kDtlNg2UYnc/q7klFtUwXPyMRaEGbTdDDuKwI81egJ/UpKYYXPaUS2s5M+kgF
gr2WpVurNenLu/Gld6GbfORaX5yz0kQPkFQY3C0Hb4UOQTJNzHuixjHEt2P5kCTPUQIOGV0uEs6U
a6bCEGeFsUE4gpZ0xqCdPsxdqLsESTb2h9NgsiL3UG9vPQqQ+9iofZRRYQKbjQ7Ilt46sgFjDJOW
cIOF8iSzGShtAESLlIDbNiihfNnee9FGP2lbYrheDQ11Ds1cJmfdAn3TXoi9LedrSweC1GcTddpm
GDZzCpuf6kQZjp1BB5HJyN4gKmEM6vqoSQs4Q8MYinBrMN0yspcG8dzJI7LsDkU3xeeyZ+yCptku
ENeltBKjhKCKtSwG0LNH/rVCxhLSeYaLsPF9FG5oASrS0Bbf2nMGDiOcavzisH4IbLvkE/0tpBGG
z3/bo5vQYsYqpX2a2Wfb+GgRjE7SYwX/JJ3eaZvtq26Yj86Qgqx0CSd1dQs9doq9T4zVdELK+1IH
yY1e+e02kVKxkcYiWJta39pisLY+0fZBZQOopDlPFiboSSIMDnWArnSIpj2EJgZe4iWuDPawcrYO
xHICB9gkZJMPLdygmYBEYdOv08d+D0v83beKh1wk706Z3kLZcm41T+a5RYiCGODd49y8Tp7SdCeE
sWyNjLLtTBOfCtehmbpqr7upfzDBRfTkfh5bewknAqY12T8Q7W2SmTk1fWZx5TAOdGbpd+CuXaf2
nNKTOUOt7s7Mtki/jvXL103qER1RrCYtL/Wcz/vkE3/bRvUHiwAEO+54bTznsnCk1ugp3a2a+9PC
ZJAlWCPVMF9NsnEtMNCWA3u1yFu32Dmx/aun8rDSRIbrs3TQjW06SSSbMuycHY4Ff4pvu7U7uSZa
uxFqCXh+8CycqLdu4pmhb3raDXCjjb7CfE+ZH6EDxH7t067IqbizqhZdDVVx5SsRqcjUUi2UX7+T
k8mv24x+NraAZslGnVfGnFxGJ+bdtKU4E2Zr+2ClcN0Kmi+xuX6r/FLW4f2b1YGz3aXiuNjDra5Z
tIDlonZik5pOcgLlhCisNfIzAmz2q/yMwuUODvf3Piru6fn3SEaYI6BNwEsL2QDdiaAGGRfHNjd3
vSH/Ocdo9m0fP85uRYCgug09N/8mFR2od08FvYEzMdh+3i3HuCDD3iwpj8z+uwTi9JnVXMTk/CKt
y9lpPg3xzOtuHTkp+vT9y6KC7t1AGCDV28LpfFQTI8/8CEYXkgvgzdiNV2T6ibOJDcgMaqEM5gM1
QbFRq0bP6bGNqx4b1gJqEDlp0wMj9uaAC3iOV7a2AV+7XxmYvSxGWnmen+17z5kfbRAWuAjOievB
fXMT5NOGRD25iDW98U039Gpf9O4pnZpir5NjXJTwlIqpI8rRjmEoRBJcqPYA8l3msLfHNFTVIfVO
X4s/bjPjoaXAQxZzMfWFvlNllqLL5nCtCfFWv1KbooMu0uavPyot/4Rj4MqIfZ0Z1Si7uGqxIn5H
Ck1tM1srbcGXQc1attFqe3Ln+lAE0ycCQhnz1cKKUodOlflS5rNQu8OqcfjGNjHIjW7+MuE+UXIZ
CFCODpO/pMmPRCQf2pz4S9jI3XuWu7wvERVfm0U+lsVR3QPPoF136q6icemorSNRvYgPYMt8PkLd
18IatMcuycKOIszXK43lWGwB/eICle9jyWNOrX2+zOdbyHvU2m9vo7aHYnjyp4b99D8PUWvqZT4/
ztdbfT1G3VZRbrQXrOqHIvPe/rjzv26qO/54zc+P+vl26v7PG9Rv9tvX+G1VPQo5C+Czec7nK9Fq
1W8/1m8volb/8Zv89nK/3f/bqnrq1+KPDw1pj6Rsf0Coz8C8sbrkMsN2vVSLMaOt1XGmt3hf1R0R
nX5U//IxRSzdSJVcVdtO8cRBwiGfOI9eR0pkvCIl8AVo7M0/r3Y1Qzw0vGZYGlh0DFqsW2uWGgFP
lpU1EyJxqJ6qttXCSMrx2NIJmI3RoOhOZsa27uZhYzeXks7qnmgZYjk7U98SX2bs7HFEliGIA4Zb
VZ0XVf+yuRAh6qpvvaI5JxInUUnmii93ObU5k4SBcew/2+pGTe75au2Pp1ST6I8jCCpN8jjUAgFL
9blm5vin7IxxQFDMyHHli1RFhZBTrY5RQh6tevtC3apWf7sV6fBL6TAgcbulgWYTWDu/al5dxf9M
qPEMGeCYHnu5rDXC651z8ykdQTSaLvMgedyqRS/XMgbDGycCk2ou4ke5gG/L6Knp63zJ7ZrebDAc
8UEDUJ2pJY9BWPt1T/Z0vMP4w7m1/0nDvQCOzmsxMS0+XzrqtnS/vJObTj/XKbhrCiol6nsAqniM
pIqgVCcEdZv6GTj3eiee9/X5THnFHJFxwVz9+1esFSknl9AVekjONnIK5c2jrq4FL6OhW4CokLnQ
O+YhtvyDW5Ld69lwdnor8B0uEl1DWldDBLd3WiLrYW6zA0OCGfSPGxaZmI+zLPqbQ1PCgzVImQD/
gCpH/llB3t+0Vk5NTr6++lwRbOVTb96uVtkzerPuPx/4n79WbZbD8JFZS7rBzEFhpsoopKp3GeQV
apTvp3UJUw+1nau6tlEc6ypfhLXpJn1nFCgpFqcvp+uBJDpQmRRQfTn2maS2iH3hV50UZNH+55/o
1Ev/Z1PdkfrWX2JcGI8H7RaTVcBR4gHZVjgef4ww2HAtrfnJ1D+jdutYH60QdlYSVfbnLqvuUws0
2P8+VL7+yc8dWh4+6qv/sakep25T9/7Xl+rLcWbsca0OObWvqQ+jNgtV3vraVmufN64AfNHQeuLz
/4q1wT3qq0NrgKNMvS1zTY5ktTqrQ+1zVR3f6tMw8vv7AMzVG3195LguCWlhnKgFwzdbNTnlsZFo
kbbu1GFC2aTCqLXYb1Vb1geE2jmOmCQBwy0f/rkayV+NuGRnYEzRyxOD2lPV2tfi67ZlRbqwGCbW
9JS25t/nJPWd1KIfDS75ahXJCONTtfr56clWgR57PVe92I+sd9Wy7t0ZaCqsL3qWrv3DVx/EppXn
m/pJ/djY+gEJybf6+u2/bvOqgZl57Gibrwert/za/HquWvv6G7/u+Hq9P56blk9DjuRR/RbqxDl4
SVse1bY68vjF8/6itj8//Fqj+8PIqYNw+/uf/tq3gvU91jTqseqHxzm9cCjxHyTDwFBG7Yj/vKpe
4vNUNWNbPvq12Ao5nM3kQp1L1KZaU7d9barbXDkK/l89Tj14ij4mAGkn9f7q81G0Z7f9OmYiRQL7
3JnVrYFZDis6nL+PO7X2+Si1+uf2b6/626P+fIM/n6UZiI97AndXPQvVCV9dRtSaeu4/3fb1EHWv
qUaBavVrof6Pr021pp73X1+1Nnx+ka+nqAf+8Vb/dNsfr/rHO8XyhD/ru1a2adQx21NJsEZ48Jk8
1r8Wq28BFCfO7fcb1d1ft62f7UP5mKa3ONo/n65Ot+rFvx762z1qFRnDCGaIPAK1R7ufLDC5c6sj
6Lftz9U/b1Xb6qnqOPv3IRZ44YyYY8hXg5Ieg+PmAysbtAv7Tqw5fhICN5yyDg54YPQwmJ7yubRC
vRv0J04ns5RpeffUhSs82kPzRJb6yW6wAq40iV9LuzyCUtaeCCYN7kazarZmND7mWY3Zt53Jgcrg
PBIUP+uu81DOGa1vC5s/3Zz6agW0u/ViMjwKu7hCg0W5kToJmhOUP/5YNAfCALAWY+rV1Dnuzy/8
eTpZy2UzyEmVtDTg5UeRqC6v6sL6tQi+rra/XXLV6j89/I/b1KVb3fb5Dv/0vM93mPLgyu1wPgDc
koemWvjq2P3axsfOJIbSuZQvyuNXbhMK+PeN/3j/H093JbzQcz3SHXp5UlNPB+NbZrfqkWMO9NWc
m3t1x6IOwX9eTWNBOqOoPoy0JeyswnPRATogJg6bcGpLu0/y4ZVXg1bzR1doIWywtOULziJ7n3bt
kYIdEZTYDkPmUTSze/u5q9M7o3XJhw1urBLNkZ8BxdesndkVDg1C5wFt2EdtkjCfcnrepQz9j5OB
9rRb0eTaaTlt1nLttgOtya2GbgpAAxGFDXHe2yLrqWtSZzz02nBp39w4cRBAMDKEn0yaUXcXCx3T
APz+nVjIFUtXtGMkbK77FPlzgKc3NJz8YnCdPXKJfyFdhpTSynO2mhY9u8PwGiezFsaiIHeTXuZM
nY0q30gVjEL4pvFlBT4i6jXwXA6MebaoFCw3JHhTpXCtnJJhQUpAHod1RNFiqVmjKYoIZ1oPcQer
3O4iIdMyf2pGcGtrtstUuT+4tfYLQtayKzQz3dUJn5zwPOHaCwkyTMHryrsbk+wdT2d8hJkQUjpA
Mxd9H9zm3sdX52dpEwqXX3UUaWj+sIISxPjSr2HQ6Hsnc/ZeG0HKKcqfi1+fHG0kySOZ5z2T5GG3
5OVdU+nBLfO+Dy9ICNiqPP/oVSiCZVvUmJBHCQwZoUdvvivrPUBoWh1utjdBl+HoFR2VG7Fj2kbl
vEs2TVW6R9HaSEIkU2/W2/1U5Qw/aSIEPgJmowagRXJdOfoagBHKFobdbi2MfwDyrEfE2P7FWRp7
65UlVLDuKVgjyPBeHCC0DB6zuV/CXO/S+8wZXpIkI5x41r5V+HMBYBjfkFIFWD3JXuIElV0GI7ou
17bcD/BRiR0hEJC+NPBaZ92Vo+EQfGcf/KAhpMABf7aSCV/Pto+VsuiuPDJkDq5WvhL1h892Cemk
k7ySA0yipvdULMY7s09mlbjd92VHdjzJH3zdmaJzSZlp0AjBMsYf7gSbOLDhaQrNvWqsaW95mJnl
2R/qCWc96k10fAmKGqjJivKqHeJDYhvDqZ/6ekMqDkFPO61OX5GRzvucAmsztMfi1u5jdNkuvYrA
aBHRdj8L3OA7YbjfbJxsK0wIrzaSH4ul/8jquXxsxzw7A43ut67k5ZupcdMv1Mrpt+BOID1wTf1H
YMBX3sRMhTAABNvx1dyWRFE7XFcqOmyDWcWHZfgr9tLyLp/AHRrTMSUdbgcMkeZc794sLSxafGHm
oP9Y3dK85kxB6I+FUJnL0Gs+k+VkIqDctU3zIiAv7ZA+eSEeSyaH2cmRQpB8SN7XHt1ZYAlyFpBL
t5H9Uu3NCh1Z7nZv7kQrIVte4slbyGgwyYk138A6BrtKQ/NJaoHePSz1R9k4yX2mFxLRXc77uGsp
NiVaOMKKvPJ8DIqGO72anstOQo0YUnnMLu19GFHi7ketyG9dB4eCa7U7j2gdYp+9b0tsF1ujM6FT
RqDI4VWEQccZwyRNqc0I4BxlL5HwC8CAdfCzoNRWzKR8R8t6JZLy3mvyC+VYVOTeKccTlhviewCO
m0K1X7bsflqrPfox7xG0x8qk7lk6zsG28nvTx1zSpjdc/kgSQqvegLXjf9wtzWOlt+YH4rp6rL7D
CUYM6ZOtO5Fu0wl+SM0QF6LO4Onwdtt4eTad8XswETEolmU3Q/5BAjbcFdDHJ5w3O0sD4GjXBQBp
Gx+A0XDUDrZl8aGd59Gp9HMTEa9I+0h4O9RvzzbjnY0ZeBMifCCZLd5qO4vuzSjdVS0EQH/ou+20
ko0mZJFc1/gR4Jf7Q3rEHzYDrdaIJLM7rhAL16UiRshHA2C5YjyDRbL9BY7PPTbkaPcJ/rio9iEt
A/hLDZs67Vqe+rYF2zUN5amxmRG6pj3Q0OQojysj2Aj8lIiqXBKYp+ka+n6DNbu19jVNmzSo22Mq
E5sz/ITyzM8RSCgmT4qHPe4xzi4ehMNmtnuoCq91T8/UbGkFxXr8S4v7j3gdV4Aq9yMg/xNZqgRo
tkBs7BxhPLK70knia2s1nxydgMdyIfJ20Kyztbw3Xa3dCAKLBGTJ60nTMAoVZP7RlNtUDpJcpPYH
0XCy5NSAsnyMwnEkc6Vvu4sfe6i2qfd/5/x4cYMiDmOdHbVcgJlZnKxMQ6t3lpc/UJnf9kWVHki1
hAVvBdnBypO3zKhuYDFhxeimnJckrwLo07WpjXdrn12CltPbELk/mDEfuoZibZBe0xQn6ypzEY2T
db3TovjadM06HBr/JtK1NLQA5m+G0aBb5c73TuokB2S2fK1qPVplGVzOBoEim5nD8aJrT4LkxE0s
jepBhCDQSr/rHYm94j2K6OprK97nGaUxysXhmC7PI2CicMTTJ/IUwJJ7D8jwQGMuR0m2p3hkobNf
roKJQxwO765bZPdmHt7obnOARrxQBYfkGBH74hTGU74k/X0cwY01ibHwCeMcBL8QVKJ9G8zZxdDR
HmvRrq2vprkLHojkm06tTRwW1AGTEDJGA3Bbi6raRgGRY/pyzukoC1wPWQy0xU1HTuNWvuUKhZA2
gAUuGI+TUbgrTdLt6r6AlpganPrW9HEwFxT6BfnsVUM8yVIGsDS1Lsah6TJIa5qnyLjzVnFDIhPy
ijcLPijZJSOlLfxHVoKzWyeNgMKP49CLymp0f7AeG3L82KmHizOaelgTcKW9LFPuHWKLYHNTaC0e
3+4Vr9emaa0V/CacI1JDtiUQANTlkJ64dh1KE2X75Duv+CMwO9WXSSNnV8jcNWsuxJGcnWe/S46G
VzanPoMlCU5/5SJ3ipBm0dlPhlPgLnAaYwbMaQL6VLtLBiTpjJvqIN5axN48YDCnMiwSzYa6q994
GtHqEbz1IKf5BDgx37TLO5W2aDM6yc+6XHHKedGOfi2/REoW6Kny8KRUKQ7vQt/W1iMqCX/TpY4G
74QLqnBbGEkgDpp6PXNVohM8NByC6bKJiu5lRH2Bt6V+9Z3xBNLJ2OgdKaFB8qtY8leUJvhiqUtc
tWX/gPg+2CfO6Bzn2P+RFPk3p4hy3O+Zvuk9TC2dwM8eG85j4n0vmP/QjsZf0Ira3Rl1elU41572
5sVJc0gH5g6LdtGmdbpCtf+mL5oLSYlxS9wzFONsWpV58pCO3cWrVkAekQyfx4WcLpyUGxOJ5mJ4
dH2nMTQGzFXFnWlZ2Wmahmd/8X+1DUmHdQGjOhgbrlDL9YgMIG+bJHTxTBxaJySuCPlCPtSnVLsL
TNLj0YYKDihIPR4wWwnh2cAeOJld4FwxuWDOQF6AExGNGetH4Vf2XnspJ5OBehVUF1PyagsfsShM
y5Szg+efOKM/kaq9Bfa2XHTgwrMeEKo+fayD/QvGGlAYJECoo7OwsK97+AhbWGY4JsZg32TVlpAf
DmGiMU5TFN3o3Whu4gbvLMPulH7nmg7TocyadqsngKTjlLzCAvBtLTj5Wd10N8zzOWAcxKhKEFmy
oBiMYvb7YGIQnusHbR7GjdXrxzkr7HvQOIheaIQmR7zCr/BNbjrixm96ImK2c9JqCEWNPcCCvUvK
4E3PBNrw9RLc3by3ezk1IW0tW/y3ojBpEFo5EBbXb9j7/acEn9PCCGAmUzPzlkNl2GhdEWsOhDRT
jO2yrXCnKwFiI6Ytuc1c8xnp+k9vjQWkp4zJgheJfe1YRSiK7MC04aWpMGANaA6EDotNZVP5E5dP
Y22OQUkE5ICSgHy2mc9/NtfhCemtdy6zu0G35AidFAG/LN7BEl95gIYl+AYBPwnKm8GAMIt+2N2M
+IkH9sLJhOsHOu9xHvwPx3eml8oPvjetaDGEiZ9pphFEMxiobTzMvhb7l7Bv2twxn0Xrfe9Q9tAg
NXZ97AJmK4lmKK0y1PoOEsyMLilq4qNRZs91bxePHQrvLeSccF4RO2Wp9lRmAMY6SDNRtQD/JK2P
udr6HRxes9NnsU98/kvXydhzqm4bt9CEopkIb5fxQLsgx/cRpoUVtTsj2Y6adTNZkGobPFyHehkJ
xphDDyMeBjdhHGKPqDx3lVFdmDFbF4xHajPQwZU9hTE8xa3XZtpujO9Nrjd7jPr0YQSXXGwXTDOI
XPISxCrGZl3NeF85Ebb6GEAU+k+w2Gg/N0Pi5buJQjFpJtm5nZbjlNc9hz7AhaWn+Cz8q1wHN50O
vfO9YLoEQhTNLKq00GlbgYmKVx/xrPl6Xxyt1NE3LW2xucU162YQ43B32Ljx29s+w14nmHxwJhNY
/cl6d/ZJAchfFAva2XUSmzVZ3Y1rM0se/e5QpJw1i2I5Ll12X7hetUuC+cRBXeHLR+eb9d5tGRXR
3p8t0qBdPfTqdrzPCpxtEeKtxLPpnLSo08BjZoDReg449sA9rhModqVjnLH3JftoEc96BnbC5KIF
Tl87BF5Cd8QnNL2tHuape/bTh8TuMWtC4iG4hnhYdOpl5p74N9qYWKEoC7Ug5s+z/VUmCiKwGmBW
9x5ui0oXZI8Hz0ndJTv63veGGbsHFGXlwcMz6xj4VoYWjJyxGihrzQI5XcRgxmhNcwsubfGSX4Lf
Mmy0BZRXmv+VTu4P+vcH+RFPmTu8OVS5gHqIp3aeqIYt/dHp4wMInALcfNlup+HFjMAcecFVipze
sQY8br1z+dU0Wk54N8wqLhEP5v9h7zyWHFeybPsrbT1+KIMWz6wnJCiCInREZuQEFpkZAa01vv4t
d95bzJtd3Vb1xjWBgSQIKhBwP2fvtZmCkF2YVFszBH8fhMbKWvhJK2vYMq/AHtpGt31JfK81DRg5
+wUNXtNzGehfFr3/mmuhflvy7d11S3OrTrHoCJQ4PayihcWWFVvBGU9c0YO1ndDXYMbnynzX12Wz
bUF/+XE9kZ5nECXp9El2dLVu9W9t8T+lLdZd+3/VFt9+fG/e2/Sv4uLLk/4QF8OLNTRiuizTQ5uI
Tpj9/SkuFrpjbMi24biaY6DsvYqLDcTFhu6qtgE52TWNX8TF6r8iJtZ0hxf8FcwMQtpC0mwanoM/
1OKt/VVMnOGwVOcgIv1vMLsJVwMGw7NUSf2Wb/L/eZ/Mfrhko8g9/I+74d+LzTyE02v6mpEnW/n6
pexFyycNJuTRwYnNucrhJmYPgXB5Z8Lv7ejjrsYAngoneDS+lm6p3xTLiNNHuMXhab9Rp7thXxVl
fhzlBdZyiJjYzJOqxu7x3qOo3TCJgkgEAtbuB4K9YA0Yw7Ibveo5cFELCg97g5m9w9TeYW7Phcvd
En73RjjfR+GBDzDDZ8nwSjXgJhMueU8IfTrhnK9wMupGg5M5IKuyKmkcN6DD1TlUQQGQlmq/j8KJ
bwpPfk9LuRIufUv49YkAe8uFgz8XXn4Qc6sZc7/G5D7H7F/wOswa9XTLRLxYI6U4e4INkApKQODC
C1AFOaCLCQe0UXGYM1DaRGstv906gjaQCO5AV5FFkIT71rb6G1MZPkczwio+Fk8pBCV8yPALAkEy
QAQaCbIBrejXkB9q47iHVLAPSkFBmAQPQSNsljOeglR3LG4RT3t0JwjTExyFYv4ZCK7C4EJYMAVr
YQG6gCHo1Qtzb10yyNoMzXMBngHsrro28auc51id4D1k901UR7u+2y6C7tCAeRjAPSx2aaElqXat
kz8slfuGRBrPomBEFGHNZb8nqYtCFQQJUBITSAkXtIQhGBOGZ/wgWWHejII/QUHiG/MU8slG2BSZ
/Yp1F/CloFaYKvyKXpAsIpAWSY+Y2KFkU2i3ZG2fmC0wuDEX7IaVh5KhXqcYg5goo9by3gcb7kBR
RTrXSbCNVRf4mvqjHIbCT6x3xSHXOVPzyo9tiANNWp/cgYRIkz/kSkubgrELAQxxWd1VuWf78CsV
DmnCEDDo3uGps8Ha4h0zqKqDNcRYi/52GN1yE9rlK14AQC/4Erf9MIxAFAHl5saGOeLGrOtkrS/W
4zRrDGaikjppZKKbx1NoTM2hqmGo2g428LkvQ5hiQQ01Q01gmUe3ebgww82UPQRqsr3NLvK12vme
Nfn3qO59cMZoN03nMemyD1UVLXALdyazJ9uasSGa7wWz4ZXD5G4zyGm/dYMX+CdlrmBjdA8mUVwk
KoCExwj6oDGZ1cPsWxqlG1Wbvi/Z8BZNdbOH+gZ+qCve3QrndQvfVDGMF0KORYGY30ohk2WTdEfF
+z5p1ZM4v67wDnn8aCYmh+Ls1eO073osyYSFAHkwCQZiWH/sgviTGMhHTo+bxQuTXYkhdxNTZ1Rs
eIxjpJercWP2xrNeVM9NWgR7ENWMadCeXBaOgoze/BLnc8+wV79PGvsh7RSPgUlUw2/E0K31rnog
RjoJlPjeIbhvhEbCZV09LtgKYD+Yh6nkP+EkU+o3Bcrnoj8nRvrc5WhW+HeZykJQOL+Y9qiUiP37
fJ2DCz/WCiza+AuxXsTJd+2ySmogSXObHTOU/X5MPoLeby1jZICbgNdHXr/js/xcwsE8G/lEGDyj
MV2v9z1JNGE33ddZSMEkbJ29kwN8ddKXWSGiJ3QqwhA96xw67nfcY+OpYUbtpsDFg9bB/uY+ltgB
tmGmU4ConY3VL/HKMu7AhbkrOg3MkFJ33igWfDWTSd0DpYjiLqgt2ON+pdbgT/TkzfTQhlbMlkLg
ogyFKeZ35PJGxCStche3OXRrhn4fVW7tIXmMu3Zyig3JRN+qgAyQ/gwOkpml4WMlq/xqDjIk9Na9
yYyLqLZ1DNd7rY9MH9vUym+NJn7U7H5do0Rf0yeAM74o33uTaHW0DPpaN1sgDECTfQgXsV+53n0R
EEWkhAdC8UjSFBp8x2RCSTgGiUbIOYbewW2sbvUl6nyDYiwJRMFW/LWmpWemaNnzJk1+6jkaD8s8
NIseUd0uQEuUykc9Dl85IXFvAv+l105lVP4kLOCOi8GpoZWzwjoBRcfMHjwVUmNYnrxkplgxfsY6
gr4ibz4iSA6rLhi5VHafczAD+Emj56Rrqz01FL/UwmWLePyTNs0EN9lFJOaYp9iq0LNpm9ShMQ0j
uPdtMQtLUWJRPnQ/SVhm8oYyeEyZW7Yds/0cyqICikPzSGLoM4uAIsUmrMXK1/MUlWfaI9/HSX9s
5vlEF6S/iYa5OA3BFnstLSk9e9U6EzxWagy7rgCylsTzPQPwl1ot0LQkHv8dyo7WgsJ/DiBd2Ayq
BcO8qwWskPSKAGFiasE96SYHANCHFxckRtcKYwfQ2epiHj0MuJvCnd6IrlQRTBrvQR3AY2HfodN/
IvF3sNLEpxKyM7rz+GHOX109BD2W3TvmUpPtm4Ub8mQ/rQwErmsg5R30wQ8ipnOd5TyyS9wAKSe9
UU3uY8G5Z8JyInxQOQ19dFQrj94NZJS9iS8QUOOOjZnt1fV8xII1VowyMPH7Q4UogOyYbK3yf1rV
PfSAuBzoE3qtX2naRz14wOeo4Y529TWvrXgNrfbTG0R6p1rvOoZ0iN9FpGwX7oe2nUEQDeSo0OhX
G3r2ZjM0jC4alzIV1eWW/oJbM02yObGhJj/GpCJv47QRNuQNsypvTcLWPeNISLxknsPLw/BlcDre
tGRgdu70DgJiWrll62wHY/wID4pWOvu2SD2/XJQ3PSGlb2qd/shYAchvZlZc7D2A8JpgnU5mSTBd
/V1jpnTTuN0+AD5/UtT8WLbu3dzp43qB0UBYswqbU9H8PifVziSjcAamRIoPMI+OROeWH4siNx0j
16x8daacShoi128LJXPi1h99zwnDMEqm/zG9ZM5l84q2YHRbWwD5hxorDmr4ZNc5eXnuIkyfWkET
xVY5gDAq4YLNP5zZSOlw9JyL9uoY/yTMnrw0HX33nI83Dm5ZWjgenKYpmKkL0rBwrZC6rqLzN1J0
Gj+ztRsXrqxV6GySJMV4xut6GMvXdC3rLcBTHWl6QZo7SLvSmtQHpTUqdIFRt23AT+6GJHokIzI9
WUolDC8MGEy7P3MMMAbJbmqMbpuaCv2qKoafTpv+XBL1O6b8pyCi+1WZk3B799/qaHE3c+9aB+IK
OogBekSa9vxC5zLZ2yKNtQmMZ2+BtVrScF5TsLCC4aeJbAQHE0DWfmlXQ8aiIbuFaxhcx7g8Fkb/
Q+9C7ILADXJs1aJr/pznbvUAjCkOrBu3BnWJwR5nk+eea6J7/ETjQk4U7+AbLmWSxQj7U+tMWztR
a5TtTuPjz1KO2YzPnBrmnVWo485ywA/OYwSBFMwiYmZleAajc1c2zS2GG8pRhlnu1cxEFsB1TQ0A
kEVgnQEeEppc0rxY8DBTNoLjZyv5sFYrjT9vWfd0JxjZGDZM1QTtDSfluDqpSTjgsa8/VC+tj60w
Wci1Xh/vDEvVCEUHcVY60NYmB/DGGFkGrazxizLnUPDT+WSiq7iNHP7YEFD3czL3NyOXTbw1WbFL
1EFB456Q5Z4aMEfEsN3xFAgTDOX0EgO4QsApSMXJT4bK2oJAWCXmHOy5UJya1umOGf73fRssD3My
BPspDZzVqDoHYtuMVQpmA7mw85gNFcDLGONYkNTqa+4a9wkNuUmD1EmIc0TJ3iGUg4rzrBrHvpqS
cx2QtcCJpNfKU1su6v1EDdrQ5ugElesNSxtENDMI9ulUPtft4h7zqn6yvAr8aOHA4n9sVXe5X9SF
uJ4lr7dULION5+GZi3XbRmwQONvRXaAZ2sqTmo8IMZlZbIuBEMNM1b50+mZg5LZqhny8HfWiBJt1
CgMay4vL4FQCB/O/Uwclj/C3+9w0+xGHjDgkf7ByBy6L2Cgo1VwJhGrl+HTcxr3oOx8khhBEdIpf
7e+36ePF+JPE/EHHvDSQ2LcpivDzgt2TxD25KPNwBoICCyKsjfe4M/q1XZi4s5QaRovn5WIVvs7h
crur30McdBf5uJYqggYjVM904vwmcqSW+I9FbNS+MtBZ680pGo6cyK29laRrZ8rxVkmpY06sLw4w
IYfE0e5ueq39IpWwUt52XYxCAydvzgrtOZNIo74F5NOHRUhaNypJuQ+5UDmxMwFxdte7Li/Q1BC2
hohOjVBMy70R2oLcW65e7/TMmMY43J6rGpqxFqpeKfZrvHC5CbXTLzLiX1SzUlZWiwr9HCl3UmLK
xIMSa9dO9m6ifpAKkqHXBzlfF0mklYHuHCAYOBrQg8w3JLoQ6RMeCiEijIShSS4U8S3ZpxTNgQ6H
kRFjQHcDjAa/kvip5NqUG4u2iRX8X7iuJHnS8EiclWuVatFINifna88ZHAA+tjdbiMDLihrffnbR
HgtcJtcFfAyIBw9pIXA/8rbeQJhkfEKfVSHjNyybQydsXnLNbNJ+bzn4JoUlrBULuZaR57Dp9Olt
EJsGqt91eXRBNMqDL9ag8sSucHoOtA3WGo4CuvfCw8VYR9vID86PJA5EwoQTx0g3sfjEAEzqQ+9Z
xHWN8CuiRLN3YQouRi4sgc+A3V0fxjZATAb1Ut61LE7p44JnDly8oFeCr0PTuDoQTIFHQazJmwUG
881k9OD61W7rzd3Df5NfXvSWQtI5R7htU084ZIVk3pP+Mamel7flQt5cFCLsIU96iN9ypuGo6XE9
LP2JSVywlQeOwpQBzHCO+MjGu9rIvFrxqeRnmR77Ulj1gKPzm0hyji5gIapYJKi3djZQEklRdRTo
UlhaswaBRcKpRH+0zFHLVpI4lQjQlKRNpfxRfCQIhOkIqb9c8J/+Y222O07419vyYVXeSZdr3Hgz
c+S/Pw9CvIrySdzuej1vvv62t6U18ptW/ZgqgWypTY67y6pZE3nAtYKxibgzGQB55E3Mef665YAD
CD8gC7kmNxwmrsNUb2aECYIklfSbygL3JG/J2Ga55hnN17rvHADQbNVAUtY2aqgW4HEqy6+UIvaT
kk6fzHOW20g61W83ba3YeeT3CCsbPv3r7g2jVXzcLrgvBM1Lfq1XuJe8bxQPyLV/tAlKQms/FJzR
pRlVcmcIICCMVAkbG39jJKbZZn5XgnPn2gdRXCXLBc2c0P47Un0vV0kIP8dOQlbQdF/ONJgveb5X
y+nFe0gZt/YX8tJXXfmgyF9Toot+WZXGU3imeyeOhh32SU6SF4pR6RXmPgV9KxE8hj24G1JHQE5y
Krm+fXkzFh4TuSYXUVUjAugRbYrzkQT/XBhA19sBKXU7t1fg9fDJJDVIrhWcP6dBj/eUiRtftwBH
y/vlwmqbaQW/pqCJMjPDm6n9ibMKf6Co2ctVArLKNTXtbp1JjKxg0sq8YnlzChtmoLlAWXXZezRq
w83VGAlEy+bcJIySo6YQLALZ6q8HobgpIWnymLSov2210bz/5fiWq4BD7FUKdmUtb1ZGlO4yTTv+
sp08stVOu9Usxdj+cvDLba6vUWsIm4u8orcu4GzgE/g/FZPAc6HKurxB+ZTWFkCFSch6XXVcfLJb
kd5J5J4E7UXiOvjbTfkA5mHn38l+H/9UR8ZQDZIa/+dkv9uP4f3nX/sxl6f8CXvRaLoYwF5szXRM
m7zjaz9GJ2vvT7qLTgPGNWyPzo0LucEllPMPuoth8ZBlc69r6rprkQz5LyT6aZbAy/ylIWNrjgO+
VvcMipE6/aC/NmRgE09D0VTGmfAEKmSNtWHqmKxCNPTUaPtsjZWG8n1OSzGibUHkSZdG1gkwo7Na
9OYlIAoXgQ16U6IKCCXRmw08+koB6AFMG6lbg1W71BFHK9r0rsHdjBhAb3oQFOvRXFaLivNoAC2b
9VoBWNp5afJg3ngJI0JPK+4DMjZ3msu5PgTLR6lYL2HsLk01r4slTuhULwcCi919k3RPRj/VlATN
Z9cINQFI6LZaQ1auOg5MeYlnVjtFRVVmwWjtp/a1C5tnOquvDYE6XwxyBI1iuvXcoEXPgw3UGEZC
iSkLH1yzvoMFAJQKogFQAVTQNI83AToUmFCOdgx085CpfX6vuDDVtWj0PR2QC/LrnJpn9qCYyObS
vAGlq37pRSNIW46ele3LIKzeYJpStpnPC5Hq/jjUGgrL8eBGOmEXNKs3k7o8pOObBUyR5rPdMp2h
ljcu2qMXDuNKPgO/BsgQm3aA7nIZ5FriwS9ACeG0NJK6yc7WTTIMTHHurSWuEN4Qy0LMwBjvNODw
CMlMvuzqs+81eugqoXBU69DFFFv8jMHWM3/aTNDXrSuySAz7iJ8huEWYZpPgNbfW3YicYFOkd2aN
QJSmPc5Wb/x02vFtsvJ6j/xvEyYxQW4F8K5+cnxqM0wzkowaU5G1NwtIPQvlwspigk7sDoIwiwjZ
aNRJgGAAuSawyYEVi4Iagk3nDoehR8wSE7YlZDh04Bd65IOi3VfNmJ6NuYGc3HhnO5uRjDukFmch
4MFhOAT3YaLE5wxMvi++m3JJlGeaJFVGsPhSEgSENIr/gTvDo0FLVfmOnmX3xA4cAzTRJ+eJtKRw
H7Yl/Yr+02qG4Axs/nvB5HbXCtIR6jPA2IgEQfOqX0KzJWzPHU2+nuC4qF4J+I7OjBKaqwHI3a0B
e27Mw+ZoMMsql9H4klbuNsYzEDe4ERgmrEjMMY4Jo0US4c3F10zMLWYcvng2Ki6PaMBbr1MrP8hV
rmtTu4taSGqBNg3nhl8RY6i3i2LQZIOSTj7OnGyP1hrGGFKBoG3ce9713rXpSYRjZm1wEQCiTYsv
QCHbkwulbN0az0YW9W91XzxlYfFCk2XwyyGz9l48tT4u4WkYw2ODkPRmjhom1jDRwIWOCzlkMYPl
sFHeFSM+a2M7ojryWjyMnEPcYNhrinKTmoZ62whRVrAoFDnj/IsuqmG5jg4OLKPALIJmzqAQ37q5
e4pMPd+L0xXhcjlS1pAqzBughnOnuv1HjfHn5KjkbzJu2lJAxveJUPvYqnwHsx6Vvqp05TlWEP/g
Zn3TrSpgzhxPNOYwGVkt4vnApXwB8NL0F2XK7gLSKfe2Q9BkXJnZGaX6iIAKVU3YIJqxOmXYWG2L
Ogmy4qa2IwLBm8LZKAOyT5V8pl0zeIGf5COZUkHw2gEIeu7zco2RgSxwnSFymoNzL1WGTGG73PM5
u9ngm9DpQcQDwt8yyU8RtfvLIkuSc2EFN61j8nfjJ1dsrV1pY9cBkZs+GLpbT2kYm8IUA/ppHo59
QfS11RFOoNrfqEHiaAiJ1KkYUAGTb9Y4ThSfRPaW6RMLQyz6SEA3rrflWsFYMaPVC5328viMiZjv
S2D7xZOuNy9byjudxmNP8qFfVuVDE/2IbTtp93IXchN5/2977BnKwPDQX9x33WXc2WuCorosyNYi
wZ68rColq/K2XJMbycX1OanDEYGXnA3dNubp14euz7neJ58tH8DdQhIP/Pz1DDRyWcs7//E7UOT7
khtcXk7u5ZfVy9Pkq1xW0Vof+bszARYf5vddy9tyH//ws1528dvnlM+ZmqBcT07TrK/7vW7XNsMT
KQTIfK7fo3za5QPKDa8vff1Oft9cbvjLp5PP+eWdXl/x8sxfdi93Sq8PL9L1HVZ0OHyrzehf6wrf
tHy+XMD3bJlOiR/vlzchH7q+0cozb6rMaqC6TG8haubLEy5bTSajd/SjdK9hxJDvsPAigXVOykJb
l2Foov2imo6u6SGnn3BwZioKSSWYAVMhgLjy3utDHXOOnR0oh9/ulzct8WS5h+ujl720MFKB6173
SKN2lVRMd6aaOi9O/0RMcuMBq/FKrio1mIfL7TlG3RoVMYn31zuLIB1u0vLLZRP5gHxeEM3adlLH
uyCNPc4DgtqM+AEEBvByTv1R6meud6xTJn5MiOuDXGvEBN7oYbASDp74en7A0H4bewEYJfF/l3/R
Sp4KKv1W70AMU6g9EonM5SrlN2MMXNy4rbdu2+HDaT84k5P1U8zfMqVi7oIqCSySWMzCYi4XtuBQ
/6Ob1+3k0/g1SAUg+RQqcb+fpuo4ta1zY1YFOXvT9yLymm3TwCtfeQu1dNMY34LcfippFyF7oFFT
oVA9SOyHrOvJm/XUrU1cUnv8HwZDHAAl1GBIaLVJTknaNbLQniolWF65aMXaJW0lh/28N4XfSbCX
ZcyKKtbkzapbtB20+BtlsqOjXGB1IyJt5mpe4tenkdi4xRHzTYmth59U1jDlAivfSh8DZy8tppOY
48lFD2C50iyBN67AYniBEe/syb5vBDp6xj+yngFbUHRBP50Fyj6bAB1YWF9MCR4uFAuDlg0iaVgY
bHZG0pD8pxkHx2kN4HRKg9InwUEv6oZJo+eMoIkfs4f6DcbLuWFEwuWMnyqZHvHlgdzDk6JvjJRQ
XbvuAloQdnADgsMS2UMyPAmZgGOiFHHwaiNDEf5p6Z4Xa6NNz5v22IUvAmw7WmUAmAji5ZiSaUS1
yE+Sa57NZJs5AaJ0YyCcht+AI7vu9kyf6VuCMkO2DA/bEYuxc7WbOnuUNUFVlNaQ6lIoDDJjTzbR
SMb1n+b91LEow8jatPTdZ0vB0IBhniz66QLZYNGPyPfUcIGBxAYZqKI8Jn3l10U4CySSkYOyVwoN
MpOJjErSQayZ0ijxUTNdaxqbkulwPQDl2m/3zR3xFNGER8EVZ0PPKRPGjNuWUaAo8guqsPhIv9y2
nSjeMD+LwbGJk8tvzAFZOpcf2avwLMGZJ4RTHFPy48kDLpfAEVm2l4+4AdAecLFXb7xcuy7kl9Cl
NBgFjeY3q/nFnn3lVIBCR6bTtbUv/3XyEJJr18WVdcHVhOFqYu4tUWSSle9QRDDJxfUmwUBvpNoS
yjVDq4xHa1lLGMpl1aBruBpcy8SwR31FFr4TeVSLxW836WhucyMEqS0q3LLofV3Mgoglb4Y6wnwO
i4M7GhMOxFH/6NQZN5WgmMtFFLXE2gb8Xlhxgr1pFruwpdNP4s5G1o/l93dtSfwGaOmy4tDqjSbE
Gfauh9+Jg4rDaMFxPNPaPVIb1pF7JZWfjPg5iDnR2t3MNU9+IJO/tFVqeOjUoaUYzCRwhcw383UM
iPyziDPQAW0l+GkHVb9zA8dEWuLYh3gmkYsYE6TGkUoGgJGcwjh5HscOeGhbZSgITTT7oqbcpy5E
fcGBKVwdsIqwqF/+BYrqD8VAB5xUWB/qVnjsQaw1ITFb8uhArpJuIY0/S92S/OHl2vVgcKiKH8yn
YiKNqMFz4U9ibmRm75NWGuR3wXJ3xEJhMqjUXbqWNV6ZRRB6Y3zIKnR4nkfVsHb3sRoRa9C/9pWn
QCXPQr/ODJxOQ9SAvNasE6XNabdEY3LszKLfOW31UKcYncyF1EYGh8oKAC/8ybrv/UZFGK7Q1EPc
UWKwXvR0H5FEqlXtjZEAdesLJFsyS6AzObGZ+NwououThxaURNugKPM9+k+iPzSQDuXWRH4xbFbF
sHkSV1UHL86GPO9Xg1YEuTu3WW4OG6f1YFRDb3Sb5nm0dwbT3vVl72bJ3VkauL58HTr8xrpWT3lB
NqHT1Kt8QtvTQaCy7dLPWwLnGnGdJ00OALom9Baddqo0VSXvS9wnH12SCP9n2z1HPeeaZQlfgiAL
iMAJAXmb3xdTmQ96G2pHAtfxf1D9xwB2iOuBTkyL0SYvAtQ4XQIqeEFHLr4AuhMtuhP9hOHnrqEu
sFEXVErKJ6Cq8hjVw1etDeeNO3abgFRABJs4miYAXcC4BPGaRaEoIaVy9cNs+S+6DaTFVn2iFRvv
m8O1ESLXZHU+8DQiBcwe1f9w57hTskmiiPAwTiio4DPkqnID/r3Ya98dgka2XYJKbQANPpCXIGRl
XF/EZ4sqkvvUaXRXtS1OumIx5HSZBoosftZzmpmXL+XcvIZKtzDZJitwcTS+Hjt9xU1KVyQlHdNw
4vmcdIXrG5Wzdslquhwe+TwzJDJjHTObUnqQBqE/MNn875wIeafkQCjtfATAHBExwsa6QPRcURBy
TW5mXxkT8rbcQRoXeJ2oWf++ndxE1e10A1v68/JceV+ejDdxoabrwvqRqkAByowYoLHsQpi7puK3
VvJU5Oly9hYtfSTfedkn42PSgB0zdFyO6H8ooSnzloRMAinVidQX73s45q9LNePHykbgxNNgk4RF
dN2y1Dha7epL2Be73NUAPWaAV6MeTXQR6vhvBsx3zXSkY9j8CCZEh2PlfSslXmymphQMtbM2235E
k0NNUlHT6TAOi/KI1u2HBufLNcxvreHivwvH4M6JwuYcaApxL2k8vztNfFrwML3o1L72lJig0Q7W
8C1VjvLx0cgQnYA9OCAQCJ5qrX+xp2V6N6MWDG8eOLe0ftvboiWPWJRc3hFwPhZ6AGIyK0MYdLF1
0y0jYlTxYKsSeNmn7y3Rbdt+Idk6CZ3ipYmWW7lXvjUO9dgyz8T1jncWdWGigHm5zlXeogTb01g1
BEWbWArzmdBstWdcX6rQ6ydveas1VGNFYfUQFb3ldayiG/kh5m7EbNnGxqlqa+2e2Y/Qb4szjY3N
tZ3xrBK2Ezw4S6wd8TzPVNd4tws1hcWz06+50iw7Z+q0nZb10VfYcfiFeFf9HE2gamz9ODqoaS1S
FC9vF0wpoucuNu6HcNZOhQH3Wu5yBmM2TBa2NVJV9uVc0gvHyfWWI4WSu4xK0OJdaxiH1nLSJwTW
3+T9ahYjAAyD6U6fc+O82N1IT5z3oEXlrZup9QuVwfKmnRqIEoodvlukxYof2Kw5nIhRsm+GUe2f
43R5lDscK5SDg+V2t9FckemEF/XyA1oueaYq0mlifrNN2/fpQSOy5fIDqu3Ri/Tx24JBki4+2aW6
6lgYbLKT3OsSOQSLi0MMk3RwJw87+cHNGtaJVeqPpjrHx8hFtybffqExvNRJjo5LwCu5igShrswb
tODeQxJSYPVmo/hR9OYBGqP+ZXIXuK06itAQN+1DOCkIu8QWaCpuLFtJvoJrSbbm3NB+5oT00CqW
xn8wL3/Ek7kLMP9+7ePC20QGap1IVEdJgN57Bgea3A+qYjzqWfTGaEvfJKHhHjRoKfczJNnLfqwY
j9eoDG8ZvfiN4kAHmIwium+aMKanyyuFeelDkAveWs+pNmmVj0cEUNodZWKow+LdNrCocXt238JZ
5+cOdC70bl7fqSgdL/uwMTLlneV+W2rH86dKS05FSR06i5bhskWPR25YlvbdbS3DTzKzO+GnVW8t
wXaRrzJxDvAS9z0r3ckv6CeeWjuqbp0W46F8o96wtzEmnuQGatW3vtM18bnrHI/kwZ6YJfFx8JFV
yex8H3obu7vttOfU7RYOQS2hhN9mP7I/3lCJb3AyR+NskDt+zngtP21G7Tt1zcv7qVV33StKdEt6
eHCCS937tUFIYK4c5StpS2UQeFl2t9WA+L8PAN8EREu9D+YXuQHAm3ndqLV522lzdTJbIne7sFNv
y56fBwrAmtJ985OWDqXIsVMfMRJXXNtIic6XYnhcXEKdB82ufxKUju25N9+JU1PWWcw+ao7PY8F7
3AzYKV+VLny87M2Lniq3tF4DJVM2dLPSo6Mp5i0HExLyyA3eXX4suWlqEKpOUEn9aJXmsC/TAI5W
WVqPRKOSsCLeGxHA64Li7DtuycSv0rq5RVk+HlOrpcs8VOShZfW93JR/z3OPPeKV0gpGBf4SBG25
0d1YeiYjn6L9boDjN8VeDSa1K7uzlQdtnvU9gydyf2wjeSJquVlB/Gh+QtbEbDgo3xKFcOnQz3DR
I5WbzGNHoOYmzvl7mYt5K78eW3fhCjTxq9l2xImHk3bQ46K5m1pFRaddiZHRF7nlQsrYCraB9jAF
g7cfZ0AZ3dAcp77un8BXlZfvew6JMjC9+ZuSVBAvsWyeUbhEp6nH+98HTvR16dOz/Cxe5X1Vh954
cSJl2C4FEQsEkql3Gqh2QBgccNpwll9QzUwOrOrSPAzQGm5o+8+7Lg2tp3hAmyM3Cexw69Ku+hbg
OxJhXOPZ0ZXyFJhasbHitvuq5dpRbkql7j2OCq6TOf4njMT5TkNveGMXnvtgL/lM8dUwf/R5gxqg
Ud5Scp79sSvbE1Lu6BaRWIxuNuu+5+7D3OfWj0khZ3zwHOXOAHiC7cPE0FkO/RfMrGe5r6hTP5Uk
TJ7pL8CTmPqJoAQu3U7Yl1zb2McQe7A5A+2rZy3DZrGj6ZgsRXiXtyWcMPF+5ELe7ENPuXVVDiZ6
8YD/xdPE8+UWRnj4t1vxn+yNe/SW/7fe+Pgf+/ccx2zcfPwlD8VQxTP/aJE76t9sjVg921RtnWb7
H3ZFR/8bkhMMM5Zu0z/XRODJn91yTI4klFgeYi/MjqR//b1bbup/sz0AKDS3HY30EtX4V7rllvHX
XrlJFB17sl1TtN+xR/Ieqh/vj3ERtv/1n9r/MWFrhDVntb3gUqSxjXcl2rjxRnmpT9meoMFF39bO
gVBIeHf9c/du/gifu1eCPWBUYQQO5u20IPv90lXHPthpwHKKHSpfCxyNuvcSP4eLBLLzJe1o6dwQ
P5btCObYFu905JkWMpvIAz960X7WR893bghdSi5m2x/T/w0/yvsym2lY/kdBH7qMi068a1QHv+oB
Lp8R/75nWahobE//62dsAh28aO4usFKd117THqOeABTXuE9G/uRN/6koXCyqNH6zYu3xlwPiH7y4
6Ylv8PKmbn7+139a8tVNfinqYqqjWsZvr87wfaoZXSx798Ubj+pn+djckYmgfuu2+SdSMjGt/HSe
zMcSatGRMlr6pGzds/fkEqt+V1cb80FrztqJ0s57frvcpA8pMci3nOzHh75at5v4dn53TWxvK+vJ
SXZL4pf76Uf5Gp2Me3VXuR8h056NwjA5/UAVZ9+bb9RRSkC9pKGsrHOXrxZnRRluhY79JX8ZgCcY
N2S+586GEYmxkPe6plSKawPqRnvKT1AKfk4o+Pd0r93aZ1pOScD1m6f6ljBc7dju3IPh59/KF40w
hx/JMx9nO30pPpcdA5V4G5+DPVC0VF8NJMLuxxN5zGAMtsnHvM/93l/mDYiTtFp96kdsiJ1HiIBy
wzS//Q6ko3dWip9/xxw1mb5y03wbXD/XN80LMgV6Wbq+QQYVPosa8kvQ7rLkYb5fnHV4Du114z6X
D+kHXeoJvfK5fLZ2yyNxBMWXfHxWR/qRPl9HeJq/Fu/2diSfFa/VZ4Jf5WwzrtYOabhB/x6i4Ha3
I/wD8qpCIA+r1KSv+nUgzo4hO0LG/0fZee62zmXZ9lXuC7AucwAu+gejsixbDvIfwj62mXPm098h
d1ejvupGB+DAOM4yJe6911pzjgkcphQvqujD+zIu7fu01z+rh/DcVyf5CVU7ltex2iQRkgTHekwC
4QQU8RTtxnUTPeh74AsLbW5G1E79ke8aE0iCHV8qV/lJvcjHegbUS8QQ9tmnXoYABd0UycdO+CYz
hK4ekmsfH809kXEG1QG6cK/3yv0aqH7skUsEEZssHO0mfYVHONj6cX0DrW25xRklxHt8lI9KxKXt
ahc3LOgGLEkhFrjAOMxIMYmR3JuvVmqXKhkmbv7dXmB/zCeZKJSzeCNYUnuMtkaLz5P0HLLNnEly
rOvIlYDa0iOEOOAUlTfpx7AlivUsP5LkZj5Hn/pp6Pa9YCev4bN5webGSxvgUe/CqVG2+qk4T8hd
vEI5GJdO9YDv1Zvyc/JLUtg3zSZ/s1zWE7ZBDLlH68F6YWxT0f+qndnrnYK7w86/xxOQu2Evp9e0
cpozu/65uzto2YVR2ZG3tpveaHsZFxUgIzlopIu4udd/6JsE44QteVbsrLQ8ncq3LtouGuz42NWO
TuTrtIXATmH4h4H8/Q/U/dIztiPSo5ULySA7SI/LJqw3qmG3TnsqCgf31jFLmSuxBuLfWUTUHCjr
nUF3R9QlVNFf+XPscbi8gTzLA9leNvMD3To9QHipbdPn/n1xN8smfiaRHVc0gvPobBCM0dvaNfzo
fgRavBCejuO4XV7panlYOKzLAICDSO5gabciPKpgjrD82OZZGZ6ty3jsb/Eu1W3jtjyKr6JbYI2z
xUfp3E7/zeLM9vfX1dGUZNZIi4w+iW3un7Vacr4CT9GxSXaEeZTYkCC+vZpJ5/7Xy/B/WITvv0az
MO/j0ad7e98i/mGb45C8DGIoNRtNmq73X2Et83aJ5m+8aZjfih5XW8MW/+9ngf9k6Zfl/7i7mpIq
i7TiddUwVUtkG//HX0s4s6rPVtchB7kHciWhp81luqnRdNqlrgjvktbZmNP8sH5JIwvbvvmBB5x8
TAg2I7Y/xn/LtQoRlKymzK2GO9IfNGw3iSIesmE+zwy2gH21nS8p+DlB/qieOcsmpbNU+ysZM3bW
dKd+ZsnIV8DhlbpHJpOey1VpDuq00LVLjV2m+2HTdS9yPRAPbZCVTTiyBZaxotVlro99gQacVzmW
3GUjKyMRQ9UzPr3hKdI6+WjlJcndOI6KzBDQhUf11uq7AxbSBF8ZG1ko1jdrrLZYmfKoIJpeo46f
nKaEcNbqAsnD4FerAsVWvxOLTAoUcd2Scwm6A8Du3eCEFiQkgJSZP13vxJlAiXHUGB+Skj+Bp71n
OTDt0qKbgWAHzQkAQngnr3LdCi4D3NoF7vwztH12kieke0klPmV6qB6TsaHjv5JXXMmknVeagP14
2WhNe9FzInzFpSDQFQOgqpUKD9L8ka8Ib1hTS+oMXnKhHeV95aKgY7AprICMmoIMWLH0BZn8ASUV
jWPfGUfM7TCAxYmNz1DPS6ssgS6on5M1qyidQKhj8A0HI9+MowzUoNe6LXZCb57SB6US/lgyj6zU
1qtG5BeP167M4qut1HCj1Tr72Sqf07E/xmS/OX2lA4lN9JchgfapYmufSLujDOaQMAKKYeiBTFHX
n7Q1ehLrFn6BdBIBPQmL9iDNX82sPa61oATkk73SsnypZ6TH50GMC6+bu8c5Lp/SMLrKSfeVmjOE
QF7Aqzowt+he7/9XJw8VnnlPzU19rVDcaL7TEkWBPzGjMcaWUBL7plG5UmTKLsonQuDSVEHQR61a
a8+kAx8FAc2eavFMm/KuSishEHJV2LSkYKUjliUlEzHMDdNLWTPONSdEIXVk+sL8DaUNOVR+nWv5
KzSW3bSUiDgtHEhiFgjZsNhok5FfD/oDWtXIXtgZ+hNRnfZCAGnO1cnXI40Ht64jf5ieMDg4PQ4P
VHJuzQhTxaVXioN7f87EUPDn/NvKI98A9afEmjuhkmpXnKxms1EfdEb4hUbXgnzcsoKLmREWXQyO
JkH6mfF4t9sB8PivWUt610bBMVrRzjh4ldp3Cgt0flpHjayQ8dnspgO0IAJ9RF9FuniXFHbrQn47
++Sc6PvCaPW9guAjSIrivMRaCqcxNGQPnDibRjsoh1AYzAHf+WmlmVQRgqT1apjbNbG4Syk1W8h+
Cy7kYdNlYFARZ84DzZL2UagYI6IIiCAKpK1TaVj9UHWR18TKZ9eK2bnmKEfE1I07aegIKgTDAdyO
rFFJTJBAJL7RMfP+faMvzMHzpOXMJlt9HDS9+RD2qB+Y43dYGNEzqAtRPdM9vptWU7Yz9I80u9Mf
fj+UmK8ls4odLELQnvcv0mIr+9f/jfIf7oh0v2oljsQI/1LRMHCKCMuw4z5n+ZytPISPL383kSz4
sjwm3gORdRjjz+tjh0WWHOrBrjem2x0rMi/sJGBUwpExvMnP60a+pbXXue0xP85H6SPP7G5PfqFu
uRZBXjZrd3Zbnrj3mwOTqvmnDSQPR3BxQOd3s6tLTJrijX6meo4/uoPqz6Re2OGp+iQB/YFgZKCr
8hvPkf5m7runeKOCBkUryDp/NmrGeUh2oeuS2sSFcnD5T6rbdo5xEh+YvZClFsE6QOVBAyyyUQAQ
BSJdUNXcrYV2e5PIpTQO2Eb5NoMDooPzU/s0H8wvc9t8J+MtBh6VuirKkYFvHH8aRA8v04H8ZxSa
gkW3mVOPk/VufrIC46W6cpCPHkx7fjECIxDPSWC0jsEmVnLQUH7yd4LHS8f8XN/T1TaCpvMqmZM2
dlOOza5EY2/fb5BfIBC9Y9Z2FRSAkQXUcsz0hCOq1QIUuYQ8RhjWp81MACOnq8lTur2kbjHCLtxt
/d4KHfHYjhi1PU20GeN2jV2D+MB+AesProU36Q+aBEbNzS4Na9O+8CYvMf1YIF2ZBYH9xEGnOzdI
aJ2o9qLXvA9qV+NwejJ55FC0tuR8tm9yHShgjyenWhwcSLnmCOTMnGXSora8OTIaqhCHh7Zm+mZj
6+70xjXOuL/oWsEmUzYy10OnJebjx8YMXYzeItg9kwQvuVRcLU6X30jylHbffhJWydPTEO3mMf6A
05qfLX2XMUWMsBY/TuN2tm7CiSXMOmnaTr/BPR03vCwKYcslvmdRRk/GSf0ayXvLPEoy9JLtHSXL
OI8zo3klvYzhSHoyk73+pXnCZX0Jz9RP3Y2BclM+9le4mvzu6J2j71t5qLfjFzVZiYzqW/GTk34s
PobKERW7f52ek9kha8Y6cdvQIKw25oRj06mea799iim18HPfuAOUz4JiLXVx2gMps3rKTad5vscd
utope9Y4qq4usYV66lm1B5vtdTSQ8m5qHv+OxysOR7Tk3JMcoYgB6m1DtMGIOE1jG03QPEuxjd+G
P5MfPY4PlfQG2puARtM8RJqbZB5uJS6iQSF5ylpHO0iNZ+zDnUkFalLX8Ez5/Iwmc3mCiNQMX4bs
JVqDQnd0vDHDXvhUSy95jCQ6ecACg4aD2Mk634l8dPTn47wdDxkBh5HPKxeNpWCjMNoPKAV29DmP
aeTeTfVfi+Wkb6J1yA8hEbGGrYfEgtoi8RifjLpDqjk75mwS2cYbrytM2yROEtLaIrbewDn7HD5T
T90QI9kd4k052wZT87c86HWHwwAFGLGjLzDssnMfhAQvThBwsSfZApxq2RZMh/Evg/dI96ZDQ0Fe
uow7edVQotIX8PL3VqBwcWZYIRcqctgs2XUMOOVZV9NyhteKE84cmI6yJRv8TfLlQH/OA5o5N/wV
K9vHNj8mvvJc0lfwjMMehd76NBUeQBRAeA/5hXrm1vvpPTlBPWYsY5Fbu6jajS80P9GmOBH/+Da+
oex952+4UOma5SbejcG42lHNXw3oZ/WsLRTa+RxJztI6IrNBwh5P4SOg494ZqOrgO7iU5f1jdxZu
zV57wjbcv5lki9rv8bbbA4r2OCZcCMu20Dywao9P6eKbAU7IcGv51qfsFS9sof3DHUVxmP3qFJ3a
P4jZFlAXxyxxrDPGU5Xj1nP9Obja8W7Mvyqn5Dnbo6STd5GyU7E6Lra8AAjY5Nmh7re1+KBf1KPx
VL3AZOGASU5EGYGJQlC2Yb4BzJGGSruV3nBMrmdKuhM7DK0QasTks7fsXrZxbYBk7gzXGLAVOEXh
1uGO6w4A6Y2YMDhSjJnfJMVT8K6fzZPWOy06LiHA2R4Lm1nyeZ7CGFME4cYXcT5UqG5ShyIVSmQ4
+OWRtsoEWKA6UFVKX13zyanCQtffH9RLfMXNa9qSb17kwHpiMoR6B1RmxPjgPv53EuJG7HaLehzM
5nxIiFPwTOvUnNqYDenEUBx2kvmDcwGrvmJHr+uf4vS7zKletCve6a6g7JLesc1zLLK85aEIql12
iRJS8z5hHafmJZqOyTuYzCnfr3f3LUSJvcnUmCx0Fv9hwXe7D6frwAwyEn7AUwSm4VXpA+uPhRY9
t67ZDtWwxxz9FcAQFcF0zG90IJQ36UwDZFRs6ZxvV7+5MFGGe1Bconf2JRYDRfmwRh9kxLl6TIB6
/On9qHOKV1F0TKbHTOi4AJCE2cpYHwEpsA/roIOf5/o5MjmFO5kWWHdCI8EEvsRqd0vfe8PJziRE
L5f5LQyJLqYb5vRbhVdsiogYMrW3Dnb4HhEiTQKD5NWfzXP1XoUH9aVOHtMHs8aKs9E26e1+8EQR
8zHDCkPkk7jQ1LJdSqTXZmWjeJU2gBaDwVkKG35VsxGDfkt5OhwTgDht0Mj+8G1qbg+sUnMxpoiQ
QG/mk7iewqdyAx/mNnxDFq45BVzHitxjW2nR7djRSfSKZ0N0wofqAgLpsT6A8ck+oMk1P4o/vNf0
N36WXfEhK5cCFw5FHYqH47ifAPFyCH9iz0suYOkfRjHQkm2/S7zlXWWS+MyqDsqo5KfSGzvBUn9C
usIuomzMF8i9sAisMw2lD8UXv3lHghISwZoFLMssOgiBPTREBTjhFatpudcea5olsR/nl+JbWTnF
esW3Bng+u6zWPpN8ZoGlrxgnVA7jw6hvQ7bFRXxnhkWp8DmuIsWJSODF28rcFLGRjau86qCe0cGi
sJ1UVrpJxpMKeoMjUJO0FOqeAXqpS0PaapJsq0fG0fkb8rDw2Co/XfunxUn0wN8EFRtKe7iNvjnD
lGcYasmFSN8wcnJOCTuj99rWszKnvmEw5olTvxHHI2fTMsoPG8otyZQg167jAYDJn+kdTBQJHetn
803VCASnap3wpyPGmY0GYK+JMczWXqPZZs8SS0cKjN16XNziUAQFp0t30u3plHHMaBEcqQFqK2l0
wX2NdnNKPEgbCLPVL3HLETEJwJ9Fe/XYbGj4sbw0XnTKb+U2DdBidZ9D7UGUi68NcBpwyjY7xdkM
mpNp7sVg/h6/zROvSiFyiut6jI/lH+sanfsjAi3109omL+2BOTD98+ZlXvyl/JHWhwXCV+5Qei3p
tiQ0q/XnP4YZ1IwpLEoZPEu80AlYmZNCcUYzktFWLNDCZJXrPDdatGM66cSaIe6nKJf28+8nJLE/
jkUvBGKHKBItY2eTboaC5P7m9+t+//f7bcYEhanMso5FeZD21pzgdfr9NMjSehcuD3nUQwVI40sn
StC2ZwVQi2gnMetM33Sqa4qt7EEyUCiqojkoah0AMoJBoIGOoaXnKJ65sQsgQwWZaS7qkUtixXtQ
CTw2MEXkVReij85U26yGaNlh2ajgeLGAyyOA9kFDmoRS2odUwIlKMHqgeqLXEQgBElukGWVp9DnD
OPL6tL9JmR57zdBNTxJQrqQoc7+R6bCLFgfunsGW24RkPuZy+9Qxx3arEC9LDJQwFmqiFggwydsI
XVMuuwQktN6UtzTN5bDwlWSOX5LE1xrAzEJqSPjDevxcStj6gJgw4QMEcSu4zo8NpyNTiUGRp6bd
zugv8pmgGGj5e3VgX6+zlUaKOe3juzExJD1hFMk/iTvlpqsrCDfWh3Qgn6lc6GSqQvoI/Wtn1gay
S9bRuNmPcF+lNe85P3JCnqrwkifhO7kT3a6XsYNWyGL1lPWvWzUfmiC8Yjz9RrXNoj319UNfi6hR
Gau7i1xk3pIUVCILhwpi07fRZD3HBXHmKSaMeDR3nREdwnp+07NSRq4jMCfr9Ycw/ciHFtuRJX2r
dU5ZNjKvH5c0DcTwjgEQgnRQ85tqUqxgjLCAttSgpNceNVg4P67RpUAU9UbkeicwNZ7F/gYel/Yy
/sQ0vDbaD162Frhu/jLGOftqkwGFbK2fpjT2EpIim0wgOiclj6FYUKjNqjfJpkDpu74KGBQ3/awk
diPGP2uo0UaiGjIhcsfTGG9CennNsD43hmpuiOkkwEggXD3SJyYM0fS63H+ZLFOdImiXrbCgA42J
rV0tTwfHpGLVcpJUJmQnljdiTXs6UaxgzSBaZWS4Y2jZD+srALDXsYxPYNS80VLoNo7Va09y5L9+
b5FqP6K5zaSaxRr5XUc/LTFgbc65ec51vJjtIl57UX0r52wzNB6UurtKQiQYg8O19cKqHNuDGfEI
7kEo3WuloZQsKIjrkiOqUvXPZUNwbKkqnLUn67OdXSkJP1Wdo3EyDgDqOTDXBRMEkhIs9Wbl0htZ
Eh0lKAMsJNxOBi8QcYAfgYd05JgRStokxELleSC1RbR9jLU70myhogOuEVRSQjGDoE5ujIu1GC9C
ip5kNFrO0+Itq6fPdGanMckxXiz6QUW/BYkEUgWhnpWOGgCcZ0TmGG4UlpRcpFqOcSG56Dk96HOL
B5ih35hJo9tWmei7UWIDMKLrMKtxYCjBSF2a9iMUGEEkcWLwu44oByG5hqQzaagr6D4B8Db7fivn
SgZpHqxhLluWo4z0LYRIKbddQ0cvYYLIEukpC7kSbTi4osK8LRrqs2mVl2Rqn6VmubfJFmJgOgl7
Y/9oTR3UNnF6LlSkt9AOqGSMu2W6Y2wR9sR1VYyTRSPa1IQrRLrgk5V4Ubi0vDrlkox3jrRaC21t
zIbXtMo5j+TMYljDi4PVvCjEflP3pzejtxhfpSRbqaQ7pZF5Haf0sOqdiw86g7MkBhXhCvY8grfR
BGFx02yRzzVzQEHEkKlbCf5Y4kYza41soHRPUNJoKeTWR5NTuVZx8Tyj9UhGniuYqa29zNjD1Kw5
1bQZ+j6EMKjizx5eCXj7TYtObR1HpIeUlFm6Ou+6EW+f/B7PHGTr/ibq+0iqT8w1NrUBL9Dsu29r
ZnBfdK4I/MwQymO1KHfpcnR0HitT2xZN8yRa5mmuIZ9NOpO2Xpy2Rdt+1SQNLeJHFBVsp+UAHjUB
+S50hFyhlrllgt9lTH9bLT7mdxoJswQOPJQ4y+1DX4j31VAsJ13cOAjlOZ0J8qEf6Iq0wr1WNafH
xCw5eKTJRWzvAWwanPaGse9cDZDDrKeoTQs/HxY21qzedN267XVszWkr7quWMKlUzB/nsb8R/NvA
/SNgPpIjimXORMSYXypB+JhHUr1i5RyNJbIt3NuzFfFsDJ2N9BucInh4AQxa3sW6o+IusHVyCTZh
hicGKzWDM1zpqFUNt7KK52qe+FBNW62dxj0AtGfRmN0O93bWYXwFBpozWp3o/o5y0LGa2bqZ3fVQ
yklaofxj6w/wTg/2mgMeKdePVUv2ICKFLRlJF4ib94Zz/TzNOUW03j/NCh3ccDIuA69TZ1FZ4GUr
UNQuc80hp25i1hqplFWjoQVdWBOFpbhhUm8URQiSmkafkluSk0jlFoz/fjSTJ4G//yWheZ5V2RvO
k5idmMiMlo1MKrEJltYkbtVRhLyGX0tWClrIKTrmrFUTP64p7NEPUmCGiNYTYai2KZYq4KN3PnKa
+HCaxzOYst2YYn/SJ1gLkWy5xGhIMAegLNyTE1B/UxrqiFMzK3UmklKcqs62q0j6fGVu1bQfPFOQ
BBsVNDLsiozGdXYnFBtE2JF2tsrIJ0Wefz1cfSWmLiNiQnfCVHhY1L7YarUKIMgkPQzfsd9UBuy3
Sf6ZmpE2bo4F/ToClfVM0GjNklI6dMOxk8EuDmPsrSQ6Lmb/1BUmfc2+3YaDucmNhB5Eq12mgi23
XoctguNTxiWCt2ccakyRbh2x2TC0yvPkqVk67phOe5XnGuRqVtyyUHye2ngJNF1jUGe9GiJBSvI4
+5oywVawOiKlI/1NxcLldKngahLYKBV3g429kKiofPIrSX7DR4ImWqcnYN571pqcP66CsI/r9akl
XoqTLpB0olS4jQt1upplhdjTlL7Ihm+PKs4E+vjklgBp8sewf4y6bZUbn7qciG4H8Tgqlp+0imLf
1EcTbL/uVKrqDTP9NUngxJaoseyQvOw0M3e10fwxGgigks5LIu7Ag/Vzp7uZLxVZ48gjNtNSlp5D
cYjgc1IoqKgjqnAYnTxNnrKCTCEGNIh8TVRBDaPsbEQCcc8oRGI9M9FYJvoaUW8ckRqjwJDqoyHO
pF1aBHJ2ldMv6xok5XgeFV8wMfXL8aAEa1uqu66Y1N3v//7p3TmvsPFVFK5N9pkwGfIkpdF2kxn/
45vfj5ntYnmJGL3/wtZ/3zQjdwALluQVNae2UJJv4oBZp9PLPySAdYTyWGQDiQKZOA14NC0e6fDF
WG0jCAFwCJXSncEQIqqip5lTuUV1vxujqNqqdJ20uxEza/J/ezMs9UUo8MYT8K3vunQBWi1rlbGT
767N3zclcRq7/mYhfYcJ+vc3CfICEr+abXpnB/0Sg4o7QEiDKYVXT3wsJpOumKKVD2I4ySQ+aNkh
bzI1+J12/9+/yKy6XzDLn6pe2gRh+z+9+y/XquDf/7t/z79/zV+/41+OyZ+26qqf/r/8quC7On0U
390/f9FffjK//d8enfvRf/zlHe9X3ncZvtvl8bvDlfN3oMz9K/+nn/w/3/8zkaAk/bciwd13230v
f1UI/n7b3xWCyt8sDCgGdBxF0SzF+AeVoIZKkI+bjEHxkfKJv2sEpb8pd9KNKd91DYaiAt75O1HH
/JvFT4OqAztRlcT/JVFHNu4RBv+oYbNEDXG/KVmmySdZYv+qY5CbtiwIi2o33YyHKl6EI0xs7iuL
8VbatpPTQWWwy1bpPZi8V6HVQ1dgAMm9iXgnC5trZPWPQ9SIbtqn2aHsSMFL4Dqw2XDCmO+O6jSv
Ur9D/26bg/6uFnO4J1/l1Faz5hNequxCTd9KYpdtG0tnAPOWTkW7txDX2xWcRt5Akpb6sfAhqxSu
It8HIomyPDUfoZR+tmaVIhqSWWlp+JcYRQ+4zF6I8SXnRrCafd5hv+FoW7NiCUQMTAJdsbx+MMu+
P4GTv5o1fRBt7ALqz24LjxvupPiCulPwyJpPnHheflBOo9thoAEtTkbmgUpd3fUqkyjIPV0QzcUZ
nW54HUr1jzCl741iVUElmuNDQ/4KQQrVts9ZjgUCbbB77YyM5V+Uk9Q5tiTKVLKSHtNWSNxOJMTL
hCAKjRTdxFJFKOHU8pqukuE3alZ4GkfMUG1WF/Z6EbTR9LwMbbEppwC+cxnIEz+51um6QClGypng
x6kINoTB/RbVdL3Z+68tbmVUXNeqSVG7T4R2sfTvmLAIZYw7u279YlAZ25Bo69TV2jOWD6+axIRS
mFAuloPmpJLMey36DBz7aKSZ5ZRcRLcdaQ1DXRnZk+V3MnAx1pGBNCzppp9U/tNw3u/6fnAIWnWq
dCJUbC58o+aH52G2z++4VAsnlaI4Fdrsx4pcKVsoRsUBANF7d9wLbRAG/ffvmHRDIK+HVCwzRWxm
pXysmAlHQmXx0PfLRpS5HC2CdKebkZeMauSu7YsozDwpbE49j/MXdjxb6mYd1pcyhmCgkQUHyZN9
bDHapx5c95SER2k1yALO+sM0SRUGFXlyFw1VgSJRsGf47uQM9jfamGAZubxj8Swb86PVtjqZnjUT
gGy3mNbdDi31HlAkLi0vOlCUB9y1iYcTJ1sbjGXarorXF3nmpdaqecBrePblXA6dEPHIau76X0rK
2myVmCHjbJlBZBWrTxHGmJ/Tu0HvSIYKzdigdfRJEc5Lkr2V67lC07qHEUyQUJ8DHl9nZB00C2bO
zJnVpDQzE17z4/Sp6291Ko1Pg/CqSQhPeVLXnTqA0WkIMCLHzDxQ5OTgQOO3gaPOTplWyBRLhLCJ
2s8r5Ao2ply9NEbmw8sAQZpM5WYmxtTRm1LbVlL7hAu+P5goiBh1m75ETUCuJjP9VhoDvegvVTvI
QUgWN3pQ0oaNAstKnmemHeuii/Krhk/OuEqZHSnJsqAKKyWwmDpMNS8eMhxGckEFWVo3bVEf7hDM
eKTRliszrWc4j16PFq+urA2Qbhdt2bvUa5eWrBC8VvkTx5bowEMxnOiBxuLg1GbZPcHqso2lBXZs
jLkXDkvlmzyllGXDt15x4klNytdJ48sgcmt+JuhIqRlSrdR2eXTnR80YW8I8RqtJVhKaG2Yz0oi0
Wq0vs4F6d77bcsci/0wIXHWKJf2qIoSEatRcM/KW7VCjlwWJjFCNdqIjveaDawDnx2s4C5xEsYBJ
w0b9iUx0GeHE82xa62bB/rEaTAhwvOSHBXsaOIqY8tcYn/JcoitPLDy8cVVxsRK9CDrWVrKHQXmV
3jQJ35mYPUcriixJGLdKwcQ57kCblMQtNtW3WZWbOsTmLIu01OPkU5iL0sZsuqE7KW/1TqIOqbLP
thMIioj8aUwUF/o9Fp9eGh2t5gZq5exc9QQ0q3HIfTrjddEG0wdpuydarfD0+xeRSEh3qSw30Qpe
32xyK8g0yaUEpUlApLeXgnK3y3dZob4ACQdleqG2QJp2Ne+is0lZkNnwUigrT9iWIf2OBnjh3fA5
HDPJAtdEbT9NITKJqg79oTQSUhcnEk+qDnF1En2nAqEhw31RTb6ieDzSkRgdBE2jC3/F68wFQa5Q
UObc/UIdjrV+JOk4i3CDqgIItrKKTpmIBkgn/9bXE/MnMSiq9Uoeg7XUb10tEqhMEC8BgoxBZyUU
yZxoKBlhoLUFudzkF0qHMCGuZlDG3C/kvnmQFwYtJZkjUVtfkKHVZ2MUkkOZk/naFQo9Jhzu1mpc
cOuM24lPHsyo2RVSm12gbqFVYlcRKqFBGSaEl7FfTpaSMk81ksyH8/GF92wXCTJw7T6ewdXJP6uc
aoew4I8oZVqactJ0x6ajw7hmLE09t2cpq5Q38Ce8xhz2XTXfxMha/GzV7i+DTYF3hiRYoKtjSXT0
fd8amMdYaXdS6aHQ+eTrlgYiFOdiAWVBXOmnWB/wF8yIacL4k91+dNL7j5uL8WluPzA8FTSEaNSY
48yYWmwyfwAB4hhV8mit/V3gchyWqA04mvEHJ/Fz17SxXxAbggUOd9Lvzbgiyh5rEqzbKfRmssVd
zYy8OlPXjTqCJ0mxRuizdCNJ1wr03DoZIYMKq32RO8FwJgv1GtR9p2pZakC+Al9O7sOa+TSAWt5I
evjHVJkdoXCk8TiZeAWmjmkWifQW1xPBRCpu6LE99gJMFGV4MmYjUPVcdvopQb1jaR+rbMI6YEBT
9vfII/IQ3YEUSM9UUQr02TjeYx0oi8mt9MxO+mFjViVpOaXDIiDMHE5FKpF8h3Aq6Zk0S0V7U5Se
FwarbRbWh07KFl/9ta0v0if5n69Yv+RDyLHwvpUpcdljJ0NoXHNA0qbGcGd2c0O6d09EOYClFe6k
GDfJ1KMXWiykNgnDyvTWJWKD0p7ZNDlRV0vtTshnY3+CduyoXFznVwq2VvTh8lp9rQXKoEmAR5CY
mradzXNLU/xYSRqga3knxrHTschxNqHVwcJAiJ88eHm9lWRXV1GIxgyB2AsTJ9VpK9Xgqg5Ej/CE
DndeInQ5DxHztGVTRIUNZf/cdqAT83WxHmkh/DFX9Umvw/EBA63fdqn5WJRPVY+oh3q7Y4aYTHtM
yrY1aIeKvblgb3xEgsslynqLuXauBFHvEztpIUI3kodabQaG1israuSYalu7ss4AuzUVC8S28pWG
5fqUVYdlBhcwzPBio/H6+2aq02fMk+lpMrrxqhJuROZjNG7CqMk9XZRX4P4hvpAW+XuCcVPT+Uk9
mKGLILDRV6gxUY9KrIEJF6IpSbCtew23iMimrYVXtsTqBKJe9KORBCV61cZVjGTSvFWDiMGUVOpy
7Y2tgteVSJH1ps+a5UnlInhY16VHzsq2VRTaVdQW5AxZ5oul1CGyu3/IwuZYTmK5X2hdaHGvXrOI
m6NrKjyWOPZcMkXlAMj6Ah58YDQd9/OzJHD7Sjkx21rBnxDP6h9tgUoBZ9HVZfwEdfOnqy3NlWe5
PJZijWK31hMESvKu1ewUXSZCnV2y4vfQZ5Qck0gWYoSaemwYrouoLasV2tZq2ofGjP8/e2eyJLeS
Jdlfaek9UjDDsOiNT/ApJo+RsYGQQdIwT4bBgK+vg8hMkaxd1b4XScknj+SLCHeHXdOrelTcLGuZ
qIkYX4uCJUrtdPPWacBR2e7THOQPwYDMYyzGuZlocq2kRSWY58/bZepfSIPBNsRp7es0oI58zRyO
+2mIQwZ+ynfjKn0r5NxhGGFxSw9McuSISw/4nS08y9b7ZLLiTaY2YuGGNj3U7JDiYm84q2I22sfe
jrqFaIAEO5wNbA/CS1W2kebUOllh9TptDB3lyIuySY7e4GNh4CdkMS4cK1YG91w4nir0qtIKOPTC
0cQNVeKigSntshjPmiE4JKlwYa0gJNKC8FJqVoJTSgvQ0tdt5JXyANp7PhNU/VXwoMCn2BMhcVSN
HcO9DHxugEUg4FZLc6D11BX8ROjEQeHJPtKBBXlXD8SLmp51cWoaGw2VeNZDDxlmzjemHn9nn4qY
5hOzCB4V3syUmV8958X3QgqCWZHu+nVCGY3m2tnBS1WG7UO7AFlPvF8M53itF2rRfD2c83D6pfLG
eeJxc+lAHFLlMjlbMu94Fy3ZXblNaeqkmHts5zgaNjESrHxhkP8tExzI4K9YIbX5s5nZke3NMK3X
bvUQvY5A+R/P57NhcpsslaaIpMVRarAvKKcnnZrlUdt8dNlNpYkD+vJDQkNwZKqiceWa9ArXj5wX
qpNMtfOq7BnD7QfYJOIYee7vRyp2HLEay0Z5Vy0gGeOxeCZ1eiVy/Sl8mlmgWD6PVQwSdO5/S85d
+vzEtgfxQbgAh2nLBTVvkKcW3eAhTpKcHuvgc27w4owkBk5IkMvec0kkGf2wo+92gu+R+/j7uEWY
hTCvNoME351kSWNnwzVdxp2cjOCkxKGQ0rnBjFiPQYxrk2CWlenfRtYHWy1j1KZxs2lZRDXJ7yCY
vKgvcOgVwtbHzCdTDaJC4Q7l6I7zhJaqnsDuVtN1S88h19s6CPbTd85+iF/zNWQw5t1JLxg30nwK
L53OtuEAbcHmkHgZFxHFBB92axTlGFPnDlsDj4xsrr5V9iSt3R/CBo6ZJva9y6bnmNfyYS4oe1Oq
v0PXxMDrz8HOXbuC+jAgi7T4DxjlU94o9U/Gg688wPBEUC4J/WOgaXxn338xA/Ui14JuRjgqUL89
I/nQ05xr8ZF3jTev8mg04cOF/YDHRWonnPgliRS3I5OQtRZGRYuHpGKBbkhsxhXMpcjKMcz7Fn0t
WYBoutj2nVpSamy6X34w9Bc3Ge6cVpzTjKRPZfvJfWUPWGbdsj2FKc+HgYD5aZhoQEFaotQK4sxW
tAbNEkx5eU/sur1LOI9OvCNj3qHWXWwELPMt/zRYMUkLi9o0iJt8RofwlXpMoO2e8afKml+LoXOA
qbxPbD6x0EOZwuAt2dshg7FZhuaL136JDqZyvAzVkaUUqj95Q6PhizPpCaiVz34KMp3PRcZdWNfJ
hVxZZYVnHeJL9SbHPuQJR7kcmBrd2HUulasepT1YW0qYf9B3TfVjvQXZXB98ubPFbR6Uf3RN+nuL
Dmt1k2jaxDAT0slHFA+wE6Yd5uxFdmc97klwY9JTF4io8ZYpzDJf5kYmG4qs03GiZ4ldblAo1tMh
Nokqq9jXKusOPdd6uoddwNIWao4O/440pcFICp9aB1B7RsYMnbbexXJAoprQqTRuRlWHzr6fSsy4
pvtcAojaBi4j+WIm1tbW70VimtHQ68iyUNA6cH6dufxxbWzCqZ9+Uj5zqYwqjBhHfo7E1Leew8H+
lNUxaQKCt6LCBOUUXCY8JXhqLO4XPInNkA3d3vEbtTWTXy7peKCh2tgNBiOawO+wd1R6WHpGQ65+
e4pYysM4PKyhn76rL36hs6P1XTjkKkJ5lve4aIxgVGGSamyzt1RxlxkYDUBI5RgSc7YCdfCJJaX7
kT9ULmV/cY3LCTgDbZTGV9IjSyn5SdOQ3IbM+dig65014RMLneUxAEy7G3EfkIXgCW37XA5ktmCw
ZnGSIWftVw2/0p5LHznfgbUwNDkQMiZtGHtZZL8gYoVrdRG2ujq7VH4Pk4iik1VfQ0Zr4pfZozgK
58b79y0ua/EBU44dc5hFi6SE0MPy7vJz/r5KCBXztzIxJu1r34EzoWM43E9Sn5PlaaIlHpTqYGwV
qaSZHsVSsTGVGXV8TBNd5PZQgda5v8kW3kVtfOF65h3ino9vy1S4amjm0jmbEqmmDKrmSIEzfliO
/r1qJxAQpT+eVO/+yoyR6/1knt2EO3Jl17Qtl6egeDYs74M2KXzZAVfiqiXe4Ns7uUqV89jhcKWm
4biAkAz7nIqIia2uLFrrKN32ZRYBkLOsfIxnuA5Fslo61dqv2cQPBRenu7GeAcDF8muCk3OOVfHs
DnNBqjJ76n0CvWzJKVLCA9Zz8d6jkhBm0Ygu4MLmG/2H7wPtls561ShUc1F0GV5qH9vtXLfTYbAG
6qCbtWIQB7bb6OeUei0WRF8qo55EzhSSCsu7/P8Nxv9sgwGd4D+ijeuO5F+7j3UJ8//+733d9cn/
2f7s6iKtfv73Lcb3H/33FsP7hwvLAHuP7wW27a9hzn+xDoT7D8deAQimRRbyn/3L/9pjOP4/PCEs
uDuCag/+GH/q33sM5x/8VkuENmOxSd/h/4p14Fj2mrX/b3sM4piUAgQeVBPLdIKVhvAfMdCA5q6S
hUMGQs9zoYs2r56Y44h2Xspl7eEpc4LkSWbTueJjF5m9tHZOYzo36AP4TsplOHtsyfOp8m+N0Yb7
RdnVIeWAuk4zt7tpcb3HMd4IiU8U7utBSsa22ujEpkin8qqGpnl3uruQlHyemstnPEBRYA/fwpqt
mku+gEqQmZpZG1vBUxsuSJBeTHCZyH8ufQl8PHZuAujhobct++LVaXjxx344WC0rFzvhEdJo/JH1
rPRXHxp3iWC5DoW7uLiVXxwXHZfRaM3Th9l1u5jP3Y9UNBuQg96+6fChZKVfvwOW0awyAyS8oj7j
PBxe9cyVITHm5m7ol/6VlfmwqbkX0t3Z+BvftJLXCiNY6RVRQXvQRen6fqY9LU7c0yjan2EQUtWL
/Gq1Gi0q9cQ1o0k56gaDuw0hB3pFHB4L1ChpigkxkS/leA3L6yjy+aLoRo75Yb2ZPRbaxndOWbi8
1GsNr+ExrPq++8eYxL6u+c+ZaqGtEpoSGDo9gUXcIdYTjVim24BnDmcltBp7m0q3PFSmpQ6Gq+oI
UkymhvDNvGRPJvP7oxywXk/ldCg15YwzrDiiBUN9RErE63BQEwsw2hwg9Y7WI40Tt6obrftyyDTP
5iKJcJEvtn81WN5jT2xJwpCl56AojxCmbByAabgZ3C57w3Wwc9OlomcBR7wLdv/YuL/5HLXHPCvd
I3YnMlUhvjyU6xeVI1EDT9xrkagHYZc2ntCYvC26J/YcW0eN3WM14MU59CFdgua8mpNMyrR1awAs
yA3Gy7nYGZxv6K4suY3GSy7WZPytlfmLupz5OMvWeTKNsxxjB4mkCq9ULzQnzV+6pbaVYcX05dmx
SVbgGyvWY9k4GHEWEjsRVGtgzHt0GsI24VgCGXZIkTgmeYf1l2DpL3gX02NSDYzHOW6VHBxGqJwz
+hGG5vC2FIF9J1INhsDxyp0q3Bw7Qvacp80h5Z11FjES85TNeJVj2kEdg22B8J+0g5ffShiLfMU4
25V4O/kyin1oEr3mOjERhZj1YybJSJRGgF44mrz8iHpGTY9DQunXrq/nt2q2jR1s+2IbYFqLMgo5
/RL3QhZna0LdqTfO7I+HAAOz1WTD5mXS1XDRXfILXmpx6lo6lT1KjgFEFrvapByU0TpCWO+O83JD
nLu0bRM8BmZZEeRbv30A/pvKqbujNljZ9a7AEra+WRv6FXd1hTOMiCe20jEXl3TK383E7R7D2n72
ZX5OY8e5s6V4S4yYPvcpYY+55JvRl/VHWePg7hTBSp7Ad3x23r1e4tNW3GytYnlatD2fWP7y5k4Z
iuImOVCgluyTqi5Qv2JgrYjzNFuQJUITXjbmXIhdXOR80FweE13dkG8rtH3vpGlLt3LC3qf6dF2m
ekrks7PZslJ7NejQ6t10uKvtzIJV0gn6SDIYhk5/TkSKLA+fBDwqgjR+z8DCvaomPZ7NJfwQYZ+i
eQflJvPKH1YcI1DRadgKo/6RZgRwyPsMrdPcSe6I9z496bcmtcptETTJNZiJSqPacJ8SbGlQ03F/
GeXw0Aed/eTm5oPd9tWDwHq1LLlBrmpVhaU/3reYukrRBr8wt+7b2jvJJnuTEzdiUTZiX1EVkWUn
7D/eZrDy9DQGgdqpkiGw6NI0ShNMZ6ltZMesMX6Rw52ITNsPdUHpdOIMd77pr0vvrt5zDtVXv0N3
mYd3c+bJb/0xgwRzIe/+PTBW816FYHEqQexKYnNjkQcOWw6USqWjG5/RIrduG/zkpha+OfEc37sd
jSe5M8GTi6fVjNuToSn11S8NMpT4BrjpZIcSi83jkoj6M/Mm9yFwjNeZosoS4fe1DvYonC65FwJl
tkVvstkPfzNatfE7Eo7NVZ1cvarl8KCM8ljm7nxpBcmz1HqWqTYuIk52gKnzl27+asb4YUhs8cpm
/aOku7Zpgmy34CynFnBSq5mHUmiPH21ZBpy0y8pKS8qznJGZl2n+pP3yc/b5nWNZJkj1bQhKoAI4
LmeWw/AXjyHv+F0fh91TaJwc1/kt6yR8a2WLCd6Uj1RoN9shFwmprpz0+ZzetJm3UdXxvyoz7soE
Yg1blJ3VwJN3MYkd07b6iBOv3U55WZ+bnBjeKJYy0gu9tmPcDAe/Q/ahF+OIKbx+wacH1E6Vmrhq
TQDFIYWJgeMQdEhp3uiZGE5JmtQYqSOx+NOehTZdjdSv7gSlzuxFKwljOyQGV/uftoUhffTtV7bI
mnu89bikpdx2ru/duKm6cpoOPmuIcx/TvY2p34s4qdGJCwJMqKR/Kdn4WQ659TZbF3Oswre5mG4M
Rj+XKqm2+NbCvZurVzmGiCS9OajrQut5k4ufiTtP59qYPhqF08ghxdQ29RZrRH5nu9blnwdJQMIi
EYQ7Z5z7e7ftzGOnOBOHAQmyKHsLJCAegMRV5WNYFPCD7J92a3q0/tDvCsfSudq5kx6ylpM6cdmn
uaoSx64fSMjCunyhqIVcn+BYH+z1IgSI9ligIl46XBAnrqNUGubz2YwLkMg4Uat4+vKLWxEv8aXV
MdXDFvbzrs2tWw4jOejH8OK0NcbXLoS5SQdkgFl0cM0bBg+tGoIqVnru5poum5yeFIrDL6PGd2gl
Prku1agnFcaXkAfQFdGANiFutJECuHnFkH72W2qTswZVjkqNP+0CfpRFHkLL9NSWvLMbqfRNmlye
IVW+dMTIip50GIl78yB6GRkBcboy+ywcsp+in393pgcvPoxxTpDURXPN7vTCshBhsOHrySUGArMe
NqMoYijEa12zLD8n1xcHG/JxM5F18XPbvMdY3mC77IhNzto88Eo7eyF/CJBfPBrrgc6k3pCnaSFN
vpBZG2sxPIz+wPCYTVdugAhmE7dm1XnuzhXAiLrRTq6+V/9haRbTcGVx5UYhVq6L1XsS3aNjGO9T
nYC4bp/7wKif15ATY0RuAv+k4ykrIcmbLeHaKR+qj7HFeMijzVhYoORfQcbY4doKmaUJ7gRzIZZL
LMvJAoYjCH9U3s1I3OkB4QcDejJEJWwv0aJjWJl6smx/oyFbXkRBIAEP1ZW4ZI8D74Ir96+DNnLt
Y5Y8lVw4FILUYcVOz1QG6ffSW81uSCnrqiz66/ou6x9Zp2oABGvV0/DIzEoQip/i1g/0snFdWRwT
B+uqaVDjPVLRdSgC/620ca0b+WLicgXebgfs3fVo9rAfC/ItNdtrmLmYT+dXVw1p5NjxS2B06bFv
zTTysukhYXbDULWcqgY659LzmYc/gexhvFAEaMei+wiQkxmDmjFrHxqiyI6cnkLWq6e8gb+Q0dZM
8+8utGbz7IHPWCfsNiNKxCCDqNwBpYj9kbIDt3lLYALlg9ecxFhydjbLLcfWb6bJfFen3QYqpH6s
JaYcJ7Ugz7oOxQ/UpvsCVwyuRfKNtdqPKjfJ0FW/q5VOElOMdM2rmc3hvEaY+8C9J0CCaKn9JeLW
hUxhOPiiEqqRlFiweK8nisrH97LL3NP3MMTXu2lqDaezb55VOtAGFQ/2A+XWeKWX8BrkpDYwaRE0
sxvWnwhnqZVmhzYpnvLSze749+fCFxadKDWY85zaB4goHXASEp0VmS9QDwxlUzDpa0ZRIT8SG2pA
n4UXcyo/sxoaWGdUxbUdsvY0ViYEF2OVWZGbKu5E+zCYG+zFLfVu9NEdB53h2h8Jl7csdlNdeM+d
AyLNr9GmTE5L6iPivb216unmhLN13wXcntZ/ScFJwpfVbJaymaMqZlcdeuUN0COfXR7HmFn6U02H
HeINwVYyVyFJLnpeUmj5TJXhyXAYfIeUmdronC1tU2DgSt6VreGmUeLYx6AHTRDi1uNvRlk3x72Y
RbWvh8/RZsLyuAdsfI+OFlf/DQQ9G6CVqVHp8y8gR3wgnYbGKoAoSHykbisXzoVU5CWnpUujMETe
5rgfSf2U5yIcTzZtINtU9YTUgdrS9dQmMeW87F05MdtdIbOPDOT+Plai4IjlMcBLt1fFW+a3y4Na
bEKni+hOfZtvl0SCMKun6eh3sLJsW96HU1W9WE31EXZMwDVEUsnAyI6PZ3086+Tiav1cmv4Y1b0p
aNmCWuQyrvSaC4tZNMERw+DLovJ5m+ZU+9GATk4v1PihnhtfDVu7WXiK5gOms86Hm+PHHbl3Y4Qo
N0M/a637uGfjWbBY3oXr27Kza6LyVHiwn7lr5uY9ZRPA2w93uqic9NJU8w9VUnE8unN9QZ31D0Jp
9tZLzAuK92oIyV6OoU9h77CoA7j4O9yFRDknGBBtXMNNIoJ2dnV+wTPRnqzW+22xfKeXAcdILX3o
CtD9j5pCb85V5ezmsc55kXbfF+5UzADt+vJ5nnN+4qP1t2Z+2Y9Zku2pSvyavYaXG1wugTxx7bl8
bhPl8s2VlA4MfhpezYmPWlqiYk8ztR1dG5iAbbHu5di5d0RcnMNss+dJOkGGo6mOhLqSXRqYrFMa
m8HO8rHPpPWd4TpnP2BacVMWyZY7oK0r7yvFpBWbbb23J8maN+67ox+FQPTX2hLSkTy3D3gaf/re
/LVGRLh3Hhelw7tmZG1bV1VIwbpxajS9Zux/nN0QOPpm2drnNZyny9woruU9D+GGktzKXuI7WLaf
3Fz5DcUYnxfRv+N18k+N7fWPXf1YpVPEKd4/xJxHkYuUs2uBDSWIVtFAcHMpwutCFeO2Z41OrUJf
HMwut3Ym4v8uVcsfgSNzp1tN5rHhEpbN4lrYhvXiS9+5pmIpojRoWlIlE7E8q7olcXdyPLt/KAoB
UbeXSeQLGhZEqU5dda9r273aQMgB18cKX35lEOcIlNiomVoCC1/wqtSmURlnUAVdwHw5BnmIMRWE
p745GKEGcZjEbwn9GoPZ5AeZhcPOcph26kqxnV6uS1hGKXlREutGHw0hVtemkCZc0IXd1yywCzo2
ebD1CNSdbV7jMHv1u15TusA5N+fHZe6ww/XzpSyg6WSxevExkCoH+F8Sequ1P1obAx57bd6aAtxk
Fr7lmqHL9AULJhljmOtLHqqJBbMsy9v3Ot40VjxuOS6Bd9I/TsIav1Xa2WwKuWaWVTKdjEU8WaWy
HmvxOSpCIeZUPzYWoHTVh/t6Kb2dwXFwsjCNdoN7gchlHOdqnral7etD3iBSBa4R8jFOT7MF2rxJ
yMFPH0VvqLdWLAgG1a/eMNJnt0g/4mwsLzJOPr9PrIxOklhBfmJLQ+3nYryOCDELiYnnJOf54nTO
XW4TkE6Gfox4yOF4o5RINsTV+uItcci3smCcHMBYdTezSpFErqnJo4eSDV2tYhnRrVf1h8lMKPWt
1VGElvWysBTnIkKugrjWelbfY+IK9zixTG7NbnoKs6mn/SloT+kcBZp5T07WfJxibB34Bal/yADw
5Zb86y8B8eTCP5qOAeWLEdBGrfcGsuWsYkSfoR05uTwIXaBNufWFtfTfzO3MO1bre69M2o2LxHvK
LBAmobYRMZRJVhP01gBciDyH8om2xW3E9pzNarrkl1Rj+2UrATZBt8FdVdfGER/Yc008iYBHbp7G
sjt6tBZEY7LWDeZZvfK3aLucPDtqipU1gOFlC0fN/bWy0lv31HiT+rDoqHQtVE36F5YHHOXJschi
RnxQGaI2wjuz/i10H2ndwhpXvdglZvgjMfhpCfQZrEBIAZLT7VGV1s1ccoJ7A7cZJpvpsf0U7lLj
kulaip4qelHi+lqWhndLKDzNlPmejL3zKQ34DcZwSR3vHOLoOlFYKy+ZoGUhCacHX4HasGz2QThC
j0XKc55T3NhBpEWMKc0nQtzJpkmD8R4X1ykrJtRcMovPFdaOcCHhrrxG78eY92y9irXOpG5e2iFm
Yllnpk2C/UL3OtkeSiUDs3pT+ZP2Z/Ipnv9lO9R5jkZQPbhujRo5vaQyDx7c6STR0K8h57JtTQDm
lC63iu03wzdWvcUH4zaWVI+UQsQRwjkqVhXwH8mK4axj7HFyIutrSGkcU+jqmwov3YEloNg24xRv
7F7JA25O4virYjGyBcZdHpSRkYJtQtBf7dtGeWi7Lj80aQ1lio/6UqOVB2XyyD7/VjvcxrGT3A96
GN9omVlOnM/3kyu+Ro88YZ5ZIdQ2FAKNNiHcR9KO89ayjHCVnAkalP7JYDkJ/ihunxOvx9JuVneT
zN9VwbWXxyVENnSGJ/SRba3rnP2TLnGW+S2yPuteopVHWlR2BguC82zNcmPATt6kbRmJyf5ho5pj
wPH3pFPSdz/A+pF3by2c7xHz0LeDm734X59cHJIl8oeQTM6JDk+UGbTnummJOFNki3RXPBGTfPYx
VUVMX/pUzFRx6VGepJknxzDBM0VDp7oSbAVwX2NpjVsbWq1hky2k+tYjqo4W3K1Wkaw7YqftRFAx
H3FWZDa7CFWpX2MDtGlq2KmPs/WoS6c8CKP6KQwCAEsuo5RWMU6cmXGYR/J3u1avg/lYdIAtCs4j
kmrbVgZrAVlwH5itOo/dFhsptKEM2TgvbpQ9YXcL9dlafwEhnCINljlAyYB4fp96zyYSyqGP40+j
1cberXlM0r9H8rvBSIkd4mDwm4wqM89iSI5zKcxt1wKHUaP5sAbKDtPahB4oF47FABhTEYPH5IRF
p+f4ChR+Tdri7U2ahUz+/vAwSKZqnYiDl4UzslG61w5ggO8yPN2vmdqwQ7uljijokkeuFbuuxa7h
lO49HlXvYGb+vRrgQU1L++TG9trpRNLaKCXG4fXrzEd/4fv1uGMXPWVuDj//sH4NhhoeJLksdqI7
Ah/6yEjNw7W2PVzq3toq4STbr56H9pkMHo118zJF5Uz4pV0UCQx+kYzrFKGbp7lFHJymXO1Lucc2
FR/Y+r/XXfGbIj2wAQqHuiIcVmEGOTte8Teoh2U/SJKxCM0BOk3V75IeGFY+B9Gk2y+NuVSxOKqN
/ErdzY8l/kgyinvshVYTkJMbzwBHFKy/yBwkn0xm6D4V1UGmISBRlXr4j8Y/JN+eaPnCZyWcx7Pr
1XlEMvCa21l3njUktzoBZJxQcCjt/DlgDtoy7mGOnde9hEtgjjoJWZWU7Mq1TceyeKWr/FZRyYNj
p/J22EU3NIidUQfrAy1+uIvL8joL7USMuo6m16+aieIRrdE2EOx0YcLAMvELU+Tv2l2ivglelqz4
Q7vVgTg3lVoLiwxOSZ/3yum7KM1yCEviznmLWaifbRcC1zzOn16CSNmEO6bAIiI88qi0sE4zcBeQ
rRbCTWmcZxMMTCw1SISZF6KlaxgTxm4wTUCklDmdhX7kncsRSAvgdzsf/EKCTCq+1BNbcStrlgh9
gjePlG+jO9qvpG1IyOfB0eMhcAraYOUJ1DEop/k1LBxn970jWVRNBXO1/rfur1Y6m/eGGPIfuNR2
mcH04QFjPNO6+JIY2j6YOHzo7Zrf7En7ezPFGKgFPXOVkFFuYMj3Bul+zL6dcHs8Sysmr74286FY
AS5uWJ9wl8Gs5yYw17ALyL3l6XI/1BL0Czr9Wlc3rb/MiugQV83bP9+Xa15xRmfcGK7/6qbjXTdj
Kwx/e/1blyY3YwaTvgztzyAEZNF14QB83n8QJQ4SaC1/tTnv3LAHmE2ZFoBCEzyAK07IwsYG8xa+
mzzu2eu4zrGpAvts8IcTG8uOq3iN/aoP1sN466Q1QxFvSjxHaIgHf+De/sWYEvrOHoivtUsN9zoV
7g3FcVsMlIoabvhT2M2nmZL9rKrLmDMA+89aPS5Sf7oh3g0jaLjgTOOHUTXv6ksk96XlD5jWr6bK
JCS39VJtv3amenbpq6OZfhPP460Rw44c5y7hSNjGaEE+XW2mBcm5LcPXvEv2sSFeE37rOUis/eRk
+fG7VFDHzXScFmNb6nvZts6J7cZwpvKDH7FfQYBSAxuhgYl3QSFr2yipULRZMm/9HnyVuE4918HW
AofjzfWTyHHF22ySyp1nlyGRM/zytN0lCxzQie431Hd5y+0WNaKyhm2p8nvX2NhkwcY5fZbIT4wv
hGJDjh1J/GeXgDignzw0V0nDPAdYJfFqwZUd9O9src4kI5L0O4pNkAyMiu8+gQg3O+WpW9xj0kHa
k1yILHqRjs5cbAcit0drffZ8d0GamXse2kajotnGMQDJRk3gwcc3chzpVMQLDH+S99rvMjHU3pYL
M3NpT1zykb7QB7aGn3GpDMO71A8+GIjlTsftw3fd5tCsVbnawyPTSXONZKlzEc8/2ExwxcjwAnmz
5LMRm9Qes//fqxrgyLjmk8OmLQ/LbF5HSlQ08yQa3mBG0qnPi5fE57JlrNYBtjJf6/fSAinmiPmt
Wf9YLBUHXsuro4wnJgTQIkX8YPL8+T7uvn9p1me7m2bVPvMEaL0EclHC9xcDouzcpj3j4X9uPY9H
bOwwENeJtSPktudZ13JXsbkXUi5KKTqVKO65jfm5J3Lln1XlA64FCsljhr56gOqF8TsOJdTX4aHp
lzzycz7oeT3/FBPMzJQ9Wr/imr9P6fUr//5/U/FzTGMbpIC2t+S7Plhg4kyqyjcNzarAHQnEp4Fa
MTP4NowzyLMi3toVAH8oKY07brIyuHFeTbA+21tYZ+6BS+ly9kzwbqZlYQwrg7tQWxqMwbg2rf8c
pA+LEvPRln4WvgXbJi8fOr/CdTrxcJXxeHYqlmqwu6kwiAV1wJY4x8FYnTq8Yi79sdFgTW+ex5mx
ErgBHefo8SEB9q5wqUjAKLgvhMhAWgB0LMKYo6sg9UOhTXguLPtv63rY5tEx9eJE3+c2AtZwMtRP
xzRe3FQ/EFWRlA1R1i79Y2u5N4UPJwpUADy3zxfUMrYIwTg/DIpaR1zu2vRZTjZ+hOnybR4zydu7
u897fXFQhC6umexnp3NvTgcDO8PtzrCrr7ySPUaA6UWO0wOT7RO3NbETHvSwMvQN2lurv57FA4K7
8i40XQiMS/Eu+CS1A+7geJzvJrc59u+5OdinRc3BtqIzbuvD29i75h+c+UxPNfQEnnRxlI6IeRPs
uo4r4CYXqntAEe3ilCuLEsfYroC0FQ0NdoOOqN3jKbgKc06w8jJf2owoXZUkTzwnYmRFZAwqmwqB
st1YPBktErjDmrpRAECyPiD0I2saQkqoe4ZvRJ3TxpGXq+IoLXz2KHbu1saHTdEOxa9CHeg/QS4o
xY+0EPnJtBhigvlhZCVy6VLyGRWOmyGdHnqJCYDBpOiGn3FW/TJ5iUF9zABPrIGwTMf+eRrbT3p9
KTwiNdh7F7MBS2RmvyoLCwvdX7gFaKM6aS9fHSOW2lbcrGm/SrbGeKvtCS4DrCXYMFlojgc3dew9
52O1C3NtcBgERMYW5y2c3PloDb9Nyzgqy45PToMXhoLgKsR6mWX88Pog7yKLWNBGttlLwML2qObh
mI+xdZ48uHAxoA1XnjzuktvOJyAY1n+7OqY4AYpaA5fCVkn+CcoUmPU2Y4I8EsV1AUN6f8JG+fuM
RuoNxVeo9/ElTTK6DhYttmPanBzCe3u+AXkwfQQy1yOAJip7xwIUEF0YVBtXU5AYu/4bbwI4mQhC
iWps7kcYA+jRwAcN2CMsH9KpkEe7v5kj1h0DIO9M3ZJKV1cpqrMJ1Y+BdV2nfPkYa3cm/zABMltS
OUcFxG0SAQNSo0me1oAxz/v+FHr+xIYI3nY8TxKl6bmDM37CgjVvcTKoe5zJjzJQhwaUcRlav5Hv
vUcxBCVXqbt+sfrdKBts2ily3aAQ3YviweKC7f0Xeeex3biWbdlfqfH6yAJwcGAa1aE3kkhRXh2M
kAl4bw6Ar68Jxs2890XmuK/61WGQCpEiQeCYvdeaK7PtFYnN+DL7eOcWIEDYSgPgIqpd//JrRW1C
DPE28iDt0fzCiyrzrU9hiNGKVYoerwCNu6gcfc8hE3Uaj8NQz+ZciCQ19BmC3cl+sJCNmSS2FrWf
4zGzp2UrnRYQv/Pd307rIaL+V2d4skbLIu/djmmWT6thrdNA2/ix9W7Wj8IRNYJvNArREFtz/wrl
D+qPtd7YmMoochUQrQCS3SOucDfgwmsaykgYMneXWBrTUQK32WIHJSdsrsXANr6j6diOin4jtpIk
t46DPu/WUOigwI6dNDjaevHqDPYqsztvwSjoVBi1WFOH7DpMPK2CQUO7MqSS7MNTNUy3+Y3JEnhM
NY43Zu5bcIWqCq+S+eVSD670o0aKwjoIk8e0rIzjWMilqDT2dz0sp0pjkcw05yCZQQ4GZglTB+Sa
DqxqdWGXxyRN7tqyhH5lkI+SRt24t1J0QDWwfUkQUJipfBlhL8koFKxE1H+Ag3mYWrJZKfOvyjLe
+yfbFRlFU9pG1B2XqdftdfyBrjXUh6Ix1/aoJ7u2yz2UMuYm9hXdQznTIkWzGRKOHYyQC5QVD7dS
vC0TeaAxmi4rv9zGlmZsfTg+csDyjM4yIfQWZGzQGJ+0fpE+l+jwmxjn7GQOZz2OEZFf2OHUB0ka
NxqTaANa5r2KcBAXPjHiaQxorrgNvKamf2N9pAqxvqtAyHcR13lW9G+If8B/tmQZxKl3pBGsbdM6
W7s8ZZO6wwXTcMdKj8CdZn4VZesWtB3sG4TLkzaQOpSC9rHQyns7y89x2noH+jf2yvLHnwV5bDuR
27c4jPF5drQj2KsCaAiZeJPC2phBeEoUrGO/tSAgmw9Z2t8EuWsshNVX5M1Yy7IqFUD/gkYzfYtV
QHBRTSEFxFu2DrTgrTbv8zafnsoMLXW0thRLa2WaEAXjgowkh7lIZjq1Xgcv9ABtGd2YWNETH9YZ
5pQ+t1/zdIQ10HQIXYaHAI7cRpcmKulmzoDI5rOhcejC464kFXRRq3Za63r82NnGi0v7CJMT9RVk
oq5REP4WP6XoEDdINNimc34gIhPNvQjd8Eib6lYhPMT7YkcbD8S1a/svoUf+U9c6mzgYoqNt1Yck
k0D1qOK3mJ3WWReIJYL9xaTVq8mgY5SNc+CBFSZrdFnnqkxPvjOQA2Jw2rhW7SPuq7RNlUWHrFbh
XV2Ob/Hd0FmfIuVyHcv8qWwrury99x5h2tyEHsnKYYphY4JYybB5TCe2Fnnfck2gButRmUeYEgVI
surY0oqPTOZlkIwV6/noGT5HzMLDBEwaUOfUZXtQ+XwlDqyhGfsg0UdzNn2Fl6Y9lvYT2WTt7Pcg
wp7t+K+bXw8xiBKnZJFoFJGRrI0VfhIk6CrLCEsWc/Ty9cb4173/159lVDEWLRvPyUuJ3HEp3OKY
ymFY6XMUMvvM0e5AGdcAbtkSJgX5Zl0NObuG2xDHrTpc74X/und9+J9+dv2VP5/xn37FsgY2C5Ek
zssyEkaaysQdUoenEMrlOjDgLuhFizJv9MkPgiGShFO8zsP6yVLWV9AF9SmKI7X27cRZWJV7zN2Q
6ohN8oiFHBmmg/VlgRtZtLgmWCuhISoPsJMoCI60XbuWaqHq4xvOvC1DrLkZSBledl44nBR0qzYk
YCCXI9kOZkunkjIH9hHmpi46Bvz/GKI7Rsey7KYdxTb//d3AZHhrpT8ZM4dloTPMdc0o8ce1W0kk
6sI0fgSx6Faj3wSrXFFFMqB9dDPgmT0hxXfjUPjmm8vQsfdtgkzFe2n655EAi63DFn5uYmud+jBL
8gD8qAX3QhPUdqgLjWrk8JxqLxbUDHG/9z2KItN2FzA6WSD72nOX/dQbj2Bh441M0W+Kq+Fq0v2n
oMKLkZDGIpq2PBRJAuAYLB3haKYFum6blJ0FIYGdvRqKr2mMCUQlTAX39jN6aOrSE0PB6KZ3LBeg
ICK8DGceYmR0l8xfur12QUUkVnyoJ1XbOMojcLyGDvrRjD4bChSLeIywj3h9tjNr9zHXQkDRCueU
0WHjZr98ElP25nbqYchYOOiS7C6VeTNKDe+kRRy9C8JgG02TPAgB4arvXHmwCvcxhfHAmpcd3ZBB
yKdchN1rGEmnqeu7tOu0Q+U5HYxvW9EY/gJ/69Nu5wWLRpChM8QUsu4DKrCV09bHgkhietXwV9cY
h1ImmlWUkXJBtjGG6iG7n8buIfTIAdFTswcGQliqZgCqsjNMJO6YVetG5tY+pt2SRJRTlZdurwgs
ys07PG/j1psJ355n7onuSY+jV6zbJFP4ttjj9ZDj6B+0hNXWaCW8gmNhBJl5tJzphY3iYmo9Yx14
KgQyUR/KMkHzPUDnnz+/UZ8ExriVPoBJ8HMqmaPNzjt7cZLkLIc5CxDdW/hs+aiAXL3UkSVQWKYo
fcGRihiA8tP1hTx5I+wZvqUoOYfwJltqBn1Y2zt0G5DEJ2qxWAxhsoyuf2g1c5sNntpVYd/v+lFu
hdRHmlYmXfXimBD1LNK7OI8P4Iv4uz01/REev2MvNekfnErjxGE9jMaV3X/ibVjkvQFgOnUWBqHM
Vf2STGdy7xLcvtGtK42XdpBksntEf5XGjYhtbJXO25SnrwOZD7toKHaO8t+EH/p0sePuoRewfHGa
HbowY1dDy8wSFpJnss6azn81qk7fOCKmuB+N0EbBbJYJ9ag+1pK1H/t8sXqoPxSy+tYzZ1uHSXzp
EDIsdNw+sUq3KrGiSx7S2eqm9NlxSRzWUtbrbB/WDh0pWtNufAKwutM1IPRaYYWkydveHqipvvWy
Q1cq66YYPG3XRTUdR7AqAHuJqWrCkwHRfS9/2CY0fSCL+YyArJzLQCknoONYIurYNGN4n867KOXg
HTQndAsunQf6jjFhyurRTalzpF3sYDOn61CU3keM+wA1V5evDTcdD+Z8+rWSUr3XcNgxLpPO1XTH
0AQCFCRUt3RWpEufdcbWz5u7MLDpW5XxS1wCQfBUnK9wU1SQVVpmsWwkDg7gAuOfYc+oUXTA4JgV
pfB1inllCVTAY0sjA4Z/ZtmwV2+9Fw0H0Q3q141XAudUJnWDMqpvc6PvtwadCFcgCkqrfZ5O8cFv
TZ02QnnfGwSzB4E6XG+6EoGKnKl1ves/D8lgL/AdlAtHRt1a9MNXphcO5HqkzsB8jyyZCgz7LZgC
QpoCvNQsFHFOkC1Dwfpgdzplp/lmKvDUSjB9jPlRfjDM6Hkq+V0w1cxqtkniHsiJKau/zCjJKa7y
HBQAbKzmMQ0uwU/gY+1SRdazhXU94tQAFCjoefb1rYu+6a0s6eCVCM1yf3ghbXrcFSA3V7pKvpBL
hfveLfVT36B+dwgRTwOSndErZpMfnREZt8tBsxS7i8TaqMZumDUH+gA6FASQPd2Kclx4nLSfI/V6
dhLW0W4i+0Q0EQvQyai/XbhVy1QC97KUwawiXlVHo1jXEWNJ5UanxKpuqJ+nuBYJAx6s7jbj3dde
Xlx8R35A8HnAvTe9aUVx9Bw1fGciIqRQySl8qzN62pMmIzo4JepkN8bxHRTPJgzMeJJq08dU8Ecs
A1NIE9Uzy+jV7Lw3oWT9NTYvDi6/NNfPQWsRU9goubJy8dN3EKOCeNRImHLjtd+b7A1zBFsCL8rK
CIOQmrf/nUwgCwNYtOGIDDAopvx2dJCI1sbkPTizBNwravfdUPu2bM6tLi92FWGGrIMEmzcJN1n1
RI2KxlU6uwVATKGM+yHjszVE4WNeG5TRIxJXaOpzZTCyOVX8wwQKfpQ+asq2FQSxN5QQZICoJCmK
hwKNXOnrDfriRmc7W10UslHLE/2n27qKqcSrH8sQpDcr24XML/bYtTe+Ma2r0cgPcWT4aAUQdo1V
GeCAMTBF8T3aoVPuA0zrvTl+e6Sh50G8LRJl/TRhfLk1km827/YmUhworxPy1LmGsWco7MCq1PED
ni/2uXiavmWwMyYIPxMr3JUTTN0xCCWOmc441xKp9lDTVnRsm9CkYjsWqrrtQzysHRbHbWKCIB8o
t926tn7fIpdGvtzkt1Aq6a7GFFP7WodflHbGW2POcamJ6RycuU1xvcnYEx6SFxW25W1OOt5tVkf2
2i2prv56SCF/izMUKAVrldGa1Nltw9dwxOOVuXR4utK8xK5PopjXo6eqonKdatVsE4HAnYTt0tek
w3g3JMQVAmRPfLvdt07z6jhTQnjOfMxLKjdWYlg3VaI9yc701tQB8nUb/jQce54ix2faQT17VAhG
vYVaWtIOhoGn8fWgcmzKBJFrOh2aUPp3PXoAkapDFI7J2X1QdoKESOZ4ZYsOgYQ3pAQzGetGIcfE
vMGS2LSoJZWYZgoG452W5e7aJbV9+Ref43+IcJS/Rwd7hiXxM5rYBk0H8+Bv8chd6KdR2UbxzjYb
TDxTY972rX6IzNa753BtYPRFh8QShBpRt1nbFp5xF9zrYsoxpbCUQsyejlGKoiV+7huXBW6Wmoco
ibQd8hUCQF0bW7QqxR9WKJFCXS1qJ10FZbMDEhIfRpbwKAZS+7FNPRiCHqkCIkGHDyRWp5CgA+Rq
0baYpf+W5kLdNjDa9mYnTqU/Bbd/3rhZ3uzSoHsMjIq+lsU6qUcBBxDcJg2wa8p1qRuXzoHr//eH
0fo95ZPD6AqDfhcxmIAyzJkv+RffpQoxREwm4Setcr6AFRtvXR2DUhYxASjAz6hw9NHr9FqODZof
JxUryvjigtpRIgdJi31npeJC/7U5Oda0QbOAgQViLq4wPXzgwsWM04HaGBttn3j1An1JcCalzoZr
mBI3ZtufqVGDeDGi8N7EhojkInxP6xRN0TBlz0Y05CurgEjAEO0skX/6d47R7V2wYCQ4oFMz8elZ
TbXHo44WgFrMs2vRP//74yTmPNDf/KmecFkCmjY2Wcf5LSs6F51fhOgCdkBSVkNOLJgNNbJUBR83
NkeWkqSdoThqj72OlDXsN+AV9a0SXbSnPHzn555+E9KhcMa03l0NbLFsST0NQPBk9BuXX7LMgpO7
roZpfMqG6G7Qs4G4IbSMmp+9aXHcP2jKOqLh+fvPxt/9jx/O5gPayIUN6zeIaA4ap8v7Cdm7naZ7
5KWUTzeqENF7WIKps4Ki4lLii6B7ZW1E1RDcpkUa0WcGc1fBIrhOic6NZbrOXZqt9E972Fid/lR7
Uq2cmsjChNOKhAaImJSumlMgnPQv9xIZ3jmmaO/GjggfzUzaT8IVcGKN+YvdkjrhbhH/DAdcucbd
VDT5Kgh0580vs31m0Y3LB/1Zb+O3iMDAJ1Y33TbFAbOznM68pAjBSTHtEWKq0Uairr1Q9bEfsEpA
QYiJZa3Zc4DYhNJd0TfZjam9t8WKK8c4muG5dk2SYQLDfWDSOyAtJ+y0SsOb0oPdwWaWAcHHS1nH
cFGbKn/pG7v/7ml2+Vb7XnTjiMYdKagpL22PjiFxJAR82VoPJbX8bQmk5+CyoYY+h5E0q5DzOV1v
v1ZDcTLqSX4ztO6ofvpH2ybszY58KD2dGzzGvpWuO0Pad9jscFxo2Q7TZcQ8QQ0y3DBv18AbsKio
TTOVzRu2N4TjzZ5rF/+u8tobM8blYvVMR6ouX3PHhv+ESAEtlnWIQ0DwLQClrWyRYvaxCU+paMU6
ZZkR+oXx9vdnofj3kUg6jiEdARlXd4zfrzAaPJEm8OSSd4/ZUke6LCht3jr9S9qb58jxwe8Ftb2m
mGgeUyMpKPklwQ4JPTt+F9phPfccI938yCR1Xove3dbR6ZPr8Lj7bBxXk4e9g3iCfNXNqvqJEB6n
bbIZ0biWTe2uReFRv/fDN4RtiDaoji6tbLrVW34zdZXcZfQq/4eP/Xv+MdJCqeN6s4XlCEM3fhtY
NFlpU2c6IYEwxSmagwsgAUKnTbXoLpDdMctN0LBB/liYHjL5Xu8e2dGcNAX2Zqyb7txAJu+ABtH9
kcEtISH2XKwUyGTwLJc96u8g61EOzkLIafhh4P5bCA0HYBDHT1xERLrRE0vq5s4W4cEs5I5ydLJJ
B5/+tFNJ8mMyualg29P/Wk20s/6HQ8AH/rfxByKBJT0bvwfVR6DI/20Scnq9xBEMUKs3yx60T+De
drWgX2a+2k7b3k+BHR6qIPp0LLQbVlS+QHNd1U4wbGAtU5DLvPItTU5tbzykY4KKOTPFY+aAYKpy
UjaZRI6yqvsXL3rzkSmce9V/VIOu78xqxOemWfqziJ0VihSutCbGrzIWp1aADvRpY4dF+pzTeDtN
Uf2iBS3BaX4SHxqt7h48Bx5GXj52VIRWVTbMaMninJa6OgHrH26GYHx39aZHZpptmnJEHS7t52aM
5ak1LevEePmaWoDfbdPgNG2j9oJ+SNzAGrgzK0iybZBhD1HabYeraDkFloS8OJWnhlbNqh3N26u2
hDF736Rs+Xt9cJGHVNOllMbF7cri2FX1RYgW4CuCqEvGZrD0JhTH6CW39FqPWlHiOWkJhHY7iZsC
HlNHularV7QKFPmwlKXupdERz2vDewzbgOgZDUEqNsWgtFCgO6V7Y8pGQ7SE/GWwUrYeikyr0dPX
uKkhg4GCWaou9c9pZpyoOKRbgEP1unRREjd5UK8jtu9r3cgqsDsO4jtDS0hBSkCjR90OySnyvYh9
uT9R7JYGBGGQMfERTTdhERpFcxm6/tqoDBN+S8JQ8MziivVfSkVPCzE+Nx/SIAUbABtSrql/0x3R
bKcQEQrOSNZ+HQbHMoek0MfsG+op/Fml5hnd5q2BZOukgGyvLBymLsKcRcW261ynHfE4jhTrYaTg
Eo1GQmsdiHPmoLYYI1hKdlvcp+EAts7mmaFvs1af3GeUYgvhsO9DYWrfZN1Ig6f0tae/H1kM0/v3
y8oBCm4brmVYtmf9tkQOoe/BjiZNkG4qYUL0jk5Q3/wliu45rpLYUTbRl7yM/dVoNOm6dKz8oELj
vc9JbQF/hlMOWORt4XnDudHMcN+BuF9mofcoPTfa1SALNr2jjJ0Q9gsQsCWwsuxWFrI5AVhEulf1
DaRJ8ps9X1t60i3Y4J2HMAnPc7vvngUp3grDJGEnR/Xr05x3dTPeuj388azteV5AOQUgc8osJJJb
u0D80EvVrRRW6VtpZbTNCwOGnVf8oG1OpdotbrswJGDd4HyMpOHcmWlbLYUdNZDDiUUaDazb2di+
ZMp0ziqB24zbbPbpbbLwACi4+XTGZh8R3IbQ8myaH5Qv+p1W0C2Hgz6xiLhzWOEykyi1Ax6C/sSO
V4oBeQ0Wt0EpaRM3kfnTTtjBuc1jJDdswWjNjXu4F3J19cFL5yhsynqpX067jIoNCD7lPWOjvU3G
CjqFdZ9PaK5YeItDKD3sgK1T7bDPE0obQKWysGEvJiiQp4QEnAlh0g06zKWhlSw2MHrVELKQeRTO
0c4DMqljdxa1zUoIxNXoXeRjjPOGyhexqr2PFjNOAKN5bkJYHHqQCWzF2gow46GSjIM4+/QShAFe
DGu09s2j6eBVvJ6xf0QB/LGp+y2Z4LeH/58GFdjzvut//zUK4T9gflY/kqL9HfIzP/EPyI8HrscG
x+OYMN2k5Ir/F+TH0K1/6JbtEmUgXYd/mGH/GVbg/UPXdTAjFpU8XeoOo8QfkB9L/gOhFTAensbm
kJ3Bf/3zLf63LzP4Lv54/L/A7ZyLKG+b//NfhiNIXyj/3ERZAPws4WBA4h1KxiTx21rH8lykKoNj
3oiFmerl4XqDCF+w6hKEiOgOqEYvKg8alNdDfxV8/vn4+sNWB5jWoxNdNYiJD2ONhHYp60OfWcYe
7aJG6HM9j3FqFAtpdQNBuQVCooVjkEleA6PeDKGGYItK6PVGKRfwSyR6b09Z6tqtDGqW8btoVjxe
H0vTP4qhCrcdeU37ii0/aspLTqI67sfsGdz2eziKix6k+i7viXAyJuRqEVID6rs+UTxoJVd5TGcc
t/5TE0yPma46IPTZXgPh5gEcoqealJsYJhA1K6SvgeXeK6gflh+iKZzAmiTM5BWMXdBARce6xNq1
hpER40dKQoEXiUZw9SkYpGitOedSsIFwk0tTBfej3r6kEsCvKVlBiDRew0qAY5dhM9OiiAg46d9U
eYOBLPJ+QtbNaqJC2c+S7RLR6s/L9hYiyMrN1K3VgmrWJvlSZeMJ1dS9wSZRElawSlV2n5fOKjd9
YEb6xUYTQGLOe+9JZjuYqashABU5gGmZX7ANmxfWIwgjUSMNBPdScYFhr2Yj0oyYzqISb4nExgZg
lszX/FKgMQBLB8URfrQVi5uwzd/LWW9AFztbJnbqM5dMxzCq30rXfcQd/2BU9dltnCfMas/w9Qjm
VjGEZhvOk89xZyxzqntTgyONdCKxeijv5VExS6zCoPqqWmQ3hci/8H4OBWKmdPLXmEYpNahPpZAM
CxCC2SwOT4Dl52sUqwDXJCaFaDNo5Ubo0YAB1ScYzd7XOoWxxgBs2OfSXxdW9dM02XGNOvk5YUff
Mrj3HPOUtsa3JOvKTMvHrEem1OYjevJQ/qTFvkSveIxbwg47Zy7Oq5I5gA+NGWlFnB3H0uk48erw
PVIV7SqnGDe12YqNQ75ZlYK2JhevlECea1Wf8vxV6QK1H72KJZRBGnWyeDBeqGqS+21kJL5Z9kbv
/RsxeJv5fCr1YkcoBp1H8sDQURBVPaXnKN3nSjtRrqZngFLasU9mD/5DTJItS4Q6i7oxTbLxazKG
u9Sm5xi0MTVc4Iltgp2iox3QG9l9TYjdotKT59rwX0Tu3bUd+sdOH1GvapLWKiwCrTS/rFY/a9hJ
WnLhoUhgBnbjnYT8D0qGwOWBwEq3BCGm7K+uaHA/Z0SC9D5qiZrwWp1ClWTB7E3DSbjUcwtVVCtT
RHgI1bKqbHg6jXXOnSsF1b+TabXLsB9VHlmGXbKrRUNfaWSDYka3tds+qgQ+ceqRWJBzJttmC1LP
ZgnaBtQcwNKiCyFCRS3bMt7VD6on77B1EAbgfFEjyxhmcbJYbDT6MrhvB3GcUv0YUpjloOo5pXc3
waKbluNP/sBbFllnLSS2NamjD7xze73P6InWD74df3A/os5hg7PFeAZotUv2ZdQnG+HHN1EVsHVf
9d1W9eST0BwmH0YGfFEmtXtBNN7SBEO6lBLiygh7BAPxqTFgCQTVz7iFTe/dYVN/bGv9Ap8V9aDB
NU002bkjfI7SKOq75t4W0bOycAQ1qHGqttsrTdkLvVBnMx8vDqUZZglOr/i9F2BAMBr8bGDX0iRO
MFZqA/xK/cGLOZlNiRyKzc+3Lu98jzjywD01afTtG4OB71VdqE+QBJW3j0YhugWBHthxYaiQokjZ
fWJKCTv/oQ/7z0YUF73s34eSNymm/M4ykQK3eM745CvXsc6hl+9VTKHc6bIf2lA/GQpOsWk9FbgJ
Gmtyl7hwKgNfX5/qF59JAOHvT9AZj0rB3I/in0OQHwHqbjSzbPHwMJu0NH2WCKYBipHw1pHQjfwh
BjVgFneszTFDyNk2mz/pvLzpOvFa99HXJALDYWavCWLckpfqfdoxY0XHotmVn9NoDWt8UbxIRJeK
JuhaAhFF65C7ZElYd3CHjkGazy7QF2J6vh1/RkyQYBBOVgf0xbnxzX7jDerojOBp+mw6Rz6ILL1e
g2+veE/EeWRItc30R6g2uh5c9Hl5mLU3QuyHJDtbmY/l1EGQ15VyXXceJn9EvK2BWji/T/v0Gy0J
UgwUal4//HDFoK/coTj3FTF489U1TNUGlNVsrwu/J0mVXEl0zFReENqC4oWBJrR3u6EGnTQeFXok
L4GCiJ/k3ZL1yh2Jmp99PuWs0EuAt9NHawbPwxBdApdCXh+jJAI7tYsoZy4aR3/NffJJwIvgJXTH
/VAJQFYw9EhPuhm05DyGLCfAybJ9xaevkUZtq60up4vB5gwPLoRzv0KWO/C6iXWr56AI4hZrWWzv
SkL1Kum80GQIl/PZTgvQ2DYuupKAmPpgMN8CUidmHsNHJup7rA54K2Pa5695qO+ccfj25qgEFPKo
/55w/DzkAyIF3MBvMdKa7eSqQzMJ/IJABArMv1UAJJihYQ+e3mhchHADuZqFebGm8AiRK1wYMGVN
yOtebZ+xsCLW55fc/NHDC0J754elTMI9ovi5nDgRdYTSKBWOjaYTRCJLxjtcZux3QJTnBajzif11
Ljlveupntd/26IqmkOy76lUqCOTQcKIlDQp8+xCublhSLFWhM7txhgir3gZ5urNL64A08dDbvGEU
nk/ekB1rZOt842+R0Uf7eLK/wgRok0NFNVbah0fLYlnKk4xDb68ScdumiKiaKn1vlSTzs2Sj2BCC
mih3qesQThSWsa3l5eYxkiZpCpgCyih/tKkyrBC6/BBW/EhiA+ShuvoWI0Uut3oSie7BTidaNk/T
GzpK5sLHcD/o4qnouVzD0n12SDIp3aeoR7AqHP8FyHe4lmH9ZrrpCZoxacpFfLEz/zvPa32NYYMp
KAblMlK8xrUQWYQL6hHjjWoXIhs+RAlC1Qz0u1J8TIWxsAhAMDwUCc5bdkdPjrUAygGq6oyImdU8
EjbBvi3TX4gpmeOHOBN89Nx9w1P0wn0BU2az+HEWOjgWiprqgIKtBfgECRoW45J+94Phlp+UvoSn
vyvpfjXE71H7UPD1XXPhWfQjQ/Jai+IJTxPysFA/NxikFjGqKVeg1jWhxy50ZWHHGEzcZ8GJrizd
n32nkzA2JMEbEbPoM4IfVTLdhSK+0Jq5w3FzCyYRym2mH0UDKaIhiJ1c0U0DuozG7/A85njSsql6
mFzxnmv2sZBoXQiieOhS+6Yw+IzNQHI6IENQj2dVBC+yGAABJSFVPcG4S8uA4W+l5dYjVQp9odnU
9EkhWeXR8Cpjwhyztjz7LKz5KDhNR4gIQAqZhMLgVEjqSkO29cydTBEsGPCfKCQHGfwX3R0/Y9yz
eoAVpaYMsUHvAH1aHlmRa1bmUmEowDSMm0r5j9SwWijsekmySXSre3OzMYSI7JCCKpCixA0D3Bim
l7mLu/DagD8wc2JwAfygu/VouwheSZgRmJUgk8C+fEmMWSJXfeaNdYk1VIhpGv4YXPXqhP0XrfVv
c7Jn9e1H5OGaK3WOVegj86GFSJeaIoDXb3urBQftd9A2su0o1Q3796NtSn9JjMo7ol+XdUe9iYot
NfWyicHiRc6rGWdHv6p+hi1T7Gik78p0V9Jwd6iYAvTNyb3RkcmFHhM8tEYMbq5uDT05eUaPGT20
P9oU00DudOspmSe8Yck8XnSzXVTVs7cy27s2GqxRr5j+uwdEcR8ihkyHgXnLgAuADVUiholEt1j/
I/HFtTB8MuBcRCgXnn+v0GMk2AjyFgVFgdgWLFmycpLqHlkPpkGKdLsQD7WMnwYrfxyDgOl/Sd4N
tpEMfgAoejygs95GiwFOmKyUOykXlRyojaK8KADHTKFzUj4kQhxQq7Fq0OANbIIaQPsuzG2zu6kK
9WCi4sUxUuy6yVy5uvdpBeOlEanc1V11HpXxrJcuzar4RkNvw6XLBeZSmMfguEghfU2TypZKM/d9
xDUFxh/liHGfaO62HjrWA1N0E+aMUJX3bBqAVoqG4qGIcNTojnWqBT2f1nhOnHBtuxIER09Gg8p2
sZMdB/8xVhb0oHRe1VrgYeyYCTCiYqpFtx2a1g1ol24pCpTgI2OU59Hs8N98ZbT7jmR7IwiRED5q
OnyqnGL8opnVc3Z2IxQaFj9znoQVPrvwPwrl3JUc16CELV2k3x39T6Pqb3LzxTL77yj0v4JJvcIv
+OhC+zmwWG97LqGf+hmY2M8qKe9910UGGZXbgYLoEpkPxH48BIb8hJSwN4zhpo5ONKBJFPKLrVvQ
EYGwZohuV5ksFgixhXKnxmId2fSPgqJ8JNnh0MYU5JKcTa2n41iji/0jgxrFxTlo7PjCt7A+wdsj
o7Vkmvc0KGRRcjEnQerwGH7HRGp0waNk3jPt9WenjOyASMTZYYBYXM3X1xswVpQZrndjaDjkwxrR
+vowy/BylpzrNLRHmjklFAZ/nKW5FfrmuRLhBacwqpDx5PDWvLL8uj4vHQKK63UVrCjY/vO1i/nP
k3tFy8qug19/7/qzAdrDNtYGhElYVw/XV3DnokffG8izUBDjOjFrIhf52fVGcaVBqmzA8Npxscgq
ZSOkqCAnjXQ611qErzzwIkoKIfmrvUJ66TUhfbirBbpNiLAYp/xgJ+6J4idAlV/FGBUl+JiSRTsX
aGi+wu8PUQQ3//q0+fy5pERprEuZHdr5CFzvlcRs0iyYf+hlQ0bnxYRLxUnrzUpwD6Vywrpkvjvf
FFqQrxJtW1HnZvJWybS8fqy00axp/Ze71992iGqauGrRlf+6Sydhbed2tLv+vaFpaNg287LuBevN
4Xrkfh2lSCsXhZzV97PR/npUkpY5v2kNqi7zz67H//qM673rz36dDtfH1xtCoFPW+uGuwtHYqu5y
/eIjyF8J5lFOhD/Phuv/1ANaHJpOpETOh+L6Js2+5vi0QQGSs6XcMcrqg7Bf8qFSer7zi1i50xOI
Y4lN5vmSs44SSN7uAxFu8qkAXws1hgGWX5xvsth24OeTOxRUfK3o6udcNqgJMAzz4t/+8F/ew/Uu
apB8YZjhrJjlLf769qIQ4WjeC3P1f9k7jyW5kSyL/svsUQYtFrMJLVIrJnMDSyZJaOXQ+Po57lld
waJVt83sZ1EoRESGIKT7e/eeO8mDI5ZVtF4Ae3CBXk0PxP8lnxt3otyXgUn466wh4DSc12rj/b4F
rSa+wbfka7C3SK5CTpb68ZvWF/r2soU5RU6m58Ne/OsAqrBfIEQb0M/zWwbcwrm76Ltad2B9tQUn
+mhqO/Xr1eeod6q1f/tc0NcLPQdCjNSRQEefWgIyffWTwVl5B2ATtBz/dZLJP4Caxh/YDIvraKaT
wME79c4I30ja5EnT8ihLhb480/7t97pVfgTZXa+DkmxC9d3qK9WvXdJrLLDgLazKxUqmzjT1L1Zl
zsvRJZ+rPHsrr0iOuXjb0APqH3v5nRdpHIjqyFOLy9n6yyH6uapeXyiDQnaV+lrO1s+3dLGz116I
n9197tWyido9MTTHyxmu/nnqLeo59TCSR6E+AO7uMjaTl+zUa7Y62NVfXN7/+yGoHqu9ptY+36Me
f67+9rp6+Ntzn4dt3bjun5eeqmAU5eQ2VGFAVblJlEY+r3Wifz63jxk4/SoyYePOGMhamMROy2xI
7vERhhA9wVtitu69FKRbRWOUjPgF8103Zvelbx1G0Z+dwa5P1BrvsfJULQQK6GAkWFRYIw+WBrmN
6LeDNgNfUIsKRf1JGAIoqXrsEcWDKVuP0NZUXsdoDHOzXw5kJMGuIhBC/v0/r5Y+CfWjbz5C916Q
gjzNdhqfR7kIk5G7gHocmi6yTrXam1AYEyGlTBOcCfya0Vm9EEXcKFwf1G7BFbqQtyW1CORt4/Lw
8txkTWxi9fLnqnrJV4f95e//w+uXT04mrzrYwkynK2cSy+7y9l8+7nPVkz/nl2c/v/qXJy4/8PIp
//Tc5dvVq5PrvBHgBH/DajGs/+d/tCkPjt8+fhFlBEKpe/78uMvG+e3vfvmpl4+BLDwhM2cupf5a
fX3KwWXk+te4xHsMNJS61S+rk6R7mMUcHHqw2Ppf7RdjEli35UI9p9ZUX0Y9bCfiFyGv7PU+gQOA
tR2XmHSRqsWsnoxgBTNDiyJQhfI2orxb/Bgu/pfHWVG7awpVDELVdb9Uwxi5oJPMdU8FuwcCyVJl
GfeqM+MUI/f7Tl69dG5wSHSY1Ah1bYNbx1jMgwQsL3D+2KSn6bOn06ghBID26GBn/pb5Mh2hkgAt
fasaOpG8H+k9AJ2kdImBwt2W4zhke0kDnHqsjG7qIWLmt4LewdaQGCRTnrRqjZHEfowXQaUyiVZ0
1xPwMD0zc1HqmN6RUW5KyQHyJc2g/mvtt+eE0GHKpSOBzg0drM6Ae6wWIwKo0+dzqU4kXAGOYbFX
6rXBDux9TNKe2p8Y0puTWjPYMJ9r6jmE0hwDDuiFeU4h/4qW0a/j4NKfQAgiRpP7Xz12hfkSVlW4
Ve011W2j9c0GUXv40n2ba5GtmV1TMZbjukYu1Jra0789h5uypTDYfKTq9v7ZgftcVzt6KKmpdT6Z
sXJ3ql186ci56lb0+VjesNyFoVeJVlI14xJlV1SrszIdDm1XnbKk+YHXvcanzR61NfDmv+xR9WRa
VtRmGav2ms4WWGLRkvxpH7UUZJ8t9204wLtgMshjAKmwaov82ZGIp3zoqvFcV2l3nN2voR6IE7Cq
Xxf/9BwVmIOWtMY+Nqz2NCMs+Fx0JWWA1rPIDPjrubmJOrrsVJehKtgbEdXdaUm+WVFQH6lBOtux
HV4JcuYcVPspUrtIreJEew4x6kJSbDnWL3tC7ZjL3omFwSTVg4+gdsFl4cmL0+WhOjODzq222Zz9
ULtB7aB/2lW93D8jwWQH8p42aqfUbrCz68LdqzPtcxepM89PB2cN0JGWiHTcIDNaA7WaD1lY5vo6
lcQpOTo/OhrKPwV/SbL6I6STsB3ldooMNnvuu3j71ePP1SDyBkKymD+rTajL7fi5veWaemjYQENA
m64+z4zU9GFT+F/UBVKdO8E8oftTq5/nUuUmR7eiflb7tKbdwp/WFnsf5gmO2FgzTBL2MGTHupkd
SHve0r+k0KxeXeSVIiTIeesu9Ys6lhobyEslF5eHak0952gajQcGEOpIi+Vm0ORn/L+04n+VoIQ9
ADXzv5dWMK+u/pab9PmGPyUVvv4HYJVA103dc2TKEbLwS24SqRRILQLX8aU2AjHDvyQVxh8UMejd
UnF1+Z9j/SWpsPw/8InpKLIs0zU8w/f/L5IKmw/6RVDh2F4QGL7pOB4hTQbkrN/U++GoRQP+HufI
AbjxfHu+DYOJKAYHB2IROd+sHpeS/80fjIc6ILgjD8hrwezw2gTkNDv0e6jKReFW2MORtgLFBl4n
NnrZZf5wl1f4OYxxCpkzeMuhhJbtBOK+NlwK6wPFVGMk42YJ6bpZOEgjoMrHJb2pOvqwc0432dG/
ZhnMG6/0Oeufymqfz0t8KAypnGjNk9H25vaXvfcPKhPzHzaJiZzFYauYFjWW3zQm0ExFaIyBfVw0
D/C0CUQ+yrUbSOTzvtK0vVuacBPbGm3nYoEKxJ2xZG8aotUNEQGU7PmXdjXir56G4JJGV0Gt06RL
g5VJ9sMO0zDGwsB9xZpRH//zbzfYfb/tUJ/YHB+xnuMixHFt6zfJXhjT9Xd7SPFhFL4WDaXg2gJw
MLmgvboAw9Ji3Jbjl5KZGPbShv4qE7ijLfwvVaqNe0PAc5siKq+k0kIVreBdjPOBnBjg7qmxSj2i
dmG7UusBK4lawzKpnVR+BKKammTr5GcrB/9ToNIwzOU+MRrC2DXxo4DYsyLx5tzkCULBajrPQ0RZ
b4HjDgAqnvxXc4ievbqjbgqJXl8I3QLWbGQpyAT/LooJgG7rvt8xuHheriA6L+AuzWOhhdCY/QVX
LZx6G4S5BQYZD7Ic8nwT8dKsYhcANvWRxrfXBe9bj/Gtrxli2yILXRku6Upu992MY/AGzGH9NJyP
UR612xjldG67X5px4u/aBrgZDnJXe6nxldPf1D66PkNA6HUOhqf+gJhSzvMCunwh2jocQlcNqIrV
GNMWRTl1hHvwVNLdX4uJsLGOD9GqCL9qb98jCPyAN0yK+jjsvRRuFgz592x+mgY4SNlkv/vx0aCR
soL7cZc4PjCo2sbJTghoVpBDXfg7khC/Lgvk+jDHPSUoe7c2xuWkaK8be7F2eoxWw1nMvVeW70s2
EyIBOoPOb7PpB/FaO4J9OSb1upFB4k1l0kPwN9Tvz0UAMJ0IHhA1KTATyErWLbbKZk3IthUa5PY1
PfXmRx+UjOSGbsEc0JIx6DcM06nwum+h6NDYYhmjxUzKcPmuufSIC1xDm5AIkx3FpXv6KwhQgFkU
w7MYIPjnTflSz/ab6NpvXt6Ar+9fPR+B8tCV39s0uTdj/K1GktyKDGVx0g9fUEh9XRyih0Oi1vDK
rBdt2UYg9xw7PNcLtaVJt1+9RAKtzOuGIEZEmeY+mcMSPQSQwdpA9l+TMaQDIMTU4dPAtclRipsd
qPpV1g23MwKI2Oyu4krsOwSR/jQe20x8eOY9vrtTHxTPLV6MbaRP70Q1bpueOGLYGlJQX/nU4atl
Xk3c8UG7ECk8e8i/sIVpcX90SPDFJhGvbd3+4mfekyx32dpyldbMQCDKFFQRI2RiCAN6JFRDUj2k
bvsOGvZrnA97Uit2DmfSqoz7t84/WExdiOak84Y+uTUM0n0Ama108DeYwbiwuk9LxZzLy79h+PwJ
kupNYIsubetda+OaMiEXdK+F7DwFd8ngvKbsTyOF6hIm56whiUU0z1ip5Hj+znOcDyBINfEL7/Y8
wtSHfQG//sFP6+s00JiGRFQIACnntth2Nml2iJLpVYb0RZdi2BP88qPkzFv5sPDQDuXPxMDs0B3C
O3YZMDk6ai9zqcTKmkiubamKtF714IFmNzKytpYuT7lqoIeuc+uWbC28YxrO5OF+9vy7ZMruU3e+
CSztUHvBhtZ/TgkUqzWAeC7XYMTH9mZOMrKCIwQJtMSPbdgfUxGjVQq/mU5xBTD+EREdmPR5eq5z
UjeXEM17OOp3n9+bdcsmdKsdxWtKoel7nnkbeX7PbSX7xvFZFMkxzMOtlepbYwb6Ykdfh6aaCT+d
fuQFyiz6L2wkq952xl1YG/fyhTTwXrMRw+UUfDO78CFCMdeOwlolIeob33/zJzT/PvFrR68NpPVz
eF2Os45sqjGgv4Btq/Jl2iakY8cN9raRtv1KhzRXmfg0PFeQaRE7za5346dwhIOYJv3RNLlkxh3d
19aIYPmPt0xdjmVnfLGcrZ2KfJN53o3rVV+iQEjkwSst9nRF8wtj8LvulVga8DAsCc0UdD/bsof0
hUhx46EWXNU9ujisJk+tGIiEZ3Yxzkt6HAMfIzG3NxLrE0B51ouVgPfODTlONscdXpjbvBYvYTzd
uR58/qj0XgxIdGnWfo8TqTzrre8WeUVVx3SsZAUsmcRaD0K9NAfNQ22jdg4IH699esex9WZONCXr
nCRDEW3iYCFSxMYpN4FQQupOyyJbNJBow8/J6u/dJFhPUfHNhTlxmkSKjBtDcABDDGnGJEsQQ70z
Z+c2QsCzZQ4DB65/mrRqXEX6zPWFe89s8G/OjI8CX8nKQhDjgTleeZbzNZuodAN7eq+18IuISXsO
+0BGyJW7CTalZbsJLcDrwmNKYpqOthrEjMiN6NQgmO3r2kRYMvuPqTNtNN97LfBUr3rKEJu3tE7e
5wJAsOtY7w4DkbSLd0IzO+Bt9PAoJpXbTHg32GaRBfYcinXn3i1kBYGNj4h4pTKxGrMD7RhxZ8vu
mo5tlwoZxu3a6kCv6hh7MdNcuxAezng1vy++/tRM8Jz4NwD14IDX2lYQAwcfVa9o4AT5ZnSrHwkW
nlVOONxqpm2Go2rPfA24ATK1QhppfOeJcLsIyObRI7URJpp3p9sjO9sevy8J4MvGnPdUVJ+Zl5d7
W6N5bpjNuve8p9HlDhr5J7NDXKuvbOzlbuVYBNnwa7luhUv3nrtk1zgcEtc7J0+vx7D/svi2tKwV
YBRM2Kn2o9Tee13WfZWbrguRw8v9MTrOa9T03xeNk7iI9VciZ2iOAsHBB/olMopHlAAxBzou58p4
9YRZ7zw7WZFb9H0oyXyvGW1DI0F2GGBJzbU7mmFvEOiX9YJDfwzLZ7ec0VMRKLdqmurFBzKBzfAm
dptjP7sPmjnepjVM1SR7Yvh50vrpCQGBI+XLXJqW4Egeecu7VkvkPKt/HbfHNUklqyLHUCS/1nKB
dWXBo5+6P9p04pifvJfaS+4H/oWu3W5hfRz88MbF6aAFgh9OekhMiGJIqEgHdWM3BUF+1w/flgFS
VpT17Z76CEJya+vWo7d2gDJ2xewdu8m11nSXURxRC+RSb8zmtinr57Gbv9I87E80SA8QHZgz57OJ
nGyuwFGCeuwEVqKKeHoUoelBcxn5BOC5atfG3rmABquL7ky2wB0Zk+ZWq2AYNiVRU7VpAYmJky2y
5I3TD/VVZiOXIbJol5rMYDB5Ax9IjfNYTCucT+OeOLZnUwNdP2lJvolt/4lcHBedWMtuJOE9zPRH
iLhlmZTb0En3YJA5/Y3xyLikPwRl8COJRLgtiadb45pAoTGOydVs0t3PWjz2nIdw9YHaI1fVH8py
4kYYJYSJ0Y3MAmjhdWlLumzfrmtELnl7nFBZEHDRkrAgLJJZaaZPJm0svUYAmY/6sfG0c24TYz0P
GurRyN6gZy6uvaJ5jGMvQzKTA+SI43NPRske0Wa/0ppi4JJGmHoexvkB5RJVO4uQ7E3VIqfr8HSe
SFSjsOsjqb88VGvG7ALChWKvXhy1DHxCWTZ0Jv96g3WXi2ViZESp8PIRag3N8rDzBu2u6ambVaMe
II7Qubdb+zhaXPj9HqLcIaGSFsvCiUbiEGNlDhi1MOUPUh+kHtaTeVdib941spo7qb6PWs30kPlF
WK8j3/86yUZTGVvhunQwWHlAhMmCMY6F0DA0eqjVsIrbR7z/lEprMLjcPh4ltrdP5/DJdmo2i/x4
+TFqTX0Ftl6qz+pJSAvUkm1j2pAbhFRcy5oCR3SboKfT2V/NeJW0kXfE8bQlN06sasI0joHQ9XMY
9NEKx/FyA76eGZPl1HtyOg5+Yi9nDhnwV5oR3xIMa+y0GekvqONyKxmJa2jq6U0cRvl2Gsmwr6Mg
4KxcHlHCa+sJVMyDFxHfK9IexLlTMJqDyEpMyAxJRCrP8Oo6945JPp5ZkG5DRLi5BqkDn7AwrC16
klVRzdp1FfoN43b4iW2WSj4SBaqhemM8AsOdJv9VEouXrtAmRonlFu/bbjaKBusrbAytYPAAogAF
6RzsNKN2dpnB97fOFF2Ng/OV+sLHIpbsWECk5PYQ0sze5Ri2j0kBW9HWavsBotEpmHuQLA5yFrfl
+lDW3Cq6ggwyUBP528INyU8trLb1IM6NvM7a/mBtm0jcF7YtzqYhiHAZxaNtmID6FiZTejG3O2iO
xtml1BGjiLg1JrhqZukcmePbx3YIyT2nnLmKOGUYapTfhu4KskFASY4bWAug4lwajMRQrhG5OCfA
uLSA0aWncaGIhxy2RnRPqqBHASCddlUyRE/jUv60Gq7fI64JWibdMRhDCx7E+LXJSJn0Rm+55hCB
4mt2OB/BW8OpGBhjev6ZvAvvPNDbd9IHsmQonuTo8CPEJG0dzLe2O9xBOiPMuI++OVU3H+sKMuTk
xecsJL9scttmI8kXNx0JtDeaNUI3jHCG96Z7mpdmfgKzS8RjOXC1zM0Hh/yvp0hry6M29MW6MtH0
NK17N+GdQVheLwMKbkl1Tn3zqpaLQbcRLSFNjonD3jpLZz4nnnuX1WiKkn66bmetvguC8GZMjfzg
W117jqbxmagJOihwNZfFu/M3ZdmnDwKe91VCbE0cAUVgavIwzwTQpMKBe1vbrwnZEezEbNiNjuUf
4ykiDtWNzG1JEBqgqteQ0ciGm5h1bJ00OOZDtbULUd/UjQPvrojso5tDknasO4JN9IOGwoIpUg5a
syVDY3wyWgoPi+1iHUTrZ5r4RaPcrPaEdJwS1PS7uAi/d9DhHwxUymk5ePs5thGjGw4bzFi+DmLK
Dkm31wCoHvsyO1uDTroORy7xkjtScp8x35ywZ1hH0EHtzovLL+FiZA8e6CIjFO15hNHc6AVJiR4H
xLDgckRYdY6oykgZPHwwOgLjjTNRL/Hd6R4nabAjnJBIAjtzDvrCPN5wajLXWhPjlBZr59A+d4M/
b3tRoyzu+x9wPePbfkJkVlgvQ8BIZloEeIpZ3AuO3JjMu5MRQTLqF2KjY3C6A/6CQibwMpYwqUMk
b1D2B8TF0VbrspMoyuge8+dNaMG6wPFVMgEhXWtBml1q59qfZTJVkW7t5WUBvbwLwJ7ukzQ/US2l
9NJ5EwUFJFhzd7bHrD/Lhpu4d5ICtfmC8C6EyLp351bmgVj1Pp5KLA/afMt4Ot1htvGPIbnMWR/c
6gj3uVfn2jbyAGlki3lShG+9MIN90gXujeOilbFFOQN9CoFeueUzwIRX7OD6tfjSCC15Ioxmg6+y
vwsRgZsTA0YyCrBsWXheotzelraxpeMlnToM7UQlGGSP2aawQAlIBv+mnfzvhFPP+2Xsm/OELsdz
4J3UBK1TK93VkU9pzbWf56DoDgO+l5oG7HrK0+BQg9Vci668EtkzPWuQBiGZld0YnmYElF19LsiU
OS15ezbJ+b6nZrnyoSpL+v6IwgbVdgBvjoVaS5KruuGWrDXEA62EXJ3ElcpIA8stk8HTwzhDLExh
OWxDnVqSJsgVXOca6vkZVNm6wCN6yuPmZ6kZ87bVNRNek9T66QRcwSCAxGn0lQUMR64m9WRRUWhy
UPhHvxz18NbMAcEsPtIul3EJ9cV0N07ZcrIDJvBdkRbb3PHmExl1m9hDaccMg1wG+ZRaEHD7MvWU
OtBR0f7E2b2cIBgMf65mVZNgapFwV0c/zXKh1kzsYMwDu/HPx92cJxudcC8w5FLSJGQjUK6VzMMZ
4du0et0pspjvlLDfeaFPIhkZBO2YjLH61LiyrZu6oKorgmTUc6Eaulxedrn3b6M2e+MyTwc7C7xf
3qs+QC0ub/jtISRauo1Yysy1iJiDXt7SeIxnyRhefv9AA0ci/Vf54z5XDQTzVN9Ieri8+5c/Uk/6
mgsQAnU8zEg5+Pq3P0j9deAbNVPgWHz+XdyE7qozJ299+YLfPkC98Ntzl4fGxJmbdEir5GiRCyER
HvaUo8uV5k7NJSqLDFHwtPLlxqYPbY6yD52KhyQiKAe5ScekjoUXQrKleIr2RT325ZMTCWtEheTV
FpIjkze3KIaNO/TcRWftMS/9Jxdo49qURwDn1UdAyWfrVHOlbznEqxNtDV6IBBP8UEz4Es38MegW
Yu2nZi/DoeZz3kIvnGgsUAKAbJva+ttULkcxjN/jogKkDbU1Cq97sz6VBSYiBhbcIGfH5JKB/oGj
CPMT43RneLYzPFgiqx+TxPsZV/Vt4DSbyAruKiN6d6uMLMohu6ES+xP2dTskd83Uwz7uybmv6Twy
7X6ll42Hw/Fx5Vnf3FZD7KHp3UoX2nuPz8Il/AL8XH3QmukjKwqL2sdEJInW22v8o3x7N1+TG/gz
dBkAB8ZjOdrPaTY+xQ2hqL3pk55IB6EMcTvk+fgBrQ4LAzMj16y/CPuHP1HJdfzhttCHg1kcB4lj
0cWILzLuftikmcbWdPbi7Fxo0d40ojdT/puhKdSttTYN/+w5UAVaJ+bbxk3H+C/tcd72iHmjqHyE
SH4ep4BIi2KVETJdOvat6fQvRBRYMcX0vHmByPngVG22qmx73yXa99a3dSiPCanw06NvLM9ZNUwH
w8ZxJ4LqqhPtodboEDN2y7IwO5G2FB2KYH6oZWT8EP70Kkg8WUMcZYwtAtIt3E7Xum4iK98k+DTY
Epa98kIA1jhpVqPBbCDInyfLJ7huXHb+WTDYWhPDHWwC6hBBgytHWlTXdsrwH/DuQ9c8z9k8/sRg
hRQ9yDA0zNq4I/P6aPThTYPmLxiC665suExacnh+o/vpk20E+sojGw0IbDpfNw7BPt1w3fgOIUcz
6l/Et61NeVP7GIPmKhtATVSR/ULqfW2mX6YQe0YUApr16/RMr7zYBiOxbBQRHnwTXpXv1t8qq+An
g+wYuJDsrdTy1jOhwbuxcZ0dRw98ArMh9g2f3SakmSRbXuu+pglRWFW8smsHgTi+pMz3jZ1dMZCP
5ETGRTqyaYrvQhun9WIOhJGj04BWGGsYs4usJR8oZQPWY0n9aWYuyEz95A/Ben4ItIRsosX/7vX5
re3Z3dqcQkRzDbbmKrzHuIT7pcyiNSXFJx9w3dZzwuek8vYlhF8mZUfmEu6qGNh3th5gKrWdO5r8
4abGvcyZvpxBW/+okh1pOI9VHvwEN9Jsh6o+BZBB8AGiEgkD863VLRe7xUTuPdRgm4rq2oQUuXhu
s0qx7W486vfmlyrHHlYVZKpjQqQj0br9Sp+gfXFJyQ5ZTcok/Sf4kj6xhs0ZqClkoih7BYNy7KGA
UCgiRJhNUJeaA0TsLecmtzPluVa7BZOWE8yWG/lfCHeY+FrOlrm2tlnH/RVy/hMHPFcaF+1pILoB
iZe/ERUluyanyiAWbo5VmTAQmrB76dhqk9RdV+QBUWKoNrD9SChfyF0RZPQWtAq4m3lIQPUILT+e
GBI29Vkzt3nEnTsfSwrFX1vKPee2yuLd4lskAExi2lR48mjfkvbiZ6+ENSxbqxCA/kXzGOZkDQo7
v83ahXKT9lpMHg2qkfNKqrVC982sYNg1ckMaKb5uOL83zFboauHTtOe31gk+BPUQ9obx5u8jQQoC
iRa4kKYfHX1IkWUPCexhbyz9dehGz7IhTbcLIm4XEw7p5nsh005cyTX2MjyeY4N6IwwZ0hvZMq08
p0jX85geLT9ONpCNScPs5D+/85KNj2W6ERaJ4IG3z5uQGbPNfHCyXL4QI0/r6HdEjI7bAUsOZMp2
D/ot2jb6saWRJvKCQ9C06fnZPwef2TCRL86g3U6yYI9nPF2XPQTYKtqYPZF+UgYUB9qHGadXWV59
CFlPNwdiqmtKhedrUuBBMxJqQmgJqTPuAZ9gfQzN+aPhDBKUnTXDeBkSSjfdDNho+jlBvcboQAZB
JW5Gg/auRukbD9miUzrV3Z8ZJYNdXdM6oCKz7nCJxs5SEq0F87pgMoOwz69mSTXIdjY1WMR6Du48
usZp9mHlZr518oWKYFp764BQ8wX3T8Y1tNacZy8zzri4alw75q1WDKCoDfu9a/tkxfkt1l3Lb8pJ
vSs1DCshSV9pVvSEfLXBiqzPDWc7W98lqokhQtqoXWE/0VjDsxOIggvVzAER6gJpu/bgSzd9UXfG
usMoV2GI2E9WkG0wKefaD4ECkroBnZ3e0SZuohB3iql5yfLbHMbXhsg+cyWitWXV5nXfN9MKY/A2
64lQKptt3WMus/rrQMeUjzJWrGFpBVwSooNq+P8/8ORprn/893+9fy8SQI8thd2P7jeRTYBu4z+o
cjK8xVXxd9iJTUz7BXZi/2FbBkeeaZELZTkB0pc/lTmGboE0cUEveaaOQEeqYv5U5liefMVDluMj
vSG1DQ7Kn7ATy/rDNRwkj7BYkI46cFD+D7ATk6nR36UcPAE4xUSgI4EsllT6/A1qJoYMqp9roPpK
vHNeUQofZ4bGHsE41GtfRgG1YCINrsZOuem1x8w3LDxnlB/jrFgRCTVCWde5TBAVjXsnI5yQZg0h
avYRmpJ20m1EcbZ9KkUkLMZ0x3gskzODgFp3srVFmtl6FN23qdHpjLW0rgr8L5a/bOzZIJo04Ax3
sV8tVhGc6C4MmzRmUGNWrneqXeelpta4Fi0KXKFrLgp/yOpq7bLQ7PVkQr/GNrZxPCjg6iWTiibz
UvmmZqw8wjKidkdc5UtAOwCcUfTnImprk8wGptaZw71BPWQoS2w70qD15Y/VC2qRyHeoNfUpam0u
GcYFDjhwbKCQS37GrQwV8wsURnpenNWCdD7MxksI3Y1UdXc2zVMAz+r0udZVmwLv3Jo24UA5luSL
sCetZVnyM70wetRBoN33TeLtqvCK/Bbi2Vq8AL6F3/+ySPEwr/EQ0JPMQgzoId32zRDIaoNj1ufE
Ta5oDC/b9qZwHSgTrZnuSygxTIGKO3P0P9ya0chA+2Lr6vlrvjA5jJP6zfeJ5Qlm7z4cU7HRY5fs
8dQvuSmXzGIj8pJ97Wvvx9TAh3w3NFq2NoJpOWD7vbJ8h3gJ0Xsbe2rM66gzjetpnG0CGTq6xkHk
6rtUgHcH7nvUfOzHZhvB9uyN+Eqbf1qlUV4PAbMafs312JZEwNhnkVr9VTj327Qzv5HBPMBrd+kP
I6K7hmU4rA3RhRvLqbgtCIecgQHJZ5IPjzPV6ikL5it3gpwmHPhckebE17iaODq7Jd+NUHQPo20d
CKgvbsiqFET+iGFvjRFjBSMb0KCIcd7bjbafbHQ4AO6JkijGK1gdNmjjDv3L1J6BDThXep64e89f
XtRrQT2y9YgiKkJz4H7DH7ip6x9Noe0N/unXsz9b14b81V0bvwyatIMmiGrla4tcuElxO5uORxT1
8uxGKdoRjKCrOSuXKyLp5qvRTdgeTo6TWPvwli7aLTN36tFY0r0z99duT3DiupVT0ZTh96512789
N4qvMPpvki5aiL6Ki7NmBvph1sTOLNGyMsnpYDLrCzJzuaqevCxknjT85XzFBbBbKyigYfPNKVHv
6pEpNf4ZeaCUBj28p7RkpI1o24j7xYmep4RxIseGeUbo8JlZNHGyNJZ7l0fGxtIB7ScEwu+yaLhR
WcG9s9QMnoS9MRvyZlYuNTS4vHcZ2pqTLCTDGSrelElphLZxqAJmAMrI+OmwUqu1h9oZmOdBD+t8
WX/kPmGHYJvGkykXhBPaDnvOD+gQl9TtTiqXVAz4CWGpHdRTgWA6ZSDz3QoLWRiXBFygkjmSUOWk
O82sRa+iYiuarMPD0LQk+EidLSDUj2wahm0sZfSpXMzSJaHW1HOTT85xlsO+NMhYbENqfKTGH4oO
22A9BAs9y7Zhyhi8WyLId62UbauftBTRu5EIY/u5JXtq9JWP2xTVvKCWxoQTN81hDjy4M85iMGZC
UROUDFonDmwGyLCmdUy0a0ua/TylZ9elLFhF+YJmhFAbEkhH4QyeqY7F1SoOhJ/vdPjnSdnsgRPG
u0JzZwD13bMlMzUazLU7swKIELLRk0G25rWxXcMcGfEV6SX9bdzGbmcFm5HCPP4mi15US65IVF61
QxPvHObhpURlJQhD+9Ihzwv5gmyrucqsoVaV/exiaWQATspeQnx1pekx3AusguoAuJjt2qp66PSe
QDQpRVceTddJuF0p52bYy5sXcEtQSinCVo882SSFcaAJon9IwetJ6mBeEnXWjEnD/DA9T986fQiq
eGnvVWW0GVsLMifW/a9O+yOSgnxaeDM2ACkt99agsYxTGYD4m4zYWse++zPxU0HUD3+Zk0+7mRDQ
fv41pCmmyDK+M0z7rVek9YFY8QT+ULcT87EBMUHfa6RGxOVwSyAhofGL/cXMH0aUFMff/u3q4fDp
hYQJPrdEXqvNAEN5berIJNUjtVDOQWdyr3Jz/jbKUNcldS3MC1a5dagEfIa3mkVCuEATr3OdoyOT
B2hGbvUyL5QuTSq8YQNUMZYxmMvN5FlYMzUD8x1htH4prkYZAk2TGcmDSwWvh8SzCQ1koioOGcux
h0bnlBpiOhE4ykw7oYzNKEAf4ke94wLRF4Dyg3SkQTp5PfbaYXOJxl6wa2FQkz4Zz8HUE6wJgK2P
8UDDWlpKUJ4iBErCQ+5yL6hFTfufWYkra3KXhXquXfp7PRLdTl3e1MKS8LjLQ6ar9alINGoVkSc2
cRVxb+3rgzr7I93gaqBW1cIPnICmvid1F90VxENm8boBJ2UKR8rILDoDVYTZEgkrM7uLhUt6DG2l
LAP8T+Zwix1jQRanv6nvVddb9Vt+e7iE+KlKtyBmmTqoF6wN6DTHMKtxxw3NzKTYz7+0DvV/VepW
i1YjFKst2CKVHtlXhtc0e7MDCcb4CxqQFp9NW9ssZT0dIBJp5E5BdpZHZkySbAUUm268PE0//dtE
JoC3hzX76d4cw4ZWurNKB9rT5gjIo8nQakbbxMcd2nomF+bGys6gtLK9ctIqC3GxzCgPL25i9crl
ZaM4tH1vkeBH4f3ytFoDXV0fveGNvDNZLU6dw0iYp3rky42SSvPa5eHnmuX+D3vn0dw4s2bpvzIx
e9yAN4vZEHQi5UumVBuEVFWC90i4X99Ppu79+E31nYnufS8KAYAUSyJc5vue85z8yiKEWbRubBDa
zo/WeYzpVX2PjePW4zlr6wMeaMJ8+Isrs5pPdlbo1xmBR9eOCK7GBqhC7JXLLu2q32k5GidDs4xT
22AOMoIAnR8lZBVXrNYy6QqrUlk4Vqtq5+U9/26f189TWGsxGnj5WZdFWXndESDC9rLrj59XL7jS
waTWxNxqoaZRPFGXXtOUxJ6q1bZzKxyfMykDZk1Bg3jiLclY+5Z2z3G2SKy5PEIvm2ptXG20zepl
ta0es5fNEuJWOa6E6sxduqkMfd6pR44pHz6IelG9qu1JXkcO8uKx7Ce4q9Kcoxa+PvcAywbhH8d2
CierEddqMQOj2y48kUPC9VD1GA05Efi1eSJziz4tixhPEWLW/giuLDosCLhFe7QXvg23iWWVVa6S
xcUwmfQsXF5/vPS3d6Uim/TdjBj3613VDrFac7V63H12yuDUy6vhYkLESd7/85Umd3H2qZeYtSAB
UaurlI0YiVuXxF+wuii/5uVTTGrdYePNY3GOpTm8Vn5iQ2lZvj7873suHxlJ46j6RLVv7k3/Snih
2v3HuxKoDMvXK1+r6n//+kXUW9V22nq8S21//Y+Xj9Iz8OVm4A7V2fOIhf/j8y+/xdevfXn58un/
hX11ec68Vu/GPROhqzVawOXkoQwaN91tu+sbaz3qE0WyCgnIilGRRIn21s506ARTxU1vrV6yFOZc
HTQveWONDGZXZ191un0wIu++z+fmO1PhT4bo74OXtLsV1xS4c63a1yZvN2oCaUu0MmHaJ89kbulb
keXRyQ1WtIMAvcoIvl3fU08u0mDYD/XwZNUpTxofv/fKE2XjjuPTOoGNEq3+CnQY2TuB1IhVz3FF
hT1Juw1AkiCkbkYsMI6bZRL9vtB48LmEi0xLvmsZn4bzkHVcCwNciZ6o6LFrikNTDb8RTKdSdk7Q
lz6+mcNMxdL97mcD6JwmwxiIqc3uuv0yGz8sjbyvcT/WdLDNlvLY6mpoDYRL92qtj3mfY0njeyt6
+wygX3DrS98Sf6huk+TXtHwQi0zCJSnCY6aN+7hKXgfaOShVkyu7ZUJa1TPJkdbBGpo7o4kHDlWr
AeEUv1zyCBo9cA5mREUCDtI+7pi5kbr4CuLxl6NtO1cWMMqFZys/ukHt/ZjP0d7K906HPLFvStKr
C3eXFNYH7buHgNLEy1h+0BDfCYZcd4uAxdIx1m07GbOo37dYApEKWCadPa8LKUMz47AFEjD3xxr4
OvFJQX9V50hI9YLA5Mya+5BZ9mHuqBiCWqR3gC8dgUBwCPzhXV/7ZDt38QsC+Oyc03gKKZwM24bp
4454roNm5ySAl85upm69T5ukCjFbvWec6aeMJzWpweOK9SJ9IrHuOfJkd8HUoNsxAC0ZrVaOaxzm
ITpNOgSmhF75cYqNb/7U2QeLfJSkbO3H1Pa/+U1xC3GI2XtMygnkRAzL6O/beSKAUNsFlDNQnkfE
GLvBQZugBMaluK7SLPqljf01/0DQ5XkZohuX2Qfc4Ain7CnWcptMMRlDSt1mNc4dx0aFsep3Qdrp
V3k8dCfdy671cVnuAlDleG4K9DMwu3rOV8MArWUjJB/bdgvpoN/ZE80HH6HIfjZpEgoUmWZmk2Zo
A0Ichg/lCfZ1b76amlfN9rmt0vYpLEKvM1IPHUQ5jIkG58Zfa2kgSWAKYleFsDSSsz56j4TgZYu+
1wrCoCon/95azofTO482PNDvTV+/NtyiwmXM9Y3fCj2cpJbFXKfxRtdvUjwxoTfTaLHNuuNddJEL
Wgv0dW9romJcuphTbjy4tejvl+oTczapVT1dDJPkuznh3vfkXbd6kD92TY3rbbYpYGm/VmrpVRrt
iyQ5Bg2uBjfzYXfG7nDIQRQzz+/TsBr7X2gtnW1kB98cr+2P7VlkvX2wbQLsEIQBthIzFiitkPLh
iMvNOa1UtRjm+dhYpdoTmmqPAglhsPjNIBeW7WxN24ibU12O6OEKMqkFXZOyD04lRgqkQNltGxnD
zo3zHyAieAZgkeoTaupYHDCCtAxCB+o+ZlN1tLqiV6IIM3CFACic4phM+rfG06JTMeSgPoibGVr7
nOuQb7UZgXJmTPneQ3s/DWQYRdyjYJuW6EAG5rj2zCx66G8rwGuwwF38BcBc/adJ4KQK4FchcNN/
pa55dhYLKs2Uvq9TISmseihNyQBvjWhfBeNNZHYvVufQaSHTZb+MfNHmyzgWn02KwtIPOu+IVL9y
NE7f5p0yBX/TSKOC/NW3IJqP6FyfjATFC90ooK70v+s1IUYAlzXJ6RYqbdffE1C5JRhMICG+7i1M
yH1dPI4kj6GLhAk3xQOR5k1a74MFFW4GpzMx1maXzu8inn7MPvSndXoe4uJE/Qp/T49MIB2fkWyC
QTTR3vXJedHmu8p0PzA9kd+ImcpD2Diik27p49Xe5G9n/XNKGn1Llvunb1THPBl1inLeCIOH0y9t
iFjsm/UWGySzBz8hbCMmAmAOBvqHNk58yLtwW5tq21jktAeMj7aoAz6aaecXNTYqMZLdKPAnt5DU
kAsdfR5VxYGs65vCIg/DIksF9KHdhnpl/FoqtHdZ+t22wcw6kEA3dT9+CPBFoR40XBcEhaaJ0Uui
9tb8MXooSKMm947UoZoa76Mr7Nu4T2WnEAvQsvhQhkN3oH8SlG6OQyt5s52btYxAX8PvSiZQPXYk
3mwrP9XMhvfd5JyF67q3RpXcdHpd4aAEEIsk55Z6s7/PZNBgHNOAFJSHN+nSPNDSPPIUhoY12PvM
S62dma2vSEiAImWDSwfOrLYJg8YNKNtmkwJXcVPpMaTGbiXzu02CO3I+/PB98YKNcGbMaP426/uY
GJLQrhd41PbCrfDFzc1z/94k2bO9au9DkMJRiAQ85HXMr5iu3mItQyBHErY1Gjd2YlQHp7krK+Pe
X8EIVkHW7kdt3q3BUIfxEBvYBLkZJ3QPxWg9k8ZcQ1PkuUwB4dHWrGcv4gaZp43+0MSVOHRVZlHm
0R7tGkF4iVVkHFH1iaFEqFBjrpwzAt2TAMb/0N/nJDCaHqr2WazXqV7ez7VOsZpDVnoYFGPs/ZGN
ns3wvLNWxclVXTcOqJSC4GtC0glJYeQ3hLHnPTd5dxZVcu+lbX8Gsv0hpRRGQ0y6nRJxQrYImHFq
gQmRx64gCy0y9AopZPTTSOYnsfI9avTpUJ9jbOA5JnUYAEmClhHsaD4ajnVy4ux2JWvW1KxhpyMF
2zVEXW0xoG0x5X8UgJf3TttNuIoguQU9ThrHf4+yMaWIyhDQCvo7felK2nOYDizvkPlon506/s2c
gyo+UaLBa6dVj0ETjxvDThdKwg2ZIacJs/FUeQXyrpThkw7kMzetfSOmR2a5PKi56joDI5nt+JQ9
ScCewTEjXVmemOx9w4+XX0+psZvQCZTw27mbBzeJnIas5SMBkFin9HFr+Pl6s1jNg5HqxlmjJ09r
/9xnA/zKDgye7hExhT+zeQjGjlqzb+zWGA3JGje04dv6TEkc7VXO6NZjzqd912iV0sqeifbD3xHW
ub+n2lTdx2ng3RFVMw918IPbESngDOb39D+DXSFm43bs8nOn6ydcHD0Bx/HMk7aiBVukdGCmnbeg
T63NBePUMt97ll7udCy0W2rgaSjShi44lcmj7YK9MMTRJJElrojBXfr8E51jSiOYLoIuqp91Zv9K
NcZahYfIG90xVeNCn+8mMjvziVBJfDhm3bg7txBXzaQnBFsaRGFwa+CGGOgP0zAThNbCVvSdK7wf
W7+Ygh3DJI1ud06vNeLZ5/S3uZ10zL0QptQjBcrAQyeu6X16ICRnS2pXdzUZXXaw3K6gk93QIZ/x
TFh2OJipu6/p3PDs+BBuSRZIwV05NbFgOH10nSHLYKCVfKb9TVYZ+5LnK8PI6OiUzaPlfvMCw3iK
OmM7xVO/D3wPaH6+ddr2rR8pnIvBfLFNBveBZz1gsn9Fxb6lgPdg+C7WC3Bru9lY4+3cBxG6wvWx
NrURIxqyX51vfEnQlQNxxO/WiGMxn0eRI4r3yAq050dEpzCeEEVuvfnkiQQ1SmneDzQ6w0GHfln5
y3b0J8Qh0BVDLdIiZFnri+/JeUFk7tCLIgBB+INerIftSWfOaNZh6zU6Qxj6Ygi+gKgngDh42kxD
8bSU3Rx6afnLqjxjW+J1Yj5GULSRAsasW/PUtr9JGhmAHEfzdsjFKYUhVHf45TuP7mCOwA26KLrD
zIO/UgAmZJaDxFuQlWKVN4XL/1zUDuCyHvnYZN3pqCEYdeU7VI0ZVm8CTTAr/hDc+0NLgNZJcvet
GzLBDc9HQYiLy+jEuzsPT8iBH2xC5+Z2pcaAKSiMVnTYYG6sZX5fKjDviIJfxxLvkO7pqOJal3Bj
rGlZspSc2dOOQtqZKMSEKxXxWU8BqPSJfug0+Veam9jJ7qLm4I0Yw/pyPNXnMU0/HPTv2PRQUjvm
C8iezw4XNAY9Z+/G4297WW/LXB5AkAAcM6ZtNom0Zbfsp6B+JvuIuJ0yeM1X49B4429Rzs9mEl8h
4TowrH+P8gTHesBguQrcR53A0USbn/IsgtqpDcR9ikNVO8u2kth6HQs4bqlNDYJyO1rzTU1+cB0B
rpy9d3NFr9tMcbBbG3T+KY70F0TLBCvEtXEtdLOhRdnO58G+pTUUb901rzbJWj7recT3JDm6Vmlt
l2K5Y+5CJcjRcAHuBu7CAeUafRAvK0bGW2YpJmYE8vz4ypoF/2DV2fslGX7St/1MBJ6CfqXwGCNd
dxBFc5f41dI82zeldTDGuOXCSEgsC7hrR46/5fmMNVAbeYjGoLXprBMQQGshcMZdoLUvbqyP+22m
xf4jV8/kNDmzFIR6i09Dr0h/6WuybrzSeUO80i+wW6u897ZB+uF1DkU/zsneQ0M5067epCMu/2pN
ydujmNh39SeQgTxMkgWd8PJhVIMZtmN2FUXyF9DH6mgknQDtBABe+y5iSWvDNcsY4dUarG8dtg4U
8Q+EjN0FGUepzGJKqSWiymA9tAPPJybyrbBwKaTJc+xh327AH1tx7p9IfpVAgoQZchLfB2YNLKgk
MpNZKCMAYmZ30AgqRuD4DaGh4skxwxnlk1UEC/ZIRu9irvhCIh6Rtg7TuHZIU47p3SQLsGB9qcUm
xdJ0nVNhSB0ZjuJN7wQ4klmvhSViMHpkOMyLKXsBV5CYxltcIkAaemw7sHrwQdthOhr9LcHKXqHR
KJndG9PynLNMkEbqFm2QU6Bg1s9Un3D/Q6zEeqG3tyO2DFuI53RxoptukuQensOkKZEbS9aGGAWB
4pLSxBN5aby9Mej6bszzz6CjP621+inyAKT1VgJXzCsYa1oTArQFS3A5GFQSF29bkNi8F87jXGvP
YvoMEqrervE8Oa0ABeH/kKokz+UpZ40lYz7vGBXMFukToUjiDuDF/P9dkaUhza+rpPFunUZvw7WO
jetqGXkTI9U2sxk5IBqd6yYNDWRvCHG9sPT7+0SjKdjmNreH7D5IoIAL/cOIo+6Ae6bF+sedj985
sfx619IzNxiOdoF+I+eo+DqjjREZLRckf9Ksz68CTObGJRI500wTmazD8NttYbNjfR/0dKdNxVYQ
u7Aj/fkZU9nnUNafUlPilOndWNXGhplKJBFQbfqSoJncmimMpbRgdK59x4SNjRhj4I2X/rSL8t4p
V+cKYRMCT8ad2FKWjdlaN3qvPWNupkvsgosYI31jvJSRCGemAtyMwWwbQ/JTG4k4aaEfMbtHxds8
8dC8sZr1wYs5PcudJY8T8I8gnEaLvxEMQji2Jnb5mLOFWPqN5qXmLiZjYtSDR2sy3upMukiQv1ju
VZO5GRJj71tCAXrj2ze5g8SgiGgOxsk99TgculMOsID2KTKLtp+e3CV7Ssf1cZ7ThzhdrtKhuR36
ct91t05uvtX8CRER4V77s4F0Ek/afY9/o7e061lqravV28uJ6SpqCCQrA9rYuLPy+N2MrGccOAZq
UXEQBDFkiddhWYBgVcpQAe3ZJ5micfSbkXS0TZdKOVrEn0soPS7g8cHkaFmRvcOgTXrqN39dn1p7
hsj9RlMBTR3suwEjbjaW+6HkjOnsqg59p9sOa7BL9e7H6nk/0DNSQjBudKP8FH3wwxLio6o+pj5C
PE2Do9SjZ9pID63WhqVbfZr8ssXafMYIXwunfgLIuoKvCjB2VN5HwPl86HPxVjHA3qwpt6SsXfKN
NdTvRdZddZ33rUppEdkFhYL5yl4qUiCbb46Tnbtef/WM/tvklfsEyd229qMHf8bWi47jM/fzhyB+
mWxxZ/YaET0ZePjiZ6PTVeqkxVUTeyQjXgh4x953Y1viLMbhZRrtq5beN2v6lg/97zK+tXoSIJum
QZI8+Dc11pxaJHcRuT2tZmGhcT4dg9TV2JbFKtMiiNWsQ3poVJEYaaM7R9B5ioZXy+4xn33v5li7
KoflQYuYCno4IIv0cU0P/yPo+69gtsgMNtC3/b8Ffd8wDyT/6z8nmP3zBy8JZjahuvTrAhVgJjVz
f4n6SDBzyaq2kfp5JoCkv0R9MqbMtnWfEhpAeM+z0PuhVBiS//O/bfMftg+Ji9AxclZ1g5/6b4j6
DMv7IylZD/gMU9cNw4XIqpMe+H+L+gIGZwNjLe2cIZ3hMR01JB77IsR72Ydzn1/1cRJJRMJ33wFm
DL/jlM3997XU7osl8pioU76TrXEbK+jeHPEZGEe6BUthc9HHFNnEtvBSGCSSR9j5Eh0L55mQsy0y
wGKPiZGSVeYfMHQtGzQejCXKRyo035E6HGKdG2MnqPzP1aFt/XvyZmq0L9zorQ7LHZb7sDCCN53r
O2BkisbtdrLnn35D6bqwBa375WxXy8mn4Bbk1TWAC9CuiXeDbMsKwd091gNUwoz4MHhgjeZibOwf
0e8xxUcgh3I2Yf7l1GGXFbvCnJ1rENlNn6ZbwsNo7WjVJ6S8A9rdM0W4qmHA14t7MReYa3HJj7Pf
YT6gesabU/LdN4Nt82S3t9QbXzQvtrBW8zc73PXyqX/gSU0wGv1gxMjmz9Wwd8uAc5vJ5WNb5Cff
db5hFps3VjMg5BfUBjvtx+CMT01bvWOnHwd8fUt2ZWRdF5oW3WwiEHcq/Ed3h62Oc2VlbuEIyqlu
SvZT7N5oHsBdY37Rs/FmrGFKaRORlyV/bs630GsNyvZqvEcpRZiCGVVQOZJjjsMpax6Haj6S8YCr
R+TXK/OH0KfvjRY7fW+XBD33gs9r9fNfdXGfxySfxOQiCAIg+Ix9LhpSv9KUfBxT35oWteR4jMkT
0jRMkfQFUmf+6Mr8GoMow5aiSPfB+shdrnF/6ozaJgKTTgNfwgK+65HMtWNGiX0XfPh5etaaDiuG
iJ6ws9wTZheaEXkQUzpeOTrdCn9uvSvDzo1Qy5nfGYy9kiJ5FtbkH5NuuMkbJI5MbZ5q38b8CUvL
WB2ZDUrh3On7fc/BRCfEJGPJjNeyIO3atRCmxH5+7dYtNYcupNb80AOsPUJTvqXU1mDqj9wwGSsQ
KM13LBwLIsMX28tfG7wWYT5SGzM94yWvqp8LvYGgusECv/dzWsrwssipdD0UPzNVkvpbPbmPa+lf
1Sj6N0sznbpY3/YuAnQrju5d6g1mdetpMfPl1Hkki3kO2/rorMxwHasTO51ML6vOz8M8GSHj/vzm
sujd1N7WlawU+TGoDmKKuKCn5XvgI041yEj3h98iJ0wOSbCxWYuWEWdbPjcNh8gcibSOY8qN9lsL
fgpY/ghBABvxFpyNJKk/FMNoH2NdG0HNWr/akXg6hqd4QJKriHDufScVYJbUgk2QA77WLvs0XD11
ibkJGYZaCKlAVGtKiyhvxrvZ9r//88WMEWSrDJTCvqxrKwbkUjDP+Hrtbx+Hext7ELOPxrTFaZ4G
48iJ+bWVd3xNOyPNFlBzEDUx+JDS2lKrpNQ/BKHdJ+PJFyQ76+7M7YM+4JGAROA7BZxAWqbAaYJj
ktWY3gLpBKSIOpziFSGgWkNZcL8suUGm7792qf1ZZ96mM5Ldy/tT+Q71toVnyRbnSUmYAEgKRaOg
K30oV/InO4XR+INQod5XxZFzBU5FbVx+UnEsQBgD30jrpeLmZpzUvq9P+sJyqB1jmj3GFAL3fifh
QWP9rRdOtM+r1H6aSu28LDi28+y9kXMts+d241tvE4E8K8PPoE39Q0so073RRy2lm9k+l+N4EO2Q
namBP03L0mFPTMyja1S3SkUihjbedE1FuFJP7woYC3SO9zkZH1MsRHAP6RLImMISvN3cUqotUdHO
y/iEZqreVSOhQpG3alsy/vxT55kthcH6ufcBK1FCvNaaRuwGvCD00bMd/puzWL/PRkDKzoJKKlq/
dxYzVEd7Wy2fYozWrYd5zoZbHERXuakTbrv2721veEetsvpjudQfNMPwXztkgSf9SOQSbqHS9XLo
Jpq7Q7xDZKYfv7WL+A0hrX909ai+NxlPWhSGITaIp7US6Wmtq3sRzUynKJi+unMOkSh5LLMkIpXO
JXc6cWVJQP8+Dsl6yOPWP+UBD9zeENvkl2io+pvJQ8fZtZ9g523qBZCzUS3ZlmCedhvFAxwOSgnY
s8i/k6mgtswHdQkKVXKnzOESA2REjKja9scwk7LJmbCT8qiUWGrB0PtuhCeyVzz/WakAUQtMyAZt
wcxvJKTHVlhfzxuNqyJDiEZ2TYixsDqtmIi2zhwwh5USObWIJKA7U3Dgy/bS6OYBUwsm+9pkGjCj
ilMLgo58ZD2c8d3JlaBj+luUIwDSNhJXG+fwW7q/1tS+y6Yn+bYSdKv/pUtdFAd3gYibMlYARg7z
LZW4XCUZsiUJJjUphJSDdAW7BkjJakmvCqn2UguH1jviZ7mtdGC+5by67ugTp40u12FUYNI3uDIk
23eVi1TqMy+bhgQBRzHqidJ3AQXPUt35tarESWpbm1AKZ7CFbUUZduENZxI8/KUJVjTiAhXCcYJQ
PEhUMc0in+Bj8MXquK5Y5VE8yUPsSNBxK4nH8u6awEDmG26OKhblcpT/EMSqF4ip/+0ser276GGV
ElSdCGrtslhb2CZDQ9VWHXelAlULpZRV+5rSY/QSdW68L90WygAnhK1w0WqVcHomm7HWf48qaPXo
Y5srPf1QeuVIAqdziZ5W36gSxKrFIBHVQrrULvvU9002vXFwoFtHEoJ9WWgSjH3ZVGtq3+q+tRKe
7UMXwpcvv1N1uqm1vAQBkpP8E6rz7bK4nIOXE9ED2K1zYR1GBfGOC5/0a6R7vhTNqYXS7jlKMK22
p1RWpcGDT1KN93Xsvq5RBRJXq+AtuLXllNb/Cs34Mw/jcgwtETCCR9iqDtCXcvfryv1ad7LmJ3Ci
fqcOzOUQqSP2xz6Pzjhi7wqnjTxi6ur9UrmqY6e21SvIcZn4JvoLgP9/XbydZLqr7T7z0OVR2Cyv
GPZtUhUAoC4ZdSkpKbtau+wzYuPg9aZ9UAL1PrIYR1cEIPYzWndA9HYnefJSrf71BrmvjjEgjQ6N
IHKU+pOuJUin/1r7Y58mc4s0KXy3fR/Jb8rMYe9JXv6coK8LqPMrTaE1MtNRa5Uk7a8g99UhNCRr
+3JESwXpV9vAt9xjnwFulZeguiRrBfiPY4OxiwP2X0j+f2dItNPXffY2kBkBat2STtRJJggojTok
IuZgMl9AHeK/6dgby3ioshIc4ERMQaUEfepqVYuvuJZOghNyslu/pOrBHxFFX9s9QWdbu5AdmGqm
0/h1hKWiWemYiZNkJy5m4GEYff9QC6vNi6RZ3bfVvohud1S1wfFyuywiEIjEkaCg/Vrl89+qIKaN
lPf2XqVEqLwI0qYRMvoqeWFWSsav1+j70YKWf+5sMD46XsIlVIzGZTM2daropqtJjHCSfERDXh5i
+SeNBieyWrss/t2+StO4i17eE5fyW/h3HzEzV9mVa/KpPqZQP0f/7Ow4Vnr424/9u5/9Y1+eEJe3
9hano/xd1aug3N9x907wq9lVz0AQesnV6oZfxiQfR5WBMYRO8z8XY8/T6bJvymTahqlre70zvcM8
FTARRElfUh4L9WPxgnEGLS0fo35Y7fzjY9Tm334Gx9fOIeQaciDcrc56NRK49epdXx/39d6xmdGp
+HwbhjXmB/W6Wrjy9/16FcXvRi85UTS74TaBfKwhq0lHNjAk7XTVu2BiRkrd3RGuANQNzetPaeIz
LKiqg+LZq9CLL8h9Y0mcyVAb+Wn99gfUPkYeyyGMyu9oNR2KxeQc0ROKyGKerlup7o8awJQQVKPq
etHo33CTqU4qXUAt1Kav4h/UdhaUhtQfpFuVIPC1ULdttdoMFqcQFJoHlGPDfrLEr9Juuh2/N3g5
uVDBD2rTVk+ErHr2PSDKWCFqFAjceUY9rvjaQJzLcY7apdj8ahFnBrq4sjgMgTM3R5VboAj9qXw0
+gGMa5UDAeoSaj8PBqZ68hkIkwZ++FxBJCMqRKqjGaWosAe11g9lchKciPIG6pDY4kyrvRMyBESl
fqg1A9uEnfaCmHduvbN8q1rrXDskHZv0OHlzRijZ0t83OQUNecdW25ONeGahP0xaO3ndqRxOefKm
gCjW3sWQxYdxlS5JOVhE4QJLSK3hHUJKSsq2tRq7TA4KfemVUmt05YN9huUha0ll25k3kVTGqz9c
LVyRiG0VOWLTSBNUCdYGK5ocogFTNfSwTcAa+gK3ZybNE1Oi7RPHdg+05mPMOvLSW7T4viXZc69O
nEBagTCnMwFXq5DwpOaPpPogXq+UVlmnnoVZXcqxVUwFSdnLAeoYAApGY8BoKzwErHGMeC5cduJU
0baiwzSWyz/isij9jDy03sPj9q/9gAkkOYZ23NAjTEAu0hHtrj2oT1PRI2rtsojlQ2kw+ldRxv5O
fdDfAmbcueSLt1HmWd3oHAebydiZvoQ4JgjvHTkGV4tWjpESJ9laGS43Pdc4wOoFrbaYHAzteyQP
jTrb/KBENKK2HcxQnG6DJTi41jtmqHOlbE7q5FOLlBohAosq/qTY1+5Mypx8tBls1grqUttgmcDZ
L709NqLfyzZk4wnGhb+NpOsqk/6r2h+xEhhtQitQ7U3xbEF6rX5CkkTMHyzjiaDD8aQ2/9M+pNFa
gP8M++ZoVvVdO5bTrYhoSMHcYlxDoWhMNwGKuP1aInkYXO3b6K/ZKdUjb5+YLmmFQV1BQy+jXbOW
7R4sJZRQ3V/vjfKRnp53tOktgFn81vSrTzh3/bTaUXTsUyJMB8t9Q+6TXE9Ypbp61e+FMOprTP5N
5N8w3M5uxKJbZ9TpGyPzuCDiZDcZy4C8xg4hqN+j/NJfQDzmV/mIWA91yGOGMoEqDB3GUfdOU06h
cs7G6NhF60MeLemxJSP23EzjNWLK6Di1MtBwcvYprPEtwu4b4RGGsvRZe3Q9gPbaZEFtASh8ZffF
bYUPa6cFko+Ljnfjtq64GgTE0phmTdw6zm2MzwUxhUYpeHmdrMAKJ2+i3e1N1sbQcIiYjm5cDeZ0
R2WrlV7e9qzWRN7+RjE5Isfqm2srUYPc0gpzAiWhsdBQXRtjCVvRwWJTZrnYA9MOWAONqZ3eFgV9
aoPZOBm94SoBMLpl18esSOJjRQ+Ons8dt7PpCYWHv19MWHLEIyDvrPTpEBdTeZcva5hgx6UMEvdb
J6MT23nzfrFicW36lR6OjUARZpvwU+q0ho3s31hVV+29lrzrhNqMykj2mwen0Z4KDKMH30t3xkAh
tbTETyetz1Zgwu5ckoPAZL6xBYtoIPbYmoOdHY2/6KFWUIJCf52aLekLT05VzjdRk2ZH21meZ91M
dm1GaussfOfUJKuPGFP8qG0CBkRloDunsr5k+ofbU8Stxl9NTG8NbD0V/uC44rENLVfckOY7bOhn
m/vO0qkEF9lj6xrdgZjDYR/1Fr13Z9YfepuH5VQVW7D35hbSZbv3eVKgQyDfdUAoWQQOjds6Dud2
cQ4O7BZbM2WGN4LPWl+sfV7WK3B/yJcuQ/+9tZTTVbOaS1gC6Fqn9NcINxZXtcUQ9nrVst86ca8b
wTgvxPrmweVsILSX9Y1laWByW/7jxkHIVCxGcjtrADvcVEZKWDU5A4JmBo6x34Mjx5sWzvecCebG
51EraFdTpYh5mg+oD03illNrGI5xZRwiAJVbqy7MbYTeDm1CsJ05QcOq9+8ivTwHmptft/5w1Ium
vMrz9qOZaZbUhjVs/6d791/q3lm66fz/undP5Jb/7vvfv/8O8bC+fupfSTnGP1yHugGsC1v17sBh
/LN1F+j/sBB7EoVDYI7ls/yrdWe5/4DEobu+bVIWVf25f7XuLPsfgW+5iJsDJixWAMXjv9G6A/zx
B4/D9mFx0LWzdcNydZinf/A4PHCnWjJB9UxAu4Zq2KPC7uANDFeD/qJGXbVlNgCLdB9HdIv9+jIe
Uy9r5UJVSY3D1LYalqk1tbgM1SoBvpDs5mgj20VqeKOCufQ4Zpajtr9WfYtudREMGELBUzBS2CiL
lSdHP2pNLYSqDApIxnutte5kuer0FfelVqcIqA2RqOxVw+zczigSGlZjElwLP8BtYeolk3bV2m7M
1Rcjn/LzF6eoQMSXCLscAOfDep4Y1c5lJ06GjiVvs0YTyehmZew8tzqnKw/Csm8xXxNIkNmBidcA
l/s8VDRZmmdQr1Accu+ndmfZ+lu5uMntYmaE+M7SwrNGx4QJSFgKG/poU9wN+ng/2cR2F+iMwoWA
8g2sA8IW4MiLGA821Fe8RtlBN2PM1TaD3XhOz8Pg7YNJIK2sku9NZ50XwB+Agi1jY9frjRcXdLMs
8TAX/SFlABxS4mhXOgrTMzp8PPEom8Q0MyWaYPyX9qvuFk/9hBvIjQKmhQVK6goQolGWmEHTPOyh
v4cgjJ29H3zzYwO0G3qQcDX87xVNpqbp5p0TZajm9OB6QWkMLtrXjmivsl3awweumRfspw6+ptZS
Jh8OGZLtZy15nIbsrWB6V6XkqtgFBp4IznTOeJnOHdg8LyAzXibgTMTdbIQ3XZux8630DPuo40Cj
R0GMh7D3nlGA0iBiuTCKfmv6FOAJabixe9zAtm18apXmbqvUDE5t8R/snUlz48x2bf+Lx8YNtAlg
4AnBVpREqldpglCpqtA3iUT/698C6vrW5y8c8ey5JwySkkhJBBJ5ztl77fpqZY18MLMbB28iYyr0
dJOA+K679p4hLSC5ybS3JSaKoNbmR9dXzT4GVq1NnnZIcv8ctXR1MYcWGzRt38wErToYE2OPalRS
AYjvw/IqYrqDlvxeknZzrBdNDJX0RxKaCSRpCs+lppmfFAlT28kcr3rJ2JRNGbjQZLACO7a/olZM
GyTfwEdcDpswrU/g2smLL5qD6nALt+COGUkeoML7gaYPj76ONn6UoQIV5XEJjaZdoTAxxa2/hcuS
MZWy2DoL6rM+waA2nGYBzq8R423CYGEbPqCLOUE93JZe3weicZ7MpP+ed4StTHP10Lag1gycBBqp
VcgYML835nSKrXlrZISBhLUMLGa5zKzUY9kM3XYak6AaMzITHAhamuJEbI8lxCuG0TkqVvhuGQzw
M2bh50bHxE+z/KzPRESjsTaJ5ymyAgRgpd+yi0GraOvxZkywyntW9Z2jAx9FNyQ7PRHWZsJ2ui3l
BNoLkpxFZgRH8ZZx8Tsdu4ixxGEt8gzo/mFW2mdDH4DhTwPCO6ZLVYXMyplh4pu0w6i0dgqwYzLT
XWIeo1WqOUCl8fccQA9VQ1DYNL0rCJ6olSxzNy2/mCwrO+isqN2Ss6NOhf1cGOIjc8mbNfaJgx1G
Fh9Cgf4tadNv/JC4DGs/sLVwf3aO2x6FJ1C8NSEmLtOutk2m3nIOs6Nr9eh8BjyYM8WNBic49ONh
pwBO1v6dYet8PMXG7/GQAAI6pDh9D7Hvq61mjunBb7AKuIOB/vQUFc17FnWwK2hjHFlADrnNqRFT
xci4vIjlTSpZHOZ+0A6xiwQg1JFcaUVgjY1z7XT7R+6wpkYoJZLxOvZJe49yg8D1polOyn8KR8RP
Ckoh/6AEzxJ8eCD7gU7MAyL0CQS2qcnNlETToU9dqMvlxvEBQg29/mVmPCr06DPSgibBwjpmCcXW
EsiR99swfpwiiMhmzMrZg4WqHYB12JkWCtLOjlHvyTAJfFu8WogJOUwQAZDJigfVY/MY0Xf3IvDf
WulGe7d0q908yJOgqA6mcOkZyyE8I8ntywGR8zDhsBm8n6SK2HuCcXJQJZznqJuRDHzkggFRyJXK
a4p3x/6lFRJJuwYwvM0Jx6kSvFn1L68qzRtEwketwVEQDfnzWCx2Eq1pAB8BJ6c2EFcnLoK0xHuU
aZiFMWTo3Y9aRlAvZuuVJlgPMsjQ2EkOJSN2HzD4iI8KIWFUQ2yO8unkUnV5VHAaCj+8Xwp5MKJm
kyHlqZxaMjKMokds8X2u2bhmVuucccIUAqNTLz8sKiBsAp3aotBFrwMXn0lP+X30h89xQq5MYdVh
+CooPmDg+DeEgyrKiIvu4uScyiw/4Qj91lT6cPLijqtMbJzCIj6QTodlsi1djJFzftRQ/xwaZtqD
Y+uoVebiqjHNJOseeLtuhrvCrdQpngTzR/ya/nhWBqckrdlw28Tpw0QVGajXpugjAgT45yHq7zeD
NSEEGseb0JFo2R3/SHcOzooMstlqLiXWPyLP4mdZcC2azSE85DqauYw4DgJBfjkRqP+CKBIKThxd
qQ5ETL3RFQNSOt3VHdt76CUHEM9v4PacoJaIk2x32b+Uv5Cqa4HvNKQCxRLaOxeVSE2XKZufG6Ha
fSbSCUk3+E8DjxBzI/sxMpJdqs3OmTbsmXX6PsGyv3cs+doQLHyYdHGvpXval+NBU/olIbgJup+E
L1lxTqgS74ewyUvRnCNEXWJ9K5OM1npkQBduRYTv3NDv3dJ54sx51z1ysGRdj4cmi29WxMB6k7GR
yBSWJtd8rJGe4/+l8RIPbB96Z2QdqDBro50ugJeditnXb6rlxorND+bT6Van7By7ku5sxqIOQfQh
ZgweeLH/QTekgHBcHcfIsQ60qEfWOhv8DSkIzwjJkdqH0zcdoNdusH0KWFIPNjUY8x3JaZ8UmWSn
2Oy++kyjQw0b91HPSMWgG0Bkq4hOCU4uCqENzUu5D/0fIRXhzjEgeSW+gUB58LwN+4njoGnfWfPx
rmiSCKPe2UeSTp/QbCsQg7+khNtcs5Dqgw/3cP9OKYfphIgtmQ6pox5K5AEhLuFTi7Db6edAX9bv
dMBo93saVfZyT//pceWtDAxOl/kFdWRIY3Q7WHQUM+tRpA4ToGXasg6NdUIuoF9OG7XIVYqV/K1x
5h3AoV0SXW1di7blOiCjd/ts0XsNWP/vhgUu41pmfxhVehOJ2IE1TpbGQrkAV4VRb2olBrLcPFaS
VL6lc0YXTO4hkzyWqp1PVvI04YNo6CNjPEectrR6hY9SnpzBk+sXyZ48Qro8EvMiBNob1CNBKfCX
4UJNoKUzwS58M99rbf38e7g+sZPedyM+cD9zTkVnDqx7MJ6W0UnEQAShepHtjNT4KR2t3WWFiE9S
QGp1ZboV0ggRM4OabqEwbfUEr0IcdjUXBpr267SuCD9sFSLQY7NMGyDacpLolvdYtFZzHJgDWqYg
+CLa9DGdykHlIdbJDpgyFN1janS7GWXDvm3Euxcp/UbRANrGeC6Ru0fzTQUjbOcC5yoSRqlzjpZg
xSCxj2oJ8nSi8kP2T0Xq/RwIH4RRUGEANjSyxnIY9NbLSFkPSPk5kZpJW8YiM09ZdFhT8ekn9Hln
Jw7J9eaTRwApF/Ise3NOJyPKX2e/M/jF7SAq/Hf2gTESqPQWmB2U3krf52b/E/yHtqN5G0bZgDQ/
/tWO+XkF0tf6c43Y94SEf7phmnFp7YpGslDQ7b26CboK4isv4walX8kNhxEZStGu1NmD6TV5l+WY
PWjSkQeHVAPH0+Xx99A6r1TApq8GzatwhfqPzbRwEJebIfrKXW+CZDEXe5NEQ8si+GCjz4aPUwna
lmZVgbag1D3pqINF4WYPscWss/7GjsLfOAWLDYCWtsX4IOuF917M3jYayxfJYrsX1jaup/6cJPKp
H/A0V53bnzWwtdPs4SbtiCnPtRuVtJ/sHl5zCUNVEwqq2xj4XWrvEb3pQwz7SuB5Q8dCHCS99Rti
ow+JpH2snG7clS4c/rrIzRstq9wTmW8oakY4/QmwxlUuMBQPpjTLwF8kJSsDjW4cJ4oNDwqF5kTK
SGWQ+vPhpoyNQqw8QaFrDfkT+W0+tiwdQvNZVvC2M5UbgCGnpUZFGB3p3bPhmxLv2PgRKrIC9XmS
3ZEKADvqCrSuC4aWl3Ot6LmaIrFvCTY7d/hTTmAB2fKluEFEWuz92H2NXMsIYndmwVs6/I48i5Km
sCwDFHi8d4eZse1QdUYh499K+a8yMdgvLDOY9TCfYvAXLDxoH8U3XAgfcVZXQT/Vt6lJjoxldTsL
dHSOjcchSQ+HzAzZYJ4d+JdsqV2HZt8y0IJBcYrtjwIgxULhgXLl/Sq6TrtZb3R9kWFCGnkYiplj
dKld7aj6501ed699pcb9oDn/fEoKrF1W3Ne79SYUboO0n+YnYMV1k76bGUj/EbzQszOI6pCfjjX7
Gz9JRDBqI1iM2Wm3xdKATwR6vHyOPVw2ojoOtCREYbf7OJcjaRCy37dvCYsRSi3dvklk4fy+lw0C
LYZkteY6RKymoxY3KOPrUlvcEeCmtm00dEcl7R2KDspKW159zMYHXUj3OEsBk4C4CsKn/nqzPpen
jCAjbax3a5iFrArALGn6WCLW3I9TlSFffDBtAE1RGU5fNn0VOOU0W9MKneemEv691KLoEAudK7Pv
httWMlMsm7ZFs+B5O8SN78Myx5xs2ssDLJ4Ac+7Pmq6+9a3u6BUUmReDS2mAXbme97Cypn6rjZYZ
WbhcJY2Y3W4qSQhYb/S0R+7ckZWKYpRlYyEkLkrL9UabH6SlidN6WfvztNmyRV+Igv+Kr5i7+rls
bYzIHhqyKbE/Q5WRrBSaw3khEwG5ZvGdOUaPUVGd5jkbzqXoCyxOZVru6pE8kUnke7/sT5GmwVfw
96wBOleXWHDkFPZ1vSk0HcBK9eS0rgpa33iRvtVx4QxhXvlwLEjkrRoHJYfZ1oS8mUg2Hfug0vzg
anK+iznyAtuIyq2VGfatnhKZk6evGY34b2P5iFqq7FpQZSUc69g1kk+77/SNyh11xtP0EGNlfqox
0vq6F9QxvlzFWPAa+nhyijj/0QLcDP2e8XJNEgk63WpLNPG0E1lW4SQCvNPF1tlxI3JxbQqD0ayi
c2N+zHpx8jIfzwpgPCzBm6pOrTdVp+YGYDvxCcTXYFbBdF+C3hpShVzbw7vi2M7PtsufY73wj06n
T/sRH3k8UJ6FMULoOUlOM3m6YVEYXwAYb2gKvE1mYT02uYiYQ5TwLSMzvhk88BRuNN7Xifyh+4B0
E1AXm6q1XXqFaX8eKv/ktKZ71+sthIliAlDtDcQf1d+NIbfO9WXMC/uRCgRWeFUM8EX9LZDTaFtN
c31KEYtvo5rk2jkCjxNF7Ccm0qqhJ7gdpudx28hSHrOwaW6HcAxvIzt9dIbPaYyzDxMaNp11sUtH
iywM8em9Qe3077kqRtumdYznGDcjEdLmaUQPusFgON22DEH2swbgx52UTxxuhm13wUI0eED9qHAP
fTze1LUD8bbOpoNr/WpiMjGEk5Kxx3aEAsTTdrkKn0nEZRers8FIXXu8k0pNO6sV/Tb2hu+5lqiL
U6q3GHl4sArxVm0YZjZ3S9cSHe4yNdeWiSbxrQVaZ7UPrQ7HAqF8gb8s/1kvZqDnXQtKOH1en2Iv
NN1cJdQL+lrcrASxdLDkJjdnmE9Lj6lfhurtcqMxovDRvpHeoBiEzGQDGxyAuaFXe1h3L9mycje9
PxwjK8aaiHZhpU9OZnOlqkeiuTxlrmLM2hQv7Sij/apbWm9WESQWx33VYoVOliuOjK8KRfBp/foq
c1KreIKUHmjr+ogX11Rsrlep7qp5Wm/MUW0Jp6BroCMEJ88VzbVDB+Fm3fQwHfrnvdxICdApjde1
0qkoa9wiBkU0QhwZOVCEYfwwpBcfcGqeil6g/xC1fzYjRSpyT8PQp60SGmA0sHelxzriw+vHnEyr
1kd1MFJRShxvmOI2mOVZP7TraGRgGMLW2M70CwDXiJ89iKrzZHtnz4MTWa4CpKHb5dVjHKUQ4QbI
bmXabdIwexazlVK80D1OTLKDCZ7OtnUlL6nkvXppY2CUzjUyCaTvQ6ECZxrCO45WRrhTxRJZmdt4
p2WMeL05vnjtjlCJ/lAxwozgogQeGgLaR8OW3COWmujaWe6VkAFEjFm0zaVpntzUfcyi9BdNrezA
552NuANivdnlM4njwOleshTgmy2j3eR1RAYsw66Gj2DTaLh0kqk0d54yQAOnL3li/SS0FZ5Ugslm
iOJP6vgL/mAiIDM6PSoEB+qngUlzkeWx34+SSzQCO3yfB5oa1hFdQgqoNu13Ft56xpEAb32D2DLL
w3BXE2QcuDNhGK7KfMbVywDP2diDR/6lLrbd7H4vM//U+vltISegEpyrjT+/OYN7A0OMNKvsgh2X
Hh3g8y02X4kVCMhZwX9I09ncZIKf7pY1bJ7P3USoiNvNT6Ox5knX6S6FUhMoC2uQtOrbJeEFEm1q
XJYclcLUOEC9hFExzV4DlJsUhPsyziA81Jd3gl5pzkBx1OnpLqElI/MARA/FRzL4ztEkfwKAF6PN
Fg6OYuhredZGttoTjf6nnQyZv9TGe69o+y7b2HL41Kmuoa7hNyrm5D1iV/SoCMhiRAMy1G4LGs5s
B5M8eqIQSME4M+ykKx4/qbmG4hVyxUMqEpR18Qz7+M5lT4x+I74blw8a7Ka8dQEpkgS6sYX55Upv
3rvta+nnYpMX7gujn1eHVIpd3BFI47b53eDSCvFFmLHxq+9l5GGhH+CPOakB6CB0Tyo2zCMz+7s8
5WpWalkYdDrif6y+aeKSLjc9ex7R12LytzVrFle1Bp0U0SBTh9bCIhSBYVq9B8cdxFoKE9URj6bJ
QCDpCf/Wo2E3GyTb0YpTSmdsUtQNbFLM+NBykRugXwB9OptgiLEs7/VwgD0p7HI74RIVw+DsNCfr
mfS2gR0x6il87Jym9VPz2x+WGeOIqeCuaVXOxvhbFF/jLgpBzGBRMUl00dkeEEqFwDN0XJrHgqmy
Gm4JLDJXm7SLZmPDRlryzwL2BSHN05oPp7F/jV8lU8JNHpV3YIed2yKK38r0i0qVCGmnzXao6zuy
wLe6MCnZcHgk+Ahm8pmZb+/HQtXPyuYAcecn6ege9ZK1hU5WnrvkA18gZ9ogQjB576CtBtoD1r5V
E6CrLCIkMRc3EB63el2BRh5oCSxEHy5dFpRb2iwNge5EhGwb870ikpTcC+vFbs3viVXWOzmglYnn
6rUE/oqJC8M79Ipz0xFj244jW2W6ieVkPDMJl9AfwC8Q3d3Zz2HiN8fQ7W+LKnsGZ2cHfoqTmgTO
LcEv3j5Op5iFovyMDEb7tYOuP4YVbjE5CQz56NIYGdj1KJJK9tjFK8gOL5nNeCipj3NZ9VvP1R7J
vmufYpucmsn/VmYQZvjl/EPLkq5icY+j61eUopGYhsgi77lcCrSUmVHJ1ShmB5VGCnWgV2B8h3gM
SSm+QRa7LXdmpp26gb6xj3trJ2Algihxms1g+NGGCxvO7ET7rjR1cEJMkYaK9umiunZHHHleg+HK
7Q/sP7442bdxg5XdJhmBtoJJcR1rgWterOLcG5xpMn1BnqFvBGy2Q6UzrFCR8eoCYMOdA2nOq29B
qp3sZFwaeBkivqq5zfy5PQz5nj3NBcrbrslJaiP/RvEydzPVHf+I7EnW1i+zmY9M1vj93eHb4IJb
DGO/I6glv4ufFypfN5yFUzIBkoJ/g89L9HEt70Jt2IDg/cALx2Ylad8YIjgwcc1LSnPwlFbaWTp4
3fB7A2cg+zfP28sYQ37iAl8EyDDc/byrkaBsatvUQN7gS49F0Lol3qvSYjIoq32f+19tWPGfmWtx
F6XzqV9OKEWPKNQaWOvNxgVUC/EAd3PGdULhnWNiw+LiLNoKNVKDTp2iBtLdnScA7pQhnH7BzKEu
4Um4H3Q3vyRST9Dh9WYcTi5EnmcSlRgH4cG0lk1iZH0lhDZmhKedWGu281ichL44kNxoR1bTwSgL
PchLLFxaCr1YIzu0GABK6/olN9NPJmxyn7TtBCWMtczW0qemgrHouBkoNg4xfWRgV3JK466clhRc
sAhZmXVbocZn24UBXRAB6UkCzZCKP7oxKLWCkBHOrphF1fVgRk0wMbxgZm50EzXuHqMJltppEcSx
XZdjcWT3+y5zUqByE3KAhNyVMOAc8vLT/kqd3Lo36/6b1sG4bUCinTAcBfPgih2SBGLRS1XtnNGD
HeOpX6wx5OLprheUY39uI6YL40IBM3o6r/Hc7UiJ+F7RonJnRsGYe+n2eBD7dLE3ltYhaK0q9w5t
b8eHcFXt/evGXQwUq77yzxfW5/481OYFU005FgWyVAYuT/SF5ap8/Yseli6CDBjh1AFp9RE5EovZ
YRUl/uX7m9Bk/l3kL/X64+v3/OXu75dbXr5amgnC5PQwFv2kZ3UXYzZmpnh8cb1Zf/bPw2QV5f55
v7+89N++/ff7TUOtw1YnRBrC2ADOhHdZ9ZqrenJwUtRt61sbIjaOxazjQo7MF31G8e1Germ3o/aL
pth07AjQxRbnVceS3fUOcMQX4vZj378lEn1sQdQQsNzq3nXh/cvyWzoP00cMMJK8BPfWMzsY9ia4
B4olxi6Dz27o73dLWagb6VHgoLX7WCWXq+p3vUlXn9F697cAeL0bm75kzLN8ugr25k3h0O/t7RNs
3L9/fX09d9Vtrl/Kl3db7603wkRk+PuVfj9pz+wtCRFkI0ey3/IO682fX+v3a/15/N99z3/3nK21
3slVh1V66ixK1IFW48a1QSWuD1fl86qBXh/+UUP/ebg+t77Aeu/PN//tZ//2cP2+Asw/+zY+i2YZ
jjBoo6+0uNBWVfkfUfbfn7SAxNMjXL5/vamWH0r+/ND6eP2KkFQ/nXcaltFB03FIM6/mbli5aP7W
u+uX1hsnAS8DF/3Pj//tLdaHlo6w8v9UaP8zFZph/39UaOOn+q8KtPUn/hMeYf2DzZ7n6VQzpmXD
IPqXAg2F2T+EZZqu7hkmyi8T7dd/JkKJf9g+7D7kGvBT/osCzXT+gb8QhrlNIeN6vv6/gkfQV0Ln
Vlc5wovy9OM//s0xDOT1qG9cE6mbQKi6KNS+Ph+TMlL/8W/Gv+tEx/Wy4rJqp01/FKp/kr1CiByx
zalcNvK+BU4prB8LGEIbf55uS+z6yYzIc+JbzBxhLshneNhwZzymb07x2SiEIZruHheAPTDpZx9g
6sby4weGm094sW+bClJbPDvgb+IOzo39kmkCVIpuqlus7Z+l3jEERQg2ye2YmBdhsBFI4OKnTFC6
Gu0yuxW3U29zmVF+xuUtKnDSFaVD31PdO81IpG4JyrrzSSdEnnbNO6F2pZoPgwcIemzPZtdG22gm
lFb7Sn0foEFmugQTubAlMCW7hOfBDGXTZBS72T2Ru0McZmLUO/CKh87oXhcuDpnaA39YedCIc1Y+
1eTg2puhS/EnygGYXTKaBz2awBgUey9UH9Iz9l1j33aA55GxxSfh8v8IrMHtbwzcbD1xxAnL7Zlc
TX4BExN+3UfmHSHP+tlN6V4ujzD2mnfrPaMR1inX9TvPtY37mXqZHmjiHwghAFdt2uoWYAiDe80S
KH+IiWIeo11KaJXX0Jqja0VqUVkN8+08caVqcjp6jLH1azQ7qOZZ/n4/7KpQXkmByPQESpg5xYC7
MIi7PZ3ayiUHidFVDHoifIvCUrvoEKH2XUSh4GpeeFlvGm/SLrVZPfXW98If4V7NbmtuvFwAqouq
DlMAhmC74Dm9kTst5FNOEw3Is1XUYjNnqtouAU7s403qm7p06URweAdQhr1bsJrubTM5RIiMNQGH
o3vrD1XDchnWW4Ke4uvYuMl9Age4gO/tYfjsuqDRzfEAzvvqC127E9nUPakpiQ9TRBhA5zrtU9k4
9gMTfHzSsW00L7pWcaN/RBbhkOsDE/OFPVQ94Cc8e0MqXvrC2zBlYtwPivds6bTTMqHS97nWawR5
Dg1RZb2PlZqeQ6t97bGWfE+HQpKBZNsPvQiNG4iN4476Z0CvqXc0ItTCgdB+SqFxAI/1fS8Ne9Pn
QLx0zEI3ftk5z6aw7n2BlV3oA4mGjfk0atX0w5PFKRqYMiyJhAjuRfytGjjFcx8VAmNcQBriMcbj
/wH6C6eNUXnIxdnOI7+L92oQRCGW/YzRu42Oks/5YQ5LArYyz/nw5uhUMxr9Tt8+CNGkEAc5vCi3
mo/xIrH0lKXes7na5aEwLzSUCCcdYCiNmhNufYq+1yzzbCQtFUXZolMqMgtHmRPp1HV81R/MgwEb
Ikht18Pp0U1vrjLepkyrrsqmCzQ28G280CGVUqn+R/GpGXX4mGGnQ2Mkz3nR+/dqRJUVGRDM8zHx
bmmAJAFd/Po5Ft3BSXnrXOFhoGXTP3tho25Eb774pn3HMDf6LLREbprInq+VoU93cRajFS/Qanqc
bGcKOPdmBLrLQuGPTxWJs0+laR47x88D0skQZi7PDzFQ+zaZjN36Ha5q/GPTAxtBnhFgkZ0eMnwF
D47dDndlktz8eYrPMsM4kRDWJphojGX9ptcWcjCv0nbrwwmxIr3zkN+qYCox9PmbY2SXEKDBA+q5
7GWqkMRnw4egfXSHsaR8VmV+n5QquqyPxmiAsRxjMqHfzABz9J5ZgdijFlN0S+9bf0MBBqbGcZ6n
ceiu4AtfHUSh4DHyx8ow84cWx0tJGnBgi8nZLennd3Yz5ncanZzKArrpRSbTGTj0yTk0n23TwqiT
eITXuaHzVNuwAac8lD/pDHRMLW576ZpbodU+ro2svCupTS58ftSBfR8zGAjLo+5Xr5GtqSetNIpz
x+VyW4RJvXcBmBxrYV0iBJU/PM+4eLmufY00rMQpd6MJOjz8887H0rI+3FZ9TNxXJ81To2z3PV96
i7GRvdmAuymfUJBRvnjvgz8TS8XhBdeZ/FtXRNV7t+OS37zjXgrP2LklGr72F9xlOmLCuNRD0b+S
i4ALMzEKUrtDBxi4wl8SaeFDSa4b2cfM6cPWJTGvl/a1mVQZABhv72VJpF4HZ3Hbd014FHZcv7oV
HwpJU8l5TMr7sKr9yzAjn4sjN7rhV05fSC9iI55P7ybppHvDjpKnQq+6B48U+wQ95JMcbNbqUBCT
UtFCM9P2NpNef7WzGoWml3ZvjaPRKKkIz9K65GVUzRDYbqlOtUySF5O0MjAK/EXrV5nZuJnGjqCY
T1Gkw11kPjxfHdE9GNHcnX8/tzws+5SY9EJ/DdGI3XnLzXpvKPl9ht6Jd+2Y9efRNSlml3vkqCHh
xd6zpQ007qyIq+9YsjzpjRJbD2ol/XqzphVGA7bwC3nNjeEIMf4XJlLj4PddHeS2VQHCqLgMivwm
KUPmmugW8ZjYiJV972gh9wg48C1AJt8sYQynLImOca7TfSGgedJSLuyAPTdm44a3NVQkQJzpvUmz
rrkWyFIeNFbZTRfBetHET2NmQ2RzUTgU+kycoankuV+oQCLRn4YwSQMjDY3jbIXMor3G31dZfbIs
+S3yi4MR9aCt+2w4Ei33nUV4hlup+ZdosmkZVd2bdLP0rrehiEsQNR3yLtfh+oDN2w3q6SnpczL5
CNgEmNfytsiOXdtubyz3y4VCOAME9ydmkFpMT6YZHwyHaD3VyF8YXAIoj/pWCsLcmbRdaYsyUTf7
H9Y4nQgxW+LNjGTfao7cVDYuMByJOKxsEGKIbfUU7Wqj5+beFaPcD0kdArJOt7Vff0XkjRBqXr5q
LaGLnDW+YyHMJ/bOT/xXS5pfRqHdta5+r+nhGHT2N6+OD4PhPXQV5sI0H366nUvfUsJEov5/iTr1
mrlE32FMOMgOtGY9/cxqRScn18CTj29OWH/BiOmB5kdnthouGMetPunblmH2EMcP0Qx/1Nnrgw46
sg8/Kl8DbfQDbgkHc9sFflMDLetCetCNcWhNELKguDGUOSrok2iRxBI7XzgPNfMPmX+hCHyfbVR3
eX8oJ6CsyJPAauY3cgDhODvGW9XqT8g+HtHc+5AwOJ9g8YvNMEyv4WTtapO6OXKOoandRH17CWdm
fsCsOJoAcwM166+j8gJ0rZjbY+2xt7TPBTSmR0Q806FKNXGcXEJXWIk3njk+I0ZC7KrVEHYXWChI
GgAqc1CRoonE9RHZ1bOZzMUWIc/i5ZRbzn5kyh5digGml2dySjbpSZqO2lipjoaPsGthCdQlFpkF
8qXCPtL6XOstBubyIpcpXROrW/ZP2YFVzUVSuBmNkWb9QLCsPagtDj3ccCbs2lAihHYvABZpxFu4
AMvwbBJwTb8Xyr7OAlNE7wTllfe5339zC3mG7/lVtnp9UNr0rHM+btuG3GrbtY6FOd8OtaTXKDkR
fd0IKMQWodV0NSaEplZKtkrrwQKu+XiauHuasuJc6OBkS08nqcNC4w9We8+hjsfME/F2jvRXvbLu
aVfSU/OtZCed9Nsswf+qnL9beWBfQQvNvkljTfWvqrC+YY9DvmM439A031sdk6LJA2Q0xT+lzTli
afKrrxP6tcSrBOLFLfwP1zO+p94PrgBXpuf8qnXibBhgYjH75RXTdwY+t2ariEMri4Zole6aqSWp
IhfbRJs+e8uDjmv/7MXwc0rkrV1jlkLGW1TFLcz8k6P4yAmz+4qd5KEd6CODu/40YEvdujGh9QLh
t861qCfOFQycj3bOO3jOeKzi+I4N8ztT0qWjDMdP3Hu1/0C837WqmItPxfhN97q7CtyGDXWQrRHy
8yb+gY+cQQUHYEEKFnhtte+7FLpqLS5NJuAwoZ9xQPnQZSM8ovLUNSzRwA1NyUEy49K2GNQN2nDV
jPSa1vaHoydEI+B60AgBqMaZbrTqbiNlH2VvxTsQfgE6+5Ss2r6Hj83wEZkCjNemKC6R6FiyYlra
JEloXRxt5RDTn/qwM5RkmG9+dt6gNg2GU4XEt0h3hIKGAZsGDzi+yI7WkFxUbrYHYfRXj0yHKm8+
Qhrzlebi7ekNQgagyJVjctdJgsXb1jAOIiFIwJYkpEoHt0L1iYawO9kMHcDEac499T5tQkJpmo4I
TYLPCXjz+B/48xjf2cC1J1/FV7cJ6X8DLp0UqCooqfjE9yGUyq/oMX3yOutJ+GXynFXWWxhyaUdu
T5xjONz0DnBZdlnqRAS9vin9Dr2/WV5s2cJqsPPbATI0gtgp28PfH5utpJRj5DvcMbDUH7X8OcES
szGd2t7mFtjErr9Q+dnbaGI1ifpx2ko/Ib4s9pkQemEAk9o5aCNS9w6Rf9wmtKi98kLIPZppHwU7
ruhzxqd21vhLmWyeJquPdrWeXzSNlC3peJdh8BTqCqIHUx/ont0weIRsx/iIzDFLGz9E43Yn6sST
EwOcmT2vODZO9i1JK/OmKajiS6X/MNoGBVyuMV/wIcvVFkMls5j2udHKdwUwpW0gNlH4PzEyXmxk
4tO0SD2IKta+D2yqNnJpez62HnWz4MPfSAtVZJW4D/FEZk4IQlg23iMsFoqJxnrVTcHlssn/H2Hn
tdQ6sEXbL1KVcni15QTYRJNeVLAB5dyt9PV3tHfV4dxd59Z9ocA4YST16rXmnMNcaWQFxcK/7Z3q
fo64wGOXPvaS5PAqi3yaq9cjyysNeYFYxGaD3szEGZMSoA1BGnZB+uoUxGh2zngcK/2HpMOCpSyt
9g2Y6o3R2mys42DbS6IhOpdsLEwKKjPjPz9fbrQC9yU3F29zuX1UmDm3V2i8f+53+TGDRsFurN1d
HtoVHN0pzYh/7nr5pU7kODgx/ebylJebRniBhC+qWEgW2kgxp0lewUCEpH9tj7vecg7woE7ZTCOp
Gr+TkmJWzPorDY9jeughJkDfEIe6F7e26A4+bR9mJ0iZpPvqYG/Km+Xby+bv1sIiIhHS94F1sMbx
e8lJfqrr5IlF7LpM1m0gJgRaKogAtspqsc1vYCPsKZOwa4xjPaeIKL+WhVFXUbAKDI5x0zYuIRZo
JBjR6mtPoD3v/cbgyolcL1dfhhmp3uW7pYj81TC2ZIxLT+7lqBPHxC8vXxIhyu0yOuc2J3FsIDAT
LZl7BW90P4w2qiiYOsWEnmcyYW9kdTCudHgeIbMqevcmCaMrYlpVhhs/N+zxr4AvQAO+rx1DR/uG
8I6ZzwjRNeG6kCRXQF4rJcsgFcssXwp7SbaLp/yVeHqYHWTvi4/BebBi81ofLFxb6ov5n+9c+n+U
UjEn8VTm1/6As4yhx6oys8eipK3eWyfNc75Mlx6c/ijM+LkY4+s+L0ORGkd8FX8QkJw9VGqwHBxz
ghoejnkJSlHfmBoSYwNNWLYcLWOsYZOYN7HWbsj5XplSD9N62KVTy34mLBI2PRwbbFJUSOp1VDNI
Upah0mar76X3F/k2NG/hehsRaO+tEbMyeBXxicFXo1C2PboGSgTHoZztIlyJxb00nGuvUsqq+ymW
aHTak5YyH05peuhErCLCofdHiY+YHKleK5N3Y9GPVssoCzDAoKJG6aZ0gmaDfudXQRsmD1VuRntL
jqcAz+lKsymkiu0C1W7Y+i7MjlxrbjB77coJRZRsDdZ989aMsts8nqAfZBIeejXuBjbUzGhz/kyP
I7hqi6da0risgaKxi/KLp3lmZI1o8MXQhl2kZewvCL0wb22vG7d6IT4jn/lTl0VOSHAP8LODpQv8
IVbzkzczaHrtyp/9/toU8spx6Qj4hKcNU1CfGi78q4mqBY3oAfoolJRmaA69U24mv0GtK2/aMjqD
R9FD8jVQPnk42Zvb2a78XWe/zVH0qBUg6FiarursTjooVUXfeGuyQBzqRoPUP7ErK1yImFi2Y12+
RNIHOGKhgE8TOqxJ+tTYO1l6SlLFLoCCg0MfsGHTPS6U+ys/AHDQuWgAIKmdEYpzHRk6nBrtW0Lb
wV82ETumVdn1f4jMvxL4Y1ACZX+yuvTxUVKx5sCTzPFo58W7IiVdWT0HZwUyxh6bvXCTZF02GJnr
KPmaZ0ueUojuJaEGU84yVvjBS5ajHoikfMrSga2MJBGlGhnXputMFN+j278YNnLyfPkjUAkjkcoZ
+ZoeV4ZoxJPzWJgdWCwdhIE9zWtHJ4Pdw0VnJ4QuztIkAtm51tMdWWgPJVHfyI1XlZjvh7jRDoYA
hNXvNfEiCQi3kmYzyvYAS/AhqyDu6J5xGlF2rAlpVZYA56cjblwjdpyY2tsa7g0V+rEgKRJUxmzR
Qzmh7fpuCS6PszuLGHO0Ew2ilbKkmnQxOLpc0RxHIDZJboIhit9kU/8x3PxgEZA+EZQexfBb0nvr
Ep9OWH5DoLqBCD+MKUUISXxse/3FJnrdmarH2CSyuMBsVuTXC0rDvvMwanQHm+j2XGW46yrNvVa5
7rBa3hI7QAC42J9R5pYrbAzLuiQOHvrRY0k8fMKFwlzanwZBEOqR+4IYec8zbiaVK19Xn0s6fUZc
FAxi533i54Vsrmbi6OeseZfE03OdCnuVV0+kMAG/Rl1u0V6vvXxBGZOuzLdOJd0HRN73vvGIftkm
CJ+z64xf7l4RGhqVlN8rf/Co0vM9umb+RPb0fJYqXT+emXWrUjVqqh+hCbzgCBEsIvk7lgBJRL+t
svpRO68MwvtrQvzJ2kImBkmbpW9Lt+2+QFKjOX9MlrAGiyBH8JtlnCTVmztXp3oZD2KK71F4P7g2
RdlCp5hsJh+0gAtiAN/KyJ+i3U6ivOodBIyBfUwVlSC1vMc2g1PQzQcHgh8dX5/utPE26sFDQnBG
7KfmxqM21BXzYGwxLXqKg1AXhOXj7KIfoigJBVw/Cp6lnu7VRyyBKQRFgDiUK0LuJltT4RYUd2FW
BAYEHeuEKbZBT7mvQqFIDX0WnM3JOI4uPwBb2nSK6uAqvoMD6MFP/wyK+2CnECAcR3st0uLNAg3B
1opI7CV/7mIMXOMZZpbBw9Lby4kkCg795ofi4wxQvN7EE5ZNxaEgV7xVXIpxDui2ayZ8eqAV9M40
2H7TC1kB5KEpsoUG4oKOFMsklCzTYF9EkgfjMZ4L2pfFEcOKDjdAETMSqX9GIDSMPLlLR+MTyw0X
+aC9iw1oGybYjVnxN8AlpOsOJIevttu4fZA0QutwFbfDyIMT//0DRjuQAIrtoU34kmObtpFK5419
Zz+zdqyJiydm3Dk7EBomh2gbzzhHih0yjD/UuM+yeHTwiW3TmbSj0a1Dji0ClixYHoydWFdSn/yo
KYmpI2dS2uGVsOn7cUZXRyLmb/NpfogbXr+QUE7Qf7GgAj4hh7Qlfe0qU0QUR8rzCCKlVKyURVFT
BJYYvHHX0LaXVeGy0VZihBIXDy1X6tKe5pPur5IBGgtoEBS4NU4Ok9FhFWd06Iy3xfhAiPM8M4JZ
lTmK0kBdIdv+DVvIh2sRn+WPycYFen3jF9ShhV8Ctut4e5PixjhEOE8Ra+ugmDKmaaO5W1DaiB75
i0coDgIaV5KH3iGKZyCC/YQGN8nVGeb5RqA9ThHdeopmg4BItV4h3Ahw9mPhAZhIk3MnCX/tweF0
YHEWwrqsUfyRrQ+K1F5mzrn41iuC+x6kjg1aR7TTS2MFp0ExdwrgO3RsHb2SyG/qao8tj3zfJGWd
ZUFLQfekIHxSxfJhm/ezuAvGpoE9K3O+9azIP0IxgEZgQPTXg0OUftK29ziFiNSxxbqyzLdedVNY
Nr4mwEJ26fGPS/J8szTrITa8h5Xboy7Ecfec2HJTC97AkOjeiiQFekiB3BhlHd9ouEqRtsOjU4wj
U9GOWrBHLf7SrTCCP5Q353hhl9svWhgrVhJW1Z8JeFIJREmkHrVrkJrg9tCgRdFWV8QlXPrPhmIw
yf52Kjf8e6+9mH7SXI+3Wp1YoRxUQoAMMLbkZ+/CdQoplkA3eor4NOiwnwoMXDfIaNk+KDKU3sCI
ahUtigkbDvr+w17cdh0P8sqLhmOlCFO2Yk2JZKK91m+5PM+hM7JPZwZ15ffkZQCq0vOG2A2ueYpg
pSmWlRc0H7bJOAnIlQB2xdjy2290yLbsm4zMXGGTPE9jPm/TFp3wADLLccl3UAyt2phPc91/V9j0
CGu2tjZ9fqN5NgRzaVdxuMY0/WyuJ0Xn8sF0abj9nezWLXOTysT/lr1P/5+5nuJ7aZq6ApQ2I2jw
dIoBVrZlB2GxJLazUgy2GFsTyDB34hPv4uGjknNKKNQmUHQxYYGfZWK/6Xvvng3tUxKNH2bue6sZ
NJlV+WIndOutK715FwkZr4epe+8L+lsGCHLMpIjPcZqxOBm3DoNCJ9IbMgG58llaftTIfx+mBAAP
x2TONGVjKo4aJTtZg4qtRjYFJWjh78nJvpqlM4FmVykS7tdo6+xgPLJGJPQ5YkPcMEPwHyKY/moZ
ma3HKnvyCrbNJp2AdVdpXNlpAvLKJhOBkGyVNJxAxDmKFTcpapwOPi5QHDkDoBz+oohrDxmCo6LN
uYo7JwHQSY+bHJB0viTkyYcczeQlpDHGrdMDpLJl4yXIDBK4aUG/V3p0WHs+8QAKfacYeI2i4dFy
f8ByEoWzIuVBYxAb04eeN6a6EhVQTDovkWfd2xMBBlFKl9A3sG941VsdE3Ign2UmwX/WkHdw7hrX
Vocq0Wu3timpbZ+8Bt3wwAXmqlxITRPmNmWs74It40xm8mTtM09zVlps6/hMBgsnL4tM43Yz64/x
nbL5WyfwepLA2XY1CiFCNcayOOTzfJOM/bgviwXgg+0exoAlLqu6A7X0fS0Z9mRjctQspg1pMR3S
nIQuvdAPcQEDcfEpQ1zbRvC6rKegj3aaBCyYWem26ikR7G7a+iRxssAIJOyADTnptNcaNmSqIJFN
E/YwI3UFj9QVRtLqAEri3javhmLAfZ0vXItq/C2zmD8J8ViOBZBKpmdIqcsH4nOWdat5x0jmEJDA
7jE02tR1lt9UUfoYyZHCg3AW2rMKoAAXk1HtPgWUmTGdXIlOPrCP3UodlqaRMakdFF8T8NRuSa96
s7pzKgYLDfvsleYXD+MQBy8RUY+w6hpH+6I7t1mEuysG9OEzy4wN3DNSlE8cEABjAX9ifuSqOUiu
1CXjeALDtxaYUB1caK24oUsCQdTQYInOdERs4KIOGRMsoQ+N5x4GggBDR0gyUhSNOXOpNyMCA9Y8
imab9wf9T4UFrMy5qhMAYCj2Wk3WYG1GDB3o+IzMI2PP+Ky0uL+WjXbbgkhFJ3j2FTM1UvRULVs7
wFQb/qR9XMNXZVtyDZrFZn5AOwRpxAH8yBrJEVRW8KwzmFZL8VoZ7qx00d+VXc6oAxaEgS+I1QEW
hDcIaG/AMfhPL5slTx4tv7LWbQwdFgiKfu8rYqyjWecWhOyQwJKViio7DNY5BTO72CrMjqHjAWoG
9vYAXwA9/63elySYVMtdoZ1Q95GUaNIwyLUTogKUHyrkXjFuZ0W7lQFEKwcAbgsI13+loQ+rCY7T
fLAUK3eMHXdtBiw9+rc1DpjN+gLwBmnL9IKYOEjsGSQMNCiEkDfcD4rJG+T8JxdronL1S3djuxrj
QWt8GUyf8VtlbXG9tYhbln0G8HdQ5N9EMYBzRQO2arjAQCZOyrW+7RUz2AQeXHaFd9Jy7zrOHERQ
AIYdQMOpIg7PDexhHQix4xyJpn6jO8hORFGKXXOdm9JfsaOo1naXbJh82KdiwHUMuYd05r1Xllj8
GS5r2FiGPhSKicxye42Q1Vg3/fDpKm6yowjK1vDKtb1hPom/qgcZnXnQJksL7nIJgLnc+dEQjl1C
OjpBP1NO/QvtbhcocnNLGQvIOVJE59Yil4WZJaY/k9moyrncGDlXbIeUm26g8e246OvbKJpPVoU6
OyPhYmrIn8olklCkJnvb639iI6PNlf8ghPdDJaX2B1jUbpteofdGF0E+YmJ/zul4GzjalWlkm0jR
rP10OIs6e8ygCvEvy3D+jueZv8YcxPucfghHEJuODmWDTD9MXA/NbVUVm3rWOdQH0ljyMnsQVunu
SvQ/irkdkeNX8V9ju18+5orL3ShC96BY3QJot6no3ToY7wi6ELKJN8n4HVoKF6Kg7T+WLNlTSeve
4qHeJvnTq+sfBlXPqIS5lPP6dG3xoMtnz5iO/exH22imXTcOyNGrmpyWtPhwZ9wnGThyYk2/IsUn
nxSpfAJZPri7hNDNbQ3KfJ7bUxAIl8SFBCJPLDcRTdz1WJv9zgeFnismOuNga1XocNIlwHRyDoNN
CUK9vbDUDfNRiP3AVIVBoZ6xaEcvDKa6Lc0K/jcQ2e0aNnveY0YqWTxtOhrrdCIByffEplbLkg/b
vQLyninauwT73pTw3zVWTGdiP9m4CNfrsv9mFFez+0B4FVcMkejTAW8tyN61FA2CdHKGXXQ07bU7
cMDx1FwZMpj03bWrCPUaqHpNMetr4PVIu9hEKZ696c5iN1sWNrue9DfHJN4hpdg0jOdF1746CK1X
fVMfOj3IH/wb/8mYkuq6jzF91plLvzN+dK1vt8j6uzpb7mM4JGuCCaIpmU7TsuIUYcfVw/O1yOPB
yLqQroORYimHYy2Ik/ItgvZSkqtXrSsIxujrF/IY9FeyHB46y/msnfw1Lo1oZ2ezvuWqNngPDg3W
nQXdAvIJzhq2/kzDKuEc3ZILZG5DHkQNHOoeIR+x42N1fcn7ZSKrgPgT3Wk/AZ+3VyUsaRnJO9FY
ggsDJWYtafg0ndZtOgHFMXZ2iUAiOfdNvGlbe1VpxSkicfVgDPN8a3gZKbGk9ERpB9dp0W9pHNDD
zpZdV4dZy8VYT2RLuC9hRGk66sokz6KuGE3x2FNgj/1NnWbRV1IyYpvaBotGsNNcqKoR86VQN7WN
bKcxpDmym5zoROQ5a5bFYeAP2Wme3UejjqwHu6gPwdjZZPgbjymzqP2kA/KasVrVjmvsKqIoBgb7
V4YfwK0yycybjLNBh9Cxh2WbR7qmsoCMK9PyPzIsweu5s4stjnWGhzg2amNg10IynmFLwfmOhwR9
V34d6OmzsfRJCNfooyfrlaysgsAUvG9zR4csSsQO91q/NgobzRo5CSuHkIQDOhCdS8k7pDFyAMdK
2zJ7B/yUMgbiu5k1TL/r25LwGQJIF1l8DE5r3Bq4ocfyM9Kd/LmIivu0sD6dAmpSU5JAVGA/6aJN
3gZbmYwPBYcCilrRhdpl96uFkediOhcvWivhKbrVNvLI+ypq09m1rMt6032RHURhGmCXt0VzOwqT
lXK4GusGLiYxCFynGO1XycuYaVx9LaR9ZRDtJrXj/Ep9UZ0Apr81NetySbua5C3iBfr8quSg3lu+
faWjTDpYLbX1WE8yxCBiUT7N8fJusRkm0GrtNjg29ZopRipeI7NLN0Eu3nqzi8C5MzWhQv4eu6bY
5T1QpABGDHRbmnZtRYEsR7ypnrctNY7XZZQ9ols8+3rHmzWrYB2TAsf7zxhDeNcNFxsPgibdYf1F
p7oPPTz3etyJVavaxHaN31bWAgZQIDDOuTM9JwcLQCJnHFE8Lsujq9mpCATqk3NlOuXarIkra0xr
WHeLVm115P1IOpN2E1vzRyfKH5FPDUIp764mGX7nBouzLRrujnDlOU8pAcelepYjn5ttyYXEv/o0
6C09XnOBkdaMT/pAAgM8YgM2scUtpEc5+ZoR1QH//MQfaifXQTmVnOWkgV++o5+CWPP/f5vJ7p2M
8f/ccVbP8Ps0DaXQ2iWYt7o2QK6vL3e83KdpXYR2l5/p4/sgWv7zihEgStxk6ud0TvjV5QH/9e3v
8//9DSEXONcO/8938fdN/n1F1rt+2fz3LTFwjNBrST26djuL40P9MZdX//tGLq9mYoko978v3Gg5
JcTlrm3uKiSHetTfJ798+/ssl+90bwIOMXCQHoLhPVbZIn7Z1wcSks2DUNQHw0+bq8t3mNhUCPr/
dRvgUxg0v/fJEFnRVfvPPS/fxepK/XtbT84jDiHoZ+r2v89w+e3fB/++1u/j/nkah7AQsjpjY224
9NE3qTQM6ob49veNtKbGBOLyXP/1bd1zrMIw4HUvT07SNH7/yTnn5cjWfMhJkvAlKWUKYXD5kqk4
mkR9+ee23x8v31XCu/HyKtj+c/vl8ZfbLk/y++NCFcreh9jpy29/f/H7Yr+3Xe5S0MiiA6/e2j/P
dbntn6e5/BiIlgSs3gENDynq9/n+/rmXny9PVckmW9b/PM3fO/2vp708Jl+Cq6CXzc5VCLe+oiwz
bHB2lx+9iHBaR33550d9EsSg/fPrUSd+1d9mgeq46ISlXR70++Wf2/R6iEisIbzu9xX+eZnfx/7z
Uv/rfkYQ8Z5+nwt9IYisq+Vy8+UBdgN+4e9f9vsE//X7f17k8uO/v9aCstnPmdz8z4/g92l/38f/
fJrLHf+5z+W2BAXZZvTIL0ixIqPzRUZ4geVUo2D0gYW7E3exGNPt38vFaD1rDhljhMOYzflyNahV
0hlcvvpgW7lHZpnqPpRYhXONliJbNtfS1CJG+IJhfAhcBzumv931jAzp2lHf0a3rbLbYbrOBO+Ls
+JtPZk7rTPfLJz3q9H2QZLt8Gp5amdJy1PBdekA9VlOP+k9Cumqi4bY36iOUCJRlkpq5L+e7uRm+
CPkP8wQ9gZUJ9h7MYekBtkquOxPgB/gBVES0Kw39KyimJ6MJ8m3SIooopxpxUeesiCNON2ZJlRTn
x7JuE8DOeo17pkluXFRQx1jNYWqrZwpSnkoDLQBDbCcMCGy51imFmaI3+HBFdN+08jDps0cI6aJD
KnHN/QJPzHLZrk7eC6UJWxsBWnPsKXRMH/d0SiYvGOiVNpRs9flMw5q9Cju9W9skFY+Zj7aJsOtR
DiIFxfuij8vZsotD1TRHVLoYnntokiPosnomYEAO6cZhbadCuUliJlKkCschO/Y67KvDnMgbuhLs
MTLagJpOAGKcGfj7mQJEwk63Y8tn5whrH/lJ8hQzQ1waE/995Pdhw8a89+fbfJh+eo8Pxh+CN2bq
jEeHgOj5HORbwfOoDBejIY2R2dmNOegJoqeMfUuXvLTDTxZRQOo6FcG0OP4uWlae1oi9MBl/a51P
kLPLJ23TTm/60d5QGz9TS07bvtXrdSH6Ly+9K2NlGkVru6IXVOU7S5vnB1NBhkhloDIvljWMtPd+
CJIN4/tyD742R4iQwGNcjHFni2Lro9HYmDZ/eIyukTDC+0k594n80G+mBc1njBUAtAz/aLCJCe5n
ZpCY6WNfZ2zAuSRMdvaJ9iOicgm76aiOIDNzxbFIlm9G2JTJPeOB1n4XmhedalP+aUtzWpucfmtk
gMNqmpHKJYnXrG09s9lPeTeMKcawwxsCCnAKifDcWnau7ZZcR+8sZoYiJbNFlC8vUZoj5oewiWZt
QD0IPNvntVyUZGEllgEozTBjfXTQ0WnbMu6j+9kgULL1P4GN2qRAxx/zoG2FT77UaFCXGdaRfkJy
nVRYuYLkC0MzeSFEDm2MaXkN2hmvvr03tG8vIOzNTK30YBl6Sb6Bfr+ICDf8XBBeOzzNBjEHJGRL
n+q71ui85gMZOVr+J28NuV1aCmMaj81W859JTiMYNwPr0RWVBNRT0QvR6puFU3o9ipGmuGHcxqAk
NyXTV6l/OK1N2YPhnMTwxz5vz4jpi3VAp9INmjdDDCdmaADNLbGFpvpc6xEp031GZxzEAE2agf2G
MYHaiOsI+RTjjsxL9o6t6dTJBlGW9jPBV62Nba0o2CP1ZauHVdZcWb4Rb3QCbg0LwWVRzC/k6nxE
cdsxNa6/suV1MUkx9FCH6mnC7N48+21yxghfXVepIBj8mnRw3R2CDzFJP6RdRfoHYaw1BbkbmT9V
gZ5ad9+y0Tmhy3whJOCG1Mt4XRpkJ+vo78RiZxuVwiCa/gZWKHjiat7lSeKu0qVK9vOnO+yGqHjK
K/luyCoJdTHf2ZkGVRnPoEsnEZME126bQVhLyJFRSRqs3RjGHBOgUSTquOxj4EMCJooQBpvFoZmw
YGHTateCPWKiU7N7+H16GBvNtiud6B41itiMEQk4aoTsTlA2KsmFQKPjUBSvI7GBoREUShlPO6Lv
y5cG/OPaEXNYEMwZEv64hG6n05CZmIihst8QwfDsZub9MKnm9MvgMvVt0xwrJYKI1PyqtfyrTM0/
fYvtm4brWuqAXqRX4piRlGtllBMFgZDGJ+9nlczxq4FKYSrRdY5z/ahn7antiTEhG6uRNDp7Glbm
yBtOzG3QY73ThdltJs1VWO7mlrkVWDvXDi0vZt8aT4eaZEL+I1XuNlv0IrRHBYH7mXGAeXXr9R7m
oaI+lTmNLcs7tK370afNpp7sO0L6ytDWi31ieHCRIyFCCRt66/rjFZFpq9hVwQasuhtpZejaCfML
XY3ZDeK+GX1DNYWRpf3xWwZ80TDtrNRiMjCiUfJI1p26J2iQBLGU9q62zZ2zjMc8qc7VpG9to0CI
niAPmdviLQUiU2v1a6DX8PLWceKvnKZ9QAP8RE7j86xiWeyufyKe5E89uS9mja6G1jDUya0bT0eC
Lb2chqvRI2U1XPdYN8ho6p5Jas1QxrUhv0YoVFJ3N6YEYaQo1d6Y2r8HcfHkNvJmcp1Vpo8IXIt9
bxdv+cQxkYl+a0pqA2u4SRZEROSxb/SOphbk6bsUbIDVcX7myGmLPbtu1IcFs750dJHY1zOMZ+d9
FtN73DMT9AokoX5NmyBl4lvmf0YvPVvt9EbU8HfGkHaILSLA04O0yyfmq0zk9PqhwVUqU43peG7w
xUoe7QVBSr2kw4YwJ0lExbKzg/ij9/tDLLHl0N0EDl8i/RDed2/3SyhYYQldR8JQ2YyfdOQWmj2S
nK5XYM/xCInqPo/JmDEQRmwwRe0mIpreyj5TDTLg1RNjekxq8Vqb7XqVpKzNmnndFpL9cqQSuTxz
r3TUbRNVq8YDV+380UuMR/r4KnlTB715SZucIKi5eA5g7XDle0y7CCSC9Pjo45PRUCY45k5k436q
o22/J3l7S+Sew0UCqUSK5Wo1MiZ8T2YGg9JrTqmv1Aui3+j97IZTcJPX9WMhCYRlKIRJhbN39KPv
oiCoOR9JYJq6F1QhN2Yg7qRfrD053jcifneAUjGHoA2VjcWbFwToDzB7rvuFppZl0xteODZU9hWs
HcqGzhipaCYiO/QbTsmdLeflQOZjVJcnvAGobTAD4ZnhdJEvrqAtB8Z4IlCmvi0yGiS4fPg0bfSc
VknuqFt8N8q4UopiRHotzymN+H2XMFVB0OPhWsBjgO68iodrpFsJwT7ROzaYkEuuuXXBT3n9cLS6
4CjqhkyoCC19keL5YrRuaegKsFCXOepUP/a0lbU4NPktPmSPj9HzcBCUqKxCaXoQxPGw02dhslo+
oqduOOYQM6GhXjl9lz6IYSMiVzyxwFFJ3gdf+iTlDTHIa1I/nL0fiSfNntnNBfIdze9qnrUUu6x8
7/pgGw8+U4105rdI5gqaNB1TkaKugTfoGicPRViLJrCNGZ8x60OQWuZEcAz+AYznC0QlsHdIc4YG
HTi1MQlc+DpJzMnSGxs/1hCPt1OQcbi06YPB5SfsJedaFOWMCdubOK1/vD6lPW4wLs+tc9T7JwQn
n8aEKmXpekpvTEIRkCjGvUcZE+9KsRjTZBuC+EQJsso652im+TO19rPvWs3aIUkEme70h64UwxZ/
mE5+wFLjziFRmx9xk7Kau/ca3FoCRFuk2y1nxwjhgd6tM5RMm9wCtpxPDeYW9jaL059hG9ji2qkN
wE4OIGljGs9OPW4Mk5DwudRYWz32wa68w4bKsFfL7yx648xcP2mJVTvGbLdtuzDFXJJhhy7XIjo0
NPzqjILok51yu3byFtmrwcTf46DRfszI/Ejr/BC5TAfTBEyYfSobnayoBDFxUVKILg4RVn3urwNM
OdniHDsZPIGb/Ga0YwX2TTpFGyTvMDUQWGI12oghVhF4NiKS9m3qsitZLQ+LRXNmaN5bW0OtGiAa
I77l3NhIRqcmOvuAGlatHlN3YspHK4sB3EfLoRMhgDiF8cqyhwkAZtb5yGSZrAYIY3bsmlvbmp9M
HfNSxhmY8Anndhorydm3g6AkLAiUYY+YAFVM3emdvDrmPufC4ywty7HdlAafkz3ap3gqjwTJ44xz
fZNyrD/2ufOikTEApIsvw/Bq9teasXX1iTGAoz3aNZwCm+0YF6kaY6CPD3R+9pV3dwQOl+dc2DTr
mkyotyGxPgGXztvIHB7Jp97MwiAUKy6IbeyoCJ2Ao7/W5mBDYUJuYJJTUFksFkj66tz6sRhXrNxJ
fjPUvlw3YSc45hre4n2Kun6VtF6YB8zuNchVK88xPxzf/06ZL2EVrA+WOcKHNgMmD8ZD6wRIp4wA
UTH5Y3oO0pUHbNKUCF8EWPvJzxmMw+syEEV6xuBTB2TN2giQ8CDuIOCsPXSRuNYQKBJ3Q2hX0Zyz
ojomuns1dIQ31dTPowiYwRtmu3ILZfnLwlXdLydaAa+N/TUjSWrKJSNKCzGZ1ct7rxrfvH78k5Zi
vzDUdk3jHX0nGYLWmK8r8ueiqcPWt4wMBDh4GvtxyL17yTB0NWflccCxpDGjXNVZ8JY56E/QPz1F
4kHaOoNQtu7k9RJKrJPey1DpWDj2jW0w+cxjsXGhpIWd7t027DoGgiVAwuh3gT2ezUE764GstnEy
P+BwG0KiDe5LqD3DkEVEXC6vfvAAaxdwull6pOApw4LIKLApMBVOL8zMOpxH5wrZ2Gro5E54Cfoh
XM/FucUBCrgz2nNMrrsmsTZTBqAcuR13JZpto5kunecrkGaI3Ht8fjGww0DiPQUGMLb6q1YUVySU
mrtomnf1FG3rocD00noSSZX4k7TkejrWgfoCTzgFhgJtUFWy+xpv9fxAJe0cNKU8GdIAhczg8jJg
OIqAqF8reK1aCw2en33NXvKaiGRD3ik8j0Fa6ywwEV3NL7WdFpvIhGpi+qtqIOGtx9XiZoz2bPma
V0zYI6adYZTxXwvcDi1MMOJ2NLBwenvulinxlZufp4nV26kRtDYE8q0HV6wDv2+I+5MVIqHgyq6/
msiLV3nSnEScbK3cSTG9TtdNbpL3GpGtm0k2beiRW/EnHedzjoqNDNUgWLWc8ZtAI0/LCjiVxrE/
VfM2IGl6hoyC1lOQd5bHjELriNCraGMXQ0MwrctgIKIXkqZfdVTc6B6aJrZgDtt6p1ktab9PplrA
m+u9VVebX6OFqaM4Eyxd7RC+vXuoWbyF4Lk5gCNnNV81M6CtVxdfMDY/qKjHbWsmpyVGqNryRREn
VpO+3HZJsPcIgZXvnIogKqqP1Iy2pjP8EMlyigJ8XinXKMPrNuXgPQfGdD13GkqOll18DYhj6Gx0
ZUz/PKZXeWDuNNUKT5r5pnB0AZ28ktsUAaPLsBmg1PjMOYoaxGgQuYy2u+ngxfC4FamDcUgK2gE6
5hkPqhamTP+ebRPtyNhG9yL5CqaX1rde0M88eaWk2iR1xUFnse6jKF0h6kCRhJbSY7dAwcu5iWa3
bndt526tNx0qSmtYz1MpNT7Q7qHmw1tVo3WvFf+HvfPojZxpr+hfMbznB4ZiMuBN56hu5bAhpJFU
ZDEXM3+9T48N4/PO3nsjYN53pFF3k8Un3HtuOq1a4bz1cD8sCUiS9EAkklkoT1gInuTs7ayb7k3I
uKEUJkQFwUhAD4tJEX9X5+TM4XA99vY1jOV99cPBG8HaHGrnRAbqfSbo1DwNv10N4OOE+RaDpl5M
dnnnZsPTiE5hQxjDVQFRJNbSWATsZAVr2BVNIDxkCs/JebQ+kVJ/+jiXG5MLM3Vf/Nh7tD0YtzI5
x+G8TVssKCSDNJq7RWKdDuDjO+Zb17pfho8khNe1x1S1wY3LMEbx/Ac1T5CB3e/r7i6tvXPDARAK
gmF0a71Ht+Y1MORp1mg1yA9NbW9mcNf8qerxphV4yboaLUOMXGsAqGOaLmKRiKuFKqYrSlIhTdxU
LhvkMmq/CtHfV3FHVK5y6Wm6RwLvj4gsmiVLCmoqpPYBG0t+MYNI8Vz9UABYLGXsdiFU+SfO451y
04PGW2ym7nccaOZUWlfEj1tyMyZbe6ruUi8dl7rO9lU/4icxAVuW7mdqNQdts4kNXWJaUvy3qnW+
4qi414m75lc4dvHFh4bQzMOpMKDfpB7SjQT8xeA8RK2BOyP6nQvjyb551nDsPBnpR4/GwZ1tAhLM
iprLRtuZVyuntf74Xbu3w+QRIo7cl0X63Ua3NzvOPiarfwVszBHm4DRuSl5zMtxN6XAuVfKIheKT
EuLTvMmc/ZLE0mr66Co5LAKTB7mRhykARbKoZttH3tz9nVSO25Ejc+VMjGbNxD6gWmeaEH8QGJXc
dqqnPJNHVNAPELvFwjeN91kOJ7MOD3FYnG2OcKAo27YskRgMNqoaUmCH5C3JtFj+1m71x3Wyr6iq
iOGwy/vcqBdI2DhcPNwxEeYP0GNzMawjbK8eE70staqjk+WPiCEXhY+GpED9Mg1YmGIrelUKVazb
QX6BSUjwnnBYUyOmN0q59eoCNPSynUe18P0k3czSP2Zl8emJ+gPp+KXPo2CdcJ1yh7zidvDXRrcK
i/KcdIHc2lot/YFMDN8olo6a74yIoMGsn7e166zdDtIPjzxj7WbLwObuQkXZ79wehflNTz0GWOxu
L6pywofRZ3gDpomunIqOq7g4O9kLBJlVnJVXHbdvcY/29XYJzlNtLwrKo430uFCY5d9h99syEX+L
/PaOye0lIl6ZLoGgiKy21q6qjpnIH9vYfs9Hj2SVNqasHaptQNJhLCCd90XyiHqB57DJUIbhcbWj
G3sE+/tWteoP3e/TELTt3scP4hTzLSgge3Ork66id8qDbh/HlCgRg/qTEYi1Rke1RGxPrndu77Qh
GOsp0HfKruUpn4xT6VfGHb3m65gz2507f6OrhFAq17sFqSHEwVDDZFxkKYG356I0WBDwA2BYGX/o
exdT1z+JJAp242zcVXTlxJGlDDEDeeiTgaaRoEZnaoxlpRDdV1CPpya3DkaGlrmegY3L1KdRC2Jz
m0fWdprCeu8aAXL8KQyWOMDyB2Nq0NRA5tj+/eN//rco3ynuy1tEjJ+RZ6iLyuZZ1bq08Xm5zWKi
SIrxLRDJmcVPt/F8PFV1OO1LP09xHPgfHnNkCwP1wnc6Y8fr2cwWhWpHMLPO4dXT2rzMmW62PRW6
HniG9ZoBZNI+kk7/2bUgoBKPp89MJJew+nDrR7++T1LLlLEaqpkbz03dI5dERdDgTTG6qcXCRGnv
DdYPbmBuGirsPIq+HCXA5niM0KEqiRCLPGEevCaPYykA+zfcSrbYQLQZ7PzI/xOHNuYXsPYTh3DU
RXtnTk5g6kGvhvZrmN51SBHwCJ/r2z+X3DYwjkfO5RB/DGHwEgiIGEGxI1kSmfqkTrPpPeTVpVJg
GFDWPBYShztGpr2uBCNN/4KHcaH94FuPQJGFhOTlZvcERjKSN3LGhqM+CsDNuCAc7oiwmNad2R66
Ht1jLYnXLSckawjduK2dfdGLn5CIsI0JPwWdeJ3GTEK9qFtYftVwZTn+wp4w3oGQumjVv8FGphwa
FbZGJ/8dkrk5t2m7lYy3TZdO2ZEhD1hYyCGuqnUYm2/J5J9D+YsKSh1NffMi0HBWSVBwPKrHfHiJ
HGwpfUCPFkvksSXW77EtUQmXKDNCRe/sI8uDIbNViWm9piGnddoCqUsZsUCDcrcWASe3pGWvF3f0
2E+emb82eZCtDdDAq94CQSENWGGBvU1uUjiFIpMPUdK0mzvB5JAhFTpNxp4Yf+eMXQmW5opkmtnw
7kY3Tbcog/gu++iwC9uYgfc5Y0jMB0aVUc9ypZd8V3NjvLUjPZzhQFgqsmCZep61jub+ycpKClWn
xlkM6WfhMLByq+9U1VcdFsMum27uogzPiC32bd4SVCpZTDUzwyffTz87hnw8bUoDsykTs6yM91L1
twLafnc9/K9MK+WWv62vZo5mabCRt91WT9FHzYQF45JB7dqeMA5gGsRQKTNoehQj9xGYFyBzDDs7
0wi3/V1PntayyjviUwpXU/Oz9vD6Idh3NRO/ZO4G9mVcMKEjScaMya2hvFuMOu3u65wlUOM2fDRD
SYSiOksXrgIo8tOYIUceGGtSSxFE0WOhoZvaxrUAO0D27Lll7Y6jlEPMt308Nsm5EOYlrISzFWZX
b/qJvJJaYdBIi3VsEyE5Sx4OUormODBvTwMsDSodX7wCH6jZPrM14/MvZmBzTGSjhGSvrGSsTt+a
Y3z1jtrpN4Xp6OVQF8mp9dmf1pqhfeWMxlFzFcMAAxbYIvekgXgLQ2JU3Vv9Wbbuce73bspJmiWg
ukkd2OE5Uxxh5XQQzW0npE1j0Vk5vi0/1dS1mbu4gcPJUeSyMAZhH9k35i03Gm2W577kGbYx3yqi
JQEWhQ0lwh0qfLPcok1Fip8XXbKRfyKduIWdTJM6K4SDiq4+4a99bT3e28hqPSh7KRoabvtVPr5o
j1dcu/yTdorBbJQQmxtWMl7Qv7qhayEFz08BQ8mjLO9NRihcUSy6+VTWcdpAeQSJsI74t61q2jg1
R6h1q7J8dj1rjzSEpZL9TtC4L0wjN9Z2J4oty2Ioz8UmRIYZxz3/Xv1peqJ9yAkh7NX0Co7hVPV+
DzVBlegpsVaQgoYNHoDAmMz8JeNX5IR8ua78qhwCC/2AdBl2qAwOQzvUACwYm3vVt91mvEWTuvY3
p24QBS9Z3Ac7fEqkm5DMt2jRoK7sut51xVEXXMluhGuKGwkyS3UWE/Fm5ViQ2mDj7KSscLnmRGV9
E6/3adq//Th/d0V9HxJV4Lr1dW48ks4SjOVN9Il2j+8Wtoeh+ymCLLUaK47MjIrHM4b+bmDH7OGf
UnG/bmLjPdQiQKqgzSXnHZICYfiEQgR/4lSw02HtBSafSoc+h1QWKlb62q1dclbm45SueGzvlRNN
Bw8rziKh9RFFRzEry3FDzuM2q5LH1sjMjQ6utjAoDM3ppR8BVDUmU+FRP7c9GxFvwHcniwYMEDGp
3pjN/PbyHDftO2z0pgFg3ifXgG6fJpinYt+Pr8KmHejwqy3i0KBm3+nSjS8SpLdROqwNqFWGBj1v
2b8Dj0DTHZ3TLu1Jm/geAgb6lWIE30vjqWUoQMBbuJB24TH8cJ5J+mDamrX5Gi3Ip0HrrmN/ghyW
iH2u1D1xzjdaPnQbf66InQyZX1s9PR/UOIb/VfFjOsNX25tULN6wszh7tmlRwvrMvnCUR3wv5hIj
oDO2ff3AK1JcVfiKdOVm29gB4wl/PDXULjdhC+nIudZNqA4luuSlU8NHwgs4VWSa4OSFk4/XJm6H
4a7CmiU0QpYRdFbcfU5TeeEJq6iCCfusygQmaoEOpNpMqmzI1qXvwIJVXc25+lYNWpA2Vo+2GUbL
uGb0GpcuhL6awQkGuu5SeMskN/4wax8+DLlj+4qM3RB3fcOabR6LP74PH9QXtEa6uatvzhyCKeet
hGp3SW5fXKZvuRHCLr/9CZ/Kn95l8nDLJeBREDwBLhh3OQLxRYoEggFRugmMELKg7qdVVXMOR5X1
pLpEcR2Yr00VDyvLtv2ldHaBh2dMzOEr0RdAZTQz7bLJh7WOaGTyYaYWWuixrPf12Dz1fjVvbQxI
6x6Y0pgKye6Y7RwskHrLzYOLOMCi1AZ4fy02cZRwnLEeKns6r7RcO7rp7voqeMgK3tBixq9aWfqu
DVsCAhOQlHw/AnijZb1RD+qio4khP2NGHIVfQ2fBJPVZy6vOenG82kfd8VHVRbSNRwzWJegy7V9y
NmLEnQrkxCjno8rY9KxYrcxoViXQMoVpK/J6rOHlIdXdCOC8Bh4W3QElO0uPXoW2DB1sBS/WIAqg
tNBDhxVJf8n4w5ELjM0Prpaj7+suZQzjQeKY2H8Knksya+kE8GZG/VVFuMYT1+lXbZETwpqBf6ut
4Nd3e7yH7cvYojQTJOkt/QmFbTNxPjvztxgJvXOgs6pf3+MCnfPsTw0+nuFnS+1noPovJknyevWs
U8QULReX3TyNaXMMNQoffJprdObPVgrXgMjnP6LX+OQdC7RcaDuEgPmkgleLjP3LupfePkTyc6jU
+GzNWPgk0SduVvIG+OIbbsC2I28Bp0gGeD1Qq0FlTxAi2Jv6OPmRkSOnmy69w/bAFdF7fEWBwqmy
jIZ53dntyuj1GfBYtkWWsZ/66FI1LIh9ZhGpRfwFMz3F8T+95oX7o+fxLMAbUKWShhIfMSQXC65O
A0FQs0kFPq30Vp2xR7l4KsbSnTYYNntnV7vt3oKY1OXjozHN1rlDC2RXLo+BZAeXwqV4d37s1AFn
DCvCKNuZOVfKw4D3zSY1u0b0pIP42LJLY+b2aYu2PaH/5LQPpo3RtuGqgaMcihsOP7nPiC9fSs76
kmhxYe29PuNRDiB5nVkVaccJ1roRu5Jt/Ei3+0xF+tVCVObqt7dDzecikmGJDyrdeHMDrpYhpFL5
2jAUGzQHP59dggQRuNiYMLCxdXmbezTLCJ84YQ+qVc98/g/+l8YvuZLMCxjTMvRvQhPfIW2VK3/G
ZnxobP+nytrXYGoe2UJAIVUGofJ+y94Zd1kd0Q4I66beYY9q4Ln2BHgjMw6DBVmKNS0/qT/Ijpxj
VVtfVjSAWSrQid22WUVLigSdGrCwotr3o3fsCeMiX9jnDipQ7+Uc3JFnvDld8qttnNiwrEciOpC1
Rbjn9U/hN6+ERDONLspLLci148nJmU6SbbjLRX8eAUrgnR1Ynqy7IEFSZ5J+KSlU68rP1u7N5sLh
8+3bPyw0g3U8h+cRSdqqsMSfLJf3mIXjAwyhw+jOfw3l5wpAGIV7fvIABaYF0d3t5JprZHNkqzL4
6Qpvaw2jPDVtVW9kUz/gA1ubLrk2VSoOmqZUtjWRzx3ogTysW054jGTqJ4a4hmmh3TuFwesGpyg8
pjiUtzRhnlwb04AFIg6PTDaWY1PcnoMJie5+8RRX+uqQSDMCdeDXSFYDPtpVwLR8qZn5eQBzFzXr
8mUywdDznfSkvPpewrpd2GPFxmpkiTESQYNyaksiEoCS6tLOpgW1ud/gmgCvllKUVc2uLEB9dMyE
kwLyTjsW6yCezwn86iXJM8XarNqDDNSeKGKE6iiOLACMa/g1rwnNYjbid+kbSoBWwoGj6AcA8S1Z
6NUKsEIojWRlTPan19YXYba7nMDgdWtR72Yt7hDqaoPIzRLW9nBtpfNViaN0ODXHZPBZh/2GaBxK
4UKs7MMff2o/GX6JOnhhg7IdC8muJD06NKWxpIwYpX3x1XghsvqSDARpd9a+klm+sRgPeLl3HW3M
cIyn9LaqTbLeHNBm2n5tRng3NQNTNwez0vZqGRbeXTE7j5GjHgRnyiYgPi/V8zasSLrkSS4CtexK
FmTkoqyVYhqJBU5hkbDr0Vkho+RPgaTYqdDF3FLmzTbfJyWo6p7EyLalKmHYGBYjEgAjO4lRf0eq
/04bdhVEUVn1Q1Z3HTfNhBWmfEN3/52M7k/Xl2vi1laOmVVb0xjZlxGtZtV07V78xUiWhT0GMoZn
xsUpZwL7/BfljzuTvFtMmfXKaO1TQsAUeFk0Oh0PRLfBa3v6RUu9rs2KB0ajl30oNm7NE9YcvpCs
X7P0Szg3wEG6Z6h7jyXM5vMrX+coXGnQB1idrOew1KiRwve4Q9rOpvNkgElYILTrEM6OJzcPHvFa
MeDOg2dT96cuKi//n3rwv0o9cB1P/H2r/oz/Jn/K1Wf7+S8/f7/z7jP/+fd/fUm05Pb9/B/BB//5
Tf8VfOC7/7CFx3+yXcYnJILZ/x18EDj/8Kg2fRH6rhu4ofNPwQfhP7j3SCJgMup5tmWSRtDQ5Mb/
/q+O9w9+mhOYvucHtm17/6fgA/vvv/LPwQckKIS+4/v8TH4NwhR4wf8cfIAjtaQqkdaunet7L2S+
JtJCrf0TmUlwiiTyJva6W7+ut9nsH9ubcKCH8JizFsFZi4l8UkN3GIjywm99V/aQH+2RjmLU1aGs
NHkvKfACfH+Y+xB3YZ9Cxfo8W/RggFZWYRjDm4G2QprhKiOVMrLGBz9B99gFh9psHj37eQ5YxTaU
dlS258zCrO7Hd+nvPOvXKhoZU1fmxgktGLty/Biaa/KiXSBQmuxWNFEL364+VCO/xqTDYRhjuqq8
h8T2TkHTWCtkKvTN++k3afRK+B6Qw6YAEOP7/bQjemKJbpekaVPiW7RRO0WFdykL3z40paCk97tV
Ckk6I33hJkURBGEJwQns8xCVFUyOcJpXaGZ//RyRRs4315rNNO/0sJpo8NWYRWiI1IM2X7Lw23HD
J0rSs0rCZ2bE7BXtsT1kDd4MPr6HJOr1hkgDxqm3L7m7yA3FBsyFO6JzLGYlUrKFaA1yH+IZ0a9Z
8MDBMX0Tj0cCBdjBY2660vT0b8oY5GZWybadI7FME35/23FYaXLZUzbUb6RTdCIrjhNe5jH0q1OV
eMes5mX/jVG254Gph0iudsfh5kYFYAmXVDsr7uWmCOXOIUDgkpvtdzX0HY2DImIsicKXSUwWckWe
IqQV2lQOC3vILXYsEayNWSK2ZH0FXvke+4JN+8fyFyjlpZ90hJY0a4ArdO0mDa8TQPlDZ6AtmZ1Z
YLF+Jha8PYQSgyPpRPwqQh57wicspuYDvRWZ3Xo0+L6eKO8blYyHKRf/B55TNPY6HSAW2C/kbsfo
VwC7JqMO96O3SxgXLCGok5DNomZS2Y87hE8DXJ1Blt9zYHwhfSw3A3ritRlNwUKLtcoIvWxIfSpc
Z1sExQlRnMblXUAvioNDYJsMBRt3lfOy4DWkbHQtZ5NKxAUGmhseRgGCQlHugT4c8WOQd6Yza1l6
+WM1q2YDjeVrHO1h/TekKuz6k/R6ciJvt5o7imEF0JCJ0i2/6e8XnSPjng0aPxurxsGQk72SrEVh
g4FybG9fBLtlMEXujnFBcRiRnOrwXZiAnDXyH/RxIm//pEGwlS1CRaUxCzUi8Fe5ZqBcaBAxiDx/
80SRbX27ZJMGpVKJ9Rhq1Xfm5686N7GGZ2ssyc16hCgMD9I390N0A+L6DY99vkRGtk+medi6t6Sj
JvbrQ7owZsxzYx6VK9/w3KWKDYMehQ1xSHQ8PbHFdrE+q1wTE9ruFNh9OF5us1Y94bR/LQ4RRpf1
UKD+KRMYEqXZ3OvOQ/qmvLvAUySbp+5dXbvG1guzlVGpq19rZiVu3CBsh7Qj5QCGAuSILZJ1RkLv
vi3DTSvNdj953SVWIYA4G6RVX1F/TENurrOBOg4A7s7vSGP3GkH/K3BGqT5wNro30aERz0ZjS7XZ
gSX4m6aeuI+JjAd6abxvhYma1IEFF9WjsY6H+DOIm27T8JcsHwiqztNpNyT1cv4203A82Lcv0Yzx
YXhIh7aFo2A6CwuGEuZnMOjBXSV93lqvWGKLzvcjns1m9CckAlwotWFlBAigHOq66oCBWW59g+bW
KD6HnKEPSaRXCduc8BliyHTRfDF1TkBu+BPjStvlWqrvXdqLleHzKSEA9w+U0bRZtpoeWMacIArG
K5ch5RbwqfT0VdiBcxeg9M8yf8bHufa4eDfBCFllruSTjsdimxH3u4iGwedECFZqmFi7kfTpxSC7
bBd8ASEZaw9WGwSkqTwCwEhuHPdNPOELvz2IRi3OjaSenGQxnMYxfSyQOm8J+b5PWZvcjRYyYo2o
V1pav0y65NwCzvX3T6gm1AZX8Mxq/HUobAteWiPuZjfRyzoz5LYETLOj1JdL2Pq86xH4bBmaxsq+
hXRbtf3T9vEh16W+v0W0CJEs+6CdP22yz2KdVijsHOwNg4YWVIfOK2/tImDPdpzMaiRVoIWcmrbn
Lk6cTTHbHTKAihEtQbkjNgRL0uQOtLMSxgNJaKxhURXSI7dcdWMEFlgYN3Qmwp8GtQIwO8/HZuI1
yOZvjAf2H1cZf4lodo9lfZNygIxdg9i56nkOOPLrhMuOepk0oexcjkyWIwJ4xAijP7WCvetCorTR
092UWydNnNMWf0K5Ksb0tWmFeQLUCi2K7cKpbFXPNKBJVwErzZWB1WQdEYmC7heJst2oF29iNaEc
rDQD8BASdzOMxQz+USPGrx4q5JPsmKRWCRSotBq83Qho9NCWTGPGPmwfXWgOUQa7pqguMK/KPUsr
D2GJ3S/TmEyxyMIGm2ffhcNTBOndTL8WHIdEdHsrD5/YUZq7gYqMc6Ij1jiw3F1m4GK38HKfTX7W
6u//4C0s1n7VbTmU2HIn6TVO7Kuau/6xcOhry0Y+dEaEKVS10x2U6uJcMXtlIKgess5MNkTAPUm2
iIbhvERtGn00Li1xAnLkrC1mxyolH2g+WL7oD8E4dyskuFC9/KT9ZH2bmYNxiOcmXzusjreKVopE
jKzD9s6Sy9TqSKAhuuK+8saHAQy27xtXNZThvRgC5JJ9rY/MsBxJs9WzrB19h4Z14lOdO00ZZ4U7
1vNPJdNf+nXY+sGUfRpd+OAYXn5JEad1bo9eOPAJvahOyFwcBuuRfej88ey3vUeSKK1OKcVlRqy4
QYfSjY7cBwLoNbAIrAgedVkVDe/dHMirBf+msOtw7RIcWZCKXkS988hHdJhj70R12rI+r1i+WMZb
n+RMssMif4YrQXqv2spU6VM0pBiGxmZmU/oYz9rAFzKgQoqwv+C1Ko92Ix5dE3ljkmvjEptTfDY8
jtbgYyqkvFJEmACTme12REEqxcC9SsnMqAy/e+5viqJOK2zUTdI9d0HqcmaiNZnnGhkYd9sUlPVz
br3NrCl2cuDjKUGHxdo/W6XLYIfQJ+wgvsAixq4UHdD82BJEfsJvkG5bs7RfE3sbOJ13DFvW2ZY/
uqeKhBMjtHn4dm1+UgCFyRsyDlUDLa5HL7VhrkbCIEpmNOxxta1E4pyGPiZCAaG/OZLu7OAMfK65
vpZh6E7r2JOfmmbkkqgBrSCj/J2STMQaZ2D7VCblHl0HvrpeX0KFd2QOGZrH8P1r1AXnlOilQ7xR
2siOlYJsblfKf2ZX/sHRt3CqpH1OxnbjsGPipXPFUYWxBhxlzR+T7OTX+R+lSgOYOXOKWXXuG761
VH6wYesZLvQ4mxoTQK0WeJB5Ql6mznkIJyazHPhIZeBMrSo39jZuUrVb6ma9NRoUDdMsxUHe/BcG
kvqdxdhqNadsH+1msh7Lih+XFtjpUCC+tg37MlP61TOZV/xiBH9+uz2mTCblz3oGYYewwhh9/Vyg
L2ODNHKq13P1Tto1cGnLkEe8NjYwKc9mg11++bnuDxKcO77iwgUaUz8jegCkHX+pQV/cMl/BFijv
UPB6q2iqGNYnKG/IWIDcmKEiHFsaHeV1L3GemvsInNDKdStyLGZz63HacUyhtIrgCqAS+mlyzyQl
2Kd4inmcMznApuNxdfC+GgY8elISon2kXycUWychJa0cCPYNy2ln7+aTgK7LYk/FrHHDOV3JvMCq
0PnBW5xHxyTz3Ptp6tGNBGT3lg0JXmEO2cKvx7syVJ/8lOhIAG+ALQJdGrJ/++LEoHGScEDANEK3
ikbrja0t2QLyQY6gjGegn7syj3EOmGaztyzedyXFumJzfGU5wVqcDCb8EljwTMgTmyz2ra2btb+j
U8aPacqqCPXAa6H7YQWmLtvjEERgJ8V+np0z6R0t5EDBZeyGCySC0bUnYruLXZc7x/gtKkftPVKS
AeZIBWekyFO9Y0M0b7jQCPBqDfQrchC7YKp2VdQYZ5swH8Xjs+GwZ/KFBUcFSJzQDWXHOMnrVcM7
mkAOOVN9XRgP0hnZqVho7EU8JAi77MpkX7juVzzM1qZRKDXNkCTMTjb+NulxlRhdXp7HzLtPuvZp
CKt0R+ULLLqvMH548lTVVbBqbbvkJ2M/0TLcNTM/2a+dXzdialbbpl6FolAXjhvqjcpqHrRCQzGx
Ol7mqgUEF2K5wNcUwen1q5Uv8x5jcB2uvEjejXnQ3UXvjCBQiISNhgLtIegbTUQNOcvzdvLvk8Zo
d2Rn+wuYTzi8PTYWok8xQ2Xn2UW1w5MJrV6HqCKK/bfJibe59rPnIjIvBj7zIo9zPGF1x+eDWH4m
iDjkU1PsNVetSyJyORRQyNNbqD0ZdIcCgp4he271gUf+kEOknYGHdOnMmwz12FBoJQyfC5Os66Rg
CeBU7c/cifoIxJ3fvvA+tQTlMwhymX3CUg7GDOsKkkoIH0iRIY4SQzdedw/05N2KGeSz/pVUfSh+
rFJkW0OR3N5PfQxHELMboeG76YZYCdBj7lwTSVc95deEZfm6QqN8i39oDxXL6HYKy6NLqDuDbVDu
rsWMrk6Hkx8NF0zLWPrn8D7MVHfuyRk38gfX6eJHL0D7WgvrahpyPlR9+WDoEhtSKMnyQeh2xgB5
yhWFXiwwG8deeIldXBQEqhH2lGynVoij4X+bZTsdbTT6C1/VfJZZfTDLx6FrnEPa878iW647L5P7
HN/TPrCBhNc2THtpeJupcaInwbQSz3S5Hufqo80briDrWmg/fu8xdhMPshlj+67pIddapS7u2K+r
pWPqfBO6yDRwB5EVDhWVEzMfd4Qc4P2W3f3oN1y9gzJ3EJdZ4CCWhVcGV0h3iJfRcvRl0B5V4qys
0qJADJqnKZzQILQsyDwwyiuzj+21jTJ3XUA52rQO1kNWR6p11QePahtnSsFuvxvwzEuEg41YseDR
e0RxzyiBGC9PJVNqG/4gyhL74D2TkDSOJZVLTdrEGBKOBWrWA/IWv4B1pKzJuJ9s3u8Nj4BF9YWn
b7zH+54TQdR/W0APYia8INDdnTOQbzIl4qc2wx83G224BfkfpPV6j8N2g/rBO9MMs5jwcE0j5LZf
HLGPrRAodFgQX4TkcA5nilerQqbRHWwgr+cWbS2dNjuBzoKpwBqgQlXbPPJOvAn2xfsyOVIKxvfF
vMO9SYVom9lb3N7VdjG9RhK2NPecs5pqkT/kDuiaUk574lpOfd+94GTP1hb6PHJEStbdBhYVMkgW
WlsFop0guC8x0LHA3Eu3af/wZTVX6TJlEfQYKwehYr8xhpj619dc8f2AJcNmfUa5dEmSxsYSPiUA
2iDzkDqfCt7RCV84li/97gHzWyDbkOubbUri0nogIPJx7Ck9keVH2+5tws9I+95tBm1VK/6bWjNo
a5ZGATTR2LDxG1Bbkq4k24rTrcXoAYJ+F8PGW+YMV1a4+2E9Yr6DQYp6gQF+uOytz3rOy/XV9sfX
fkBR5o8lj8LO1rtuNpd85NNdNwTiytHvXrPcg3WZ8aD0uuo+asoAoxs6Y9sIqMhAvdbIS9/tuN/T
UGUfEDjX4uZ46JIaDGLoJFTqDR6FsYZvU8cO7y2TmGaED2yZzF8CXtbKi6NvMruz5ay9fCn0xCSV
/J19r9r7AsXOtTEcQJMB5K7RYexhhk23mxUv2ksMczW6U0NZY8U7zSWHwYitNYFVTvWTS7p+C7Kx
JRpC5xmwXoXshu2Q6ZanPwo6EMbuOfQIcfXxs6/bwP7MZpYqtTxnBWrBiQd653IqB0DtPDsvgX9E
pwSr7VEFBbkmXf7kQixwTC/ZdJ14TIagZHFmH3XSIaFyn8oaUW9+GFPe/zp+6G9fYq/4qLE537s5
Fyhdn0c6ajaMLSh/lJpdY11CY+V3h0aRlzjW2DJlnC6BT55tci5yROas4C3SH2/iGWDGK9sLUfrr
ChmFwRUGhPzL6PE8hvWrBVy57qZP0MEfWnZbHblIHnVx0QN+4IpYnTls2ef0zjPvco+Wrbu4dvU+
RmLHumebsXueeQ5S5wDeKAIHkgmMLSf9QjvKs/MZTPW1CuInzx6cBREeTJ+l1/yKxMPPVcbrABQs
weIm8UOTfRn/ci7dbTd0R8bWGusFhvMCqjf38bMcJmxO9XOcCbkqE+MZ0XdI2dnFjG7hSs9xzC3X
vRNqIFe9e0bpj70WkTszAA/PUogMdFT562BTWMsKWt9/MHZmy20rWRb9lY56blQjASSGiK56IAnO
FCVqtF4Qki1jnmd8fS/Qt0q2q/p2vzDAURAJJDLP2XttaiMK8w3Zp5typCeUIQVABUD+Vz590cLb
IGCmUCQvHJOvRoqgo8tIlC3M+ksTGDgRhPfkeNHXGNnJBn/roRjbHt+Qtey5AGgG3miQeatJIwtX
i8RFjhROqVEgPwGNFwPEtOaD1wgorygXS9Dzkr1uHSi+PfkjamVyNAhiGAyAa6m2MRAKQcOIHo28
3mlJAqRPDiwyc2VaGXyRK6HQlq5hquXULPOKn0/Noi8t9UE8x6bHFFNfoi6ixZxO3wk/Osb+tNIG
rpNicO3iaEKUxQVFy5NoGavGf0z98r21h3dYJpSNKR8A+2TuNKrbKlXkQQi3Fj75hE3tLFHjsLQs
P8zQe51MvOLVEPM7JTdtZFsuMMYDcwbUdXvLKbfCkAcN98fSmOJj62tITceMPDIBYA3VKoca4sOu
6bd2L0lZy+tXD5SJJZB9qROrd+HUh5F2iLDireGQntfFbk6ZhcU0dOWIuKw6PFRF8dW3mMhN2Mwr
uBCIxg9OP72rSaogv26cNXmEB9mH777R1zs6+0vqd7eROoqdKGFkl+iTjJYxyrb0o8lTSKsxn4HN
WZIj+EGCdH+eaNynwv/aa0b3wkyFvD9svzK0Nr3XP1nMuZeG4oNs9ZjZ5TpfbVUMSNeLtnwFYIjw
Q7HiczNScigVwFA2/9vCQTnYSCreo8MZwA/XrVDJ7Ug108CKALPpfVvH+q3doKmHfky/Q9HbJ+AJ
CDN2VtmmrwRvRqtU+a5EWrtvJ464ZK4uSJ3cAyUKV2qTjgxUuPwmyGDoYgWQw659DJxhQM9Q3zoW
0vFQS46Nrth7LQHtknfMzJKGA4H2RvkgmdIOQuHKkbGahZNwa3QAJOIatTNm02aTGeUzS7LqS2QW
rFuHTtl6cgLFp9RIBD0wRig3cDJ3Q7tVYpRdTkrgpy6PTlbcMbsjbPKWDAZnpSl9uREWVZhandv7
jo2WLCh3NWEG2dBlN3iGL+bQ0BlAPoNiXSPny7gzeySUOTCmCVpz6oAv9BOD0NPeRkyqUGEvc+V2
ZtPXDLwaCsC2zc9Tn1wmFXhsRCbCMrpJqxR4kKYbkB+R5MBcOfslOqW6m149TX1vNXzCFeqpJeuY
d4YbQSTmRlETwr7rd78Xybojyapr54t6N64tX8LSrOH0JCA3XEQv1ZpUBmtTc/xFiZ8cMzXJdhnz
A7vF7270z8FIHlFS+27XTmT59GO4bDCgYjoCwFx5xHJO38eYPGiSdluca8Nd3LKSJEII5w9VK5J2
8T5gYeDsgcIhK+XBKl+HggsDyZ4vAYnIZg2XqiTqE4SuW2uIJipfHtJQuc3imoARYBqJKpqVgZpB
eKV+42jFO0dEipadPD3UrsqUzgam+ESSHBEVgfChTTWPfYdTEIh0c9STYoeTFxG7jUckLKdVmldP
kdNczDLHa1fSlEsb4CNSZ4ZuJm9ZAsSYyvzTmGNJG6ZSrNpw1NZdNZpHqwAp11iPEJTEIvZyjLeA
n7ZViIqe2ACudXjYFefdydP+JVFf86Dr0BgH9XYscSuWo4J4deoChqba25a71uxZ5vRrLbae9TJ9
sKg5u55TD889VvVhosXphZsp1V773JNLyMCPogOrFQkl3laWVWOA1PxXQXIcqJj0bKX+lrbkgh/C
hioabLPwpWNaeSK4bjkq1GAnMzlQg0+XHmWEKVV3BUEUS6cYsdfprVvqdAnhTvAXtIvCGMn6EM2k
53E9KrK975n7MShJo3SGal2QD1Ya/KWiHc0lrpWPTBrtOge0XxA0S5wRBHKCsCmRMvUv03Nb8o0B
XtF9jf4d5IWUXtKWoEEfDn67VLtpYDeIG2ry9tJoKp62yF57nUUP1+q/pWZQ7ZVUHe/Mxrrrasat
kkBXo8LIKs1Z6af01U0irKU9HsBptncYISlVIWaMeF0V77DXTVsjs3eU1MHkkN3t03tb9n46kkdZ
rIuoS/cwH56dKrIXhvZEZDdRHoP10E35I8lV92ZkuSEiIj82t37aE1zeqfFt0UEyiJgW7qXq3PtF
px5sg7pcYHY3chZk66ZypvdlFrC4m/zYNVxkVSvcWQGmtxHp/wE9QvaSKQxMgsE7ru3bgcxgptrl
qg/0HWZJAcJbjTdhwbUqDZ9iqWvHlKpJRT7CLecwE+CS6xYXmmVtFMwu8gQUwDAv6Em7lBXmeDwQ
q16lVi6LGzvrSWdm1c2FdSyGHYLau05XmRca5UuLjR0LG1aDVzT14SZTyXZViXiBkcD3FqpoEQai
ubqO1A7KkHZOiUKYtLEnN+7RCpSjw+pnSrNFikPMk6N2VxHRizDNXzkdLAYj7Ta2ws9Tb03PeYB8
3Z5mrlFateq69zzqDkmxxzY1s3u4JkQo2GqLtj+anqSgPVIGxqPvAIctWsaMWD9EFlMvdTxOCh3R
Eo0yZd0B5JiVbBrBUBfIedHhxIgxsWXU/h1yMsZ2iEsbgAinydEqMms0Rie6ALQPmMNzYAbNe1QI
sbICkpKGngg/InnQw9b9Te+8dwWO64j0IwwrTIr1HoYOi0oj1j6SkWlsPNGeDBTzSUbf20j/6Kfq
CHXfcAcQ9a7tZ6ijC4p6dohVYsIXVPbCurN8awdaAecyFVqnfKK+BplUb56sQnTo+OQ5ZFVKryXV
z06KpLL3vsXW7GbNpLIrFQsdXY/DBmSSW8qLEIyjNYJDe7IvZNWAZMH9d8TEu9PM3mBl3FH7rPKv
UxuxdJhif9sR/oplo9kUPWFcHtNdZJUBHNDhrSM1Q3QFBAbrbbBa6u3JGzQMqAulgwNswvKRq8MK
hz06znBC5t4CqNJ1SAi5Et10JEo5GijWqjvbqkeSnr82Pe9WBlq56WLo4K23qvoJNacvMuT8drxK
xuZW8efOlUSJ2hHzhOJKox3W78Skg3bOrQ1+ig8lfi4LLs4WIvXK1G+meAjddspXaD7oueh31H5f
gG+R08XissZlOEBTcmBCbDt5Sy5J8DJMVe+aHTyfJqloVLOq39iZCjhMDusmLG4i/BNKDpFIHXvQ
WSBbVPx9mwDbt5pdnLsJmdsjDS9s/HZxMht5I2khjjEpsbbBglZ63iVOLZtiZ+7Orb1FEJUUfeJy
w+FzMsvqTLcWL38TXETon+wSsIvQB2xoklw5zElMYSNXC51k14b1s2fbLn2OHhcYP9A0c0wQQGwg
lUzQi+nPBwQj5d6EmcCikAFVGuCbz8J/MInDZHTNk9pF5Wu71IBm4otNdazqt0pPvveolecuD15o
+RFPFL7mMRH3XmadE0/elUI7Kqp+aUtY8VToTpLEISRG1IJa0EDO8DVNyR0pRg1dBkhakbACNNWu
WZEEmgHw4HzLuBwp47Jt9OKFoBl5mLVNzF2hsbd137mASHEJjADiOSI2laq2K71si1Vg9WIz2Nit
zcDEomn1Hep4E4g2CVQUTewVq7346AXjS203J4AYyaFM2/3gz0b2xtz7odhGgmWXMQxIUJL8IExw
WW1Y9eAQjZs2degb0H8iIhFzXpDVr23A4ikgLJk0hcfKM3eDhy4J8xKq6Zar5uAA9cje5mfDHhU3
KnzoGAcWXi6lPUCUTxF7PmNqCpOKBJQtw0CcE/R3Q1M/qbQ2p0B5yJuuPyaF9qBuybXkSl6dhE6r
oo6dbNdGNZY98+KE6fDgJYorghjtOD7odVkGa99OO+xjQIkKv6M+0PlUZhuhgBliB62xOE0tjYB5
CqxZ115euGJpjnbdxCeZ+m8li+ulPiIyN8NV0hIW0Qzd/SCYJPmOAblATdBbqiZS9lpWWPAixy0M
JE117ENMAmzMz0bUgYBS5lJUmW5jvz1ZPUVRLwxC6Cz3EtmHS028XOVedvKCOqBfpAlCX4jfwr2u
IdXIOgRSfZyf1TmgcGB53/vJdNS84RDzmyyl3a9tnwq2nvVv/UjbGecRX5E95LuODElq36tYx8+i
A5w0FJJFdJFt6yTmPKu2ih1bKxwlhet/8eLhuSWhxMUiCzDEbhz4RvskIMvO7A9gEU7B6BBBQmD4
Zj5rMbQ3SIIgxqOB9c4NMB+15meQIXbcedEwEji8BPOSd0RXj2pn7io3xmFxY4KYq1QksXb1NohY
XbBeT1xU8dVBU/1zG1HZRfb9YYwT4c3q8I2MRaNjqaZHnbNJfNbIetG1d6ayLRBJbXMNFkQkkm1E
E6bLqxZSRIYtABNkrOg9+dkqqqMRdGBnXVRDbkJmXKsA9wuvLjqMPCJcTrI5I2YMd5oXMvkmcaGp
zplOXYwz/17T59JNkG31pjm0ur2pE5oK3RBwnmgEMOdZErkRNh90fEq8p7x3H3l1uTHLx3bCrDfj
W7nygqOF86HW46OTysdIo1w4RqBpQVx2FkWjpIO6VVtvBGEF2+69Gc2Xke4Dgl3kO30oLkmKiVWO
1EWc0HwP7ERg4Clxd+bld8REgzI3bzNUyIlkyl6yGrHy9LEeuMhGJ80mek/Qq/Nrdds60y4JTTej
vcxMK5sAOETD6IKyzgktzrBhNgP2HR/TTwavK+d8Al2cvcQx2vcs+pZBOa9wLB90THiZwyRw4HJV
UwcliirekZQwPo3lqa7G7lUGEuZArCKz3DEXc9jucADL/FSq8dGgJk+F+T5z8ju91WowdjC8K/4B
w8fm6vg6i09ngOxl4crOWw4npl3VQifQ8K1SIOHnleZKRq+dEjqbVv8e2ZFxUL9mrE9XeAeJMSwQ
bpqpFuC8SloGAbRcBDBDApLVMShjpjLiO/CrcG58PgiSsDe9ab20RrsJU1PcCqUVt1TnxKLzKQzr
tIVp7U1Lj5YcFg4J1LGHUjt08kUlkpTmh6oSCjIG6LGNXn5JBfkpiXY3ODdhk2nPXCf4vyNzIAWS
wAU5tdRUSLXxLdRUcQgnzGhKCPy44HN+1yKmFivqltWSw0CG7oyEv0h/arpXj5bhYQJlCKSxveMo
SjddE66s2jsmSsXk1JqLtTSa6uI27CaT7Do4xSXru0Vchc8AZoTSpI/VkJ4b6sTrrPfWGZcZN6Cd
t4S2QBYfTl/cofcoo25HbwRhn2CuTpPLaNqnrsy+NBYWQJOA4FhqKFZifAQmoRQAj2hHjXOeQpGQ
MqnrGCEQXKWeFa+s6msdzf7qcck0fC9ruJHgQKikTspdN8RMIQuHZncQY3rR17Ih0MkwSXjFJs3x
atTJJosdJlgpWE+PiFQ0YQm+BtZ6vUNQ53TCGCy2qpEEnHklBzbZTfVIgqOVTrs08JisapLicsuY
2iE4XDZW/t5xwd+TWr5IFJBXbUR519Cy55hxkdq2d0aNki96lZxAqgZ1lW7h32VbE1nlHPjslqYD
WjyLdgLKb+A0Z7XmnNCn2WYIquvO8VJSM8z3NOjKTaxht6nSjnGZr1uvKDdpLNSXk4UzrQjMAAFx
ZM0xMxgG6pLiH/ldo11QYAk4BUdyRKEXQVlw5MrvTEYCqZANn354UYTPY60N6hdcRnTnpgEt7UW2
Y3eorKrZKYnA5dkxv08n0JvEYYU6dGPfsQ3i0Ez0Z6su6nLQFJ1YyWyC3xTJm6DpEDFSR+OSygIu
Q5bHYTenZgfk2iQuLSBWY/hnDhN9s3GILkWWsu4ihlqr30SF4f6qB4Zxe6UtAfYL6YAGBpOVsZAe
vMkS7cSs+cvCcBcaCfzySHxMYxoTBDFLlSMv3WM5oL1p9jsAz3KXVgEOSRqECLhJA6jU6iFxtGSd
KIIgN5Xj5dpQ6xAQ+oMX79VyWMWgLrmCNCH5UGWwk04DsLAAB4DDYqmUFOeG4MkI7y0hJjry3kVv
k3J9lXhmJSGIXq1tpT1HRsPRXV7FllwJzsaEhMyx472pa/BynXDATxieKD1TXGmKh7rz830HLG4b
qDXyif5sEc678TwK4Isah/y+gtsBotjfXXfHMy1qktyF2HTfVyqasNE3VkQFNgTjzOpvYBDFPuya
C8XuEp8wUQOKBu1R7Tyyz7upn5aQGuim0smIV4ps71qvGDegMPQxQtlR2uQVY8pZ1Cm/qgkeaWkK
h5K4gwDNB0OIaxTrDoKAda6GXws73/Y9J4ep4IJJAmxtzliXruN86+quXI8dknFhbnuiOndDHRGv
wYFYp+ml5TqMjWsWlZJb0+4VK3vL1VQjyjeQyaIznNVEMo3re+OXWYlBm8Z6mNSWyK0UNSeJgr6x
sWS+bYM0dYm9fAUM2dJeye4aQcp234JQ47Q9oUOPaItqr9nkqHv6RdyUfb4LMa0UAWByw2cOQyqI
WHhGzMQLEIipXWIVy29kVLTEEtbq8w2ojD0n3LCZCNfc93H4YmZIXoV6Yzbxgeha2m7+sI9CsR4k
qVkWmhOfh1wEj2e8g4+T9abbfoeqA7Vw4hgbXUYmA5fcxUL77isdwU0JDJPY8cTSSEinQ7NMDlRR
widH4sQ0M2Yi6cWE1dlgrQyJbLsR/ZOuCcJAGeQcq8t2EXX3vRd79h4TxwqUHGQrzJ1LalKzljYY
zfdE02YJI9kjAc5zLv8mvPCmeGOJ+2wPYliOqXXiAhjCPWzHfZ7Q5bfzyFiXTXlBOt27YWpdHJYD
khUJWIxN6s9B3MRdsy5KDlSeS+ROnH1QOMR9PeRPU2Dk4KqUF7MeNNa+Hnrj5O2qHLaYffzQOo8U
UUlncu5YODB5Gt9kPJsDmimecXNn/OL+flLXWevfoNaeUWQNYWnMhX1/Bjl4GVmwaW/ss2zpEeOz
R3a6ViVnQsslmvaWIMKHUmYhJYGxenJ/PauERzWk18gvKNSA4D3vVuez3etheVU9X2+mKqez70HX
wQbRKHcWYd4Y2tjzvCjTtWaPT4lwQEcN1CctXM9cevz1KAOPMxAFnteqm76GvtPi8qVhA4WBt7Xz
3lY56pVyPlJUT40OBiiQlRpRGx/Mfr46jF8Codd7pfT5CInlpcBNgEGeS0zvlWc5sVwpc+8l05WT
Z0bhVmdMMrv0kuBPWAsfUA+dK2x6Red/QB/hOldFzDEQOKMaTdedSVEt0pRtU85Hd2TsY59dVme5
fRP4xlYbWeybNH/IoaBg5nubcjJQXurpDvLaisIc6ZEejjnHa1bONqQ/jFR3+EaBnOu+zGgxckG/
noC+zpCgaHC4bYVidegbkAznQU6L71vRumDYyDm6aYVsAUGCQKImduliGqpOl/jIP9YWYp+FU9Sc
bkaO9sqKWaP+ZIe6zZPRz7P/gI53m4dZU//tL7O96Rd3kaPq0sZ6A2XKEPhe8Dj97C7yHdjeGiFA
KNSjjwnf8iqSZB1nJs2kETjdIuo4fjVbGnuEJ/DxScc9juabQxlv8+f7wpv+ZWcMXdhSM3SLpYgm
5539+nYJM3/e9f+EcAEvRCX3SVWRT1vSqNZQXZAcxepJK8p7ViS4oSsQcaivKAUFFQ0PPVvVwp7Q
Lef+E/DkmFPrCNsrO85KaErNl4IY4huTSllGOmFkjAHVJ1ivfWBnK0sLlLPBdJJQHMriYajvm4Tk
R4wF8OANggQ10DNLMYeKNnY07u2MiVMfp2QxGPGlaTQQs9NNASDwO537d7VT7a3QigBdLlIjLjkt
Jzz9WDUFgNIorfE4yjWWAB/ST6jeEWPL6N53cpfEdA1kztzekMx/sM8XD75RERkXAbo3EuVLjoZX
L3f5XEXpS+VGG2gWpgHIT7tQw+fJYWppJpmLdASHCvHBETAUQNzNjuRc82yExEhVfXr0AyU/hDoL
m9HLLkpR2XvKENgKqk7MyXqEylYhwyRBWC52dq6Yk62f1bm/mA3e0cE4/UQRJfHpmbPq1te2jG56
y6IKU9OVQHKrb5LEQ9CWR/YOw/BEVztxNhpDqUvhp9kgfhDrXFFfEjlB3pL2xSiT6ZRTjF41haG5
ZVh0HNNRDe4KbOpgVO+xl0GZQ+2LRwI4p9AS5Ujl8BuXCrGPR3Yzjigi9iK1D4anb6DtDkcrYxAE
CzWcUAoqy9SQZ7Uv83cyGPyFfcdVIntDaBAC5wy2dC3lm4PocWVrxVPoDfFRoUuJqs3guPfiY2BM
XOgpLeappj1osO2ZOkZfsJ1srSKxXVRtDQpBY3pOMYUuwyL5rhdEOaspBxN+lBH9dFw9OVbzKhIB
VqKjFNaPiXoyzCrdGV562873IhMqMFR9NjMOqJMODWYNkwbiml0Cl7DQqlERpNuP1xtDnm9pw+r6
zut7GAqoGI1Z8OOFsD5hxxO+twX1APmYQ3tvNHCdW7xsRJhrTEklCUJ45/VdIB288kNVbQ2BzG0g
+MS3n4gR7PcZjegA5MQy960JzWxyn495ecodMBBqHGG3L6ilTsykUIHg9eaczO7r/oB2KL1VU8vf
FibhgZE9Hh2nJ2vbRDwWNObOFGW11pTqo1QC0l+tmitAThUDtxcRApB5L8w3UVXDCSo59NvWQ/cL
KGlN3gR2KL7YcwPuH4NGbJ/UKouYiRvwYSkWXtCf54sU1tbOAyK/aD1ce10GYr+IinMsv5d+1z/a
KGmkaHy3jqnSocyUhzBS14mH8SW2CW0wExS+lhlRCxytd9vPiTXROuNIoOZ9rfjFaeiIKjDFsA7B
/K6bosK22E6U8vIqWfGdVWvPAP0rKeQoaCqwEk2uN5gLWh35Psj0m8hU+72e524S5+0hIpx4rjGR
QNvBA/VzaCTN0PcHy0FUSnMa2p1VhPAFpndKvNUSsV+yUcd8ayd2uJI+ZZk/H5yF9S9jsyVNw7Bt
hnoVW+xvF4q4EppnEiW7RVFAWAh+QuDv0V7V0ugoe8BtfhR/VBzHOGYSJAN2mKN/H+KVI9WQ0Brl
LEoWSlmGiYRey3eqif/HLmqzE/bHJW737W9/kQYeVWkSDoyL17B17fdrmV2ZFPnQQG0HEelu7VfE
Atk08NB6kSuU1BzxKdRPj6HciAGdNInG7FTqym0X9Suh3iUZpXcSxvNlN9nNpqsG6zRnb4a5jRG/
1wWFbvpV1AyLRc2EnlJnrv0fV0GBdfi3/8JWddtxTNtQHd2RJs//dBEsFKT06jjkyMay8mT48hYD
3sJk8bGSQmanOt0XeXf0GQOpYZWbcMgMOpoI8hh9evTtxaNRhSF85zfaSajmctBsSp/iCfvzQ8LQ
/82eGpoKMklYuvMv3zc2RMXLvQolfGQihCohXtaFam41chEzv8QhAwd78Ku7srGrl8b8OpCAcbRM
AkybDGOH7aUHUwd+AyIGynLqPGeldSBAZDjaiLjdCvAADUvCKWWoaYvBS1mwZIXcdwYeMkkDdFGk
lr7p+oq0wzTdaKwpnsG+fXTTWRnt4a6YE+qHhAi80DFxyyL1VxvKO7GFMILKPtzgaVupdPKuX81/
/bCZ3/446Oq//zf3v+bFWOH2a367+/cHxB15+t/ze/75ml/f8fdT+LUiCu9786ev2nzks5u9/v1F
v3wyf/2PvZtN8L/cca+G+Lv2oxovH3WbNNe9+MMu//998g9b/cNYYKt/IwgmW4V1U4Vfm1+89Yap
cbz+189/4RdD/mPzFvybN/xhxsdH/1cVjbZtq6aYZS2c4f1H3fztLwrNlr+qpqpBblNxqKkG41NG
jA+Oe0P7qyo007RNsNvCEYb4NONbf0Ufr+qsfCxJr1KTf/nHrv3yI/Jl/HH/58myxsz410Me972j
66puqKZuaI6p/3Zy5mUeBvlojyecTtjiMSCxPJF2sf9p07RagHTd7GX/sfn7C1Cxw960UNDWxL4t
c2tCry4J5XFydEvIWAF+OU9dDsiyzQ1ywNCRZ6Nyi+ui31atfawqpd8bHtA1RTCS5kp4m40Ts1QY
4Jt6iKN1XinmUjEmOjiDb2HH1ogltFhLTjMKIIi+BMr0Egigg4nXh1uaNxCJ+2GjpQAJU1BJ8H2o
zySlGa/SljZFHfaSDLD5X7VTgLjn66Yicnu6v24a6ZR0B3vK+xXoM0CilGT+eENICemPr+Knj7m+
66dv6fqq64OqSWhZPYlNGwWd6l6XfwJ4dPdy3fTaPqFnFqBwZV14feh687mU+3ePGX1Djez6TGJ4
/9g0FNwSoPNZBF6fuq4EP+9eH/v8M9n1jdf7/7L553/9+kGfn+uHhdyNYTXsmp4yFq4F1p/zFkPZ
H1ufT9RUaH48+/k6XxaQVn57y+fT17dc7wZJEgBtToAe//r512cFnRKKIvMzP33ij0evL5AQoMga
mPcvtBYdWukfO/vbPn3+vetn/fanrneD+aBQECrSwvzH/1MMBt/+9T7hZHi2CjBgxTgD8LLrLcNz
tu9J2yKPc94k0z7bm2nJ2qPKN9eHfrwQIinJof98yY/PuL76x4vmpz/v/vR0fA37hLtMEfu6eX3V
bx93vfu/P339Ez/tpd94PkYaOhnM7+hgRXOUaDzv3PWVpU/rkckqwlYg6PQjrvfzOe/2+qLry693
JyWI9viV57deH/j8pMls+JDr/WT++OvW5zuzdM5Z/XyPrUDHblMNfB3rXX0GwDZidtrLz83Wy6p9
StLF/vr8gA1rVUgwWv0cAysFKLKutYxVryjdKjbuUinlTmQpPADEgvssrI9wiRUoP8q4nVhAFhOt
sYUdUrj+sSlmaIHk2wQYm5OV9mPz+mjQWAcj8oPN9d715vrG6+s+7/70kdcHr09fX/j5vutjnoZE
HX1GsC59qpiLLqXBMc7CKK+iRp/rFH0SWnzSAm2cNK/2dWSbb3RqeBAIrkM7rORiL9IK8h3XoqVB
23zfz8Vt2nYmsih17vvfTEb5kMtkXGndP9OQTXms0nrcBXPZnlBQsmTnrc+b62OZqRerXKN4oczf
x1TB2obAFjGwV/qzEdGIX1hUlYOq1DcQBwAH+NwkrJjW4SQe6P9TP7evVcXOg0Yn72B4AqWqGoAR
YYXrty9DlvPcTSvIMQ3/hda1qACHeNpHWs9KMbRFvoyR1y7NECBGgSx7bzHrgrnYonUpUde0T7D7
KOm2Yp3WpAqRuQAxqa6oVTkNVwhV99aDmO49cKwm6W9bPK/13pkBHXIuAV+3arsygMm2S6Z8XEXC
KnClyaR8xOrHCc0QXBdzue+6+flgCIRBR1C0ZvYI8mK+Ceay2+fd61aFqHKtpzNJkhPpehOTgrCx
MrFzLMpIi2AuzSn+uVQbCBKVWYCQ6DkF0CvAC/WRBSsqUUxVe6s5Xf/jQNTnX+7z8LtuXR8rE/RT
VkeVMLFUaKF5srHns6AYqV/KyukT5rf/uH/dKrUWoeToVOPW1sFXWOQHxKjS+IX1ggEvCyIkhfP9
gBCmPfYKfpUeX3zGQtCgz9eWqxFMJM7UXgFJPRnD/sdmU26dttZ2SHzWXl9hta1sYvCYiqMC4QQM
Mmcfz6Xy6w2JqkYPtsNkJU46Xk0qy4xmgVpdAYrX0ZsNk15jRlwrwOgHV+dEHiCzMKPZivEO1MJ4
T6S7Huzq++HVDjYtLFJKU9lyekq2yndYX76+KoExY4ptl/G3ELoc7ddN4b+gvCvox6nbsX1xv+rF
TQlLtd7iTkK01FEtdy3SVrXalX6wHK0tFLhwuvHVWzG6pfGt9d66dP7oqFrqxLxkbjKsmifcYJXi
qsFbqh9bvCAkyQyH1t4m/jrIVhHl0/wlGHfp9EFwQQRwuwiAna+lvwNlrirLmBobNhabxqHxSCAn
bQpdP3T+s/VhFrtRPkoHbA+Q+20VnXLzKaAFkSAqcslXQshuIIIPThUaWnVrkzDVIFfCWbGhTz21
Dbk/m5qvU1PIFzIWBrsFKx5NnLNDMKNPS+X7UNRIJwhzaV+qYSUml0/0wCOgG8+I/cSKehztC7E3
KFJTZGCtf1s038ilpGdzoOaHecMmJivcR+MSqWOW7AJFknazNdp9k+79+IJylnxVT73xu71pb+tZ
97vV33p/ApC9Udt9Ee+0+JjWuw4Lh3qDIwugExayRH8Idfj0i/R2RL6Fg9PZwMRuCG9Zqi/Vk63s
B/jq3+nukO7WnsUprVdKgtTepYYJVy9HtEIP9Sk6DI7bn31EBo/NKVwhy/GbZUzOj76IZzzLbtA3
RQAalxXfR2Mtp+Tg5yc7pvS6JUrPnI629h5NzCMZJluoGEfVwQi3ys2NXW2CaV9ZtzGVk3DfTZwX
Oss+2DXxd4rCRn3yOY4OhTN/31DmVH9D2wMqMOZjkFVyxRimcJgOtL18OLAo/7DRbqbiIFGWUI/9
RrkmwFUGirDZi+9wQrJ4R2CBTr4dnSXyjRBTQdri6ATxXdq7SHFTPNolzQn0V8vmlaKOBNc5rPNs
jeIZua/EQBThGHczBzvs0rIPYALFsFKPxUWiJTIenIQW0Bb1dL1Lm60HY7QmceeQTG5fMXU4kgCx
QHpWmDQSFsZxQjfgDq/DI2XxaCscN5F3jbbrA2XRddDCkNusiRCO6FH4C6IeW2Q10wEPhPiIXiGL
mh3hhPVGU1e9dqFMbIF/psi5MpQvpFOE1jl8Ib5NnzZmtxezam2ZfnH0fc2p4CMevS1wo6jhZRrS
xYSwhrO2inZqWJCDidNtbczSsyVBnZSxtNklBdR7QSmSbTEuRyqDc7fpGFXvTbqJfToP4qG1z3Do
KxjGFCrJ0vpGHIXzaDdL6eo3ZoDObzGnBDmQofYBUWXGuv8Sw8i0yGAn53A9EyEpjr0Qu+gwcJLQ
Za5UZHH0nMlrQoFKk2crbjiYAfnf6AeyTjFsukqzthg32wVIoQWKG7icg0W5aIW8S88xBz2ycEK7
UhzaF6m/lFiWErfZthftm6e7cbVl1yyK3vS/EvumKjbsk1dv7PSo6QuTtvTSfyyeQbHi5NKdQ3JQ
W9dT17l2P/cIVCiMNDb6IwrAGZHz3oY3k7MigFJ5S/i5ygYhqbKpwxtEnHNdkpTox+w5PZV7GvEP
ittMlyBcT8QblK+6fg7IVcnpTpOKIhAVrJBf6MlJDEfcyxWNWyALxeOYg/ACcnpwkjuiYfAFpnch
VXY8mOqCtvpISuWt84w71Pn6P+yd13LjWLZtvwgd8OaVoHciKcq+ICSlEt57fP0ZgLqKmeqqrnvP
84mMQIIkSNEAGxtrzTlm+khoirru1gR/3CeAHNWNex52+OupeHZPFgq2fkUqZxsuCF0DLTkI8+BZ
VLb6gCmcbihW+YhzHYl4xPMhjgZcO4Ni6e0z4aoJdj1c1QFK5bnlorR8s8Q9NRsDj0swUzR+ZOip
OJGWbmH3yKTS+2vtXXvatibc0sr2yemL0L2tkvreDX62/UujcvlA8df3nuISy0h1kF3yZ+nkcQMw
XWOLKBnNC8XZKF9jpES60zCy+NtMnPv5W5vtJWFXglo1FyGnQixIyNJwByKVwYiLNpsUaNYRSP0w
33iXd96zjwarnIU7LmiQ0QGfAPqJF9HOV+2FJqwkYyBZYN6MwPBynY2clWDuWfUuGbMUFfEKpsuV
Xqlu61vyf2bwjWwO9Q8tsLMntL36KVwUGxXa0nJYBnMIcCcdHc2rs67I3yPGYsGeZqDBt8UfGcPB
o3sNfFu8N45tsOCd427Ci/TUWXOH0DYqzA/qyfyRrd2De/gsnmphph1xxOKjKRz4aLbAHssNCok2
KstLOe9sZ41UfYas3ZZm3lK7fMw+s0X9US71+cYTZ/JJOSZr+dQzKDABeCCqlSMmeQqeRtoV6tkn
7UIcITKgGLsAdhcCbElQXHjRgU3bdFkiH0A5v1JAyJ4cY9HIDxG2pGBVwe50kO/MMHq6ne1R+kPp
N6+aJS6/DXkp5Dh5lZ2+lqvszkd/ih5t5ZYXLpdGRi5an2LZL/ytOm9s0mJlSrvkHybHgcYSNsD5
Oylr9rAO5EUNPuBpQ72+fSVMTdn3C3dtpLPyKHyIjyOXjejlN5fDgNiFs7aOz+KDuw0PmGxIuIDk
5KBzp/30kK6oQtMxPJsvMId5THpC1pOn9vBu8K5Rhs5o8XvpBoIhVgMsoqR7ss/OQJSfySqAaUxz
TXsSOcIoE3H19CBdMSU091hTjsk8WTYnjSSwWXMKd7qtAGieLWvLVvnSbG2v7Mtjcyo2zupVIItg
P+zzI007gFRr5Kp7It0PHN5k7YZg+vZdMyuuo7q1mZGjgvo7uWeLdIaZ4jjstaX3Um00aI9v/QLx
xfa1fOv28bGb4/g2V8w+9mAi9oTND0tQvTaslkU0h5I4q2fBwbEh3M7J/TlES2sp28Gp2oAqya7h
MbsKz/6FNtZbcIUecAXI8TN/bBfZRpshl4as+uI+IYskPf6qIGqmvxPQlcO1NcOvseSs8cRIxq7D
N0ycd0TnHI81aNxxDG9Pw6XYm56dbcKjsNbm0DOv9Cfnjp2srBOC2aXxIvBcHMcH6EnDC15ym86f
zQiFWJ90tRdBWUMY5OTyEvOpVu6KSckGAcisfAyu1b79GR7NVbPP38BFEvFiPIs/n+Ojf+kXzk/v
JfkRr6HNzRljULfvMLkINplQjJ/39YF+1LJ+FR/8s57aOmPLDF47y6v4mYAQp8tn9w8wy7vZ1Xqv
XyuZXzbc5ed4bb6pD8ULuYMDFyO2+obd8UO12yOKmu4+3IU7+UG3m1N+Vh/CBWT1mbiSDyxtkJf8
gXe4AYw+y9JO5tQKtb2x1m0aUs/jTrcWnoCOM7zVVCuqWf6K97M+EJnEnd0sPkvr5I5T4jb/ZF9N
H4gg3Ay7YFk+DDuXMaZ6SjHGHjg7hZ/Tfl89BXceueecXTiK5t0Ob6MazCsgATpBX3RZ7IwOJzhT
rkk/KxKfn3iMg8mv57qEk4qxGDXwjKfFfE3CjES47n14D+4FB2kMnPWZ1CxREqvIvIDBEy3yILyL
8EgZRrVlt4FYwdFyQvW/7jYdP0h/7H4ULzivypmyZH9PrlC9lQ+S9Xo7fRTuhqW0dNeAe+pAWpcY
+B9b5ZnEnI278TfdgnMxyi98N1vhoJBB5S+MS/yJihkig2f9CEmCQioqc8rsTuETnl7dWnrn/iKu
jLthX/fn8FDsmFJoXcixIr4AVV80a+f06Z9bvurOjkPCrOctU+VtcIfd/ambBsBplMAQwaCSk1r6
kH6iwWFQIQnvveaJ5KclFDBm5Fka73hJGAgeqw1tlo3EpdpbdZdvrfeYCBnSdC4EvplvrBUv3rO2
B8ffje962IMeKy8gG2qaZWRS3RtP4kNxh/45xENyHucHr9J7/spbBNqHqSf/bPBcPXFCbN4Hfkb8
Gsk4GDOwMUVoD/TK5whR8YzO+m2/eCdcZUYVtrvAFpyTdsNY4dnAx+4YSzlNvg7xoe1XJNzeMeRF
d+2B7zVci3a+EHY1SQt38hbc5IwpkC29ihsc4/reWpgbDnxstqhgF2QyrzuGG31l3Ykr8Ziu6adq
V/cJedi8p15FPikHr7t+9+bZQiPkjnNad9b3qHU44QV3vO8uX0gMkqJNNMIsfiJlwX03fgwvKOK1
H9KLdmdy7g6W1jF5ynb6ptqBorQucgBNZlFDSsw4DzIdpA7DTvvQrRWG52KDZ3cu7KR7c5WvmKHy
yqsT3b0Lc4r20xw/vbttdulqWNefDePEOl7Dx7axqiyDe/8cnrUd2eCXZUEf+0lmF4AuAMzwoeHI
PHPMOo/UFvkB1U8FALy/wMX61r9lp+IaXuJjtU8YBY0PSDVX4166w980bJytvoqP5llcBPPg5T2Y
C5du13A4K+vxH2Jtr53BU9QfQVGcBG0RZLN2jIufYT4WnsVorfizkCmUDUft2fQOnGnER4TYZrVk
XrzVt+HCX1mUdzdcL5yDpXRkmsleKz9Y0gzMC+7IdtNd3a26sQZE6ujMFoPxKeI3Nt1zqPf8igM0
hmt1BaPobnX2o4IjNr1YT7yJdzKi0CyjuaynamvDxEqXoSrPIq6PprKbMBYiU/QhX4uv++BWKKas
Uyug/mSODYVpTRpLVNPaVzXKlDC0tsGZqxDqT+pYTp4WUyXqdnNac/sW/0oLN3yqQk3vxxSjbe1Z
2bw1pPuwHbqN57aEDrTZRsHCLVWlscFwikLJ35XCa0MxRxqaJS2VRd7I/hpcj4v0iO+It+8L0JsN
JG3o7O9kavKrYpQtTgsuXXRR0DdujiC2GEt50xrxNwRgKxhfRtlsGYxVfXJQ6SsUJTrlaTWsRJ+z
QDvKHcp0k3j6TPZNKpjmg2sWgOJQtC3bJLmkQ45wNRnR0kNAP6lX8lOhUhv0dSoO0nhXN3J/PZg4
86oP3yVEHvEgi7PAY0addS4NKhCfTMpxYobRoc90pkHjO6aqRUdADESDDDTfAo6FygH0wFFWFAbc
XLijULsuSKhn4OQ9KS4kHi196hrDsOuwx1Q+6ncr5DjUtsfVGr6Jnfpqxmg6duumQu9U153WjKlZ
1+b5LnbceBWM0OZp0Y/9O3kUbt/uy4TaXxceaYJJ31BSGXHBFQaIbTMuppvTAv+XaTctV2BTHXRa
ZAIGpMW0is/xXNXkEUx12a9arTym3Mm5z7L1MPegHULLbChUPMfKcP/nmlajGJnumxbfbk7bTU8L
hYw2Cs30V8lMKXSXn6FYkg1hYmY0GABC1PYCWigMApjeKlneWpimq4zP1VGk3PYoTbbk2RJNlxK4
42zamsRXuVYYiVSq4tnYxelKOnvTWmgS55BgWAiG7pSKekI4XE6VMc5ro9lJSo3ru5BGyh1ac7R8
25yqOr+G/mjIZr35ujU9YInwin2Xmv0vd07P+7o9rTYdGW4GMaADNVaNAV/GT72t3IL6MW4Kj97Y
tD7dPS0IXeXYHhe3m7dH89Kh4trgq/hzi+nBr1dR6qIA9PvnQ3qbnM3aqJYp3EW7EUlAaXpRO/gW
XdAZUEMME1Q2nQ4rZSVxDDrpKE9XGzjrUveSRloB3Jo4vD8fm9agno9j0BhvPD1B0fNSRPbMC0yL
XMagZOP+IC4qa6Abjq86PYnqdTXY0tRGHDfvjIgtv17qdu/X7ekJ01OnF0X3yGl4Wr293teW0523
p9+e8/Xy3zfvNDdZFkVz/+0p0x9sjQK7QEFN+/Yyt+2+v7Nfbv/lO7v96VwjUEe2AjrP4/c2veQv
7/6XT/e1Oj3TuX3Hv/ylr9Vpg68PaIFYsvWIqu3tPf/tdzL9ZaP0//jxfvnLt8/57cNML/sf7+D2
J4bXoVIfaNO9lGNTIxkH/0HDezYtvt337eZfbUIPgLrWt5eRpqbVbfNp7bbN9LJpTnrL7LbN7eG/
uu/7n5le4tvLfm1jKMOlot+2rMfPZ04NWDfo01VOpmE1nsjr8Xw7PfrtpjF1OBmfk68NzamLOm3+
tTptn1JrQodcr/7qJaYtpsXtZb7+yu3d/O3zvr2xv32ZabvbX5pe73ZfN3bB/k979P8WBmKOyp+/
1x49vZUeUnL8r78pkLTpaX8okCT9X4jhNZ0ZgKUQ8YHM6A8Fkqz+a0zhGDNCEK7/IT5CsSTKIPQl
ZokSS3SR/04CUbV/aapGBIQiAQ5GXS/9/4iPpFFadFM3qqaGInBUNyGNIkoehePvusCBWVctlLV+
DkWNWT2BZ5uycjfQ7VvbreNkESsUlE2CZipLClc6OaWJKKZMWxk16KzmS6uw1gF06wOB9D9/+Sb/
Shr1uzBqeneWJVmGKFqqzhf0Tbrvap0aGV6lnnXqYvmQQn62aHKA29E2fiSdU9W5aFJKVlYa1HOI
j5TcdQkqu1vS+4hNfxG64HycoaD9qQV7Z6jx0fdgoBSp9e5qxydtjPnvQDdFSZ33f3j745f37cu1
LAWpmAnWV+f3//3LLdwqbItUUs+DBXe0GNLgmA8AVkJjDLsbVIIYJM86UdeslfYFbkZ1qiR5B0zB
2ysA2YiRi7bIHJOjATDQFMJFhW74wQKc5aeCOU9i3I++nBebpikvsiGXO7gWABnGqKpMNPYY1c7/
8JnGr/z3z2TIqiyhz0RNqiDa+f0zyYrvJlYQKWd29GRVlMypGerdpdi6m1rGlml4kgaqtZWWGfar
tYNQdKtJXr/vVAeQhJk/mF2f74xYWVpBLpE/fJV9n8pYEKoXJNH0eMjQ6iy3+hrCflNP/iq0Gw+a
/3zrHDsqRxRHlfJtb0qyxKmxwMpnArPw4wjBpSfII86LGWQCxzbcxtslXPigCgoPTR11rxkeVnAA
miYAp/RpfqHX4MrBHbolIXIxDd7WX3FRYud8hB1gsoPQQKXojdJi7ph4d6agLKq0FXeeCtQUplJv
kzdrMXVDK8q+weWk6mHDNymsKxKu8iqWLXwKA/WtFvwfVy/+SmjhQhvKneamoh2pKQGXzuCdcYfM
c4dYx1qwpE3eu0cfUOxhWgBuMBo9Xmm6V6N4Fw99l/sbQALVUkL6rToUfYkw6V+tVK/IjPCfGiGt
D4GgRguGim5VAluemYE04gIqYCrjWhtSCQ4qSn6KUF4UKMVHMXc2qWStzBytbNvqs1YPr/qgFjaw
PAkhIXzmPihyzItIzBEn/ej1ztrEfvlMqE6L39JUz56UrbUYFvH/YlfVx3wjYpikUV75+65qtqZS
d4YnnwW53jcG3sfILArSH9Dm1ZG6MQ35yAU11LG+fPBwwSzC2IRn4qbwO2VHOnhptqqplEpIhvdR
LZ1bYe6GiBYUi3SfobAOlpZYT//wtse39f0I0y0GZgPBqsz/v79tXRBJXdMK6TzQtWLg9i7woO4U
I6QNrANVyQl44Yd3MVIYZnJQAYL7QnhfWm+iJcogS/2fk5cArqmyKelxCqrHNW2eDPMeRMM/Kcv/
YkBQJFMxYT5YDAvfx+iGnOcwx0N2jrGRnMR+7NOFr34b7T0ahAgGEkIeE4JvEkIxhiTcS27w4GOA
2Pz37035Xag/niwMRUKtDxqSd6NNh/8vEnenNypOTfxKddLc56Gk7gsKhwFJAr4y80ShfoyblzBN
1Ht/CA+u3FloFGX5bvoqUQYt/Z7oAMJt1PnQ17bLhWwgb7IcQGRRStrcD4Q9P05LqyVZN11sbGS/
wVunpsckx9DqSNbSdSSgkUYu7gUBPrEQRM9BSL7nf/+o8l/sIgiGVaYUkqEp/zGSyaqQWjlmx3PZ
+R9q3Qa71kQYg9LLmEeBdunL8KeemmeqA8GCrKzoNdCVg9RDR5F9ZQBFVtWrHnrzxjPknVzFIiHP
At5FKxHmuYB84b+/Yf0/T+SGweSCcwb/DLx4v+/T+GJEX1AaOF1lZc7lGOEOg/RqMOqPrK8M6i8q
zuwIR3pthNqC+I50FxeBuikVeV6H2kny6AKrafehmY25h0xD9rSZvqqiRJ91hJkrphJuPDkAO4YH
UtYbsGbqk1655lr0lAKVkpch4vG99UjH9jB8zGOiUpeFqFCIlox4X8d9vBfp5ltuujPkDg+zbBLV
0FAADpDpEA8Qz0Lw5hirjzkeOM4K5h3IpgosqXwCZq/BpqztxM+ks1AbWyWo3S3M8nsJ4MZD3An0
3+VU3WqQbJQk7jCbKgLJZMVCHT+UPAas//fvXR3Him9jiSFzSIjwRxWLAeX37z2IXKc2e0s6W3Do
aR8NzaX3BvAWXDivdYGcEAFVGmSXNNr3/QAMvO2xffS0DIQYoLioOlxFqQAcpBWgxGNdK8gkVJxT
gYgTO0D66Jppv8vch7opbQcLyjIbGUo6oaRoV5gbJr167yY0KZoguAuFRL+a0BIjaOkDaJIDMfQi
9AGnPcihuhzacI0pPrpvsPvZVqUuYw/FRcd5EMeikS1iLbQ2uLfqf9hDpd9dotPoYWANwB6DEUnV
xG/flNDJdaOTj3rusuRJzXF4mLX3HI7w4zKXVPLiBLIj2yJHXxDHIN+rmYf7GBBtl+3wTtLsycD5
Kvj8/vtvOBmMfv0NdXLkcUgxkZRwMUjf31lcuXIgQrk5t5kCibkNIZlqmIKt8MHJgd4WhrAHU0PW
b+bTtMSrSWgU6C9z5PZPu2+mhA3YkAIlgywoh8JESOPXjbjvHetAuDt9eKLsSJcmyZlUSn8ZlmRE
VLXXLxJl7daqeGmVp1bnvAi5S5oNGXq20KjehCRCx+nMEmHwV5Dz80WqglDqiNPsc9DSXk41Ti3p
dZbjzq+gFhGbTIEwmGHP8ZDm+Ja3lAxsjYlKuornwlRSABOTA0TupyT1xzB8C8K+3iNpImhXnTP3
IGk8lR/DWKLyZ1KpbbIMHr3bFrZnqa5duiBTCKijhean7hyQc/RP46+l/u6nUk0ul0QOKIVRTSYd
0Pw2oA1maOFg792zELYpyeGU1QGLUV9O8E+mwl7T8h94PZH8DL25qRCQWUriXatBoFFDdcn2cPx1
RXjU+lqFpmwMMI8zIHdMvcntAXdA+FgP6M1VoXJBHChdrm2wTS96q6XrVELgrsLwJEovVZVLFyJs
HkjgEQ91egqs8E5sCKXlCxNXXlB8+DV9mFkH8NmkjHlpG1m/jythGypuDclZboAWYTFFSGZySKNG
8mkf93ykRiWgNQ0IL7Zc/JgO9nraIbSBI8Iao4jCPrOkRrfWOgHHgUkXIPPQYetmn6zEgrJ8DNHD
LhOj3Svkqe6/1uT63MXqlkh1ZeH6jrOX/HIhQp2+0/J2EaeEzClCAXYvguRGZhzFV5hYIAUl0Jjy
xRpa59zbil7vE7115lUePEmUAhFXUKQsSDMYQkRSxYD8K46GcuWNrrbc8O9cz0SGEWTNygiI5OBl
FcAfAf2E1uFijESJWah1wVxM6Qt2THohoTz3hSRtaozw9lCK5I11MpV5okKsTIpJeVuU5DytC6ft
zo6J0E8K6uBIMBDCP8fSEbrGoA8Ja0sKj8+pqUfw13sBhfhdZMe1W9zBYcnBN5FJ2ShAxTuDDjDp
iWQySCZkwOYTQTVirrY8xk1EOIzpIHat0a0NQn1WW/Yeft5ohWnthxQA0y+8XjgMbY6eRWyOAL6U
U1MFr+hx34gjJMknJH+kT3pkWJoE0kw/qYXzXAQehqG0Xapp7M9xCZJkqAogUDDOk68cLbW0/KEC
vth0BtznojHFK9VxqFTisONnI9vETLdMjKW1oimuPVIIfAFiZ5DRihTDKNtFvX7KOFTWcHqrA12r
InVWVuLtzbT+RC5uUksoAzrr6A5kXSmXIIXKo9P75TEq4JnEdbExJTPeyVa/oJyRA47hfGvlFvyD
so0PTlYeah9fo6hi0zMI/JhnsgDMmY9FZHh/Z0YyHVPTy0DbjshNUqcJy44LXNFA2WASsDsMGwPm
77GNfqYRB1gXGdZaEvORGnRwmHKlbtkdegWITK2p+tyXqenA1cZMAl3EnAuKvqv0pl61xchFCYvi
zhvc8k6NBvRcCtyQwBOjHfxRiBr0GKD16OxqYveo8iysoGJCaUAwnzqBz98Ma0gN1QyUtHiCUy2e
+qFvT8FGS9C0+hVf0pRQVMckmcRWBunH890jjhfS0VRtH3v6W+2E/kIzhrVfdfodoEQw92lJP1dD
z+uaA6wLtOILubA+ehzBsPFfSaIXVk1QAmkmp2g0ONEyoLeGmImczqXlVZ9GFXRHa1wYGcLt3KQo
xLWdsXM8J1w1XfQDTJV7GqoWOpLsnFL4JgLYi2ualAfITO7B1xVpVltFs5a84pGoGPled+WdR778
0UfNQO1h1iiQ1AV223d/GH70jmCs0mEUMFRWsx8yCSAzI6UkFd0u0x68jGuhEMAVlnxpplqDcZrm
Mm7g35Wd4B8dozi6nuOt3Sx2SBAzEtQCCvO7Bqg5A4G+8MoGKghtv1x3jFOddq+5ThBr3nn3agjz
BW8B9ILhWfNAM8a5Yc0kEJXzvDHSa6veEY2FRiKXCK5Bfl5nwbqU0fkYXukg/mzmio6At9J1ntaA
x/Aa4dOrJGVTF1BTAKyghIblIEnyg+ANMOZMByCMr+EnoEFH++y2ytU7t1edjJWAq9l8O5neJqfb
dFOeDCfTqhnQlDfDYTlRiDRSJsTFBDr6ui3SknX8cgQ10/nJx+7utCDYFth2aSw7ga+1npqRfy4K
a4sIV9sYicr+0THKLmD9/SDgrtiqCvMi0Abo7DSj3/rjwnCHfutkICN1uVnn4AEndgzxX81KluNN
4Ar9Iu6bt6+7iRT0dDlcZVVSb4txMWUO134sUzFBoxXlOIRiwCIGl/Rrv+t6XBACbbtp8cV7ETFN
VJH3ocdtsaTjQgPMKvuFDMd32SbRA9y5h0Kvi5XZABYgWy5aBCa90agHRKl4njVXGsnfGQkHy1A0
4oxc33s4N9Ic+U3EVGib1J22aUanycRsmRbfbg5tgApKyLWZYZUoOFRsD02ZPAKAT5gc/OE1HAxC
PW838Z2oayiPoP89cqXGBediojn/XHNbIsPQMfFIQKujkEZuhEHQRSfdBwRKbISKU7IRGcKqZbAH
4dTj0pJR/BJ3v6LHd5VIBAa+V5fzJuxPoh8gHyGVpwAhvzCkT+AeB0DhqGNFDXmJ0cDBN/V2VuVD
bqtu7sxpRNJIzFtxHrUtIrYgPUbWtaoKcmAAWywEOXprrXJFOJcGRBO1R92EpKG12ZK8ZWHmZY5N
XhewrJ5eMuBwzAo52cYG9YoteK6fgiW8WXKIQBo+hOtxhRtW0aYIYFxUqK3KUAXTBo2SKc7eDPtk
M/L7zZxzfwS+a+0nb8TMLFszqecVsYlMI1wQV9jc5S6artVHbqxwr2s+nhQHUErhZgTzSojeMNzs
KA2tJ5NeNHWFJpvd5Jrj9LWxXGxA012TP27ablqb7rtt+/Xcv3349gqaR3GwagTP/v4346mDdfsz
WS4ieum73S+v/eUjlMdms5QYGIZGu+PtxbNxVuR4+WdREiwGgJD+V8rwBBqxAQcBOXr99VemR27P
m97KdDN0M5k5P7J6txfmWhHU6Gy6ZRBwhAAyAOopcIFkptUP2KUroRujTcGlzWULxiV5paBApsUg
Q3irA1GxtaBiwO+lpdyjCEskpKOdBWPO1EIuLzUMUKJO7GtoNVxxqDLFsEz+8AJf3/iip20T5BHb
sNVGKRh+wqVQefetaXIkTw9Pi5rrIOBjqNHkHIW3lSi+ak+PcBbUiDAPdgUJi6tpu+muaTHdjLUE
mbqmzcvxRab7tcj891oWIaNuRFxAtycwk0d5xNWyHWe9udacGC2dUG3isBowb3HydASxlO1oEGwz
HghhfHZb516LNXMxGdMcV6PfPq0mOHIGu5yca9Md06LVxQwp1SgqSsmCRpOnILUezWTTgrTcf69N
NycpErgj3JK3bSaD4O3m7XnT1reb01rnoqi3SpMxpkVDM68NmSKCPOqUQlUxh3HOfnWr1l/+4lG0
iALbTgsCA+nv3m73Y5P5b29OD1Rjj/S2idt7Zo9y849X/PYK0wNMBxrsjKDnvJpax9fWcZxa/14d
lI53cXtm6YfVSuOUo+EdUTzZWTumTwN7erHbZrc/Oim8bjf/arupG3Z77i8ffHrk21NaC3YGEYaW
gniO8mk1xoTwEbuaAifB4ePXBG6zrO7FcdWJwzheT99MFjZJvB5EA76goa2n3+z2i043rUrmAixO
Rzvs1/p0923TaW36ef20cQeKLOMTmkYClZ1A8lwpENAaUWbe3w5WtiDnb55zIT4pzooew/5i2gO6
QQ7K58klaU0DlF5wdSSNwdYdfggtAWcZjmngCQjBrwW2QJRIt9uO5hJfWXposSUdcOigcYXBznWz
Y2qy5FKXcHaREINTEgryFwkVmb7V6XcpmPgu5Ty9Qt5pNsBQUeKMP/BQoeuvFtMX+O3rn+775SfK
pt3061u/rTphxm7j1/WrWbsfhuDTxdL8dNenA/k1tYkaNDeSc905u84RCDMZtO6ShiEEqIwrLpH8
CIEQCT/IjBXSrBoYHT1MNcS+gjrMW2QEBIC0rBMgyFxsBvJQHGhBHLpczp+0k6A7yt5Mzo6EoTC0
+o1LeikhzkSu1p70PoxR1HkqXjXSSDZydaxDsdhZsXrOzUJeU2h595d+qfVH1QijhcoQzDmPLlGZ
F4tUzsmnw95Cep/BFEG9Bm0eQFY231MGq1kdBWTUtySJCD7n+s63XvMikY5p3RpAsxRnI/bCDhQX
pTFdfLU8E1ioHAzrykS8SgbToic0ppZjAahTBRBpgGJeJ2TBiU4HDpcLekHt3/yhe02EBmjYmGIq
ilw80WGSmRtY+rIoETor5A7MSAPtNgicPiCApcs2FqyV45buSSwXHsDTRC3Ogds/anpKrkFi/Eic
uF9CibWwC7btzBCtS564/oVIwnyVNcFDE6vVguYwsQQ9ocNKn0KqjFvtTW4omCnS4K5K19+0HAx3
bkq1yicvbJn7KRYM8UnrwV1LiUN6StxBmBSLY9KbxAMVyYeQYGlrsg6jQBKsqYOeGJDynTroHmTo
6BgEZBlFengGOhRf68ZVmBap753ci49FtAaql+5SwTCWliCm4ML6Va2TgVENDaAp0yUPN+RUGOQW
5lpqBvweH4OhHMksAC1F2EYCXGxJd+gnMTR0mUXMImKJK0fL8d9uY/pAZHqYyaNJMrCgXLuyMN8i
F624K9fyWkrdaGXAxKq6eh/qDAqaVOYnhGc12nMJKrtk7fMU8lEldMyznQGzSXPX9HW+NqSuv/he
sdZqiF0GXFQAd5RQlJ4eZWyGO3dE7xtRwIUewjXBNPC3g2UFGw0bMHEl24tWdYWAMQjndaOa+6jJ
Hl3gyxuVTNW8cSJC6KkhilpmzguHsE+zgYvbtcJrvY7gBmA9t/aRF+PLgQW886V3AVQ/pi7aCX3p
Qh0e4K87eo4NV9ewZzSY/2ScpjK5CxZF7IVDDOWP2HL9Y2BJj/RvmMFyhb6UYKpxdKfHLmfH6lsc
mHGR7KSCYMRsjEl5G2g5P1bWu0xmU+8nzlny1VclVzuykB1tm/b9gRZefNSMgEHMEptNkXbk+abl
Y9EV2r2ch4dILoJ9KXYfxCCRilZ7+qEX4nZet/SRLBLjBprrV1OIFq0YdAQ8YAhMyhTvgIn4OYf5
YQriyle6/cQxMvxmk9E3IZ242DXSYC1kOeDd8QVjvlKFddQPD0EWId7uZoEj4yVQllg4y7MJpb9I
9a3gaxGlYrqiUmQwRSL9mCySblWATl/RtEHRD1ESIosLi9PT01Ua0T/Ik97dQVK3yTwiMo7zahFW
2hzCqrqrBgtJrRztYabh3pVr8twGaoS9OGBVc1Rlx8SrsxOAEmspVwhfMUhuT2pcWQHUdt45V/sY
G4rqWUhbjIgE/h4A337CZnz2MmPJJslSkR32brHOdnlX1xekB/dyIVNP4ObcGTKFbguOHMN4t6IB
MmFmHmuPRKjewJHaFdmRgEnwAZ5sZ4rub8NoiElKMz9kMSV2orxWbm8u3cxYp9pwCOLsORWKo64V
3Up06LVa3YtYhRJxdWG/CKzCwfGHNU35FINNK1nFm/QsO8lwEDxhURSbjACTq9+/+oaibNJGfW3l
Wl/Dkb1UpLpoZJyvu4i+iZZSzY29ecO17LWkQz2j01Bs4v5i+rmIy13XbVVPhvu2ocJIGL2dKDqc
Aq5aIz0QHiRZXBvGXo4C+eop5pgjWew16AEABSwMagIGp94kWqh3xU3qFUugok8gKICeogI9ak0S
AIAlq90y7sVWLSCFVRT6sS93RHavBIcrwF4wsEBTjxrxQLPEb8fcL+Gg1XO1qrN7uTQpaSlY0Os2
npu+VO/j4T1t++JsUq6r5faeqZy+aOkedCRzPitleFCUaF8qgXdvuToYDy9A41sWWYne0HsQFKc5
GxgB/cFC/jPo4Nr7D19Wi3eh1HHk5lBtq5CdlmpkwmU0eaeG0fV20bgtNaAwO/cV5zQzKkl9GRt9
HBBjNOi5qdCcT/c4ilvslC75JI4iWiNFt2PCuwj1SfamqgnroWQOJQ8+fmqHAyZLA0KU+Dtq0GQH
N+jgMWlI8HPycigNh8FDXxHxC3vP7s04uKucGr/BENPxsAoWXXLXkTS+RXKMO5UwxVKXd3XJiYEY
ZiDmVf9D16pjn0rSzO39N0EsjI2bjMN2TC26T3CpFUwqmXoV1jKqyDGve0QPdbUemEOdDL1abRUx
1TadKYzczLzi1KsK9xFWUlNVfyZEPj5mWrANRSItVSfyLyU4QVBNLh794H/YO5Mlt5Uty/5K/QCe
oXdgShLsGWQwWmkCC3XoAXd0DuDrc1H3ZVrlpNJyXhPZbaQwBYN0HD9777WXWxoWX046N5durCE4
oVMf+2dDIAL6yt3mHPQ7ZBeu8q6gJqqmcppy+U3PVtT2D2Pj6zdWK7x9jX5ZtZ6zbpzEPQaAuJiV
9BfLeXNX5lzhA4DMF1jGmIcWm7BTMT21+jmhkt1xloPmVdjOFrgpv4UHbMJvLwxArOz8qaVwWZnG
vDLUKoi3npowgAxeC4o0Fisalj7AoMYoelRsp9rutq0/s5qjQWErY3KUZpeuFybVT9ct30btMrxS
Ah/Gqt/MmfaZB6bXwqttzGVusdU6uU4t209wdXKdG8Q9s6Dca2cmiEMD0EhA4Gj6X4h31pNJhTcv
pFNV+ptTdxZ03+R30qLMNehMz9NkMFb26VmEtwkCPfRpeJgJb+UxC2AcWRz/jDC8K+blSjtRfgy5
K+tedNfF8rrIT6Z3CsoLNshL9hr7wyWBv7lW3rzsljmkA8TdO3n4K1MTYMeRj2uPgSjKBeHTogcF
MDtR3rmkstw/THXlPrS12NRezdtloGJ2cu/eYJu/HCNjkRz6Hzy9ZFTMYmO5+Kok7TTpUi1faUIz
35ATRewcigSmsYCeWhCukbYydqGw0pVBkdChS448Qs13U9U/hJRRmHX6GGcW+VCXeHdlx8N5SdLw
LP3qavmCuR73SJSVJCa6gpsGNXXDmas4lU3i2egek1cMgyAeil1hBc+LqluozKxLzIWMn23J5kGo
l1sKijaQmQfWwqTq00pjgMgJHMZAB7+FSQmBhFC6V/rqrK0RuMCUAFKY01VRaHNPiyh0hcS5BXUV
3Lxa72LBBqPU2QlJcM8qm72Ku3xTIZhhxWHQIcdsrIE1XOMQqMPbFh+par7neGbWFIv0e2V0TMt+
AWWjrvjTE4JdybCflpBSzNA+Y0pgX+xOxF3epCB02JuAL3thYkQKg5ucwvlY2Oa3qSrlprR4oAhE
Vaokz4wKtBDz4NtLMf1SnnWd5q3UPmd1JeKTKsIbLtCrbbFssRQhjkUUa7rAN1nliRtdZ9+kVZyy
QRo7iHngthZBhR/q267T/HUYq3I8Ef1IuKi657MxHsJgoGPCCP4w8DgnoyUO1YbuQrWmPvg82662
Hx5apZkqxgctOZi+/A4BxiUJ8+aZxbVyu+M0xYxN9K5us1YVUdELtkuOx4fe7aEm+E91Cu8uKL57
cha/6y7+cptvmWNOdz83r+XgfGuwll5FKD8ARlnH3naryJbdzLypY1RAjyyqNZyaguLKNMPql9ZW
RUcWN2AeLNgtx+oJL9YxfXzNyutLwru+Cq3XsZR7x4grlLYF2E3qIX2Zwb3g/C1n+uLKBhZoTr0g
txVV7UxSFTvLnUieNcsfduP3NK15sRoqmAUcCF/6kK0S61uj4wvjUXcMHH8HYXx5MjPcBu10G4uz
SKpvytXWzSbwtbKUkmSjm+U68ZNYSaeNo8Bgj+8MqwZ69S6e+9vck4EpvPjYuC8+APyL1ffeekqs
5kKJ9XMJXqVo/OwSxuW8lrimtqUFsi2kM0QEIHj+2jOTrLQj10jLLefrmn1Jh8jxaGeZPLmighLc
2GMYL4zp6cdI9yL6MEFPwWO0Skk2myZwgLn7SVxo7SJQn8dA7ynDpgbCb6i+shri79lS85WBiz7e
49hkN0VS0ayZ6T/YEHepRaYd8QW1H7FmNdnI1dnETGm6JzWUvyGELhtsOBQ0IB0fCQmxbqysO+0W
72lgnFFpmqdk+m5IjJoBS8gbhmiKrRTP+7+/FJhdL6qaP3Qhhj2TX0V5JcH7QHE/q1NaunOcSCWA
kNSdqz3Xm9cONlFffHati1UyJBEe+zIGXkL9qdbcQf7KTo09HnMdO5c8Vu//Xg2UhnNICuPU8B8h
QfP7xu2M3XTxZHiuuY+sci7Om4KHzb4Ig18o/hRT+8NJdcWzKgrrlOS+u43z+TQ7gh+46RkXlw7g
daxsuvMm4w6H6Tf3625Pp/kPe6qJkhp1utdpQ3+zwcXd8z4R+IJDUKQhhlzzV7OQFhRLbWwBqHen
YUhBA4RyL0fC1mkHHAhVJd6YNpiv3B0ip3bZCzXs4N2W6iFXU/dThpU6sAK2D3QcFOz2qTpymhk2
lgCE3YDCi7oahBGcfL3jRtyuKj5ca9Y25aluzDyaq+XmP3qMH0aboUW7qelhWlFThBkpqnFfRd1I
17AYnQ+v+UUDbiTmRlPmW7UH5vAP3jPdqXPuPVuN56IInwzJlqY3TWoCUnO6zTa9NX1Kct3B3ZMk
j3bZ0DixXwC7m9fUADvbOqmIpZrkjLkSpttFhowIMYApm83r0c6Br49lxzyPrYu8Hkj3zs0+iKIU
F68Fs+IlhMtZcGVRmYpwl85UXuLD1DsDuvZa4vo98cVmN+YjNqt573c+brcW0LHxWJCUffdLZmN8
mWRys5PxmmZx+D71Fhbl2rROPHd7ktF0yWfcFknkQUVwLUbS0q32IUbByBElPjlviFB91VNVNmrX
F06+NmZZRYaTT5uGomGjt+/unP9uNBorzSfTroi94RxWRbj3EMrWdW/9MTrTuYiOiObQqqvWutv4
WXZceJeupzYY9rWPfF48xO00LikQrfZF14BbQfLCCGlWK/Sh6diIUN/SJYexdJiNVF91579JaVx8
h0JgV1DBO4TmAXPHfOnz0F311aPWLSmvhmrNtf+4kCQKFny1DB/LkG4FxTS/9AikoQqBgbmD/aY5
EsPez17HFq62O4on1YGpCUlDtm7507bDhPu4/aI8IwPFgovCDkkWVzTaPw8+E0k/JtuYbGPUhEvH
ZA7UCfPJDfulc4hbPg0l7H2GsW6V934ONmamMFeF+QYv5ePKoOn2Q/LsbAx0YqQ0RWGKauwIoF+8
b0H2sMtCONctpLUeDvPh71CSP8ozE8kdAfkSpV22e5Vivlyg8EUgv18dqk3RZnsHwSC2oykni9FT
hvZoSbPjYOPaQ7zL6X1AwSDC0PVuhn5nfoVMUJ5qeY0L+TkWhXEcPDu/Ww5iCM2gbjuv/0YSgoDL
C4VOZJllUm/GJPlBKcqIzHhPOC6eUqP+Uz1aSx2u5EEBSq2jozCaRwyX3VBz7i8wQFuuemt0FGM7
ltkxybtiLWqdn4MZXjIYq4ZuAaoUrWUXdG9GXodREWTGAQnewc1EnrWP7Z5+FDT7rnLFsejhBpUF
nBToBxaCk7vlE11jlOSD2qLlxcbVpjKjGFs3SnJzOJnA1rwUd1N5S/opPcjHMatnYFK9SOWuGdUL
7fQBJvCLg4S/x+cNP6F2t//s18zunodM1K0M5+u8cF2gdyWnRjz+mGVLlZ8dgP8oZQcy8MbTKDsb
nfj8u4IpBZQt6kWtffHNaUoLDRdDULPu+bjB0kNEHM1NlxTDDhJ91no0ymXavdXj+MurfLhIsY66
3MSpX2oAO5P34nW1sVaNh21Cgbnxm/B5pAL1UEiKMxNnitmSyj9828+Oyt6qOrE3HStTGjxbbpLS
Yzga2aLoh4Ujjc3vvZXnmyApTGy3fbWpHHhfdlr7V3swQYe6W1pJs53ExE2vfL1sjTRWe1tAekCC
Qwd3ZHm3rfItGLN7OCVQmZJsityRAYS+zWprho27bSrvaerEcJKICOaT28Tz0ZPO7wGLxdmqvA3w
dKpNQtwTmdnydgt9qsErCFoJ3VE4U4KBmgya4dVgFbBqHgPGiMexk96FjvHqlBfxVdfmNhCN96Xl
xV7S4OxU7JEqCMRbL19+FUZLk6o58H5qF+qvs4yGt6H5/dcMH0/Bj1r63QfgQj9fpV4Q70y+ySjl
A3/1NcWm9ps3TfrP4jRrqsWYph133I/WDwau7NovNnu/diovTtDcRj9j2diUzjZvsKcWfJqpIdbr
Sg/tpdHB2Uus+s7eFpRC5osN09RbnwNcRm7GPZB5wRnD0TdXyvakEjISg3CzqC1je5V3JfVEqsPx
EExIH61/9mN/PdP2AGWpOcUjIMysDtH2wwRCFZIEVl38ITVF9bnyvQ2u4mHfmdZ5KaV7ibFFw07T
7vwylyncG1rotqyV4BM9Vo95ogBl9Te7mNjSG3OBATT/VFyGz7lvvI8x+kuA5/OUFPLaZQ/zYggU
wkE9Ja6ZHHV4lyIXp7+/lIbLe66jOEfEdBwU7u+UOyrGYdxz8F7rrzl/YkpuzjWNCB9FJvCdplFt
pcQbqJ57lW74UvJBOCVdGPld+PhUFyzjppIVV5H2V5xw3dWWAcgHs+SMj0xKNVn0OpEIyz8qHOE6
y4UHWScvTlGZJ0QWMIBLy0DSpP3Rw/NvFcZZlUP5lk158dz+sCmVrLOmeOPpbJ3rR9FEq3auYecv
Js76qLJmJBvLnS+h1a6Npeh2BNQDTBztsvu7W7DaO1cUY29qsAILfAGVon+YQZvtzV9TaqQnRZp7
VzjGS93zb/bgbebeCi9zVRyMJhNY7lvQmZb9PVNDEFkV6KgmAP6nA7a82WSvNEOtcGsQN3QdYiey
nXVhK0p/XSgOOeAaL7XiPQ6RR38UJchzFcAK8KHgcxnxN0asXsyO1L220m2fOuJei3nnUJzmNIH1
VNXF9355OGhG2d3rQrBd0w220yE/SQq9DnnNotDKmv5EmcaumWzzmtbNOy8BPaILI/jsWDcn5duv
UShBsVYV4LfcX9Mi5m4cJuIdHl3AkmxYUooQQuXb57k0fhh6BKkWyAUEYQtZL3vvk2rapzFNJX3t
jyxWs0tcF0BcyrE/l0EiCcAP1VNb/AgbaPKBXX3lnKYrB/sKiZ/kIoteR7Xt5FvPyjmN/KzZeBMh
DkNbzqcHHYxVx0fRlDG91carI3v51CWcW8K1KGaiYyOdwuW5pdDjFk+gHL0+GtMHlNer4aGlcX6F
hQ5Fof5sTdkdGyJjWPMooBuzZcQjW/eXoZZ0mXrcH+wA5t7oXQgdeTBzip9VospDE8zGFbH/haYO
isVCIAmTXtE7s1pYBr3wzAmpN6zEqaPQrYM7YJDS3I/hnb138WIYfyitBv8F4ndNvYt117I4U32B
d9IsceIkGe82KuPOfuFcc7dprqElqqeye/vnX+yR9wWWbKgqGPZ8txYnw8GwatTajTLX5UXmcvaa
2Zo3iZWMZ6cHFjYOM3SWdhH7v4ELWzNB2R03SqSiZheY2BtzPzirEcnKTozmrOf8Y9Bs8kzLvDUI
Vh3Vt8BVlbEW0mrZRNn7vzdFvgVcv7mxF13PzzfnvA+8HoMtyEU7W4a1MOmjTWGFW1M+3byEG2cS
P7epNV35GzCh09xdapvK27iZIjy/u4Yf1pqZxtrgDn30baivpYLjMg1YOFTyIE22xbfkcZ4IAR1K
UUmWdBTZmOM8AaYRECqhf+yhO0dcqv8p8UA3MHZKg0RTD9mR8hhrT+VMF7oSItFjYq0Zi7HE5Cs5
8HBg2RWsDPIXq7ovGEu75gRFheUTz2EFxcROBVW/cXdS3hBGncQ2N47kzfie8CT2dNgPLOSSyQLb
z7VM6Z8sMIv97M4pSN4qWFuyFSs3w87v2L1zlto6SXPJr9yTJVeBDF5r6qFF1JJ68wrsWtt71isL
/ZFNNzvWvSf0/Ormbv6ccGQlM8WdpphfdOfxO8wswFcGhUI+xrMM9sZin1kuEDTK4fHMVBZs4nbA
l0OEZrZS+5V6RXzS+aVybeI1DmteHcjfvlO4B4O5+KnWcs0iblMYmf/dIaMoAEOJwek5mIbgZD0O
z0qYw97k5/aoVm7l7DP8WQW4zqzd241gf1edRtx8pGhTD4/0Iz6ZsSJExDo2icpvI/uMtT+x6u36
vD9K7BZomv6TDGhxXbhwnVvfptDj+5T4/Ts/rLdMBxq9oqWOzxlwF/gT904zdbepC/7IaX64ttJP
cUCRQdhxf+YCJOOQ+cOv7tRqo3O2u9ob5DdbGBGdKC+VraG3Dn5/WxoamNSDnpiW67/KXFHyUZeW
Dva9NfPTszNwiMq2nmw3P4n5dXAxoD8qfTkgy/napBMGLV9/exSunfMw3tiNsze4KZ1L94eBHXeX
DMkGUULx2BzEBgUzWc+ln576xuTksIr4vUr7KEhJj9QWEK9aLRQQthnbkAQHc7m4yaabHbmrK1aw
vT5Ra6pvrwlmpZPnpqsqf2d0UhvMzHB0i9aMBn/ZB7GDVGL4zsGuqzes0tMpdCd9mlGKps5zaP8q
1KXFsLILA5CETlKfTNupTn//qfFkfdKF9Z6oVm5jp1mOicsvf/9pWhySocbMLqnsLpS3Rr5P0Lb3
8Am0VjyvbRvbWJCBVJuG5q6JD6Ek/+32Bks65dDlG1E/+qOgmc9wfdZKEGNvk8BdTXU6ASgN13/j
ZTXy6suS/8SIdVVu7H/ruK+kofVNTmK4O2UmT0JDLuu1XEnfoJq5eIQKMpaBXbNcbLpxnp38O7ZE
76V3i507hyMGs8FcV48SRxrrG5sKsf5Pk1WfKZP/DvmBrS7udR7Ki9gy2x6RzJi/quyYJdOna1Yc
c9QFbcLA4RJZ5V9//RFTMrOe1pm6LK6GHJjYuMt1zSIzCOQuSMfXNMzts5FyUrKG+hr4i+R49Va4
Kf5YvQc/zuNj3Jr+w6/Sn0bXfa+s6Y49D/BV3vzMs6XaWbGxmW3POnqLd3HjoAE8TXo3hFaZZzMX
w4DCW+SiE727ZzkkxUZLYrxuw9Tt9ANxjRDYjOe8JeTegfgG/qZH5WZ7ytOhh177j0W2tZ8ymObb
v+0ctRFI5EDKnsuBnnJJji7C3x1su4rtSaYdA1ZoipYsX4cyUFEScErUFEqvcQVk67yGfFwMdCJ3
EwvzNoQ7n+o+JpZe5FFXDSPSXuM9Z5lf4k/1DvkFD2T85nQKMZ7Tfh36OFIoN2c3Ws9fWMPV3vSO
iWH4F1ZZjP22EWWdab8FpfhdKXxRPDd3FcpLNdDTOfuUY5U5O93F83gO0JeFsYqyRywIdcriWY17
R5vm3qh+EHRpdmOTXVMWsqDGrG7fdX7U+XpXDLn4qfdd00Z60cO9sdtrkD6YzJ5RbvTA/hOwhL/K
ipG+wiK0mLRt66oAz+YuseWq+axYqYHkdgXnC2VStgQmpGNueQLTxBzWKtqHZU/uxRfTdqK3FUdf
VV6mevg55RZ7ybg4OLN4UxYSiRKFsZrcnLQ4TdFRLz0WqsiVTNIUNgYhUG5U2za22qP02m+JYz7Z
TVfdes/eOplOLl1g3WYqyVjUlvGGg3A+pgmBerM20cPQn7j/0Tzg6SfDFeahXbr73zxB71qvGDyb
Q98zF7lu/pK3zbhfav+dAraSq7WYSakYvzzNk6JKC+B9cxgSt9HE9FCdoOtYzrnu+6+kVf0pG+eH
gdT7J/j8/9uY/qc2Jt82ISv8P4gov7v+/7xnbZLV2dd/g6L88yf/DUUR4l/C9hwrAL3l/yWQ/BcU
JbD/5XuOaxG7o/qJ30Cs9T/JKOa/fId5UeDa9R2wGsTR/01GccS/rJC6JpNth+nSoxT+b8goHGpQ
Wf6v8KxH25sPesX1iC4jX9Jl+t/Ds8nsanxcSXrQBmDowG5+V6Pq1rYmTSL69qQxJ0Tlo0BRDcNX
PwQVC85zwSjzxFKfXM9BDyOmlWSXDQAd6rqIN55bgezXyZbZloM9vg4T0TYmDiiiCfXwhZIx+jdm
fZ3El8xnobJQH87u2UG/pUAebKjdFhGW7Q/9RRRCsp5VYjPwQB6kpmBB7hEzmZyIoWxNn91572wW
pQ5tMDUH1zWqzUi95squ9ZdI0upMGzHSNalNK4bNmJTLWS/kqUTBYyFV12pcDJbwZK2sYJUWQDdL
m+6LtEt3dVwDZLTUBq+DH1n2C13SMPiLYURHGLmLOMtt8kkTVLNPAzPJmsdERg50pmaea1cYTQ4V
9zh0qp0bwF1tEgOabVYM6MSAZgcvoKNt01IFDi9YUVQ/fLXzo+7gkeXiKc+xa+NIl5TKDpOO/Fle
Wg2ZWWSM777iHmsZSMKo/Qq5B3aaGogDZEO+TVMJdo5izxRL06szBvcq6Hikl81h8pjOba+7YKxd
WftK2q+yB5pupsarZVvR3HfvfqqfPSAXo/ZBdKA3UdtRt5RfZx+Lna0y8mnKNE5ahlefMWEcwjdT
yC+Xx/VId+uqoOseXwqBiz44PP6vU+KY6FNAoHX3XecsEL2aMa6vqJMzLfeJ1hW9okK4Y93cYEeh
sjezatDCKYtHQLc66XmcOOMxoTLmFJisoEfzM2u64rzMNvexyWrw3gDKUSjdmW3ELAYkHFxktV0+
LnLjBPh0Ygt7SO5STj6mmIg7lLaGN/iqB8+xNpUAMZyV6pNoNpmcU4/EzBsuwR/M7W8jrUUDQqF6
jO7fXVkBQgmmn2zzX6lzlFvrsbrVSXGxW2DmsencpWWf0R2e7TK8NkWarJX+7ialoBODFZRMWyCi
5mrKFr1HkA1WBUOGl6GjDg+ri9GFKMMWI6BRpGcuLHR2ZinBHmtHcH/hlVTHbpSw3HW4c+Zh3hBj
pAHXQX8akjiqhuHD5jJxSAi4RkPabjgJ+JhNErOI6Fayjc9xazyPtqc2QhHjo8YxpmXQ6ka9aVwH
z0ZFs2Yl2Nhk6UvRuVj6FsauvrNWSoqn3q3UBSPedux7/Za+kq9mUXQPKpteQrf2VqZcfuU9ACKk
gl9eoJ7ieN6Gtcln0e0qLHdAVMkF0Qi5tDpqgj791N4tLvELhNPDWrJQjdrHghzZmo/NZ57fYWhi
vdVyMwo7i+D3PIk2p9aH5pN2/qit6TcCvdilo/ek/OkwWC2GW4pD2PLM26WwGrYf422e0xK8v1ev
x8AGhT2A2tfDHsuHwsycPNOgtw3N+Lkbr7HdLVEbpnyF8knUDbps4TtrW9pEK118SSPG6E3SONU6
5Ja7SjNzb4LfnxdvbUH5ZpmzEabYIPN8mRhlI6rISfTRwyriYSdGfHht3sEUD+oRea39if+EUuHK
dXdluxyUjTei1OO8oi3oPqkwfksroEnlS5WqJurJADGDuPgu0uTY1cBu2ib9LYlRWKF2rpnuoBw7
4uok8XicUv0uQodCJfedInCFj42OJx0csiINnkcMjYUcgYuO9OsFYZs8BGuJ0sc9VMv+XAXebz//
kxn+O2FP5KU5BA1c2L/1gB2qQjOZfW7Yhme+iqrqIt39TDJHP2H7LdZNaZorBGz8i761CUmH05aN
1yyARM8uK0UDcghYU8rMyaSaZQeoEy84Sa9nH5YGe2cKsijCyfCbp21W7WIPoD8g1tVIjGrlgiQp
BLfcwjlNEpMCS+11m7pvlcQ/x+pObbqcTSkCTgzDGASDHWHRwg5gUYabWTRGwAAzHTGglCdvytx3
AaIgjUaThKaEqvMo38i3cRvbzxV088LFM6VYaRw7OBkby4so9tp0BpLdaE9RotkSeQVofiZsikgt
f0Nm/KWlAGldhkm+W4rwux+KcV/9YWb9zAMXValUz90sIU7vpwW/M5mva4naUPo4paaHMiQH8rSo
qW2PxxGlAepr0u4cX9JNEwKryMqEZUtMlpaFS+7h3i2zd54FUB0Ks9gJI3kQhJ3D2PJYw71xc4ou
uIHwwiFZkzxk6TfZbnryH7f+RWSHoa+x2xCEPme+vHR7XJc0fwOHz1O2l8IdeELiqqSU9SXrDOfY
jEZxMwaTX0pdHYycGi7Z7b1ccOcZXhah3kjsvFJaPyONfKQNdRBToD/Ay1VHa1JbLYf50GBmJaHq
7KrEAOXthAeqrRcCg3RyO9xIDJBAWHoC0FTPWK/kA0CuyL6GGj2xWZDFA8Hva5eQ5unwGWLK/BwP
iujmvPwaoFlQRKGCLR+176hO96GfDbxavP9DNZJu4o3JzKH3GbrdGsfdETC/3QzsSavm6mlv0zSF
3Aw1NRyN5iLiyt8YqYetmprfapipn1CsjiyaQNqREuPMAxaGanLE8/8o2Uq/VZPzSiVlseWWek8Y
QLIyp4o9DIcojedVODQAvCrzgMvl3LVEah0eR1lrzJuRKyMPhfEixs8MxHEMYWpTKa7BVbL3pqq6
kjNglWgn35UQ3TazDPjfI9CDZknfxga33FzZ39MYrtcS8oAnghl204ffFkSkVfVqFeLDG6YtX5gW
DdBe8d6RVhopFvN7P+wH6g34geLPZNmYfXnGotkTJz+b1CJfGNA8YYPrVpqLX8ArZhqEoB07hLI9
bEQW+GebKuIHzcKih4B6mcSz36uSucv3y6+8Z8ta0q4mFOAGT8E0N4zxXs39ezmMy6ZR1Kw3eBsF
AtichP05mYi9Ei59UyFFGUvOydVpo7g0OeYpIRZ5aSaX8qdVYMsfZqycJ6fGYo1NdDMhkByXmQBb
lj5nFhmDQnpfcszayGqX58yQ3Obpp16Sz1mGnIjqu98arxDCWPmncbxyCaqxrTe6PcS9S+dSBJGW
y3OZefhhndyDl2D9qSq2hETfubIuAZdAm2NJi/wguzQqg4dfIf4AvxWCJaeuhJ/zgWmlPAfWxIjE
WZfpuN1WHcabvsPIFSRes+aKPG/VjOzVtpckBrW2iB95IfVqepiLNW1whY1sNI240LG+GLb5A2rI
d9du/EOHtxERKjtZVcgSc5GkVa61yRFd60Vy1azvsVJXS0Dx8Yb8ni8EcdLnmPLnCAsCI2XJOrgO
g2xtLW1FSX31KtjYNJ0LdYFOYRP4/axMh4yLeW+QGZ56Zh+RMqKHAc8xLelMsB+He+6qHcQsmnbu
nqmt9URFFIusc1CBIgAJsGrGifSDATBCx8hFrkHdXOgtzmaaRmjPvhyipVvab5WrPhh5me2w0Kyd
Eamwlt0NQyLKoGVg4SE4K11HvRZ9H8ALz4cLoABA9o4R8Onm9RaEhSV/hq0BsuQ4vE3CGhnL6W3I
gineLj2lZaORZxvXoXxrcoBILpPexLk9QEhGVjVo1sAG/d0bD0KBFXGG99bstkYuGFJd+2lMAger
FQwOvTT2it32YR6dcTOF6MKd19IywLkqLIplpLGwHpoDZ9UborjmMQUYzEnqu5KTB0NcDg9EHs81
I0kjvyLcP8b63c0ExKn6MgtSzQ1Ljc9Y5j/HgGk0L6Zrl46/AVE769z1E1Ir3s3ksnH2Bk6ULN9M
VRKsnNhnT/L4X7z/GsrfDywmf3TOeDID3qNYXI1NWto/0vJsECAlwtFk21Srj9mbfxPzuKP1U0hj
kFIdJvvcXVzD29WqvtQWxu2m69yNl6NWdggHwkx/YBxYVkwi38HjHQJ8gtNyYxN+7Ab5xS3q2R/n
d00qzjSgu9mgI0v1vTd0v0P5YKe1hPdqTHZe7LJzBFhk5rDNUNLWy92X4d2bki8sILzCbdR6eIzI
OGza5Cs2hkNIz7nHzinheiPcB52pxIpiDZsQQALpwqNZikNWoZbaSHisiTd4mfZ+nP4IrbdpWaKF
29sI9lKSYrf88M0VEw0kEXau13gOfzJ9fhMjZwgswrXB6ty6hC5rfr9c5TxaArPkblDDj+D4E/Ft
wVlYp/I9MxAmDMCBQXdzw2Rc9aW4o/5vynSh7YLyeLD88GOmfB303Deppnt8qbysnqXbb0bfOVpV
MW+w01Qr25iuno9jSbe3fLE/a1rHc4IM3khgMeaENmLqzhBtcLE3XpciP8EP4Vygt4Aum8BXbNHs
58a03h3V7gmdlzy0vR+AHuKmuUDxIEenitfQxQMo2ysRk5sdl6z7vg2yiYyiOSdgMURnbCRWlkXK
7PzZZtQUWI75mtYmQRBOZesQN7bP4e1iNHe/q0a+spq/EMEn9hfZhsFQKJCJsMKGHvOeorCjCs/M
v6ye0wkF0mXBp/wtbjSMXvTVWOWmUBOPAgYBYvmK0c7PoYzaQ0QM/GfoTc9lPLERyLn22eLmscd1
5PiaZfZaVSwNHj+amnJGL6y2VbsPUy7vqFeGrV7yhq2wRcmWmKBj0Nq+lgbZ1sY+9qGzJ/9BwNv+
CBaElpyzXfNEerzmhg5e28bdPUwNsbyMWn4J8ky1DXVr9P1V44kNFvYbMRFyYeBTuzEKY7Im9Eix
BnljrHhne1EyRnF7xsRyKx74/xyoAOQE7+Uu/bQ9QVsfoqkvgGZWxa2ACXJwIJ41bFwuRmGa58zr
/oO98+yNW1vv/VcJznsK7OUiuS9mOH1URt16Q6iZvXd++vtblM+W7eyzkxMDiRFcAyY4nJE0JBdX
ef4NmcNU75qOTqMImAFMrKNyfCdsblMiE4KAciwy64KFslQuNUISGfvbva+RQOjLl0NLBYCBK4K8
Ap24l27CXIVVA3wleTB/GhK3WAFCnkWdAXfeO2T+QMyeRb8Lt6rKy/fc5At4I3RbnqEJ2/DLurQe
YLN125xVRGD2E8BHLQBXp8W4b7pAMbGIJW+rtjjLyoRWVkzrwo6AuCRPV7ICVuUXGypXTON87cII
onZtXZj2eVUyLYgClcV8cM7ckegoDVR+V1dM46Ke0cKE372k9VyMI+TigSUafIxwOxX5C1RFe5fq
RbekwNcvlbRfB059VfhlsGyk/ME0CWik9kxMnfxSSUCNcnhZ2uQYO16GZ3tj3Oq+fc7Qd9VpkbQw
ZTyfRunW7KTLVuvv1ZoSTF5TrZILZy2FKvngSM7afHpC7y24SWB0jT3ytLVb2uVarWQhhHHAHbP4
HKmwfRH6yiH21GBtw+Cr0OnspThZd8h7lznWFauEdofOsd0EhfqEBQuT6OJV78APhsp0I1z1d5ps
rSJVk5d5nD/nHpZmfQNqZh1jR1ig+mFzm4XxznOiVRBUzSGh4ukacrD3p43cE7wVdkRMWbXwQYh9
F2wWHM5zNpCpWLcr/VsaoT/CqYOQVowYUP3L5F469iqNsc3qO+LvhEujwZIjH26ioANlSQm9yhpS
GAhfbpjY9An2qro07gw0Dks4C4cxoMDWtN4jGN8CLmC47GN5nTnEhuITqWyVqr+AXheyHqU4GU55
wYria9rxgLZWyUrS6B7NJma90N8kSIcIOKvaRZgjYawdViV9YmkHp5rMNbZxJ+SBGYGXKoQqIZZB
ObAZtCbeqqrH6m4ytoypxMLbkFY6cPBLpuKYlzDY9haWHrFhbMfB3FcBiTvwHla67uFdR76IoN90
10P7lms98ijQEUbunmqVdl62ur1TMKp2Hb1G1NwyL0iHY1NQqISrB1uqurKGfKNQil30A+EOpbSO
lfLV8CgFRmb0Ng2mhdRCJcTUVl4tz3hPLYUMnARzkta2okNXyDeVU29lbLBcnYTURvZPWiiBBZNB
6DkW3HDE2wWrHOaCQ7tUsHQl+D26KhL9NawhiNpRd0QPdT4p3jpWK/GIaqlbWQITLsAzIYPvMvXW
m7LVBG/VQ4u2hA16kciChhM1pyTXblsppzgwSuilVc0FId83HVg7NBqIMbIEyYuZiYSrlYwplhky
b5O1eGOkHeFcm8pr7vPapx7rm6vCidKVToq1rpK5AYGZPCNfxQt/BdTkvEmgXOZERcqMfFyUjG7a
UFDdel26ReKSLqQwIaC4GrK90HkV4IZMyNJyhVZ6hWzYXgadg3furvSOCcbbYIevlaRDYqEpiyXT
yUlGdU9wsrr3QeFIrk6MtanUVxok520YKZBzIuYWOYGsfVB/2wPBJZ20hxnreJK050FhRchaxzVs
ap/zJg0Scz/qKsGGY0kDnA82TghWrPGo1/SZ+9YP27VGwWoXaQSy+K1yQUHGIG8DL6EikwOX0gz+
QiKvWhcbzfdF5keHgGvMBnY1Hy47VRgWG2R36WM4bignlwSRd9s+TWHLiIQfTTj1zHt9w6TGHnci
LSgHkt+1+SlVyhBcMq4OXi8Cnee/HqAM3RfYGZlZTnwoNXkbGid/d/4y8x4lcRI7fjzGLBS4u1C3
ONvgSgc2uegdC4ZoNdlLeIuk68kSHHFT/bYJMpatICsPc9z0IOwlgtkqY961ZiOMcs4pELFGYcP4
k6nGsQxllLy1bhzALqMNT15BEDi2IAFOYxDDiAFWRGT7vGl5ala9Kj9/HlINe88st9h8xFV/vjEH
W3++jEaSEseGrv3zjZ74aIIsmczlBd2bsN1hKUms9x8bpxL50vPrEM+HslLhrjk8BbawTkvVVtpY
rbTHoLVxMdOMXTstb6zES89zn/lwJzGa9hSwy9Q7pPAGMI4NifrrppXSKooLyVVzKyQ9wNM2yCuG
11ivAP0u8RLGucGRJDqeGHWUH57SjIEfNzn5OvEqQG7mSBFjKaqVSWU87cOjhbBnkU4UeTG4gtXU
me+TKjXbIut2rAkMItzCTdXY6aqgKiUNN6qPRjNldksVErY+fungz5gXoBjAGyy9G6MaRcWI1QGN
8hDpmlDAdsvBoAIRj9Gt4iXFUSpiCvRWsKKP3o/+IAYBVBCG2qur3Guv9ARmizwFKyUfSTLLsvWE
kRLjjRZtAX0ZVS1/P2kOlD4oF8upa9FktkQIprG8zeSx3ede96WU0jt5gLQWUQ/CigOh74l1orYM
jMLaJV7LcglVJp2kBh60wS2XTc4kTvVfWPsmV4WkhGvTSxxAG8iDeu9WWfFWqvllTcy0rm5LjaWK
Nm4Si7pnatzHSkMKaqW9p5J5U7GoRt13gDeTAGQTpSnp3lJPImTE6h2ivRESxCKN7R063grwBF8q
vxtu69HaR/Ftp8LO97X+0mv1a6dCgeRESLBGdMT5PcV41vsZdIHOy+5G7Io15FzLru2egtS5En+2
sHH4QDi3QKoru0EYvWV5uOio4APEjY8eJFYo70gf5fQGKP9Bh2/H2z15r/Jj1tKz5lP11lfaY8MZ
GhGFEWG+h0tu/SUYqWET5UtAc96GZEz7ZLoi8nkQZ7fUKTecx6Y5bZypebY6/8qRmJzn2DJR2sW8
B8M8rCB9m5UbUYeycVt4zH8mHo+kEH6xhXxXNsOmUzEpDML2re4bplesc6mAM1Zigy1IH3Vzq0aD
tzLklADSxN4RLbUJVbjaAUCNWQojxTB9j9HNgph0cM7GRRRi7hr4FaOlMSxGr4KupYy3heq8mr4x
HeqCGpQCDWeJxW2DYACLMacvmfc12NVKQUXFYWO0lOnRKxvIKOwOkURoXsEaZVEgvCXBMpI8I6qi
anBfnjiFDGRPXDqAIu25RIjfadLTRZqzSkVS6iys1niUzN71G/NGaaMNKKVOfC9ugF0jLT2Vmren
UPD1IDCZ0BzF/ajykCCioELjn9d4adsPXSU/01dqbpZrX7qcBF/d45zLqlsk6NDjCr4kgl1frdDZ
9gk0Ga+6NfWYAsJoMrHRLv2sQIval9Waeg1uM5GBRTo1b9PK5X3SRC8jkV9oLk+hWX+1Ygqh04SX
UZp31AVxtwidCR4cQITMXXS1wScVUXuaYLoRkW5jseccJ6e89lrtrU875BN4FzOhzhb46gljXs6Q
t8LQwvc0rt/UGuKUrd+bIQ+pF3Y8jvl9ZSmXDoSwNcIQjNdgeCflPYssFAdg9/BydZwHekK5HdJs
65glZZoatyDqOo2U4q+Dm6I74cltWeVKQwG/COuOqXMYuuUXuZ1K10g9RtWQW2JXB8PKHxBrX+hh
ir0s9qHB9FB35U7V+8tG8ddhI7QOqq0v45Ds6t5Qtp0Z3EaBUa5tsxLTVMA7W9I3vo98opFKOs5I
zN1ZbTnqZqxFFCq6mYW9pZr9KAUa0h+bwfwQw/+uKvOpZApWG5nGWBq7XmFfl475YlsgNzSbTGvf
1Xw6FeWVpearUacMiJqOih9vREYMEFx6j6LBow5dtaGzkjDj03Qi7WsotkGro02zXGmMnuvO3zom
WSoYhLmtSS0Oa9+r0aMSw2RBdY2R1PW8QEsaS9dpnByL7kXyvWphdw1cI3k3lpG+NCtfW2B3d+Hh
I6bV7XIivQ2hq03UmYU9mCZtyTm8oE51Mi3zSkuaU0YSc5aZLgKGy/nvjg2x9nIMzdpsknVl5ddB
LecLFVaCMjHl1uWQ1oml44IJEjOieFy3aOMtmNKgrn4NmwDNodNsclslP5OaymIwKLIZarmK2uva
4lmCWIoetMrOncy7NmF0amNfbVL9mQwF+MaG8VrQb/Wku9VVeRdhSFRXwcHAdFxzun0Y0CsOzpVN
NUmDaceji9oeFPa5TvDZH62nxra/2smLnGN8B3Z2i+U4yhq8fDNLQecK6l7JWzrXnqIwFdZB3k59
9UQZV5BUI5aRzSajo5Wy8jny02vIFJeVYyzRUGBsBNMMdSnaHuYgx0D29wTW3Bqy/lBg5GCmnABz
y104WqQS811GHzYD9E3hGLkogGEWEuVT5uQr0Nd9ZGBykQJ3tpSM26S4i7oB+85r2WheZZ85jor+
uidBl+eEgXaTEMAhMxgoAZCNPu4K6OPcF+qSNhbEyxKJRlLh3xGNYGJFpG4qxJG4y2CuHoarUdYf
y0kW6JV3yDHlzGAntNaYsEoES5FRHZXFl6jtHuqYlHiCTC61oEI4GREY22RveHMAvevto52Uq7qp
X8pRf0rL7D5LmBYg2C7N7gsuU3iIZVggJ0W2Zv1oMQCEwzLp4+cAXaUDOoFUD6Ahq14M7qdno2oI
APSHXFnZiRJv7ZFgdak5Rbl8LAZXlctyCdanXSaegvS6DDOXddu0NHiUcs0NLe5o0Q5Y4fSEvudG
hbNviNpNJTg2C2UArwZcUomfmxJGgMdAASymrc2mPJdT8GKdCwOdIMIDswe/Vf0vNdxseSwPWcPM
R7cZKaGQHKi8XhmSHKC62EWD/tx3MRmz4609Ks8UzbCQ7LuN5MBp0NLsVTzfHjRktHgkrg4pAZEq
pn6Dbt7iO7/rgo7exwSF67XxaFggbXZlpgtTtUa60nbrW41xWbcxC1BVes1Lfosh3WdCcFCX6Irx
QMYAR3+AGrDVM9LZSWsZdwEl43m6bzVvqkl9qvHxSnIkRQzNl1lHPHlX0mXi+qjEzSuZgXhqS8pL
jWJqwrxscqBPRtnKhMizVCvDgdah7FBmTVuJuMbwLsZ8aO3nMT6e9pWMtuDQgpRoqYDNJhCZHIA0
926d0HyUA3AB38MjGeJxI3cHs7bjlVKSTdQG6Cez4n0sM7oMdTpleC9aYYwzZxofcpZDVBWAQhq7
XFhaBKvJetbqkAhxi3BtKIoUkoi/jYdthmJAB+FfYlploiK31QXoQb/JJeMB05ceozOCTyIFfNIK
H0p1umyZRG48W8V9QY1PTIHgKIzWI8QbFOeVgxtlUGFQhsVDroFxt8JhGsJk0l6MFFe7thzoMuCM
U65Ax0+/ws3V15kUXJelT56vl3skFKzxyIeyXT+qU6Ss+kEjERtiUu0IJQh2G4qGTT/oyR4LiGYP
eoMMeHoDDDoUNauKvDYuFK+zNpo93NEUEPRhwGX0PYrGHJOV6K6XRbqtxFAbZgxk5P+soqHPXehh
6PeweGPWzJnTRe0yuEPeSN2nromtLXhW0JTETPIsCcKU6eBME2XltvB3Ew6tCx8bSbmE3N/Bp2a+
qPfUCcwrZ4QYkqPCSahbbcCc5U2nxNeI+14KP0aEbOyc+KJikX1qlekwBL62AzJrZExb/CZlZsOA
hfICOSFe0zu9mGC/y8ZiKiK4UlTzijZlHhnIC/yy7xrKQr2KdA5hd4lLPVzq6r6p89TVjEeneDVx
THClOvQWshpep+F0nWmU6SowS0y++msvPtm5f5ioiVgSZTEcvg9mm/RrTDe/VhOBJ8LBhW4ZIRjy
/J1htF9VJ4UE740bPZLvdOkJJ5x3WZ+WfaZmBy2DOaN14RHjkWnl+KrB9F1bhX12oU7JvZDLe5lT
gGDAJ5hqF1u5bC2ZgbluC3/b181Fpwyyq4+kNwdNs/YCJVxRjybLN0Z5N2kyfeKYuYHGGMJdY24T
7Wrc3SmKIuNKPDz/nI05YEWbZ9bGHu4pz1AjhIu+RiHykqnAMmnh3fSD9aio2L+05V2bIXWHC1Nt
pNS8gN5LLXp8UyoqsgnOHF4FauMnZrhMW6+km9hNhdxuYrvtESv5Bvb3DCRSUl9hNYA7CsosF/Pq
dYMNTOlQq/ft6Blx4UJt08c+gf7ktU8Ig9dZU4HLF17JhKo/BxAndgrkQC598wQ2a2nZu5l19jL2
QD3aFp1Dz/LTnwiinsiACbGcSyd8hrHxU7bmpF6SfsBEi1Knoa2DOtx0PXbgxaC8YGkM6TtBS+lH
W8Y+f5Mrdy1BqUtgYsgnSYoRmBQgCE6vIoNw+EzrTk6m3nTWWx2lKFGxDWe2/lI07aMZLb2iSs8T
Q2SW8n+CsrRwSDPeeN501GQRmq7iaZmp+h64exuH5qpxJmrptUxciUJClI1tVXReDSszT+/CEJZ0
qk2LQq8015GnwW2IAW+zr2WGD4LT+gqEd/NFHwcE9Cm2412oXAe63OyGPqNrHs3H9sXO1WAbl6BJ
lBhbC98YQ6jEo4YlV1ZgDs+SNu7vbKM8D1Qz3Ng2ubATHjNGeRd6qBqddLoxVSnehzy/TPiSaNWo
BTauQj5eJa26giWzUZsGZC3bKhrx4+BbN5OPDNXwL42Kyrrihc+mrYa7Tu0ua8kAnR/azk2GNFoG
4TC6gljtZJ11LRlEEpjyEQekHmdGWm6dZ8s2r/BGHHDdVZItYA4K+7EnjETaqkXXnmKfb6ZGHQy9
DgzXR7UkD28z+/j/E7X/Q6K2o0Jp/gui9kiUQ+b/SNGef+bvuZWyfsZAKDjQWAxZlojc+ntupaLw
loUGRXPIEbO+y640zmRF05GVOKasY/v0ydDW5TPHwd1Jlm0NmratqP8MQ/vHOD9DtmUD6qvmGJAB
+TuaSPT5Lu8LVzCKqA7CLK18DBjnBatEWmcDnppXmE98d2WuPuJ2vg8P1H5MUvr3f+0nMniJvqEY
eiEDOx+/Dt3CvM/hpmApf0KmDgnCeMhxuTzXNugmAbUfi1X4DvF7R4IRKw9WPsvg2N8rx8G1dpBa
8yWLgkkiHHCVH/76qyqm/GM6DV+WxFDum6ppumNw834KMxqVWoHCoivnFoklC2zwasqvbKA8wmjU
Javedz5BNQXev0RR3eKNOuwk7PcpmQiL/0ZkkM97ESSihQ/s7AYw6N1Sp0SmtmGMiJkNxpJQ/nQZ
3kU27CW/H/b4p6KDjwCh5mOZx3CrwMx2y8hx3DissTSCik15MWWN8Rm0O1sIZzidrnQFtoImfIBD
OafoPkuG5tfdH077hdxRACr7dQzHaI9IeFrmShEutYpo9c/NR2iCFZlrn7T3OQxh3mAEp2wKg55c
JCfMm0ohHB2mlBIzNR8cVxkIs5ET4sjbOfa9bQviNwfLX4TiTyKcVLdZWWCbg4W/js0o4N68nQ/I
AgeY9C7E11QZsYCpPHq4bp3rhJSDRxc/e/rPFv91dcwbRd0Ztcg41wKCCuvAYkEsNqXY4O9Dbooc
MjxJcrWf4xY+Ihg+X+fUclHZeg9lUm5xJlDFhK3ZUx1r9lQNzuWw8dbzoWaSUAjaqmau8MD+Ystl
Da4Tf7W7qFyZ4tV8aN58vlTK6NHoGSYlUZSfT9cQFyFq/AE3EXHm810BJjliHxPCFuJ8P5MLvE4k
F8wHZTsu1ukU3XyeoRpLKKPm11bTCwKn1r4VARpAr6xRkA8iS/7zZOc9RU+SLY8Dq2sSIJif1R8x
EPgHdZsO4zF7KP21Yxn383tJiPNsXWiLTq3JsJcQQg8CxQmyhD/tqI2/ttv8/uMlSGO2HzeqaAmG
YRf7eW9uHSrFkG1PPtN8fD7EHQe4cWjzviMS0EsB2pSeyE1XgkYCkeiww/MlCzIEkRC60cSuFJRU
5TQUDPu+t9j1M0THeGL5pKCGwz4k3WTf6yCVSM23lvgOc4udAz8+9qb2lBpes/6uvZJEQv1h/lJ1
TrRO7VXn87fJ56/0x8YQQNdn8ocnUOowB7DtRhqNZ9NVpLlYq4iX82b4Y+/PPgL5Dc/XmowAPed+
ySPAlo8DXULxnEgn0wGQdWi687uT2PvpZeaxOoZzCZEs6mAMJyyZNFA7FnziF5oUSBEvt4+fv37e
E/7o2zbpPj5VBYQp9MMYLSud69XXPOaj2Mx78zFqC3TfGXa2GMkEUIbFByel9RdG6SSrj7e/+2Qj
v0s4bewi0WfNMRDzHgq5onqcd0dIVxQsxfvzprSNZ7hfGLzMKeKfb8w/XX4e/Pxt82ckO1Xwe7Ij
d77y8R+X38T/jcdOvW6DkiUu4+xEoYh+yjcKcbPT0tn20AL7+dQsnzY9n++8UbUuhl0jo0oRJ66b
0CgXwSh6vY/3A9VGFaw95OMgKgHakUTNFYkZdFjzZ+dPza9zBfj08+W8Nx/7+HXf/UwmtemGWE3c
klVWtbK0HiLxkP3Zr/k8hrWAjalq1bxBskSa4iDxF83UxkpVuBE/z68icUgW7RXuF3aO4mWv8LzN
e5+bn4+lAslFf0awLldDON9yBcTPZVPwdRQn/6c/O//Y5zv5/HOfr+e9n//Uj1/Jb/VAdrgMo9ot
K1n9mtObraBrVXstUFbWUCRbLMQfdS80IKeDcc4bFpH0ISybrURShwKQhpUApndYb+V49k8heIPc
jDX8j6qlo2BjG/K1FrH4/sCjZ1BabGSwqA9k+vMNXNbe6xDzzTliQsbAdpnV0bCcYyaynmzQVYMp
Mdh3W7mtaNzzZs4A+Hz53TEx6lXQy+ivRAhBZHky8XJc5KwnOqcdkfXXxgTRrkzXqkMMb9Lm67hq
nrgc3U5SWEKYQbKh3DwgjNkDNnX06d2Nfqljr//x1zuBUVvzE1TqOWaTMappeyDkJDS4PBUKudEo
rW0mAGG1QcFN9kYFQl6DuM+7M+I+bxCzGHCq/Mm18Z0a+tHbFt3rfIEMTcpQ82YFaz31IhED/3yV
TDHexVaNCG2KNn5dG6u0N762kVYKhdSCZe9zWQf+urco8cf1uHUyt6VWtSdyCA9j+FVihjXgd7h3
rDaVoZp51+QxCEIhx0RzICos2VZDxBeupcnZ9eqxVxhCoILVpNXEJ1Nx7hvmuuPos8TrD3mlxLDn
U9iYaBZLwQhQYJd/bCa8Th3DjLddM25Bzm3sELJFoE63oN7dGuB93/XIkxQmOLmCrgt4CaPwzDpF
elUscXMHCBd0gXkzh1E4IrPi8xhAacfCO8O+KYI7MG8+WsC8G5oxk+C4Rx4PE5XVhnRhBZa6lOEn
uwhRjj10iKWlEuZBVs8Om0j/shkMZWFAWwI+Z95qttalOSXDhvoRhWAlVb7Wg4ypp5iqzRtlHqWd
8NtLFv1kzJr2Jsv1N8oGV1mCRC7G2XM/75VROlBVR/oVUD/ep5wB0dDAAvvvXpOpTMTSx+EY3ePH
ezZdR2dUyebz0PyDH78D0TnoYw11DgZqbixrMbaUYpMktjYBzLHb6lGLuRv5O8hEmBHJvYOP0/zR
Ima2MX9o3sNvCI6JOPb5xvy5jx+ZhvANX2+SCMWvtcqSPG4chMwCVqItNvKU6Vw+sUtjV8AOstRl
ztbs52OWBGCL3u2IUNrYzYfmNwO/bzEC4GO5FPtUkPl6SVvBwbblVYXB2C5rjavBw4+SlsKQrhJz
QBDiBm/ZGFu4+VhTvfu2XwFIMTOfDxmpIhHj6QDOiU98vvH5sr8kJQsrQCVZdcRl9XibEjmJcHRh
bRTSd5OND2KjHUhkB/TqHzLiA9NzyOY5o+MGn8Lb5IJlx7W08hxKYUA316BrwbBphM/kgjyR0mR6
7o7Vdd0fqxASH8CJG/n7sbtv1ecOqWoQbyhtxeoqiO/16FKJNmggU5w7o0sr2jQqz8zGUg52hyOu
x/N9zKKLcji2cDkhlDswjA+NtLOdpWmcfBks0SVUIiYTZcypoaw9zmtt7nERX+oTI/ayeZ1gna/S
r9T9qmbT4hApPQnOAed/01g78LSljD0d1dT4Qa0WWrTw3eDO9BflC3i1HqFluCVYJMB3kSowDGh0
JdAw18SY6NrGktdmumsxsyPetVmU+qVNPtFdFV3BzUzO5XWxOBr74tleRBcD+PCCgIsleX97Yxk9
jcfajb6Oa9A2SBWr3JWARBbAx8MTNMYlRIA35ZSt+l38KLvFfeliML9FvBJcattuCx6/CK+slQnD
84pFJykOO0Q558q2eMEMJmguMFDFhhpcJQmxYdzVxMcdYf4X7Vphht24OXi8+0LE7iUZX+uJhPml
vopP0oX/Pr4F98XX/FgeB1b+y2qVPqKsNFlm3zWZa1yot/Wj7r5jf37YtU/ejm+FSdcGccaJZ45w
hqu9hq0WiQZ4Tq9IsMlzhiyX/FwNP5SVWT420TYMrnsw1dKtCJIrt97aERzDdJMOoCzW0rwhwABX
YvlNz08BZdsvfr5GymyivB4RDixQOfftFngeJ87BWkQUB4a9EImRKYrTowLBtXqqDkfrhDfiKdvh
3n9jDnsbivMq3Ck9XiEP2rTNfVy8V/SQKCStO5RG3jHYOifVzc799fBEvgUY/tGPUO4Sm7X1Qxcg
bcTa3SV+uRm2uAr13g5Hh9y8xjMoe4aJKk/rLwieI/WUEb2cX/Rr+bWQVsW0gskpM0JAYYdn9GK9
EZZIVHSODMhCm3DwmAr3S+1ScRbxfTkuD8ZtJy2kg7Iu3PzBeAsYBwFrYSk7R++a9FjrC9Zgo7dM
npBFSpp4Uz/oxNw9jbdOcVT1rXxk7nVKngifw2nWXsgvTrZM9t2zTKssjxh7MPvBYswtlo6/S5ij
gP0M2HUuQqwjsQh5yDZN52JfZd2bL90pvbIfy91wjsAQLKDIjjz+2FPbEORuOnOR4lH+5i+rd6GP
VFZkJkDfGJR1kq9Rl/IN+fUJzhcQ4c+1vXbCUQq40Um3GI+H7/J5/yy9Jlf6Kl+ySLtVH/23+BZP
EUh4LbTpRbP0LuKH8gH9wInqAMKgVXvANNm8yLeIdKfHZKdf3I/Xxo201a6idwq/lg9suaAA/xW0
09wP63xVYvgK+eSu2XQndasf5F2MQd096ZLdM6vjeFe7w0JfSY9yvrTWhOEuWre9DWF+42G0ZFUQ
4emUYDclStAwn2j0aJqf0h1ukSoQmYmafiEfoSVv/AfSfuOFf5OTyWIu81WKHdUCutimXyDwW5OG
d3K+xC6OtCvTnbbxE7aVK6nA7/5SQ3yBuGNJp+n6UO2WvWtCq13kRx43jLAvyJEGAnqgHR6RxuJE
vKIkAd7gU/7dTBdRgFh8bWyG06u39Y+sPLfZFtP6TQLKfdVs5V1Pz1MRYbmY6AE1PNEXqlvecE13
zQFhbowv0jKjpfpbuAo+JWrZjXisr5xHzBnHAXOBZamtPRNXYgr5i/LCIiBoiYSo3oDCtht/FS/L
TfSlP8+rO9ZeEdxcfqOzNh7ImMerGg0pkUyuvyuP3jrdm/c633mDOcJ2iJeXUIGtA7YpWIMzpmDT
6uJuSDkSoCNavY+X8dF51q/iO//c3wQvIpTnYiC/D6H038dFOysp+MxDpEa3Qdhvs6V4tJd1q9oE
mneh2ExsGrFS8QS5DuYJIsu+1yDUmO0qVG2QDJu5NVzrXiWOHDGsRgVsDwIFl1Xs+WJBMu+Rr91k
249djBRIlUu6Q6zXpFeIzyTz6uYf/7QGeLUsa1WQDknjzFsTkyM8ymzrK5JViwVV4BCg8ccmquR2
L2kJ5AexN79R18UTvGa4bCV4r9NXOoT5aR3EsbqrqVzZvaQsp0mnp5x3McqY0IGhVLZMvdZXdcCE
sy896O42BIqgsJJ0kWYBCLFGDYLgLV57Fm9ZWuKOcYzdciUYt7KgquJRX+/nvSYQi4LP1wjEWX0E
8sHs4LFh7zsSHCDAUbGxBC923vs8pjhdv0mr9oq8ZRdbhnppjtxgliesdMtMKdwxUiRSqy59U5ax
4E2Yg2BTvgNyrjetWMrMmyZGlD9KyroX8YyfG18sBT9fqn3AVerky7nKNojV4bxXzWmBnwd1sw6x
wqiEcTFrP1Ntl8CaOrlUVIIbURKc90AS631IdABWOrhjmsoNxh3e2nYoTRUkN0DCYJjw2qLE+YnI
dV2jP27vCUPqhUX7WsJUc/NZQJJtAnvG2BQPY9im6J9IP0wnKjFaU9GrOyXLdYyozLYLSaFptY+X
ch8Kc3bj5HTerQWuBi956IUgQrktKrtcgwEMe3CAYe8og7bRQnvrT+IOV7rxkI6FveqSAUJmJOp1
eqyRCQgry7VFJqIj7tzn5vNY18njTvWOWJmiru4qSM56m4/uqJdIrOoLi1WPhocz1osM2HOJTvjU
IBBDgTSbV+m1KKZ8FI8/i8lY1D8ZhkXHKuXQ4GDR7nGpwlcNznpkli9jEzs8Iy02CnmtPXRYJbFy
YyOT6pzJfbuqK1NZzWXV+QbPm8+XSNtCTpKFocycfL69iljaw4NSWBiV8JaKsbfxArUp75Si6Pyx
ETVko6g46INBpg6sIngyWGJOChW6ucIaqVG1/3hNKnW6+t8Fxn1DFd3n5nmVNfjInNr3arx+r1u8
1//vv74O/8d/z8W7V9A9m9v8v/ahv/5F//I+/+X/AN5TFcsG9/kB3pu/1PyN/+p3JM+cWPv2/m9/
060zWdMMxbF0ef6n/e1foMqiWJrfptbinJk6AJspoD/+1HeX5x9dgL8+t48r+def+eG7v2Kg3Ig7
4Id59j1UyQP/nzv7n37D59lrzpkha4ZJvDmwpEAmfzx7xwHJBKlUHeXjfTC//5Fr8PwGTuuGNcnJ
r83310BTdAVs75fagKadOay2dVWhXiz+/dQGbPnMdnQgRSRn87/f7iooQMC/ehF0TtKxZQxxPk4S
sPn7B8FRz0CaFSxK7I+LBNj8ezUFbh437tdagnpmmbhLgCd/nOTPLcE8s3X6C5Un4uPf73YRbFv7
5ZbAQy/blqlq31oCfez3LcEyznTTNnVhXDf/++1agmUK8sKvtQQbooZtQGBWP1oCV/X7i6DIxhkK
FQzyPtrcf/+w8A+7RIPb9qtnb52phm6iWf72HPx89gqjomKpliPrv+dzoMj6rw4Lpn6GRMMQ/eFH
E4DG80MTMNQzrgDDo/PbtQGMIz+eyp+ma//EzEjTz4iAUVUb58f5309zA0bDM/pKwzEN1mz8++h3
fqMHweLm/OKDoCtnhkUTYIr40QZ+ehAsBgzN5hqpv10nCAFN/eVe0DnTVA0wQ/42FPxZG7BsVVXN
329OpMgaT+wvjQKqfYZhCLN/7acxEH9WHYMwXRU0PvHv9+sBdPvfmdT+04sj+QxmoaIzDH50AT/N
CW2HHtI28eD4nCn8ZnNCRu//5CLpp/H0u0USXrw6z7htfZv0/fQQ2NoZVReNBeS3mfHv2BbsX30U
WCqKRSAj/kdTEHOM70dD2zyjG0S37HzrKf+nlss/3cePSsLu7d/+pmiMVL/YIczzHjE5/vu9/mk8
YH10ZqiWjjPzb3f+qkyX9YvnrzEt5vxYGfx49y3zzJIV5gvOt8nCb/gMoLL/xbPX9TMNL26LPvFP
+0NF0bHtJmWQVcP8p36jyZCqG+bHDO2/PiXUKZTgOE6Pb37rBH5sBUSon1EfUJRva9Df6PSZxP5y
49fVM9nSTcPS/7xW6GhU02Tkhqw95n+/3ZwIHrP6q8MhFVNdR+RmK99qhj91BZRhqA+IlcO3h4T3
f7NJgYlL+S92BXSEuq3/P+bObbdtIwjDryL0AQSRFE8XDVAkQJ0WdoseEvRyLTERYZkESDmO377f
HihzV3KTenSxdK4kZbhczs7M/vPPLBFBWdp3HTiCusJUgJ2CrtqlYi1vRCsizRLd718UH1POghas
aiot7CwEW+QSe1jSzG41qUJ0TjEhtJMCBRy7oH0iHRfOAwVVTmiEnrBsrC7ENws1GxmhLmSUNlWo
QZUjaR4Z1gnIMvXHaeVCxwgfH1RX+PjrfMmOGzxktuDns1DUy5TUMSXuLkKKbhbSVb6WKgEuElgw
y/MCPGT++CVgEdVqOtd2DJ3i8gppwj5fqAR4BU5MIUNCUspcgT3USRSKCPWO2c5CfBECOS7pJokw
ueJgg5ryxuO7nusC9rAENC3raLOKKVlFqS6sCwwCp/pQHXo+QgBe1uAxgZLRuqhCgyIRB0hshDO2
Qjlv2lwBalKCHVW0Ty6JkaalEp1BWEmVIAMf5rAoYiA7CSeoCXmUnEOh1qlLM8VnENKKY6SEYSIo
esr2m8Msj+96bhCgGRA5aHjN6UJ8YDoGQZxLWJNBJwLgNK2zK0JvnOihi80o4osNsFPihBLJhLyg
Tp3W3eYKtkxJUrAYMBoA7tP3kVkE7bWkayFbFhVQDNX6dhaCaJlACQUpUnZV9vsIvUMiTqyQXIRu
k5XJ2lmEYBY4/XOZ0COBPtHWEUXkHTP4UOK1kEMkwd5BpLC2IMys6OAhIwcfsxbI8cQUPLEGiNDQ
3NwhQDHBKYJXQ8wzl111ESlBSndo8ZYRoIyEAVGiw5CCRUCSsYRbkFfRImmMbS0NFDWeCGJcwuQ7
Gry5LlhQucjIsdvdaVxa4LgfrwfVMwLlKgMbcv5A8yjmz1+DLtluMS5siA5PTTVnTuoWwQfSKq2n
jbFmbsxnQbtFWrqsNOHEXPHpAnG8HdTrdQE8taqhXbkw2HBqvFkol1VWVRp0trNgY9KIVkSWZ2Jd
0HgqucSVJt2aK7CLZbXk3DsyGalDWSIMEQjzhSsiS0ijZNWadJqdhdAuEE7DREUXHC0hQl1YOWxD
sCLov1XmKX+hEsDKgOBUFwSJ5opvz2gPexYlWAAUoSPnulGYfcogUIKaXmjfWXMg9LRU4tozZUVR
iZ0DaSTeMqZlIp/4zgEeEukX9o11rGwsEuYnnej+NxuLaLmu0fkXGPogKGTfNWV15abJWKDvcg7f
8aNj7Q+dZvZbU/XTNuO54qCXfjDVvJx+7+pdNEtHF7V4P9RFQPbez0VBbzySj6nJmX051eiY+7j/
7h7w9Nbevaanmj68aptBDZvdk/niyQ3zRt1TOfTTXt2qezUvRmENYqWeR/LjD944Zw7hG4LHu0Cu
Tk+J5Q4cYdT5gg1NWC74TnWjGqchGrKVqUiRSn6r9u0nmqu23qgtwV0sm6PMB7Xt56O2hQNyyV3X
bA7t5uHgCTd0ZKnwd81ePaqhmUu2RR9iya68atF/WnDY8sP9rT/tGreb7nq2Mu/o6f5Lu+kdMLRb
730S4GhASTr+n5ueA1t8yZb+KZV8xYy37TTCGZdQKvj9Vu08BUzWhqUmlrvft5ys4q9ISwgWi+62
rQqsyLrS9FKx5P7Rf3mWsiUV++upbbL8H7FgBDxs7p6mJzd6YekkUtH6BJvxZJotSUMq+1q1nWc9
yEJewr1cq+Fpr7rtfDoc5VQ+5HFUHBwwNoeDp9OOsiCW32527WflF9faRLhcNL5g7A+eZrv0slz2
OLb841BUb9ITum5OH7zeUF8jun8YQtE6Ly4eeN8dAhviarmlkm+a20EF0RPEI53BlIv+ony/BQKs
k2JywY+LK3XPcd6t79aRr9NNl5D/SzOMjWepHP3vEsKvm6/txnNjCL+ER79pHhf/9MPdNAdmf5DB
opo+eL1239CkYrd4q4YeT+kvTnK0F7vBO0Vv0lC8puBK5/23XevPuM1HiMXe7YlI/F0NOJsGucWi
aXMX9i8wlHSp4N+brhuf9l9UsE1ILSArFf/Hrt82i/fjiW+zqLdU/J89PU7OKqJrbXCZG5wqohYP
ZCgV/xez34xj44UULkUql/3V31VmDPoCFvfvg9pNT65tiiuVlA73QzPc49k8ybjiCzjMDy07m0C9
HdIuHfRHhd/pPh/8pekSe2LhzXhYnB28xUbF8ttx03e0h/Lm3CKOYtkvnw3xcnOaZ+zVQ5qObWO8
T2fY2Td/AAKmIazNvlHDm38BAAD//w==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533400</xdr:colOff>
      <xdr:row>6</xdr:row>
      <xdr:rowOff>87630</xdr:rowOff>
    </xdr:from>
    <xdr:to>
      <xdr:col>11</xdr:col>
      <xdr:colOff>228600</xdr:colOff>
      <xdr:row>21</xdr:row>
      <xdr:rowOff>87630</xdr:rowOff>
    </xdr:to>
    <xdr:graphicFrame macro="">
      <xdr:nvGraphicFramePr>
        <xdr:cNvPr id="2" name="Chart 1">
          <a:extLst>
            <a:ext uri="{FF2B5EF4-FFF2-40B4-BE49-F238E27FC236}">
              <a16:creationId xmlns:a16="http://schemas.microsoft.com/office/drawing/2014/main" id="{5396A9D1-5FC9-FA17-C774-BB9D7C988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304800</xdr:colOff>
      <xdr:row>32</xdr:row>
      <xdr:rowOff>83820</xdr:rowOff>
    </xdr:from>
    <xdr:to>
      <xdr:col>14</xdr:col>
      <xdr:colOff>0</xdr:colOff>
      <xdr:row>47</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B7D6B2-1BED-3001-14DE-9E5B7B2AB8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8740" y="59359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3</xdr:col>
      <xdr:colOff>83820</xdr:colOff>
      <xdr:row>12</xdr:row>
      <xdr:rowOff>121920</xdr:rowOff>
    </xdr:from>
    <xdr:to>
      <xdr:col>12</xdr:col>
      <xdr:colOff>441960</xdr:colOff>
      <xdr:row>27</xdr:row>
      <xdr:rowOff>15240</xdr:rowOff>
    </xdr:to>
    <xdr:graphicFrame macro="">
      <xdr:nvGraphicFramePr>
        <xdr:cNvPr id="3" name="Chart 2">
          <a:extLst>
            <a:ext uri="{FF2B5EF4-FFF2-40B4-BE49-F238E27FC236}">
              <a16:creationId xmlns:a16="http://schemas.microsoft.com/office/drawing/2014/main" id="{92DC64E4-9FCE-4046-948E-9184DF9DA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15240</xdr:colOff>
      <xdr:row>4</xdr:row>
      <xdr:rowOff>30480</xdr:rowOff>
    </xdr:from>
    <xdr:to>
      <xdr:col>12</xdr:col>
      <xdr:colOff>480060</xdr:colOff>
      <xdr:row>12</xdr:row>
      <xdr:rowOff>0</xdr:rowOff>
    </xdr:to>
    <mc:AlternateContent xmlns:mc="http://schemas.openxmlformats.org/markup-compatibility/2006" xmlns:tsle="http://schemas.microsoft.com/office/drawing/2012/timeslicer">
      <mc:Choice Requires="tsle">
        <xdr:graphicFrame macro="">
          <xdr:nvGraphicFramePr>
            <xdr:cNvPr id="4" name="Sales Period">
              <a:extLst>
                <a:ext uri="{FF2B5EF4-FFF2-40B4-BE49-F238E27FC236}">
                  <a16:creationId xmlns:a16="http://schemas.microsoft.com/office/drawing/2014/main" id="{8773EE6D-3E4D-05A5-4F93-6BF397F580A4}"/>
                </a:ext>
              </a:extLst>
            </xdr:cNvPr>
            <xdr:cNvGraphicFramePr/>
          </xdr:nvGraphicFramePr>
          <xdr:xfrm>
            <a:off x="0" y="0"/>
            <a:ext cx="0" cy="0"/>
          </xdr:xfrm>
          <a:graphic>
            <a:graphicData uri="http://schemas.microsoft.com/office/drawing/2012/timeslicer">
              <tsle:timeslicer name="Sales Period"/>
            </a:graphicData>
          </a:graphic>
        </xdr:graphicFrame>
      </mc:Choice>
      <mc:Fallback xmlns="">
        <xdr:sp macro="" textlink="">
          <xdr:nvSpPr>
            <xdr:cNvPr id="0" name=""/>
            <xdr:cNvSpPr>
              <a:spLocks noTextEdit="1"/>
            </xdr:cNvSpPr>
          </xdr:nvSpPr>
          <xdr:spPr>
            <a:xfrm>
              <a:off x="2021840" y="1063413"/>
              <a:ext cx="5790353" cy="135805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60960</xdr:colOff>
      <xdr:row>5</xdr:row>
      <xdr:rowOff>0</xdr:rowOff>
    </xdr:from>
    <xdr:to>
      <xdr:col>18</xdr:col>
      <xdr:colOff>426720</xdr:colOff>
      <xdr:row>26</xdr:row>
      <xdr:rowOff>160020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63AEF9E-1C79-47E7-958A-5E612CE0EF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001000" y="1104900"/>
              <a:ext cx="5722620" cy="4091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68580</xdr:colOff>
      <xdr:row>15</xdr:row>
      <xdr:rowOff>68580</xdr:rowOff>
    </xdr:from>
    <xdr:to>
      <xdr:col>2</xdr:col>
      <xdr:colOff>708660</xdr:colOff>
      <xdr:row>23</xdr:row>
      <xdr:rowOff>68579</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DB1C4D7D-5CBB-B7F7-8E11-44ACCFA00A6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68580" y="3048847"/>
              <a:ext cx="1825413" cy="1515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23</xdr:row>
      <xdr:rowOff>167640</xdr:rowOff>
    </xdr:from>
    <xdr:to>
      <xdr:col>2</xdr:col>
      <xdr:colOff>701040</xdr:colOff>
      <xdr:row>32</xdr:row>
      <xdr:rowOff>182879</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F1AB1CE-C46F-1A9A-43D4-2C9F2738864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960" y="4663440"/>
              <a:ext cx="1825413" cy="1767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4</xdr:row>
      <xdr:rowOff>1</xdr:rowOff>
    </xdr:from>
    <xdr:to>
      <xdr:col>2</xdr:col>
      <xdr:colOff>708660</xdr:colOff>
      <xdr:row>15</xdr:row>
      <xdr:rowOff>38101</xdr:rowOff>
    </xdr:to>
    <mc:AlternateContent xmlns:mc="http://schemas.openxmlformats.org/markup-compatibility/2006" xmlns:a14="http://schemas.microsoft.com/office/drawing/2010/main">
      <mc:Choice Requires="a14">
        <xdr:graphicFrame macro="">
          <xdr:nvGraphicFramePr>
            <xdr:cNvPr id="8" name="Beverage Brand">
              <a:extLst>
                <a:ext uri="{FF2B5EF4-FFF2-40B4-BE49-F238E27FC236}">
                  <a16:creationId xmlns:a16="http://schemas.microsoft.com/office/drawing/2014/main" id="{3D6ADDE2-96E5-751C-F4A0-6C6E8A745282}"/>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68580" y="1032934"/>
              <a:ext cx="1825413" cy="1985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R HUSSAIN WARSI" refreshedDate="45001.735788310187" createdVersion="8" refreshedVersion="8" minRefreshableVersion="3" recordCount="3888" xr:uid="{3E22434F-080C-4EE2-BE61-EB8CF59DCC00}">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781941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x v="0"/>
    <x v="0"/>
    <n v="0.5"/>
    <n v="12000"/>
    <n v="6000"/>
    <n v="3000"/>
    <n v="0.5"/>
  </r>
  <r>
    <x v="0"/>
    <n v="1185732"/>
    <x v="0"/>
    <x v="0"/>
    <x v="0"/>
    <x v="0"/>
    <x v="1"/>
    <n v="0.5"/>
    <n v="10000"/>
    <n v="5000"/>
    <n v="1500"/>
    <n v="0.3"/>
  </r>
  <r>
    <x v="0"/>
    <n v="1185732"/>
    <x v="0"/>
    <x v="0"/>
    <x v="0"/>
    <x v="0"/>
    <x v="2"/>
    <n v="0.4"/>
    <n v="10000"/>
    <n v="4000"/>
    <n v="1400"/>
    <n v="0.35"/>
  </r>
  <r>
    <x v="0"/>
    <n v="1185732"/>
    <x v="0"/>
    <x v="0"/>
    <x v="0"/>
    <x v="0"/>
    <x v="3"/>
    <n v="0.45"/>
    <n v="8500"/>
    <n v="3825"/>
    <n v="1338.75"/>
    <n v="0.35"/>
  </r>
  <r>
    <x v="0"/>
    <n v="1185732"/>
    <x v="0"/>
    <x v="0"/>
    <x v="0"/>
    <x v="0"/>
    <x v="4"/>
    <n v="0.6"/>
    <n v="9000"/>
    <n v="5400"/>
    <n v="1620"/>
    <n v="0.3"/>
  </r>
  <r>
    <x v="0"/>
    <n v="1185732"/>
    <x v="0"/>
    <x v="0"/>
    <x v="0"/>
    <x v="0"/>
    <x v="5"/>
    <n v="0.5"/>
    <n v="10000"/>
    <n v="5000"/>
    <n v="1250"/>
    <n v="0.25"/>
  </r>
  <r>
    <x v="0"/>
    <n v="1185732"/>
    <x v="1"/>
    <x v="0"/>
    <x v="0"/>
    <x v="0"/>
    <x v="0"/>
    <n v="0.5"/>
    <n v="12500"/>
    <n v="6250"/>
    <n v="3125"/>
    <n v="0.5"/>
  </r>
  <r>
    <x v="0"/>
    <n v="1185732"/>
    <x v="1"/>
    <x v="0"/>
    <x v="0"/>
    <x v="0"/>
    <x v="1"/>
    <n v="0.5"/>
    <n v="9000"/>
    <n v="4500"/>
    <n v="1350"/>
    <n v="0.3"/>
  </r>
  <r>
    <x v="0"/>
    <n v="1185732"/>
    <x v="1"/>
    <x v="0"/>
    <x v="0"/>
    <x v="0"/>
    <x v="2"/>
    <n v="0.4"/>
    <n v="9500"/>
    <n v="3800"/>
    <n v="1330"/>
    <n v="0.35"/>
  </r>
  <r>
    <x v="0"/>
    <n v="1185732"/>
    <x v="1"/>
    <x v="0"/>
    <x v="0"/>
    <x v="0"/>
    <x v="3"/>
    <n v="0.45"/>
    <n v="8250"/>
    <n v="3712.5"/>
    <n v="1299.375"/>
    <n v="0.35"/>
  </r>
  <r>
    <x v="0"/>
    <n v="1185732"/>
    <x v="1"/>
    <x v="0"/>
    <x v="0"/>
    <x v="0"/>
    <x v="4"/>
    <n v="0.6"/>
    <n v="9000"/>
    <n v="5400"/>
    <n v="1620"/>
    <n v="0.3"/>
  </r>
  <r>
    <x v="0"/>
    <n v="1185732"/>
    <x v="1"/>
    <x v="0"/>
    <x v="0"/>
    <x v="0"/>
    <x v="5"/>
    <n v="0.5"/>
    <n v="10000"/>
    <n v="5000"/>
    <n v="1250"/>
    <n v="0.25"/>
  </r>
  <r>
    <x v="0"/>
    <n v="1185732"/>
    <x v="2"/>
    <x v="0"/>
    <x v="0"/>
    <x v="0"/>
    <x v="0"/>
    <n v="0.5"/>
    <n v="12200"/>
    <n v="6100"/>
    <n v="3050"/>
    <n v="0.5"/>
  </r>
  <r>
    <x v="0"/>
    <n v="1185732"/>
    <x v="2"/>
    <x v="0"/>
    <x v="0"/>
    <x v="0"/>
    <x v="1"/>
    <n v="0.5"/>
    <n v="9250"/>
    <n v="4625"/>
    <n v="1387.5"/>
    <n v="0.3"/>
  </r>
  <r>
    <x v="0"/>
    <n v="1185732"/>
    <x v="2"/>
    <x v="0"/>
    <x v="0"/>
    <x v="0"/>
    <x v="2"/>
    <n v="0.4"/>
    <n v="9500"/>
    <n v="3800"/>
    <n v="1330"/>
    <n v="0.35"/>
  </r>
  <r>
    <x v="0"/>
    <n v="1185732"/>
    <x v="2"/>
    <x v="0"/>
    <x v="0"/>
    <x v="0"/>
    <x v="3"/>
    <n v="0.45"/>
    <n v="8000"/>
    <n v="3600"/>
    <n v="1260"/>
    <n v="0.35"/>
  </r>
  <r>
    <x v="0"/>
    <n v="1185732"/>
    <x v="2"/>
    <x v="0"/>
    <x v="0"/>
    <x v="0"/>
    <x v="4"/>
    <n v="0.6"/>
    <n v="8500"/>
    <n v="5100"/>
    <n v="1530"/>
    <n v="0.3"/>
  </r>
  <r>
    <x v="0"/>
    <n v="1185732"/>
    <x v="2"/>
    <x v="0"/>
    <x v="0"/>
    <x v="0"/>
    <x v="5"/>
    <n v="0.5"/>
    <n v="9500"/>
    <n v="4750"/>
    <n v="1187.5"/>
    <n v="0.25"/>
  </r>
  <r>
    <x v="0"/>
    <n v="1185732"/>
    <x v="3"/>
    <x v="0"/>
    <x v="0"/>
    <x v="0"/>
    <x v="0"/>
    <n v="0.5"/>
    <n v="12000"/>
    <n v="6000"/>
    <n v="3000"/>
    <n v="0.5"/>
  </r>
  <r>
    <x v="0"/>
    <n v="1185732"/>
    <x v="3"/>
    <x v="0"/>
    <x v="0"/>
    <x v="0"/>
    <x v="1"/>
    <n v="0.5"/>
    <n v="9000"/>
    <n v="4500"/>
    <n v="1350"/>
    <n v="0.3"/>
  </r>
  <r>
    <x v="0"/>
    <n v="1185732"/>
    <x v="3"/>
    <x v="0"/>
    <x v="0"/>
    <x v="0"/>
    <x v="2"/>
    <n v="0.4"/>
    <n v="9000"/>
    <n v="3600"/>
    <n v="1260"/>
    <n v="0.35"/>
  </r>
  <r>
    <x v="0"/>
    <n v="1185732"/>
    <x v="3"/>
    <x v="0"/>
    <x v="0"/>
    <x v="0"/>
    <x v="3"/>
    <n v="0.45"/>
    <n v="8250"/>
    <n v="3712.5"/>
    <n v="1299.375"/>
    <n v="0.35"/>
  </r>
  <r>
    <x v="0"/>
    <n v="1185732"/>
    <x v="3"/>
    <x v="0"/>
    <x v="0"/>
    <x v="0"/>
    <x v="4"/>
    <n v="0.6"/>
    <n v="8250"/>
    <n v="4950"/>
    <n v="1485"/>
    <n v="0.3"/>
  </r>
  <r>
    <x v="0"/>
    <n v="1185732"/>
    <x v="3"/>
    <x v="0"/>
    <x v="0"/>
    <x v="0"/>
    <x v="5"/>
    <n v="0.5"/>
    <n v="9500"/>
    <n v="4750"/>
    <n v="1187.5"/>
    <n v="0.25"/>
  </r>
  <r>
    <x v="0"/>
    <n v="1185732"/>
    <x v="4"/>
    <x v="0"/>
    <x v="0"/>
    <x v="0"/>
    <x v="0"/>
    <n v="0.6"/>
    <n v="12200"/>
    <n v="7320"/>
    <n v="3660"/>
    <n v="0.5"/>
  </r>
  <r>
    <x v="0"/>
    <n v="1185732"/>
    <x v="4"/>
    <x v="0"/>
    <x v="0"/>
    <x v="0"/>
    <x v="1"/>
    <n v="0.55000000000000004"/>
    <n v="9250"/>
    <n v="5087.5"/>
    <n v="1526.25"/>
    <n v="0.3"/>
  </r>
  <r>
    <x v="0"/>
    <n v="1185732"/>
    <x v="4"/>
    <x v="0"/>
    <x v="0"/>
    <x v="0"/>
    <x v="2"/>
    <n v="0.5"/>
    <n v="9000"/>
    <n v="4500"/>
    <n v="1575"/>
    <n v="0.35"/>
  </r>
  <r>
    <x v="0"/>
    <n v="1185732"/>
    <x v="4"/>
    <x v="0"/>
    <x v="0"/>
    <x v="0"/>
    <x v="3"/>
    <n v="0.5"/>
    <n v="8500"/>
    <n v="4250"/>
    <n v="1487.5"/>
    <n v="0.35"/>
  </r>
  <r>
    <x v="0"/>
    <n v="1185732"/>
    <x v="4"/>
    <x v="0"/>
    <x v="0"/>
    <x v="0"/>
    <x v="4"/>
    <n v="0.6"/>
    <n v="8750"/>
    <n v="5250"/>
    <n v="1575"/>
    <n v="0.3"/>
  </r>
  <r>
    <x v="0"/>
    <n v="1185732"/>
    <x v="4"/>
    <x v="0"/>
    <x v="0"/>
    <x v="0"/>
    <x v="5"/>
    <n v="0.65"/>
    <n v="10000"/>
    <n v="6500"/>
    <n v="1625"/>
    <n v="0.25"/>
  </r>
  <r>
    <x v="0"/>
    <n v="1185732"/>
    <x v="5"/>
    <x v="0"/>
    <x v="0"/>
    <x v="0"/>
    <x v="0"/>
    <n v="0.6"/>
    <n v="12500"/>
    <n v="7500"/>
    <n v="3750"/>
    <n v="0.5"/>
  </r>
  <r>
    <x v="0"/>
    <n v="1185732"/>
    <x v="5"/>
    <x v="0"/>
    <x v="0"/>
    <x v="0"/>
    <x v="1"/>
    <n v="0.55000000000000004"/>
    <n v="10000"/>
    <n v="5500"/>
    <n v="1650"/>
    <n v="0.3"/>
  </r>
  <r>
    <x v="0"/>
    <n v="1185732"/>
    <x v="5"/>
    <x v="0"/>
    <x v="0"/>
    <x v="0"/>
    <x v="2"/>
    <n v="0.5"/>
    <n v="9250"/>
    <n v="4625"/>
    <n v="1618.75"/>
    <n v="0.35"/>
  </r>
  <r>
    <x v="0"/>
    <n v="1185732"/>
    <x v="5"/>
    <x v="0"/>
    <x v="0"/>
    <x v="0"/>
    <x v="3"/>
    <n v="0.5"/>
    <n v="9000"/>
    <n v="4500"/>
    <n v="1575"/>
    <n v="0.35"/>
  </r>
  <r>
    <x v="0"/>
    <n v="1185732"/>
    <x v="5"/>
    <x v="0"/>
    <x v="0"/>
    <x v="0"/>
    <x v="4"/>
    <n v="0.6"/>
    <n v="9000"/>
    <n v="5400"/>
    <n v="1620"/>
    <n v="0.3"/>
  </r>
  <r>
    <x v="0"/>
    <n v="1185732"/>
    <x v="5"/>
    <x v="0"/>
    <x v="0"/>
    <x v="0"/>
    <x v="5"/>
    <n v="0.65"/>
    <n v="10500"/>
    <n v="6825"/>
    <n v="1706.25"/>
    <n v="0.25"/>
  </r>
  <r>
    <x v="0"/>
    <n v="1185732"/>
    <x v="6"/>
    <x v="0"/>
    <x v="0"/>
    <x v="0"/>
    <x v="0"/>
    <n v="0.6"/>
    <n v="12750"/>
    <n v="7650"/>
    <n v="3825"/>
    <n v="0.5"/>
  </r>
  <r>
    <x v="0"/>
    <n v="1185732"/>
    <x v="6"/>
    <x v="0"/>
    <x v="0"/>
    <x v="0"/>
    <x v="1"/>
    <n v="0.55000000000000004"/>
    <n v="10250"/>
    <n v="5637.5000000000009"/>
    <n v="1691.2500000000002"/>
    <n v="0.3"/>
  </r>
  <r>
    <x v="0"/>
    <n v="1185732"/>
    <x v="6"/>
    <x v="0"/>
    <x v="0"/>
    <x v="0"/>
    <x v="2"/>
    <n v="0.5"/>
    <n v="9500"/>
    <n v="4750"/>
    <n v="1662.5"/>
    <n v="0.35"/>
  </r>
  <r>
    <x v="0"/>
    <n v="1185732"/>
    <x v="6"/>
    <x v="0"/>
    <x v="0"/>
    <x v="0"/>
    <x v="3"/>
    <n v="0.5"/>
    <n v="9000"/>
    <n v="4500"/>
    <n v="1575"/>
    <n v="0.35"/>
  </r>
  <r>
    <x v="0"/>
    <n v="1185732"/>
    <x v="6"/>
    <x v="0"/>
    <x v="0"/>
    <x v="0"/>
    <x v="4"/>
    <n v="0.6"/>
    <n v="9250"/>
    <n v="5550"/>
    <n v="1665"/>
    <n v="0.3"/>
  </r>
  <r>
    <x v="0"/>
    <n v="1185732"/>
    <x v="6"/>
    <x v="0"/>
    <x v="0"/>
    <x v="0"/>
    <x v="5"/>
    <n v="0.65"/>
    <n v="11000"/>
    <n v="7150"/>
    <n v="1787.5"/>
    <n v="0.25"/>
  </r>
  <r>
    <x v="0"/>
    <n v="1185732"/>
    <x v="7"/>
    <x v="0"/>
    <x v="0"/>
    <x v="0"/>
    <x v="0"/>
    <n v="0.6"/>
    <n v="12500"/>
    <n v="7500"/>
    <n v="3750"/>
    <n v="0.5"/>
  </r>
  <r>
    <x v="0"/>
    <n v="1185732"/>
    <x v="7"/>
    <x v="0"/>
    <x v="0"/>
    <x v="0"/>
    <x v="1"/>
    <n v="0.55000000000000004"/>
    <n v="10250"/>
    <n v="5637.5000000000009"/>
    <n v="1691.2500000000002"/>
    <n v="0.3"/>
  </r>
  <r>
    <x v="0"/>
    <n v="1185732"/>
    <x v="7"/>
    <x v="0"/>
    <x v="0"/>
    <x v="0"/>
    <x v="2"/>
    <n v="0.5"/>
    <n v="9500"/>
    <n v="4750"/>
    <n v="1662.5"/>
    <n v="0.35"/>
  </r>
  <r>
    <x v="0"/>
    <n v="1185732"/>
    <x v="7"/>
    <x v="0"/>
    <x v="0"/>
    <x v="0"/>
    <x v="3"/>
    <n v="0.5"/>
    <n v="9250"/>
    <n v="4625"/>
    <n v="1618.75"/>
    <n v="0.35"/>
  </r>
  <r>
    <x v="0"/>
    <n v="1185732"/>
    <x v="7"/>
    <x v="0"/>
    <x v="0"/>
    <x v="0"/>
    <x v="4"/>
    <n v="0.6"/>
    <n v="9000"/>
    <n v="5400"/>
    <n v="1620"/>
    <n v="0.3"/>
  </r>
  <r>
    <x v="0"/>
    <n v="1185732"/>
    <x v="7"/>
    <x v="0"/>
    <x v="0"/>
    <x v="0"/>
    <x v="5"/>
    <n v="0.65"/>
    <n v="10750"/>
    <n v="6987.5"/>
    <n v="1746.875"/>
    <n v="0.25"/>
  </r>
  <r>
    <x v="0"/>
    <n v="1185732"/>
    <x v="8"/>
    <x v="0"/>
    <x v="0"/>
    <x v="0"/>
    <x v="0"/>
    <n v="0.6"/>
    <n v="12000"/>
    <n v="7200"/>
    <n v="3600"/>
    <n v="0.5"/>
  </r>
  <r>
    <x v="0"/>
    <n v="1185732"/>
    <x v="8"/>
    <x v="0"/>
    <x v="0"/>
    <x v="0"/>
    <x v="1"/>
    <n v="0.55000000000000004"/>
    <n v="10000"/>
    <n v="5500"/>
    <n v="1650"/>
    <n v="0.3"/>
  </r>
  <r>
    <x v="0"/>
    <n v="1185732"/>
    <x v="8"/>
    <x v="0"/>
    <x v="0"/>
    <x v="0"/>
    <x v="2"/>
    <n v="0.5"/>
    <n v="9250"/>
    <n v="4625"/>
    <n v="1618.75"/>
    <n v="0.35"/>
  </r>
  <r>
    <x v="0"/>
    <n v="1185732"/>
    <x v="8"/>
    <x v="0"/>
    <x v="0"/>
    <x v="0"/>
    <x v="3"/>
    <n v="0.5"/>
    <n v="9000"/>
    <n v="4500"/>
    <n v="1575"/>
    <n v="0.35"/>
  </r>
  <r>
    <x v="0"/>
    <n v="1185732"/>
    <x v="8"/>
    <x v="0"/>
    <x v="0"/>
    <x v="0"/>
    <x v="4"/>
    <n v="0.6"/>
    <n v="9000"/>
    <n v="5400"/>
    <n v="1620"/>
    <n v="0.3"/>
  </r>
  <r>
    <x v="0"/>
    <n v="1185732"/>
    <x v="8"/>
    <x v="0"/>
    <x v="0"/>
    <x v="0"/>
    <x v="5"/>
    <n v="0.65"/>
    <n v="10000"/>
    <n v="6500"/>
    <n v="1625"/>
    <n v="0.25"/>
  </r>
  <r>
    <x v="0"/>
    <n v="1185732"/>
    <x v="9"/>
    <x v="0"/>
    <x v="0"/>
    <x v="0"/>
    <x v="0"/>
    <n v="0.65"/>
    <n v="11750"/>
    <n v="7637.5"/>
    <n v="3818.75"/>
    <n v="0.5"/>
  </r>
  <r>
    <x v="0"/>
    <n v="1185732"/>
    <x v="9"/>
    <x v="0"/>
    <x v="0"/>
    <x v="0"/>
    <x v="1"/>
    <n v="0.55000000000000004"/>
    <n v="10000"/>
    <n v="5500"/>
    <n v="1650"/>
    <n v="0.3"/>
  </r>
  <r>
    <x v="0"/>
    <n v="1185732"/>
    <x v="9"/>
    <x v="0"/>
    <x v="0"/>
    <x v="0"/>
    <x v="2"/>
    <n v="0.55000000000000004"/>
    <n v="9000"/>
    <n v="4950"/>
    <n v="1732.5"/>
    <n v="0.35"/>
  </r>
  <r>
    <x v="0"/>
    <n v="1185732"/>
    <x v="9"/>
    <x v="0"/>
    <x v="0"/>
    <x v="0"/>
    <x v="3"/>
    <n v="0.55000000000000004"/>
    <n v="8750"/>
    <n v="4812.5"/>
    <n v="1684.375"/>
    <n v="0.35"/>
  </r>
  <r>
    <x v="0"/>
    <n v="1185732"/>
    <x v="9"/>
    <x v="0"/>
    <x v="0"/>
    <x v="0"/>
    <x v="4"/>
    <n v="0.65"/>
    <n v="8750"/>
    <n v="5687.5"/>
    <n v="1706.25"/>
    <n v="0.3"/>
  </r>
  <r>
    <x v="0"/>
    <n v="1185732"/>
    <x v="9"/>
    <x v="0"/>
    <x v="0"/>
    <x v="0"/>
    <x v="5"/>
    <n v="0.7"/>
    <n v="10000"/>
    <n v="7000"/>
    <n v="1750"/>
    <n v="0.25"/>
  </r>
  <r>
    <x v="0"/>
    <n v="1185732"/>
    <x v="10"/>
    <x v="0"/>
    <x v="0"/>
    <x v="0"/>
    <x v="0"/>
    <n v="0.65"/>
    <n v="11500"/>
    <n v="7475"/>
    <n v="3737.5"/>
    <n v="0.5"/>
  </r>
  <r>
    <x v="0"/>
    <n v="1185732"/>
    <x v="10"/>
    <x v="0"/>
    <x v="0"/>
    <x v="0"/>
    <x v="1"/>
    <n v="0.55000000000000004"/>
    <n v="9750"/>
    <n v="5362.5"/>
    <n v="1608.75"/>
    <n v="0.3"/>
  </r>
  <r>
    <x v="0"/>
    <n v="1185732"/>
    <x v="10"/>
    <x v="0"/>
    <x v="0"/>
    <x v="0"/>
    <x v="2"/>
    <n v="0.55000000000000004"/>
    <n v="9200"/>
    <n v="5060"/>
    <n v="1771"/>
    <n v="0.35"/>
  </r>
  <r>
    <x v="0"/>
    <n v="1185732"/>
    <x v="10"/>
    <x v="0"/>
    <x v="0"/>
    <x v="0"/>
    <x v="3"/>
    <n v="0.55000000000000004"/>
    <n v="9000"/>
    <n v="4950"/>
    <n v="1732.5"/>
    <n v="0.35"/>
  </r>
  <r>
    <x v="0"/>
    <n v="1185732"/>
    <x v="10"/>
    <x v="0"/>
    <x v="0"/>
    <x v="0"/>
    <x v="4"/>
    <n v="0.65"/>
    <n v="8750"/>
    <n v="5687.5"/>
    <n v="1706.25"/>
    <n v="0.3"/>
  </r>
  <r>
    <x v="0"/>
    <n v="1185732"/>
    <x v="10"/>
    <x v="0"/>
    <x v="0"/>
    <x v="0"/>
    <x v="5"/>
    <n v="0.7"/>
    <n v="9750"/>
    <n v="6825"/>
    <n v="1706.25"/>
    <n v="0.25"/>
  </r>
  <r>
    <x v="0"/>
    <n v="1185732"/>
    <x v="11"/>
    <x v="0"/>
    <x v="0"/>
    <x v="0"/>
    <x v="0"/>
    <n v="0.65"/>
    <n v="12000"/>
    <n v="7800"/>
    <n v="3900"/>
    <n v="0.5"/>
  </r>
  <r>
    <x v="0"/>
    <n v="1185732"/>
    <x v="11"/>
    <x v="0"/>
    <x v="0"/>
    <x v="0"/>
    <x v="1"/>
    <n v="0.55000000000000004"/>
    <n v="10000"/>
    <n v="5500"/>
    <n v="1650"/>
    <n v="0.3"/>
  </r>
  <r>
    <x v="0"/>
    <n v="1185732"/>
    <x v="11"/>
    <x v="0"/>
    <x v="0"/>
    <x v="0"/>
    <x v="2"/>
    <n v="0.55000000000000004"/>
    <n v="9500"/>
    <n v="5225"/>
    <n v="1828.7499999999998"/>
    <n v="0.35"/>
  </r>
  <r>
    <x v="0"/>
    <n v="1185732"/>
    <x v="11"/>
    <x v="0"/>
    <x v="0"/>
    <x v="0"/>
    <x v="3"/>
    <n v="0.55000000000000004"/>
    <n v="9000"/>
    <n v="4950"/>
    <n v="1732.5"/>
    <n v="0.35"/>
  </r>
  <r>
    <x v="0"/>
    <n v="1185732"/>
    <x v="11"/>
    <x v="0"/>
    <x v="0"/>
    <x v="0"/>
    <x v="4"/>
    <n v="0.65"/>
    <n v="9000"/>
    <n v="5850"/>
    <n v="1755"/>
    <n v="0.3"/>
  </r>
  <r>
    <x v="0"/>
    <n v="1185732"/>
    <x v="11"/>
    <x v="0"/>
    <x v="0"/>
    <x v="0"/>
    <x v="5"/>
    <n v="0.7"/>
    <n v="10000"/>
    <n v="7000"/>
    <n v="1750"/>
    <n v="0.25"/>
  </r>
  <r>
    <x v="1"/>
    <n v="1197831"/>
    <x v="12"/>
    <x v="1"/>
    <x v="1"/>
    <x v="1"/>
    <x v="0"/>
    <n v="0.25"/>
    <n v="9000"/>
    <n v="2250"/>
    <n v="787.5"/>
    <n v="0.35"/>
  </r>
  <r>
    <x v="1"/>
    <n v="1197831"/>
    <x v="12"/>
    <x v="1"/>
    <x v="1"/>
    <x v="1"/>
    <x v="1"/>
    <n v="0.35"/>
    <n v="9000"/>
    <n v="3150"/>
    <n v="1102.5"/>
    <n v="0.35"/>
  </r>
  <r>
    <x v="1"/>
    <n v="1197831"/>
    <x v="12"/>
    <x v="1"/>
    <x v="1"/>
    <x v="1"/>
    <x v="2"/>
    <n v="0.35"/>
    <n v="7000"/>
    <n v="2450"/>
    <n v="857.5"/>
    <n v="0.35"/>
  </r>
  <r>
    <x v="1"/>
    <n v="1197831"/>
    <x v="12"/>
    <x v="1"/>
    <x v="1"/>
    <x v="1"/>
    <x v="3"/>
    <n v="0.35"/>
    <n v="7000"/>
    <n v="2450"/>
    <n v="1102.5"/>
    <n v="0.45"/>
  </r>
  <r>
    <x v="1"/>
    <n v="1197831"/>
    <x v="12"/>
    <x v="1"/>
    <x v="1"/>
    <x v="1"/>
    <x v="4"/>
    <n v="0.4"/>
    <n v="5500"/>
    <n v="2200"/>
    <n v="660"/>
    <n v="0.3"/>
  </r>
  <r>
    <x v="1"/>
    <n v="1197831"/>
    <x v="12"/>
    <x v="1"/>
    <x v="1"/>
    <x v="1"/>
    <x v="5"/>
    <n v="0.35"/>
    <n v="7000"/>
    <n v="2450"/>
    <n v="1225"/>
    <n v="0.5"/>
  </r>
  <r>
    <x v="1"/>
    <n v="1197831"/>
    <x v="13"/>
    <x v="1"/>
    <x v="1"/>
    <x v="1"/>
    <x v="0"/>
    <n v="0.25"/>
    <n v="8500"/>
    <n v="2125"/>
    <n v="743.75"/>
    <n v="0.35"/>
  </r>
  <r>
    <x v="1"/>
    <n v="1197831"/>
    <x v="13"/>
    <x v="1"/>
    <x v="1"/>
    <x v="1"/>
    <x v="1"/>
    <n v="0.35"/>
    <n v="8500"/>
    <n v="2975"/>
    <n v="1041.25"/>
    <n v="0.35"/>
  </r>
  <r>
    <x v="1"/>
    <n v="1197831"/>
    <x v="13"/>
    <x v="1"/>
    <x v="1"/>
    <x v="1"/>
    <x v="2"/>
    <n v="0.35"/>
    <n v="6750"/>
    <n v="2362.5"/>
    <n v="826.875"/>
    <n v="0.35"/>
  </r>
  <r>
    <x v="1"/>
    <n v="1197831"/>
    <x v="13"/>
    <x v="1"/>
    <x v="1"/>
    <x v="1"/>
    <x v="3"/>
    <n v="0.35"/>
    <n v="6250"/>
    <n v="2187.5"/>
    <n v="984.375"/>
    <n v="0.45"/>
  </r>
  <r>
    <x v="1"/>
    <n v="1197831"/>
    <x v="13"/>
    <x v="1"/>
    <x v="1"/>
    <x v="1"/>
    <x v="4"/>
    <n v="0.4"/>
    <n v="5000"/>
    <n v="2000"/>
    <n v="600"/>
    <n v="0.3"/>
  </r>
  <r>
    <x v="1"/>
    <n v="1197831"/>
    <x v="13"/>
    <x v="1"/>
    <x v="1"/>
    <x v="1"/>
    <x v="5"/>
    <n v="0.35"/>
    <n v="7000"/>
    <n v="2450"/>
    <n v="1225"/>
    <n v="0.5"/>
  </r>
  <r>
    <x v="1"/>
    <n v="1197831"/>
    <x v="14"/>
    <x v="1"/>
    <x v="1"/>
    <x v="1"/>
    <x v="0"/>
    <n v="0.3"/>
    <n v="8750"/>
    <n v="2625"/>
    <n v="918.74999999999989"/>
    <n v="0.35"/>
  </r>
  <r>
    <x v="1"/>
    <n v="1197831"/>
    <x v="14"/>
    <x v="1"/>
    <x v="1"/>
    <x v="1"/>
    <x v="1"/>
    <n v="0.4"/>
    <n v="8750"/>
    <n v="3500"/>
    <n v="1225"/>
    <n v="0.35"/>
  </r>
  <r>
    <x v="1"/>
    <n v="1197831"/>
    <x v="14"/>
    <x v="1"/>
    <x v="1"/>
    <x v="1"/>
    <x v="2"/>
    <n v="0.35"/>
    <n v="7000"/>
    <n v="2450"/>
    <n v="857.5"/>
    <n v="0.35"/>
  </r>
  <r>
    <x v="1"/>
    <n v="1197831"/>
    <x v="14"/>
    <x v="1"/>
    <x v="1"/>
    <x v="1"/>
    <x v="3"/>
    <n v="0.4"/>
    <n v="6000"/>
    <n v="2400"/>
    <n v="1080"/>
    <n v="0.45"/>
  </r>
  <r>
    <x v="1"/>
    <n v="1197831"/>
    <x v="14"/>
    <x v="1"/>
    <x v="1"/>
    <x v="1"/>
    <x v="4"/>
    <n v="0.45"/>
    <n v="5000"/>
    <n v="2250"/>
    <n v="675"/>
    <n v="0.3"/>
  </r>
  <r>
    <x v="1"/>
    <n v="1197831"/>
    <x v="14"/>
    <x v="1"/>
    <x v="1"/>
    <x v="1"/>
    <x v="5"/>
    <n v="0.4"/>
    <n v="6500"/>
    <n v="2600"/>
    <n v="1300"/>
    <n v="0.5"/>
  </r>
  <r>
    <x v="1"/>
    <n v="1197831"/>
    <x v="15"/>
    <x v="1"/>
    <x v="1"/>
    <x v="1"/>
    <x v="0"/>
    <n v="0.3"/>
    <n v="9000"/>
    <n v="2700"/>
    <n v="944.99999999999989"/>
    <n v="0.35"/>
  </r>
  <r>
    <x v="1"/>
    <n v="1197831"/>
    <x v="15"/>
    <x v="1"/>
    <x v="1"/>
    <x v="1"/>
    <x v="1"/>
    <n v="0.4"/>
    <n v="9000"/>
    <n v="3600"/>
    <n v="1260"/>
    <n v="0.35"/>
  </r>
  <r>
    <x v="1"/>
    <n v="1197831"/>
    <x v="15"/>
    <x v="1"/>
    <x v="1"/>
    <x v="1"/>
    <x v="2"/>
    <n v="0.35"/>
    <n v="7250"/>
    <n v="2537.5"/>
    <n v="888.125"/>
    <n v="0.35"/>
  </r>
  <r>
    <x v="1"/>
    <n v="1197831"/>
    <x v="15"/>
    <x v="1"/>
    <x v="1"/>
    <x v="1"/>
    <x v="3"/>
    <n v="0.4"/>
    <n v="6250"/>
    <n v="2500"/>
    <n v="1125"/>
    <n v="0.45"/>
  </r>
  <r>
    <x v="1"/>
    <n v="1197831"/>
    <x v="15"/>
    <x v="1"/>
    <x v="1"/>
    <x v="1"/>
    <x v="4"/>
    <n v="0.45"/>
    <n v="5250"/>
    <n v="2362.5"/>
    <n v="708.75"/>
    <n v="0.3"/>
  </r>
  <r>
    <x v="1"/>
    <n v="1197831"/>
    <x v="15"/>
    <x v="1"/>
    <x v="1"/>
    <x v="1"/>
    <x v="5"/>
    <n v="0.4"/>
    <n v="8000"/>
    <n v="3200"/>
    <n v="1600"/>
    <n v="0.5"/>
  </r>
  <r>
    <x v="1"/>
    <n v="1197831"/>
    <x v="16"/>
    <x v="1"/>
    <x v="1"/>
    <x v="1"/>
    <x v="0"/>
    <n v="0.3"/>
    <n v="9250"/>
    <n v="2775"/>
    <n v="971.24999999999989"/>
    <n v="0.35"/>
  </r>
  <r>
    <x v="1"/>
    <n v="1197831"/>
    <x v="16"/>
    <x v="1"/>
    <x v="1"/>
    <x v="1"/>
    <x v="1"/>
    <n v="0.4"/>
    <n v="9250"/>
    <n v="3700"/>
    <n v="1295"/>
    <n v="0.35"/>
  </r>
  <r>
    <x v="1"/>
    <n v="1197831"/>
    <x v="16"/>
    <x v="1"/>
    <x v="1"/>
    <x v="1"/>
    <x v="2"/>
    <n v="0.35"/>
    <n v="7750"/>
    <n v="2712.5"/>
    <n v="949.37499999999989"/>
    <n v="0.35"/>
  </r>
  <r>
    <x v="1"/>
    <n v="1197831"/>
    <x v="16"/>
    <x v="1"/>
    <x v="1"/>
    <x v="1"/>
    <x v="3"/>
    <n v="0.4"/>
    <n v="7000"/>
    <n v="2800"/>
    <n v="1260"/>
    <n v="0.45"/>
  </r>
  <r>
    <x v="1"/>
    <n v="1197831"/>
    <x v="16"/>
    <x v="1"/>
    <x v="1"/>
    <x v="1"/>
    <x v="4"/>
    <n v="0.45"/>
    <n v="6000"/>
    <n v="2700"/>
    <n v="810"/>
    <n v="0.3"/>
  </r>
  <r>
    <x v="1"/>
    <n v="1197831"/>
    <x v="16"/>
    <x v="1"/>
    <x v="1"/>
    <x v="1"/>
    <x v="5"/>
    <n v="0.4"/>
    <n v="9500"/>
    <n v="3800"/>
    <n v="1900"/>
    <n v="0.5"/>
  </r>
  <r>
    <x v="1"/>
    <n v="1197831"/>
    <x v="17"/>
    <x v="1"/>
    <x v="1"/>
    <x v="1"/>
    <x v="0"/>
    <n v="0.4"/>
    <n v="9500"/>
    <n v="3800"/>
    <n v="1330"/>
    <n v="0.35"/>
  </r>
  <r>
    <x v="1"/>
    <n v="1197831"/>
    <x v="17"/>
    <x v="1"/>
    <x v="1"/>
    <x v="1"/>
    <x v="1"/>
    <n v="0.45"/>
    <n v="9500"/>
    <n v="4275"/>
    <n v="1496.25"/>
    <n v="0.35"/>
  </r>
  <r>
    <x v="1"/>
    <n v="1197831"/>
    <x v="17"/>
    <x v="1"/>
    <x v="1"/>
    <x v="1"/>
    <x v="2"/>
    <n v="0.4"/>
    <n v="8000"/>
    <n v="3200"/>
    <n v="1120"/>
    <n v="0.35"/>
  </r>
  <r>
    <x v="1"/>
    <n v="1197831"/>
    <x v="17"/>
    <x v="1"/>
    <x v="1"/>
    <x v="1"/>
    <x v="3"/>
    <n v="0.4"/>
    <n v="7500"/>
    <n v="3000"/>
    <n v="1350"/>
    <n v="0.45"/>
  </r>
  <r>
    <x v="1"/>
    <n v="1197831"/>
    <x v="17"/>
    <x v="1"/>
    <x v="1"/>
    <x v="1"/>
    <x v="4"/>
    <n v="0.45"/>
    <n v="6500"/>
    <n v="2925"/>
    <n v="877.5"/>
    <n v="0.3"/>
  </r>
  <r>
    <x v="1"/>
    <n v="1197831"/>
    <x v="17"/>
    <x v="1"/>
    <x v="1"/>
    <x v="1"/>
    <x v="5"/>
    <n v="0.5"/>
    <n v="10000"/>
    <n v="5000"/>
    <n v="2500"/>
    <n v="0.5"/>
  </r>
  <r>
    <x v="1"/>
    <n v="1197831"/>
    <x v="18"/>
    <x v="1"/>
    <x v="1"/>
    <x v="1"/>
    <x v="0"/>
    <n v="0.4"/>
    <n v="9500"/>
    <n v="3800"/>
    <n v="1330"/>
    <n v="0.35"/>
  </r>
  <r>
    <x v="1"/>
    <n v="1197831"/>
    <x v="18"/>
    <x v="1"/>
    <x v="1"/>
    <x v="1"/>
    <x v="1"/>
    <n v="0.45"/>
    <n v="9500"/>
    <n v="4275"/>
    <n v="1496.25"/>
    <n v="0.35"/>
  </r>
  <r>
    <x v="1"/>
    <n v="1197831"/>
    <x v="18"/>
    <x v="1"/>
    <x v="1"/>
    <x v="1"/>
    <x v="2"/>
    <n v="0.4"/>
    <n v="11000"/>
    <n v="4400"/>
    <n v="1540"/>
    <n v="0.35"/>
  </r>
  <r>
    <x v="1"/>
    <n v="1197831"/>
    <x v="18"/>
    <x v="1"/>
    <x v="1"/>
    <x v="1"/>
    <x v="3"/>
    <n v="0.4"/>
    <n v="7000"/>
    <n v="2800"/>
    <n v="1260"/>
    <n v="0.45"/>
  </r>
  <r>
    <x v="1"/>
    <n v="1197831"/>
    <x v="18"/>
    <x v="1"/>
    <x v="1"/>
    <x v="1"/>
    <x v="4"/>
    <n v="0.45"/>
    <n v="7000"/>
    <n v="3150"/>
    <n v="945"/>
    <n v="0.3"/>
  </r>
  <r>
    <x v="1"/>
    <n v="1197831"/>
    <x v="18"/>
    <x v="1"/>
    <x v="1"/>
    <x v="1"/>
    <x v="5"/>
    <n v="0.5"/>
    <n v="9750"/>
    <n v="4875"/>
    <n v="2437.5"/>
    <n v="0.5"/>
  </r>
  <r>
    <x v="1"/>
    <n v="1197831"/>
    <x v="19"/>
    <x v="1"/>
    <x v="1"/>
    <x v="1"/>
    <x v="0"/>
    <n v="0.4"/>
    <n v="9250"/>
    <n v="3700"/>
    <n v="1295"/>
    <n v="0.35"/>
  </r>
  <r>
    <x v="1"/>
    <n v="1197831"/>
    <x v="19"/>
    <x v="1"/>
    <x v="1"/>
    <x v="1"/>
    <x v="1"/>
    <n v="0.45"/>
    <n v="9250"/>
    <n v="4162.5"/>
    <n v="1456.875"/>
    <n v="0.35"/>
  </r>
  <r>
    <x v="1"/>
    <n v="1197831"/>
    <x v="19"/>
    <x v="1"/>
    <x v="1"/>
    <x v="1"/>
    <x v="2"/>
    <n v="0.4"/>
    <n v="11000"/>
    <n v="4400"/>
    <n v="1540"/>
    <n v="0.35"/>
  </r>
  <r>
    <x v="1"/>
    <n v="1197831"/>
    <x v="19"/>
    <x v="1"/>
    <x v="1"/>
    <x v="1"/>
    <x v="3"/>
    <n v="0.4"/>
    <n v="6500"/>
    <n v="2600"/>
    <n v="1170"/>
    <n v="0.45"/>
  </r>
  <r>
    <x v="1"/>
    <n v="1197831"/>
    <x v="19"/>
    <x v="1"/>
    <x v="1"/>
    <x v="1"/>
    <x v="4"/>
    <n v="0.45"/>
    <n v="6500"/>
    <n v="2925"/>
    <n v="877.5"/>
    <n v="0.3"/>
  </r>
  <r>
    <x v="1"/>
    <n v="1197831"/>
    <x v="19"/>
    <x v="1"/>
    <x v="1"/>
    <x v="1"/>
    <x v="5"/>
    <n v="0.5"/>
    <n v="9000"/>
    <n v="4500"/>
    <n v="2250"/>
    <n v="0.5"/>
  </r>
  <r>
    <x v="1"/>
    <n v="1197831"/>
    <x v="20"/>
    <x v="1"/>
    <x v="1"/>
    <x v="1"/>
    <x v="0"/>
    <n v="0.45"/>
    <n v="8500"/>
    <n v="3825"/>
    <n v="1338.75"/>
    <n v="0.35"/>
  </r>
  <r>
    <x v="1"/>
    <n v="1197831"/>
    <x v="20"/>
    <x v="1"/>
    <x v="1"/>
    <x v="1"/>
    <x v="1"/>
    <n v="0.45"/>
    <n v="8500"/>
    <n v="3825"/>
    <n v="1338.75"/>
    <n v="0.35"/>
  </r>
  <r>
    <x v="1"/>
    <n v="1197831"/>
    <x v="20"/>
    <x v="1"/>
    <x v="1"/>
    <x v="1"/>
    <x v="2"/>
    <n v="0.5"/>
    <n v="9000"/>
    <n v="4500"/>
    <n v="1575"/>
    <n v="0.35"/>
  </r>
  <r>
    <x v="1"/>
    <n v="1197831"/>
    <x v="20"/>
    <x v="1"/>
    <x v="1"/>
    <x v="1"/>
    <x v="3"/>
    <n v="0.5"/>
    <n v="6250"/>
    <n v="3125"/>
    <n v="1406.25"/>
    <n v="0.45"/>
  </r>
  <r>
    <x v="1"/>
    <n v="1197831"/>
    <x v="20"/>
    <x v="1"/>
    <x v="1"/>
    <x v="1"/>
    <x v="4"/>
    <n v="0.45"/>
    <n v="6250"/>
    <n v="2812.5"/>
    <n v="843.75"/>
    <n v="0.3"/>
  </r>
  <r>
    <x v="1"/>
    <n v="1197831"/>
    <x v="20"/>
    <x v="1"/>
    <x v="1"/>
    <x v="1"/>
    <x v="5"/>
    <n v="0.55000000000000004"/>
    <n v="8500"/>
    <n v="4675"/>
    <n v="2337.5"/>
    <n v="0.5"/>
  </r>
  <r>
    <x v="1"/>
    <n v="1197831"/>
    <x v="21"/>
    <x v="1"/>
    <x v="1"/>
    <x v="1"/>
    <x v="0"/>
    <n v="0.45"/>
    <n v="8000"/>
    <n v="3600"/>
    <n v="1260"/>
    <n v="0.35"/>
  </r>
  <r>
    <x v="1"/>
    <n v="1197831"/>
    <x v="21"/>
    <x v="1"/>
    <x v="1"/>
    <x v="1"/>
    <x v="1"/>
    <n v="0.45"/>
    <n v="8000"/>
    <n v="3600"/>
    <n v="1260"/>
    <n v="0.35"/>
  </r>
  <r>
    <x v="1"/>
    <n v="1197831"/>
    <x v="21"/>
    <x v="1"/>
    <x v="1"/>
    <x v="1"/>
    <x v="2"/>
    <n v="0.5"/>
    <n v="7500"/>
    <n v="3750"/>
    <n v="1312.5"/>
    <n v="0.35"/>
  </r>
  <r>
    <x v="1"/>
    <n v="1197831"/>
    <x v="21"/>
    <x v="1"/>
    <x v="1"/>
    <x v="1"/>
    <x v="3"/>
    <n v="0.5"/>
    <n v="6000"/>
    <n v="3000"/>
    <n v="1350"/>
    <n v="0.45"/>
  </r>
  <r>
    <x v="1"/>
    <n v="1197831"/>
    <x v="21"/>
    <x v="1"/>
    <x v="1"/>
    <x v="1"/>
    <x v="4"/>
    <n v="0.45"/>
    <n v="5750"/>
    <n v="2587.5"/>
    <n v="776.25"/>
    <n v="0.3"/>
  </r>
  <r>
    <x v="1"/>
    <n v="1197831"/>
    <x v="21"/>
    <x v="1"/>
    <x v="1"/>
    <x v="1"/>
    <x v="5"/>
    <n v="0.55000000000000004"/>
    <n v="7500"/>
    <n v="4125"/>
    <n v="2062.5"/>
    <n v="0.5"/>
  </r>
  <r>
    <x v="1"/>
    <n v="1197831"/>
    <x v="22"/>
    <x v="1"/>
    <x v="1"/>
    <x v="1"/>
    <x v="0"/>
    <n v="0.45"/>
    <n v="9000"/>
    <n v="4050"/>
    <n v="1417.5"/>
    <n v="0.35"/>
  </r>
  <r>
    <x v="1"/>
    <n v="1197831"/>
    <x v="22"/>
    <x v="1"/>
    <x v="1"/>
    <x v="1"/>
    <x v="1"/>
    <n v="0.45"/>
    <n v="9000"/>
    <n v="4050"/>
    <n v="1417.5"/>
    <n v="0.35"/>
  </r>
  <r>
    <x v="1"/>
    <n v="1197831"/>
    <x v="22"/>
    <x v="1"/>
    <x v="1"/>
    <x v="1"/>
    <x v="2"/>
    <n v="0.5"/>
    <n v="8250"/>
    <n v="4125"/>
    <n v="1443.75"/>
    <n v="0.35"/>
  </r>
  <r>
    <x v="1"/>
    <n v="1197831"/>
    <x v="22"/>
    <x v="1"/>
    <x v="1"/>
    <x v="1"/>
    <x v="3"/>
    <n v="0.5"/>
    <n v="6750"/>
    <n v="3375"/>
    <n v="1518.75"/>
    <n v="0.45"/>
  </r>
  <r>
    <x v="1"/>
    <n v="1197831"/>
    <x v="22"/>
    <x v="1"/>
    <x v="1"/>
    <x v="1"/>
    <x v="4"/>
    <n v="0.45"/>
    <n v="6500"/>
    <n v="2925"/>
    <n v="877.5"/>
    <n v="0.3"/>
  </r>
  <r>
    <x v="1"/>
    <n v="1197831"/>
    <x v="22"/>
    <x v="1"/>
    <x v="1"/>
    <x v="1"/>
    <x v="5"/>
    <n v="0.55000000000000004"/>
    <n v="8500"/>
    <n v="4675"/>
    <n v="2337.5"/>
    <n v="0.5"/>
  </r>
  <r>
    <x v="1"/>
    <n v="1197831"/>
    <x v="23"/>
    <x v="1"/>
    <x v="1"/>
    <x v="1"/>
    <x v="0"/>
    <n v="0.45"/>
    <n v="9500"/>
    <n v="4275"/>
    <n v="1496.25"/>
    <n v="0.35"/>
  </r>
  <r>
    <x v="1"/>
    <n v="1197831"/>
    <x v="23"/>
    <x v="1"/>
    <x v="1"/>
    <x v="1"/>
    <x v="1"/>
    <n v="0.45"/>
    <n v="9500"/>
    <n v="4275"/>
    <n v="1496.25"/>
    <n v="0.35"/>
  </r>
  <r>
    <x v="1"/>
    <n v="1197831"/>
    <x v="23"/>
    <x v="1"/>
    <x v="1"/>
    <x v="1"/>
    <x v="2"/>
    <n v="0.5"/>
    <n v="8500"/>
    <n v="4250"/>
    <n v="1487.5"/>
    <n v="0.35"/>
  </r>
  <r>
    <x v="1"/>
    <n v="1197831"/>
    <x v="23"/>
    <x v="1"/>
    <x v="1"/>
    <x v="1"/>
    <x v="3"/>
    <n v="0.5"/>
    <n v="7000"/>
    <n v="3500"/>
    <n v="1575"/>
    <n v="0.45"/>
  </r>
  <r>
    <x v="1"/>
    <n v="1197831"/>
    <x v="23"/>
    <x v="1"/>
    <x v="1"/>
    <x v="1"/>
    <x v="4"/>
    <n v="0.45"/>
    <n v="6500"/>
    <n v="2925"/>
    <n v="877.5"/>
    <n v="0.3"/>
  </r>
  <r>
    <x v="1"/>
    <n v="1197831"/>
    <x v="23"/>
    <x v="1"/>
    <x v="1"/>
    <x v="1"/>
    <x v="5"/>
    <n v="0.55000000000000004"/>
    <n v="9000"/>
    <n v="4950"/>
    <n v="2475"/>
    <n v="0.5"/>
  </r>
  <r>
    <x v="2"/>
    <n v="1128299"/>
    <x v="24"/>
    <x v="2"/>
    <x v="2"/>
    <x v="2"/>
    <x v="0"/>
    <n v="0.39999999999999997"/>
    <n v="7750"/>
    <n v="3099.9999999999995"/>
    <n v="1085"/>
    <n v="0.35000000000000003"/>
  </r>
  <r>
    <x v="2"/>
    <n v="1128299"/>
    <x v="24"/>
    <x v="2"/>
    <x v="2"/>
    <x v="2"/>
    <x v="1"/>
    <n v="0.5"/>
    <n v="7750"/>
    <n v="3875"/>
    <n v="775"/>
    <n v="0.2"/>
  </r>
  <r>
    <x v="2"/>
    <n v="1128299"/>
    <x v="24"/>
    <x v="2"/>
    <x v="2"/>
    <x v="2"/>
    <x v="2"/>
    <n v="0.5"/>
    <n v="7750"/>
    <n v="3875"/>
    <n v="1356.2500000000002"/>
    <n v="0.35000000000000003"/>
  </r>
  <r>
    <x v="2"/>
    <n v="1128299"/>
    <x v="24"/>
    <x v="2"/>
    <x v="2"/>
    <x v="2"/>
    <x v="3"/>
    <n v="0.5"/>
    <n v="6250"/>
    <n v="3125"/>
    <n v="937.5"/>
    <n v="0.3"/>
  </r>
  <r>
    <x v="2"/>
    <n v="1128299"/>
    <x v="24"/>
    <x v="2"/>
    <x v="2"/>
    <x v="2"/>
    <x v="4"/>
    <n v="0.55000000000000004"/>
    <n v="5750"/>
    <n v="3162.5000000000005"/>
    <n v="1581.2500000000002"/>
    <n v="0.5"/>
  </r>
  <r>
    <x v="2"/>
    <n v="1128299"/>
    <x v="24"/>
    <x v="2"/>
    <x v="2"/>
    <x v="2"/>
    <x v="5"/>
    <n v="0.5"/>
    <n v="7750"/>
    <n v="3875"/>
    <n v="581.25000000000011"/>
    <n v="0.15000000000000002"/>
  </r>
  <r>
    <x v="2"/>
    <n v="1128299"/>
    <x v="25"/>
    <x v="2"/>
    <x v="2"/>
    <x v="2"/>
    <x v="0"/>
    <n v="0.39999999999999997"/>
    <n v="8250"/>
    <n v="3299.9999999999995"/>
    <n v="1155"/>
    <n v="0.35000000000000003"/>
  </r>
  <r>
    <x v="2"/>
    <n v="1128299"/>
    <x v="25"/>
    <x v="2"/>
    <x v="2"/>
    <x v="2"/>
    <x v="1"/>
    <n v="0.5"/>
    <n v="7250"/>
    <n v="3625"/>
    <n v="725"/>
    <n v="0.2"/>
  </r>
  <r>
    <x v="2"/>
    <n v="1128299"/>
    <x v="25"/>
    <x v="2"/>
    <x v="2"/>
    <x v="2"/>
    <x v="2"/>
    <n v="0.5"/>
    <n v="7250"/>
    <n v="3625"/>
    <n v="1268.7500000000002"/>
    <n v="0.35000000000000003"/>
  </r>
  <r>
    <x v="2"/>
    <n v="1128299"/>
    <x v="25"/>
    <x v="2"/>
    <x v="2"/>
    <x v="2"/>
    <x v="3"/>
    <n v="0.5"/>
    <n v="5750"/>
    <n v="2875"/>
    <n v="862.5"/>
    <n v="0.3"/>
  </r>
  <r>
    <x v="2"/>
    <n v="1128299"/>
    <x v="25"/>
    <x v="2"/>
    <x v="2"/>
    <x v="2"/>
    <x v="4"/>
    <n v="0.55000000000000004"/>
    <n v="5000"/>
    <n v="2750"/>
    <n v="1375"/>
    <n v="0.5"/>
  </r>
  <r>
    <x v="2"/>
    <n v="1128299"/>
    <x v="25"/>
    <x v="2"/>
    <x v="2"/>
    <x v="2"/>
    <x v="5"/>
    <n v="0.5"/>
    <n v="7000"/>
    <n v="3500"/>
    <n v="525.00000000000011"/>
    <n v="0.15000000000000002"/>
  </r>
  <r>
    <x v="2"/>
    <n v="1128299"/>
    <x v="26"/>
    <x v="2"/>
    <x v="2"/>
    <x v="2"/>
    <x v="0"/>
    <n v="0.5"/>
    <n v="8500"/>
    <n v="4250"/>
    <n v="1487.5000000000002"/>
    <n v="0.35000000000000003"/>
  </r>
  <r>
    <x v="2"/>
    <n v="1128299"/>
    <x v="26"/>
    <x v="2"/>
    <x v="2"/>
    <x v="2"/>
    <x v="1"/>
    <n v="0.6"/>
    <n v="7000"/>
    <n v="4200"/>
    <n v="840"/>
    <n v="0.2"/>
  </r>
  <r>
    <x v="2"/>
    <n v="1128299"/>
    <x v="26"/>
    <x v="2"/>
    <x v="2"/>
    <x v="2"/>
    <x v="2"/>
    <n v="0.6"/>
    <n v="7000"/>
    <n v="4200"/>
    <n v="1470.0000000000002"/>
    <n v="0.35000000000000003"/>
  </r>
  <r>
    <x v="2"/>
    <n v="1128299"/>
    <x v="26"/>
    <x v="2"/>
    <x v="2"/>
    <x v="2"/>
    <x v="3"/>
    <n v="0.6"/>
    <n v="6000"/>
    <n v="3600"/>
    <n v="1080"/>
    <n v="0.3"/>
  </r>
  <r>
    <x v="2"/>
    <n v="1128299"/>
    <x v="26"/>
    <x v="2"/>
    <x v="2"/>
    <x v="2"/>
    <x v="4"/>
    <n v="0.65"/>
    <n v="5000"/>
    <n v="3250"/>
    <n v="1625"/>
    <n v="0.5"/>
  </r>
  <r>
    <x v="2"/>
    <n v="1128299"/>
    <x v="26"/>
    <x v="2"/>
    <x v="2"/>
    <x v="2"/>
    <x v="5"/>
    <n v="0.6"/>
    <n v="7000"/>
    <n v="4200"/>
    <n v="630.00000000000011"/>
    <n v="0.15000000000000002"/>
  </r>
  <r>
    <x v="2"/>
    <n v="1128299"/>
    <x v="27"/>
    <x v="2"/>
    <x v="2"/>
    <x v="2"/>
    <x v="0"/>
    <n v="0.6"/>
    <n v="8750"/>
    <n v="5250"/>
    <n v="1837.5000000000002"/>
    <n v="0.35000000000000003"/>
  </r>
  <r>
    <x v="2"/>
    <n v="1128299"/>
    <x v="27"/>
    <x v="2"/>
    <x v="2"/>
    <x v="2"/>
    <x v="1"/>
    <n v="0.65"/>
    <n v="6750"/>
    <n v="4387.5"/>
    <n v="877.5"/>
    <n v="0.2"/>
  </r>
  <r>
    <x v="2"/>
    <n v="1128299"/>
    <x v="27"/>
    <x v="2"/>
    <x v="2"/>
    <x v="2"/>
    <x v="2"/>
    <n v="0.65"/>
    <n v="7250"/>
    <n v="4712.5"/>
    <n v="1649.3750000000002"/>
    <n v="0.35000000000000003"/>
  </r>
  <r>
    <x v="2"/>
    <n v="1128299"/>
    <x v="27"/>
    <x v="2"/>
    <x v="2"/>
    <x v="2"/>
    <x v="3"/>
    <n v="0.6"/>
    <n v="6250"/>
    <n v="3750"/>
    <n v="1125"/>
    <n v="0.3"/>
  </r>
  <r>
    <x v="2"/>
    <n v="1128299"/>
    <x v="27"/>
    <x v="2"/>
    <x v="2"/>
    <x v="2"/>
    <x v="4"/>
    <n v="0.65"/>
    <n v="5250"/>
    <n v="3412.5"/>
    <n v="1706.25"/>
    <n v="0.5"/>
  </r>
  <r>
    <x v="2"/>
    <n v="1128299"/>
    <x v="27"/>
    <x v="2"/>
    <x v="2"/>
    <x v="2"/>
    <x v="5"/>
    <n v="0.8"/>
    <n v="7000"/>
    <n v="5600"/>
    <n v="840.00000000000011"/>
    <n v="0.15000000000000002"/>
  </r>
  <r>
    <x v="2"/>
    <n v="1128299"/>
    <x v="28"/>
    <x v="2"/>
    <x v="2"/>
    <x v="2"/>
    <x v="0"/>
    <n v="0.6"/>
    <n v="9000"/>
    <n v="5400"/>
    <n v="2160"/>
    <n v="0.4"/>
  </r>
  <r>
    <x v="2"/>
    <n v="1128299"/>
    <x v="28"/>
    <x v="2"/>
    <x v="2"/>
    <x v="2"/>
    <x v="1"/>
    <n v="0.65"/>
    <n v="7500"/>
    <n v="4875"/>
    <n v="1218.75"/>
    <n v="0.25"/>
  </r>
  <r>
    <x v="2"/>
    <n v="1128299"/>
    <x v="28"/>
    <x v="2"/>
    <x v="2"/>
    <x v="2"/>
    <x v="2"/>
    <n v="0.65"/>
    <n v="7500"/>
    <n v="4875"/>
    <n v="1950"/>
    <n v="0.4"/>
  </r>
  <r>
    <x v="2"/>
    <n v="1128299"/>
    <x v="28"/>
    <x v="2"/>
    <x v="2"/>
    <x v="2"/>
    <x v="3"/>
    <n v="0.6"/>
    <n v="6500"/>
    <n v="3900"/>
    <n v="1365"/>
    <n v="0.35"/>
  </r>
  <r>
    <x v="2"/>
    <n v="1128299"/>
    <x v="28"/>
    <x v="2"/>
    <x v="2"/>
    <x v="2"/>
    <x v="4"/>
    <n v="0.65"/>
    <n v="5500"/>
    <n v="3575"/>
    <n v="1966.2500000000002"/>
    <n v="0.55000000000000004"/>
  </r>
  <r>
    <x v="2"/>
    <n v="1128299"/>
    <x v="28"/>
    <x v="2"/>
    <x v="2"/>
    <x v="2"/>
    <x v="5"/>
    <n v="0.8"/>
    <n v="7250"/>
    <n v="5800"/>
    <n v="1160"/>
    <n v="0.2"/>
  </r>
  <r>
    <x v="2"/>
    <n v="1128299"/>
    <x v="29"/>
    <x v="2"/>
    <x v="2"/>
    <x v="2"/>
    <x v="0"/>
    <n v="0.6"/>
    <n v="9750"/>
    <n v="5850"/>
    <n v="2340"/>
    <n v="0.4"/>
  </r>
  <r>
    <x v="2"/>
    <n v="1128299"/>
    <x v="29"/>
    <x v="2"/>
    <x v="2"/>
    <x v="2"/>
    <x v="1"/>
    <n v="0.65"/>
    <n v="8250"/>
    <n v="5362.5"/>
    <n v="1340.625"/>
    <n v="0.25"/>
  </r>
  <r>
    <x v="2"/>
    <n v="1128299"/>
    <x v="29"/>
    <x v="2"/>
    <x v="2"/>
    <x v="2"/>
    <x v="2"/>
    <n v="0.65"/>
    <n v="8250"/>
    <n v="5362.5"/>
    <n v="2145"/>
    <n v="0.4"/>
  </r>
  <r>
    <x v="2"/>
    <n v="1128299"/>
    <x v="29"/>
    <x v="2"/>
    <x v="2"/>
    <x v="2"/>
    <x v="3"/>
    <n v="0.6"/>
    <n v="7000"/>
    <n v="4200"/>
    <n v="1470"/>
    <n v="0.35"/>
  </r>
  <r>
    <x v="2"/>
    <n v="1128299"/>
    <x v="29"/>
    <x v="2"/>
    <x v="2"/>
    <x v="2"/>
    <x v="4"/>
    <n v="0.65"/>
    <n v="5750"/>
    <n v="3737.5"/>
    <n v="2055.625"/>
    <n v="0.55000000000000004"/>
  </r>
  <r>
    <x v="2"/>
    <n v="1128299"/>
    <x v="29"/>
    <x v="2"/>
    <x v="2"/>
    <x v="2"/>
    <x v="5"/>
    <n v="0.8"/>
    <n v="8750"/>
    <n v="7000"/>
    <n v="1400"/>
    <n v="0.2"/>
  </r>
  <r>
    <x v="2"/>
    <n v="1128299"/>
    <x v="30"/>
    <x v="2"/>
    <x v="2"/>
    <x v="2"/>
    <x v="0"/>
    <n v="0.6"/>
    <n v="10250"/>
    <n v="6150"/>
    <n v="2152.5"/>
    <n v="0.35000000000000003"/>
  </r>
  <r>
    <x v="2"/>
    <n v="1128299"/>
    <x v="30"/>
    <x v="2"/>
    <x v="2"/>
    <x v="2"/>
    <x v="1"/>
    <n v="0.65"/>
    <n v="8750"/>
    <n v="5687.5"/>
    <n v="1137.5"/>
    <n v="0.2"/>
  </r>
  <r>
    <x v="2"/>
    <n v="1128299"/>
    <x v="30"/>
    <x v="2"/>
    <x v="2"/>
    <x v="2"/>
    <x v="2"/>
    <n v="0.65"/>
    <n v="8250"/>
    <n v="5362.5"/>
    <n v="1876.8750000000002"/>
    <n v="0.35000000000000003"/>
  </r>
  <r>
    <x v="2"/>
    <n v="1128299"/>
    <x v="30"/>
    <x v="2"/>
    <x v="2"/>
    <x v="2"/>
    <x v="3"/>
    <n v="0.6"/>
    <n v="7250"/>
    <n v="4350"/>
    <n v="1305"/>
    <n v="0.3"/>
  </r>
  <r>
    <x v="2"/>
    <n v="1128299"/>
    <x v="30"/>
    <x v="2"/>
    <x v="2"/>
    <x v="2"/>
    <x v="4"/>
    <n v="0.65"/>
    <n v="7750"/>
    <n v="5037.5"/>
    <n v="2518.75"/>
    <n v="0.5"/>
  </r>
  <r>
    <x v="2"/>
    <n v="1128299"/>
    <x v="30"/>
    <x v="2"/>
    <x v="2"/>
    <x v="2"/>
    <x v="5"/>
    <n v="0.8"/>
    <n v="7750"/>
    <n v="6200"/>
    <n v="930.00000000000011"/>
    <n v="0.15000000000000002"/>
  </r>
  <r>
    <x v="2"/>
    <n v="1128299"/>
    <x v="31"/>
    <x v="2"/>
    <x v="2"/>
    <x v="2"/>
    <x v="0"/>
    <n v="0.65"/>
    <n v="9750"/>
    <n v="6337.5"/>
    <n v="2218.125"/>
    <n v="0.35000000000000003"/>
  </r>
  <r>
    <x v="2"/>
    <n v="1128299"/>
    <x v="31"/>
    <x v="2"/>
    <x v="2"/>
    <x v="2"/>
    <x v="1"/>
    <n v="0.70000000000000007"/>
    <n v="9250"/>
    <n v="6475.0000000000009"/>
    <n v="1295.0000000000002"/>
    <n v="0.2"/>
  </r>
  <r>
    <x v="2"/>
    <n v="1128299"/>
    <x v="31"/>
    <x v="2"/>
    <x v="2"/>
    <x v="2"/>
    <x v="2"/>
    <n v="0.65"/>
    <n v="8000"/>
    <n v="5200"/>
    <n v="1820.0000000000002"/>
    <n v="0.35000000000000003"/>
  </r>
  <r>
    <x v="2"/>
    <n v="1128299"/>
    <x v="31"/>
    <x v="2"/>
    <x v="2"/>
    <x v="2"/>
    <x v="3"/>
    <n v="0.65"/>
    <n v="7500"/>
    <n v="4875"/>
    <n v="1462.5"/>
    <n v="0.3"/>
  </r>
  <r>
    <x v="2"/>
    <n v="1128299"/>
    <x v="31"/>
    <x v="2"/>
    <x v="2"/>
    <x v="2"/>
    <x v="4"/>
    <n v="0.75"/>
    <n v="7500"/>
    <n v="5625"/>
    <n v="2812.5"/>
    <n v="0.5"/>
  </r>
  <r>
    <x v="2"/>
    <n v="1128299"/>
    <x v="31"/>
    <x v="2"/>
    <x v="2"/>
    <x v="2"/>
    <x v="5"/>
    <n v="0.8"/>
    <n v="7250"/>
    <n v="5800"/>
    <n v="870.00000000000011"/>
    <n v="0.15000000000000002"/>
  </r>
  <r>
    <x v="2"/>
    <n v="1128299"/>
    <x v="32"/>
    <x v="2"/>
    <x v="2"/>
    <x v="2"/>
    <x v="0"/>
    <n v="0.55000000000000004"/>
    <n v="9250"/>
    <n v="5087.5"/>
    <n v="1526.2500000000002"/>
    <n v="0.30000000000000004"/>
  </r>
  <r>
    <x v="2"/>
    <n v="1128299"/>
    <x v="32"/>
    <x v="2"/>
    <x v="2"/>
    <x v="2"/>
    <x v="1"/>
    <n v="0.60000000000000009"/>
    <n v="9250"/>
    <n v="5550.0000000000009"/>
    <n v="832.50000000000011"/>
    <n v="0.15"/>
  </r>
  <r>
    <x v="2"/>
    <n v="1128299"/>
    <x v="32"/>
    <x v="2"/>
    <x v="2"/>
    <x v="2"/>
    <x v="2"/>
    <n v="0.55000000000000004"/>
    <n v="7750"/>
    <n v="4262.5"/>
    <n v="1278.7500000000002"/>
    <n v="0.30000000000000004"/>
  </r>
  <r>
    <x v="2"/>
    <n v="1128299"/>
    <x v="32"/>
    <x v="2"/>
    <x v="2"/>
    <x v="2"/>
    <x v="3"/>
    <n v="0.55000000000000004"/>
    <n v="7250"/>
    <n v="3987.5000000000005"/>
    <n v="996.875"/>
    <n v="0.24999999999999997"/>
  </r>
  <r>
    <x v="2"/>
    <n v="1128299"/>
    <x v="32"/>
    <x v="2"/>
    <x v="2"/>
    <x v="2"/>
    <x v="4"/>
    <n v="0.65"/>
    <n v="7250"/>
    <n v="4712.5"/>
    <n v="2120.6250000000005"/>
    <n v="0.45000000000000007"/>
  </r>
  <r>
    <x v="2"/>
    <n v="1128299"/>
    <x v="32"/>
    <x v="2"/>
    <x v="2"/>
    <x v="2"/>
    <x v="5"/>
    <n v="0.70000000000000007"/>
    <n v="7750"/>
    <n v="5425.0000000000009"/>
    <n v="542.50000000000011"/>
    <n v="0.1"/>
  </r>
  <r>
    <x v="2"/>
    <n v="1128299"/>
    <x v="33"/>
    <x v="2"/>
    <x v="2"/>
    <x v="2"/>
    <x v="0"/>
    <n v="0.55000000000000004"/>
    <n v="8750"/>
    <n v="4812.5"/>
    <n v="1443.7500000000002"/>
    <n v="0.30000000000000004"/>
  </r>
  <r>
    <x v="2"/>
    <n v="1128299"/>
    <x v="33"/>
    <x v="2"/>
    <x v="2"/>
    <x v="2"/>
    <x v="1"/>
    <n v="0.60000000000000009"/>
    <n v="8750"/>
    <n v="5250.0000000000009"/>
    <n v="787.50000000000011"/>
    <n v="0.15"/>
  </r>
  <r>
    <x v="2"/>
    <n v="1128299"/>
    <x v="33"/>
    <x v="2"/>
    <x v="2"/>
    <x v="2"/>
    <x v="2"/>
    <n v="0.55000000000000004"/>
    <n v="7000"/>
    <n v="3850.0000000000005"/>
    <n v="1155.0000000000002"/>
    <n v="0.30000000000000004"/>
  </r>
  <r>
    <x v="2"/>
    <n v="1128299"/>
    <x v="33"/>
    <x v="2"/>
    <x v="2"/>
    <x v="2"/>
    <x v="3"/>
    <n v="0.55000000000000004"/>
    <n v="6750"/>
    <n v="3712.5000000000005"/>
    <n v="928.125"/>
    <n v="0.24999999999999997"/>
  </r>
  <r>
    <x v="2"/>
    <n v="1128299"/>
    <x v="33"/>
    <x v="2"/>
    <x v="2"/>
    <x v="2"/>
    <x v="4"/>
    <n v="0.65"/>
    <n v="6500"/>
    <n v="4225"/>
    <n v="1901.2500000000002"/>
    <n v="0.45000000000000007"/>
  </r>
  <r>
    <x v="2"/>
    <n v="1128299"/>
    <x v="33"/>
    <x v="2"/>
    <x v="2"/>
    <x v="2"/>
    <x v="5"/>
    <n v="0.70000000000000007"/>
    <n v="7000"/>
    <n v="4900.0000000000009"/>
    <n v="490.00000000000011"/>
    <n v="0.1"/>
  </r>
  <r>
    <x v="2"/>
    <n v="1128299"/>
    <x v="34"/>
    <x v="2"/>
    <x v="2"/>
    <x v="2"/>
    <x v="0"/>
    <n v="0.55000000000000004"/>
    <n v="8750"/>
    <n v="4812.5"/>
    <n v="1443.7500000000002"/>
    <n v="0.30000000000000004"/>
  </r>
  <r>
    <x v="2"/>
    <n v="1128299"/>
    <x v="34"/>
    <x v="2"/>
    <x v="2"/>
    <x v="2"/>
    <x v="1"/>
    <n v="0.60000000000000009"/>
    <n v="8750"/>
    <n v="5250.0000000000009"/>
    <n v="787.50000000000011"/>
    <n v="0.15"/>
  </r>
  <r>
    <x v="2"/>
    <n v="1128299"/>
    <x v="34"/>
    <x v="2"/>
    <x v="2"/>
    <x v="2"/>
    <x v="2"/>
    <n v="0.55000000000000004"/>
    <n v="7250"/>
    <n v="3987.5000000000005"/>
    <n v="1196.2500000000002"/>
    <n v="0.30000000000000004"/>
  </r>
  <r>
    <x v="2"/>
    <n v="1128299"/>
    <x v="34"/>
    <x v="2"/>
    <x v="2"/>
    <x v="2"/>
    <x v="3"/>
    <n v="0.55000000000000004"/>
    <n v="7000"/>
    <n v="3850.0000000000005"/>
    <n v="962.5"/>
    <n v="0.24999999999999997"/>
  </r>
  <r>
    <x v="2"/>
    <n v="1128299"/>
    <x v="34"/>
    <x v="2"/>
    <x v="2"/>
    <x v="2"/>
    <x v="4"/>
    <n v="0.65"/>
    <n v="6500"/>
    <n v="4225"/>
    <n v="1901.2500000000002"/>
    <n v="0.45000000000000007"/>
  </r>
  <r>
    <x v="2"/>
    <n v="1128299"/>
    <x v="34"/>
    <x v="2"/>
    <x v="2"/>
    <x v="2"/>
    <x v="5"/>
    <n v="0.70000000000000007"/>
    <n v="7750"/>
    <n v="5425.0000000000009"/>
    <n v="542.50000000000011"/>
    <n v="0.1"/>
  </r>
  <r>
    <x v="2"/>
    <n v="1128299"/>
    <x v="35"/>
    <x v="2"/>
    <x v="2"/>
    <x v="2"/>
    <x v="0"/>
    <n v="0.55000000000000004"/>
    <n v="9750"/>
    <n v="5362.5"/>
    <n v="1608.7500000000002"/>
    <n v="0.30000000000000004"/>
  </r>
  <r>
    <x v="2"/>
    <n v="1128299"/>
    <x v="35"/>
    <x v="2"/>
    <x v="2"/>
    <x v="2"/>
    <x v="1"/>
    <n v="0.60000000000000009"/>
    <n v="9750"/>
    <n v="5850.0000000000009"/>
    <n v="877.50000000000011"/>
    <n v="0.15"/>
  </r>
  <r>
    <x v="2"/>
    <n v="1128299"/>
    <x v="35"/>
    <x v="2"/>
    <x v="2"/>
    <x v="2"/>
    <x v="2"/>
    <n v="0.55000000000000004"/>
    <n v="7750"/>
    <n v="4262.5"/>
    <n v="1278.7500000000002"/>
    <n v="0.30000000000000004"/>
  </r>
  <r>
    <x v="2"/>
    <n v="1128299"/>
    <x v="35"/>
    <x v="2"/>
    <x v="2"/>
    <x v="2"/>
    <x v="3"/>
    <n v="0.55000000000000004"/>
    <n v="7750"/>
    <n v="4262.5"/>
    <n v="1065.6249999999998"/>
    <n v="0.24999999999999997"/>
  </r>
  <r>
    <x v="2"/>
    <n v="1128299"/>
    <x v="35"/>
    <x v="2"/>
    <x v="2"/>
    <x v="2"/>
    <x v="4"/>
    <n v="0.65"/>
    <n v="7000"/>
    <n v="4550"/>
    <n v="2047.5000000000002"/>
    <n v="0.45000000000000007"/>
  </r>
  <r>
    <x v="2"/>
    <n v="1128299"/>
    <x v="35"/>
    <x v="2"/>
    <x v="2"/>
    <x v="2"/>
    <x v="5"/>
    <n v="0.70000000000000007"/>
    <n v="8000"/>
    <n v="5600.0000000000009"/>
    <n v="560.00000000000011"/>
    <n v="0.1"/>
  </r>
  <r>
    <x v="3"/>
    <n v="1189833"/>
    <x v="36"/>
    <x v="2"/>
    <x v="2"/>
    <x v="3"/>
    <x v="0"/>
    <n v="0.35"/>
    <n v="7000"/>
    <n v="2450"/>
    <n v="980"/>
    <n v="0.4"/>
  </r>
  <r>
    <x v="3"/>
    <n v="1189833"/>
    <x v="36"/>
    <x v="2"/>
    <x v="2"/>
    <x v="3"/>
    <x v="1"/>
    <n v="0.45"/>
    <n v="7000"/>
    <n v="3150"/>
    <n v="787.5"/>
    <n v="0.25"/>
  </r>
  <r>
    <x v="3"/>
    <n v="1189833"/>
    <x v="36"/>
    <x v="2"/>
    <x v="2"/>
    <x v="3"/>
    <x v="2"/>
    <n v="0.45"/>
    <n v="7000"/>
    <n v="3150"/>
    <n v="1260"/>
    <n v="0.4"/>
  </r>
  <r>
    <x v="3"/>
    <n v="1189833"/>
    <x v="36"/>
    <x v="2"/>
    <x v="2"/>
    <x v="3"/>
    <x v="3"/>
    <n v="0.45"/>
    <n v="5500"/>
    <n v="2475"/>
    <n v="866.25"/>
    <n v="0.35"/>
  </r>
  <r>
    <x v="3"/>
    <n v="1189833"/>
    <x v="36"/>
    <x v="2"/>
    <x v="2"/>
    <x v="3"/>
    <x v="4"/>
    <n v="0.5"/>
    <n v="5000"/>
    <n v="2500"/>
    <n v="1375"/>
    <n v="0.55000000000000004"/>
  </r>
  <r>
    <x v="3"/>
    <n v="1189833"/>
    <x v="36"/>
    <x v="2"/>
    <x v="2"/>
    <x v="3"/>
    <x v="5"/>
    <n v="0.45"/>
    <n v="7000"/>
    <n v="3150"/>
    <n v="630"/>
    <n v="0.2"/>
  </r>
  <r>
    <x v="3"/>
    <n v="1189833"/>
    <x v="37"/>
    <x v="2"/>
    <x v="2"/>
    <x v="3"/>
    <x v="0"/>
    <n v="0.35"/>
    <n v="7500"/>
    <n v="2625"/>
    <n v="1050"/>
    <n v="0.4"/>
  </r>
  <r>
    <x v="3"/>
    <n v="1189833"/>
    <x v="37"/>
    <x v="2"/>
    <x v="2"/>
    <x v="3"/>
    <x v="1"/>
    <n v="0.45"/>
    <n v="6500"/>
    <n v="2925"/>
    <n v="731.25"/>
    <n v="0.25"/>
  </r>
  <r>
    <x v="3"/>
    <n v="1189833"/>
    <x v="37"/>
    <x v="2"/>
    <x v="2"/>
    <x v="3"/>
    <x v="2"/>
    <n v="0.45"/>
    <n v="6750"/>
    <n v="3037.5"/>
    <n v="1215"/>
    <n v="0.4"/>
  </r>
  <r>
    <x v="3"/>
    <n v="1189833"/>
    <x v="37"/>
    <x v="2"/>
    <x v="2"/>
    <x v="3"/>
    <x v="3"/>
    <n v="0.45"/>
    <n v="5250"/>
    <n v="2362.5"/>
    <n v="826.875"/>
    <n v="0.35"/>
  </r>
  <r>
    <x v="3"/>
    <n v="1189833"/>
    <x v="37"/>
    <x v="2"/>
    <x v="2"/>
    <x v="3"/>
    <x v="4"/>
    <n v="0.5"/>
    <n v="4500"/>
    <n v="2250"/>
    <n v="1237.5"/>
    <n v="0.55000000000000004"/>
  </r>
  <r>
    <x v="3"/>
    <n v="1189833"/>
    <x v="37"/>
    <x v="2"/>
    <x v="2"/>
    <x v="3"/>
    <x v="5"/>
    <n v="0.45"/>
    <n v="6500"/>
    <n v="2925"/>
    <n v="585"/>
    <n v="0.2"/>
  </r>
  <r>
    <x v="3"/>
    <n v="1189833"/>
    <x v="38"/>
    <x v="2"/>
    <x v="2"/>
    <x v="3"/>
    <x v="0"/>
    <n v="0.35"/>
    <n v="8000"/>
    <n v="2800"/>
    <n v="1120"/>
    <n v="0.4"/>
  </r>
  <r>
    <x v="3"/>
    <n v="1189833"/>
    <x v="38"/>
    <x v="2"/>
    <x v="2"/>
    <x v="3"/>
    <x v="1"/>
    <n v="0.45"/>
    <n v="6500"/>
    <n v="2925"/>
    <n v="731.25"/>
    <n v="0.25"/>
  </r>
  <r>
    <x v="3"/>
    <n v="1189833"/>
    <x v="38"/>
    <x v="2"/>
    <x v="2"/>
    <x v="3"/>
    <x v="2"/>
    <n v="0.45"/>
    <n v="6500"/>
    <n v="2925"/>
    <n v="1170"/>
    <n v="0.4"/>
  </r>
  <r>
    <x v="3"/>
    <n v="1189833"/>
    <x v="38"/>
    <x v="2"/>
    <x v="2"/>
    <x v="3"/>
    <x v="3"/>
    <n v="0.45"/>
    <n v="5500"/>
    <n v="2475"/>
    <n v="866.25"/>
    <n v="0.35"/>
  </r>
  <r>
    <x v="3"/>
    <n v="1189833"/>
    <x v="38"/>
    <x v="2"/>
    <x v="2"/>
    <x v="3"/>
    <x v="4"/>
    <n v="0.5"/>
    <n v="4250"/>
    <n v="2125"/>
    <n v="1168.75"/>
    <n v="0.55000000000000004"/>
  </r>
  <r>
    <x v="3"/>
    <n v="1189833"/>
    <x v="38"/>
    <x v="2"/>
    <x v="2"/>
    <x v="3"/>
    <x v="5"/>
    <n v="0.45"/>
    <n v="6250"/>
    <n v="2812.5"/>
    <n v="562.5"/>
    <n v="0.2"/>
  </r>
  <r>
    <x v="3"/>
    <n v="1189833"/>
    <x v="39"/>
    <x v="2"/>
    <x v="2"/>
    <x v="3"/>
    <x v="0"/>
    <n v="0.45"/>
    <n v="8000"/>
    <n v="3600"/>
    <n v="1440"/>
    <n v="0.4"/>
  </r>
  <r>
    <x v="3"/>
    <n v="1189833"/>
    <x v="39"/>
    <x v="2"/>
    <x v="2"/>
    <x v="3"/>
    <x v="1"/>
    <n v="0.5"/>
    <n v="6000"/>
    <n v="3000"/>
    <n v="750"/>
    <n v="0.25"/>
  </r>
  <r>
    <x v="3"/>
    <n v="1189833"/>
    <x v="39"/>
    <x v="2"/>
    <x v="2"/>
    <x v="3"/>
    <x v="2"/>
    <n v="0.5"/>
    <n v="6250"/>
    <n v="3125"/>
    <n v="1250"/>
    <n v="0.4"/>
  </r>
  <r>
    <x v="3"/>
    <n v="1189833"/>
    <x v="39"/>
    <x v="2"/>
    <x v="2"/>
    <x v="3"/>
    <x v="3"/>
    <n v="0.45"/>
    <n v="5250"/>
    <n v="2362.5"/>
    <n v="826.875"/>
    <n v="0.35"/>
  </r>
  <r>
    <x v="3"/>
    <n v="1189833"/>
    <x v="39"/>
    <x v="2"/>
    <x v="2"/>
    <x v="3"/>
    <x v="4"/>
    <n v="0.5"/>
    <n v="4250"/>
    <n v="2125"/>
    <n v="1168.75"/>
    <n v="0.55000000000000004"/>
  </r>
  <r>
    <x v="3"/>
    <n v="1189833"/>
    <x v="39"/>
    <x v="2"/>
    <x v="2"/>
    <x v="3"/>
    <x v="5"/>
    <n v="0.65"/>
    <n v="6000"/>
    <n v="3900"/>
    <n v="780"/>
    <n v="0.2"/>
  </r>
  <r>
    <x v="3"/>
    <n v="1189833"/>
    <x v="40"/>
    <x v="2"/>
    <x v="2"/>
    <x v="3"/>
    <x v="0"/>
    <n v="0.45"/>
    <n v="8000"/>
    <n v="3600"/>
    <n v="1440"/>
    <n v="0.4"/>
  </r>
  <r>
    <x v="3"/>
    <n v="1189833"/>
    <x v="40"/>
    <x v="2"/>
    <x v="2"/>
    <x v="3"/>
    <x v="1"/>
    <n v="0.5"/>
    <n v="6500"/>
    <n v="3250"/>
    <n v="812.5"/>
    <n v="0.25"/>
  </r>
  <r>
    <x v="3"/>
    <n v="1189833"/>
    <x v="40"/>
    <x v="2"/>
    <x v="2"/>
    <x v="3"/>
    <x v="2"/>
    <n v="0.5"/>
    <n v="6500"/>
    <n v="3250"/>
    <n v="1300"/>
    <n v="0.4"/>
  </r>
  <r>
    <x v="3"/>
    <n v="1189833"/>
    <x v="40"/>
    <x v="2"/>
    <x v="2"/>
    <x v="3"/>
    <x v="3"/>
    <n v="0.45"/>
    <n v="5500"/>
    <n v="2475"/>
    <n v="866.25"/>
    <n v="0.35"/>
  </r>
  <r>
    <x v="3"/>
    <n v="1189833"/>
    <x v="40"/>
    <x v="2"/>
    <x v="2"/>
    <x v="3"/>
    <x v="4"/>
    <n v="0.5"/>
    <n v="4500"/>
    <n v="2250"/>
    <n v="1237.5"/>
    <n v="0.55000000000000004"/>
  </r>
  <r>
    <x v="3"/>
    <n v="1189833"/>
    <x v="40"/>
    <x v="2"/>
    <x v="2"/>
    <x v="3"/>
    <x v="5"/>
    <n v="0.65"/>
    <n v="6250"/>
    <n v="4062.5"/>
    <n v="812.5"/>
    <n v="0.2"/>
  </r>
  <r>
    <x v="3"/>
    <n v="1189833"/>
    <x v="41"/>
    <x v="2"/>
    <x v="2"/>
    <x v="3"/>
    <x v="0"/>
    <n v="0.45"/>
    <n v="9000"/>
    <n v="4050"/>
    <n v="1620"/>
    <n v="0.4"/>
  </r>
  <r>
    <x v="3"/>
    <n v="1189833"/>
    <x v="41"/>
    <x v="2"/>
    <x v="2"/>
    <x v="3"/>
    <x v="1"/>
    <n v="0.5"/>
    <n v="7500"/>
    <n v="3750"/>
    <n v="937.5"/>
    <n v="0.25"/>
  </r>
  <r>
    <x v="3"/>
    <n v="1189833"/>
    <x v="41"/>
    <x v="2"/>
    <x v="2"/>
    <x v="3"/>
    <x v="2"/>
    <n v="0.5"/>
    <n v="7500"/>
    <n v="3750"/>
    <n v="1500"/>
    <n v="0.4"/>
  </r>
  <r>
    <x v="3"/>
    <n v="1189833"/>
    <x v="41"/>
    <x v="2"/>
    <x v="2"/>
    <x v="3"/>
    <x v="3"/>
    <n v="0.45"/>
    <n v="6250"/>
    <n v="2812.5"/>
    <n v="984.37499999999989"/>
    <n v="0.35"/>
  </r>
  <r>
    <x v="3"/>
    <n v="1189833"/>
    <x v="41"/>
    <x v="2"/>
    <x v="2"/>
    <x v="3"/>
    <x v="4"/>
    <n v="0.5"/>
    <n v="5000"/>
    <n v="2500"/>
    <n v="1375"/>
    <n v="0.55000000000000004"/>
  </r>
  <r>
    <x v="3"/>
    <n v="1189833"/>
    <x v="41"/>
    <x v="2"/>
    <x v="2"/>
    <x v="3"/>
    <x v="5"/>
    <n v="0.65"/>
    <n v="8000"/>
    <n v="5200"/>
    <n v="1040"/>
    <n v="0.2"/>
  </r>
  <r>
    <x v="3"/>
    <n v="1189833"/>
    <x v="42"/>
    <x v="2"/>
    <x v="2"/>
    <x v="3"/>
    <x v="0"/>
    <n v="0.45"/>
    <n v="9500"/>
    <n v="4275"/>
    <n v="1710"/>
    <n v="0.4"/>
  </r>
  <r>
    <x v="3"/>
    <n v="1189833"/>
    <x v="42"/>
    <x v="2"/>
    <x v="2"/>
    <x v="3"/>
    <x v="1"/>
    <n v="0.5"/>
    <n v="8000"/>
    <n v="4000"/>
    <n v="1000"/>
    <n v="0.25"/>
  </r>
  <r>
    <x v="3"/>
    <n v="1189833"/>
    <x v="42"/>
    <x v="2"/>
    <x v="2"/>
    <x v="3"/>
    <x v="2"/>
    <n v="0.5"/>
    <n v="7500"/>
    <n v="3750"/>
    <n v="1500"/>
    <n v="0.4"/>
  </r>
  <r>
    <x v="3"/>
    <n v="1189833"/>
    <x v="42"/>
    <x v="2"/>
    <x v="2"/>
    <x v="3"/>
    <x v="3"/>
    <n v="0.45"/>
    <n v="6500"/>
    <n v="2925"/>
    <n v="1023.7499999999999"/>
    <n v="0.35"/>
  </r>
  <r>
    <x v="3"/>
    <n v="1189833"/>
    <x v="42"/>
    <x v="2"/>
    <x v="2"/>
    <x v="3"/>
    <x v="4"/>
    <n v="0.5"/>
    <n v="7000"/>
    <n v="3500"/>
    <n v="1925.0000000000002"/>
    <n v="0.55000000000000004"/>
  </r>
  <r>
    <x v="3"/>
    <n v="1189833"/>
    <x v="42"/>
    <x v="2"/>
    <x v="2"/>
    <x v="3"/>
    <x v="5"/>
    <n v="0.65"/>
    <n v="7000"/>
    <n v="4550"/>
    <n v="910"/>
    <n v="0.2"/>
  </r>
  <r>
    <x v="3"/>
    <n v="1189833"/>
    <x v="43"/>
    <x v="2"/>
    <x v="2"/>
    <x v="3"/>
    <x v="0"/>
    <n v="0.5"/>
    <n v="9000"/>
    <n v="4500"/>
    <n v="1800"/>
    <n v="0.4"/>
  </r>
  <r>
    <x v="3"/>
    <n v="1189833"/>
    <x v="43"/>
    <x v="2"/>
    <x v="2"/>
    <x v="3"/>
    <x v="1"/>
    <n v="0.55000000000000004"/>
    <n v="8500"/>
    <n v="4675"/>
    <n v="1168.75"/>
    <n v="0.25"/>
  </r>
  <r>
    <x v="3"/>
    <n v="1189833"/>
    <x v="43"/>
    <x v="2"/>
    <x v="2"/>
    <x v="3"/>
    <x v="2"/>
    <n v="0.5"/>
    <n v="7250"/>
    <n v="3625"/>
    <n v="1450"/>
    <n v="0.4"/>
  </r>
  <r>
    <x v="3"/>
    <n v="1189833"/>
    <x v="43"/>
    <x v="2"/>
    <x v="2"/>
    <x v="3"/>
    <x v="3"/>
    <n v="0.5"/>
    <n v="6750"/>
    <n v="3375"/>
    <n v="1181.25"/>
    <n v="0.35"/>
  </r>
  <r>
    <x v="3"/>
    <n v="1189833"/>
    <x v="43"/>
    <x v="2"/>
    <x v="2"/>
    <x v="3"/>
    <x v="4"/>
    <n v="0.6"/>
    <n v="6750"/>
    <n v="4050"/>
    <n v="2227.5"/>
    <n v="0.55000000000000004"/>
  </r>
  <r>
    <x v="3"/>
    <n v="1189833"/>
    <x v="43"/>
    <x v="2"/>
    <x v="2"/>
    <x v="3"/>
    <x v="5"/>
    <n v="0.65"/>
    <n v="6500"/>
    <n v="4225"/>
    <n v="845"/>
    <n v="0.2"/>
  </r>
  <r>
    <x v="3"/>
    <n v="1189833"/>
    <x v="44"/>
    <x v="2"/>
    <x v="2"/>
    <x v="3"/>
    <x v="0"/>
    <n v="0.5"/>
    <n v="8500"/>
    <n v="4250"/>
    <n v="1700"/>
    <n v="0.4"/>
  </r>
  <r>
    <x v="3"/>
    <n v="1189833"/>
    <x v="44"/>
    <x v="2"/>
    <x v="2"/>
    <x v="3"/>
    <x v="1"/>
    <n v="0.55000000000000004"/>
    <n v="8500"/>
    <n v="4675"/>
    <n v="1168.75"/>
    <n v="0.25"/>
  </r>
  <r>
    <x v="3"/>
    <n v="1189833"/>
    <x v="44"/>
    <x v="2"/>
    <x v="2"/>
    <x v="3"/>
    <x v="2"/>
    <n v="0.5"/>
    <n v="7000"/>
    <n v="3500"/>
    <n v="1400"/>
    <n v="0.4"/>
  </r>
  <r>
    <x v="3"/>
    <n v="1189833"/>
    <x v="44"/>
    <x v="2"/>
    <x v="2"/>
    <x v="3"/>
    <x v="3"/>
    <n v="0.5"/>
    <n v="6500"/>
    <n v="3250"/>
    <n v="1137.5"/>
    <n v="0.35"/>
  </r>
  <r>
    <x v="3"/>
    <n v="1189833"/>
    <x v="44"/>
    <x v="2"/>
    <x v="2"/>
    <x v="3"/>
    <x v="4"/>
    <n v="0.6"/>
    <n v="6500"/>
    <n v="3900"/>
    <n v="2145"/>
    <n v="0.55000000000000004"/>
  </r>
  <r>
    <x v="3"/>
    <n v="1189833"/>
    <x v="44"/>
    <x v="2"/>
    <x v="2"/>
    <x v="3"/>
    <x v="5"/>
    <n v="0.65"/>
    <n v="7000"/>
    <n v="4550"/>
    <n v="910"/>
    <n v="0.2"/>
  </r>
  <r>
    <x v="3"/>
    <n v="1189833"/>
    <x v="45"/>
    <x v="2"/>
    <x v="2"/>
    <x v="3"/>
    <x v="0"/>
    <n v="0.5"/>
    <n v="8000"/>
    <n v="4000"/>
    <n v="1600"/>
    <n v="0.4"/>
  </r>
  <r>
    <x v="3"/>
    <n v="1189833"/>
    <x v="45"/>
    <x v="2"/>
    <x v="2"/>
    <x v="3"/>
    <x v="1"/>
    <n v="0.55000000000000004"/>
    <n v="8000"/>
    <n v="4400"/>
    <n v="1100"/>
    <n v="0.25"/>
  </r>
  <r>
    <x v="3"/>
    <n v="1189833"/>
    <x v="45"/>
    <x v="2"/>
    <x v="2"/>
    <x v="3"/>
    <x v="2"/>
    <n v="0.5"/>
    <n v="6500"/>
    <n v="3250"/>
    <n v="1300"/>
    <n v="0.4"/>
  </r>
  <r>
    <x v="3"/>
    <n v="1189833"/>
    <x v="45"/>
    <x v="2"/>
    <x v="2"/>
    <x v="3"/>
    <x v="3"/>
    <n v="0.5"/>
    <n v="6250"/>
    <n v="3125"/>
    <n v="1093.75"/>
    <n v="0.35"/>
  </r>
  <r>
    <x v="3"/>
    <n v="1189833"/>
    <x v="45"/>
    <x v="2"/>
    <x v="2"/>
    <x v="3"/>
    <x v="4"/>
    <n v="0.6"/>
    <n v="6000"/>
    <n v="3600"/>
    <n v="1980.0000000000002"/>
    <n v="0.55000000000000004"/>
  </r>
  <r>
    <x v="3"/>
    <n v="1189833"/>
    <x v="45"/>
    <x v="2"/>
    <x v="2"/>
    <x v="3"/>
    <x v="5"/>
    <n v="0.65"/>
    <n v="6500"/>
    <n v="4225"/>
    <n v="845"/>
    <n v="0.2"/>
  </r>
  <r>
    <x v="3"/>
    <n v="1189833"/>
    <x v="46"/>
    <x v="2"/>
    <x v="2"/>
    <x v="3"/>
    <x v="0"/>
    <n v="0.5"/>
    <n v="8250"/>
    <n v="4125"/>
    <n v="1650"/>
    <n v="0.4"/>
  </r>
  <r>
    <x v="3"/>
    <n v="1189833"/>
    <x v="46"/>
    <x v="2"/>
    <x v="2"/>
    <x v="3"/>
    <x v="1"/>
    <n v="0.55000000000000004"/>
    <n v="8250"/>
    <n v="4537.5"/>
    <n v="1134.375"/>
    <n v="0.25"/>
  </r>
  <r>
    <x v="3"/>
    <n v="1189833"/>
    <x v="46"/>
    <x v="2"/>
    <x v="2"/>
    <x v="3"/>
    <x v="2"/>
    <n v="0.5"/>
    <n v="6750"/>
    <n v="3375"/>
    <n v="1350"/>
    <n v="0.4"/>
  </r>
  <r>
    <x v="3"/>
    <n v="1189833"/>
    <x v="46"/>
    <x v="2"/>
    <x v="2"/>
    <x v="3"/>
    <x v="3"/>
    <n v="0.5"/>
    <n v="6500"/>
    <n v="3250"/>
    <n v="1137.5"/>
    <n v="0.35"/>
  </r>
  <r>
    <x v="3"/>
    <n v="1189833"/>
    <x v="46"/>
    <x v="2"/>
    <x v="2"/>
    <x v="3"/>
    <x v="4"/>
    <n v="0.6"/>
    <n v="6000"/>
    <n v="3600"/>
    <n v="1980.0000000000002"/>
    <n v="0.55000000000000004"/>
  </r>
  <r>
    <x v="3"/>
    <n v="1189833"/>
    <x v="46"/>
    <x v="2"/>
    <x v="2"/>
    <x v="3"/>
    <x v="5"/>
    <n v="0.65"/>
    <n v="7000"/>
    <n v="4550"/>
    <n v="910"/>
    <n v="0.2"/>
  </r>
  <r>
    <x v="3"/>
    <n v="1189833"/>
    <x v="47"/>
    <x v="2"/>
    <x v="2"/>
    <x v="3"/>
    <x v="0"/>
    <n v="0.5"/>
    <n v="9000"/>
    <n v="4500"/>
    <n v="1800"/>
    <n v="0.4"/>
  </r>
  <r>
    <x v="3"/>
    <n v="1189833"/>
    <x v="47"/>
    <x v="2"/>
    <x v="2"/>
    <x v="3"/>
    <x v="1"/>
    <n v="0.55000000000000004"/>
    <n v="9000"/>
    <n v="4950"/>
    <n v="1237.5"/>
    <n v="0.25"/>
  </r>
  <r>
    <x v="3"/>
    <n v="1189833"/>
    <x v="47"/>
    <x v="2"/>
    <x v="2"/>
    <x v="3"/>
    <x v="2"/>
    <n v="0.5"/>
    <n v="7000"/>
    <n v="3500"/>
    <n v="1400"/>
    <n v="0.4"/>
  </r>
  <r>
    <x v="3"/>
    <n v="1189833"/>
    <x v="47"/>
    <x v="2"/>
    <x v="2"/>
    <x v="3"/>
    <x v="3"/>
    <n v="0.5"/>
    <n v="7000"/>
    <n v="3500"/>
    <n v="1225"/>
    <n v="0.35"/>
  </r>
  <r>
    <x v="3"/>
    <n v="1189833"/>
    <x v="47"/>
    <x v="2"/>
    <x v="2"/>
    <x v="3"/>
    <x v="4"/>
    <n v="0.6"/>
    <n v="6250"/>
    <n v="3750"/>
    <n v="2062.5"/>
    <n v="0.55000000000000004"/>
  </r>
  <r>
    <x v="3"/>
    <n v="1189833"/>
    <x v="47"/>
    <x v="2"/>
    <x v="2"/>
    <x v="3"/>
    <x v="5"/>
    <n v="0.65"/>
    <n v="7250"/>
    <n v="4712.5"/>
    <n v="942.5"/>
    <n v="0.2"/>
  </r>
  <r>
    <x v="0"/>
    <n v="1185732"/>
    <x v="36"/>
    <x v="3"/>
    <x v="3"/>
    <x v="4"/>
    <x v="0"/>
    <n v="0.45"/>
    <n v="4750"/>
    <n v="2137.5"/>
    <n v="855"/>
    <n v="0.4"/>
  </r>
  <r>
    <x v="0"/>
    <n v="1185732"/>
    <x v="36"/>
    <x v="3"/>
    <x v="3"/>
    <x v="4"/>
    <x v="1"/>
    <n v="0.45"/>
    <n v="2750"/>
    <n v="1237.5"/>
    <n v="433.125"/>
    <n v="0.35"/>
  </r>
  <r>
    <x v="0"/>
    <n v="1185732"/>
    <x v="36"/>
    <x v="3"/>
    <x v="3"/>
    <x v="4"/>
    <x v="2"/>
    <n v="0.35000000000000003"/>
    <n v="2750"/>
    <n v="962.50000000000011"/>
    <n v="336.875"/>
    <n v="0.35"/>
  </r>
  <r>
    <x v="0"/>
    <n v="1185732"/>
    <x v="36"/>
    <x v="3"/>
    <x v="3"/>
    <x v="4"/>
    <x v="3"/>
    <n v="0.4"/>
    <n v="1250"/>
    <n v="500"/>
    <n v="200"/>
    <n v="0.4"/>
  </r>
  <r>
    <x v="0"/>
    <n v="1185732"/>
    <x v="36"/>
    <x v="3"/>
    <x v="3"/>
    <x v="4"/>
    <x v="4"/>
    <n v="0.54999999999999993"/>
    <n v="1750"/>
    <n v="962.49999999999989"/>
    <n v="336.87499999999994"/>
    <n v="0.35"/>
  </r>
  <r>
    <x v="0"/>
    <n v="1185732"/>
    <x v="36"/>
    <x v="3"/>
    <x v="3"/>
    <x v="4"/>
    <x v="5"/>
    <n v="0.45"/>
    <n v="2750"/>
    <n v="1237.5"/>
    <n v="618.75"/>
    <n v="0.5"/>
  </r>
  <r>
    <x v="0"/>
    <n v="1185732"/>
    <x v="37"/>
    <x v="3"/>
    <x v="3"/>
    <x v="4"/>
    <x v="0"/>
    <n v="0.45"/>
    <n v="5250"/>
    <n v="2362.5"/>
    <n v="945"/>
    <n v="0.4"/>
  </r>
  <r>
    <x v="0"/>
    <n v="1185732"/>
    <x v="37"/>
    <x v="3"/>
    <x v="3"/>
    <x v="4"/>
    <x v="1"/>
    <n v="0.45"/>
    <n v="1750"/>
    <n v="787.5"/>
    <n v="275.625"/>
    <n v="0.35"/>
  </r>
  <r>
    <x v="0"/>
    <n v="1185732"/>
    <x v="37"/>
    <x v="3"/>
    <x v="3"/>
    <x v="4"/>
    <x v="2"/>
    <n v="0.35000000000000003"/>
    <n v="2250"/>
    <n v="787.50000000000011"/>
    <n v="275.625"/>
    <n v="0.35"/>
  </r>
  <r>
    <x v="0"/>
    <n v="1185732"/>
    <x v="37"/>
    <x v="3"/>
    <x v="3"/>
    <x v="4"/>
    <x v="3"/>
    <n v="0.4"/>
    <n v="1000"/>
    <n v="400"/>
    <n v="160"/>
    <n v="0.4"/>
  </r>
  <r>
    <x v="0"/>
    <n v="1185732"/>
    <x v="37"/>
    <x v="3"/>
    <x v="3"/>
    <x v="4"/>
    <x v="4"/>
    <n v="0.54999999999999993"/>
    <n v="1750"/>
    <n v="962.49999999999989"/>
    <n v="336.87499999999994"/>
    <n v="0.35"/>
  </r>
  <r>
    <x v="0"/>
    <n v="1185732"/>
    <x v="37"/>
    <x v="3"/>
    <x v="3"/>
    <x v="4"/>
    <x v="5"/>
    <n v="0.45"/>
    <n v="2750"/>
    <n v="1237.5"/>
    <n v="618.75"/>
    <n v="0.5"/>
  </r>
  <r>
    <x v="0"/>
    <n v="1185732"/>
    <x v="38"/>
    <x v="3"/>
    <x v="3"/>
    <x v="4"/>
    <x v="0"/>
    <n v="0.5"/>
    <n v="4950"/>
    <n v="2475"/>
    <n v="990"/>
    <n v="0.4"/>
  </r>
  <r>
    <x v="0"/>
    <n v="1185732"/>
    <x v="38"/>
    <x v="3"/>
    <x v="3"/>
    <x v="4"/>
    <x v="1"/>
    <n v="0.5"/>
    <n v="2000"/>
    <n v="1000"/>
    <n v="350"/>
    <n v="0.35"/>
  </r>
  <r>
    <x v="0"/>
    <n v="1185732"/>
    <x v="38"/>
    <x v="3"/>
    <x v="3"/>
    <x v="4"/>
    <x v="2"/>
    <n v="0.4"/>
    <n v="2250"/>
    <n v="900"/>
    <n v="315"/>
    <n v="0.35"/>
  </r>
  <r>
    <x v="0"/>
    <n v="1185732"/>
    <x v="38"/>
    <x v="3"/>
    <x v="3"/>
    <x v="4"/>
    <x v="3"/>
    <n v="0.45"/>
    <n v="750"/>
    <n v="337.5"/>
    <n v="135"/>
    <n v="0.4"/>
  </r>
  <r>
    <x v="0"/>
    <n v="1185732"/>
    <x v="38"/>
    <x v="3"/>
    <x v="3"/>
    <x v="4"/>
    <x v="4"/>
    <n v="0.6"/>
    <n v="1250"/>
    <n v="750"/>
    <n v="262.5"/>
    <n v="0.35"/>
  </r>
  <r>
    <x v="0"/>
    <n v="1185732"/>
    <x v="38"/>
    <x v="3"/>
    <x v="3"/>
    <x v="4"/>
    <x v="5"/>
    <n v="0.5"/>
    <n v="2250"/>
    <n v="1125"/>
    <n v="562.5"/>
    <n v="0.5"/>
  </r>
  <r>
    <x v="0"/>
    <n v="1185732"/>
    <x v="39"/>
    <x v="3"/>
    <x v="3"/>
    <x v="4"/>
    <x v="0"/>
    <n v="0.5"/>
    <n v="4500"/>
    <n v="2250"/>
    <n v="900"/>
    <n v="0.4"/>
  </r>
  <r>
    <x v="0"/>
    <n v="1185732"/>
    <x v="39"/>
    <x v="3"/>
    <x v="3"/>
    <x v="4"/>
    <x v="1"/>
    <n v="0.5"/>
    <n v="1500"/>
    <n v="750"/>
    <n v="262.5"/>
    <n v="0.35"/>
  </r>
  <r>
    <x v="0"/>
    <n v="1185732"/>
    <x v="39"/>
    <x v="3"/>
    <x v="3"/>
    <x v="4"/>
    <x v="2"/>
    <n v="0.4"/>
    <n v="1500"/>
    <n v="600"/>
    <n v="210"/>
    <n v="0.35"/>
  </r>
  <r>
    <x v="0"/>
    <n v="1185732"/>
    <x v="39"/>
    <x v="3"/>
    <x v="3"/>
    <x v="4"/>
    <x v="3"/>
    <n v="0.45"/>
    <n v="750"/>
    <n v="337.5"/>
    <n v="135"/>
    <n v="0.4"/>
  </r>
  <r>
    <x v="0"/>
    <n v="1185732"/>
    <x v="39"/>
    <x v="3"/>
    <x v="3"/>
    <x v="4"/>
    <x v="4"/>
    <n v="0.6"/>
    <n v="1000"/>
    <n v="600"/>
    <n v="210"/>
    <n v="0.35"/>
  </r>
  <r>
    <x v="0"/>
    <n v="1185732"/>
    <x v="39"/>
    <x v="3"/>
    <x v="3"/>
    <x v="4"/>
    <x v="5"/>
    <n v="0.5"/>
    <n v="2250"/>
    <n v="1125"/>
    <n v="562.5"/>
    <n v="0.5"/>
  </r>
  <r>
    <x v="0"/>
    <n v="1185732"/>
    <x v="40"/>
    <x v="3"/>
    <x v="3"/>
    <x v="4"/>
    <x v="0"/>
    <n v="0.6"/>
    <n v="4950"/>
    <n v="2970"/>
    <n v="1188"/>
    <n v="0.4"/>
  </r>
  <r>
    <x v="0"/>
    <n v="1185732"/>
    <x v="40"/>
    <x v="3"/>
    <x v="3"/>
    <x v="4"/>
    <x v="1"/>
    <n v="0.55000000000000004"/>
    <n v="2000"/>
    <n v="1100"/>
    <n v="385"/>
    <n v="0.35"/>
  </r>
  <r>
    <x v="0"/>
    <n v="1185732"/>
    <x v="40"/>
    <x v="3"/>
    <x v="3"/>
    <x v="4"/>
    <x v="2"/>
    <n v="0.5"/>
    <n v="1750"/>
    <n v="875"/>
    <n v="306.25"/>
    <n v="0.35"/>
  </r>
  <r>
    <x v="0"/>
    <n v="1185732"/>
    <x v="40"/>
    <x v="3"/>
    <x v="3"/>
    <x v="4"/>
    <x v="3"/>
    <n v="0.5"/>
    <n v="1000"/>
    <n v="500"/>
    <n v="200"/>
    <n v="0.4"/>
  </r>
  <r>
    <x v="0"/>
    <n v="1185732"/>
    <x v="40"/>
    <x v="3"/>
    <x v="3"/>
    <x v="4"/>
    <x v="4"/>
    <n v="0.6"/>
    <n v="1250"/>
    <n v="750"/>
    <n v="262.5"/>
    <n v="0.35"/>
  </r>
  <r>
    <x v="0"/>
    <n v="1185732"/>
    <x v="40"/>
    <x v="3"/>
    <x v="3"/>
    <x v="4"/>
    <x v="5"/>
    <n v="0.65"/>
    <n v="2500"/>
    <n v="1625"/>
    <n v="812.5"/>
    <n v="0.5"/>
  </r>
  <r>
    <x v="0"/>
    <n v="1185732"/>
    <x v="41"/>
    <x v="3"/>
    <x v="3"/>
    <x v="4"/>
    <x v="0"/>
    <n v="0.5"/>
    <n v="5000"/>
    <n v="2500"/>
    <n v="1000"/>
    <n v="0.4"/>
  </r>
  <r>
    <x v="0"/>
    <n v="1185732"/>
    <x v="41"/>
    <x v="3"/>
    <x v="3"/>
    <x v="4"/>
    <x v="1"/>
    <n v="0.45000000000000007"/>
    <n v="2500"/>
    <n v="1125.0000000000002"/>
    <n v="393.75000000000006"/>
    <n v="0.35"/>
  </r>
  <r>
    <x v="0"/>
    <n v="1185732"/>
    <x v="41"/>
    <x v="3"/>
    <x v="3"/>
    <x v="4"/>
    <x v="2"/>
    <n v="0.4"/>
    <n v="2000"/>
    <n v="800"/>
    <n v="280"/>
    <n v="0.35"/>
  </r>
  <r>
    <x v="0"/>
    <n v="1185732"/>
    <x v="41"/>
    <x v="3"/>
    <x v="3"/>
    <x v="4"/>
    <x v="3"/>
    <n v="0.4"/>
    <n v="1750"/>
    <n v="700"/>
    <n v="280"/>
    <n v="0.4"/>
  </r>
  <r>
    <x v="0"/>
    <n v="1185732"/>
    <x v="41"/>
    <x v="3"/>
    <x v="3"/>
    <x v="4"/>
    <x v="4"/>
    <n v="0.5"/>
    <n v="1750"/>
    <n v="875"/>
    <n v="306.25"/>
    <n v="0.35"/>
  </r>
  <r>
    <x v="0"/>
    <n v="1185732"/>
    <x v="41"/>
    <x v="3"/>
    <x v="3"/>
    <x v="4"/>
    <x v="5"/>
    <n v="0.55000000000000004"/>
    <n v="3500"/>
    <n v="1925.0000000000002"/>
    <n v="962.50000000000011"/>
    <n v="0.5"/>
  </r>
  <r>
    <x v="0"/>
    <n v="1185732"/>
    <x v="42"/>
    <x v="3"/>
    <x v="3"/>
    <x v="4"/>
    <x v="0"/>
    <n v="0.5"/>
    <n v="5750"/>
    <n v="2875"/>
    <n v="1150"/>
    <n v="0.4"/>
  </r>
  <r>
    <x v="0"/>
    <n v="1185732"/>
    <x v="42"/>
    <x v="3"/>
    <x v="3"/>
    <x v="4"/>
    <x v="1"/>
    <n v="0.45000000000000007"/>
    <n v="3250"/>
    <n v="1462.5000000000002"/>
    <n v="511.87500000000006"/>
    <n v="0.35"/>
  </r>
  <r>
    <x v="0"/>
    <n v="1185732"/>
    <x v="42"/>
    <x v="3"/>
    <x v="3"/>
    <x v="4"/>
    <x v="2"/>
    <n v="0.4"/>
    <n v="2500"/>
    <n v="1000"/>
    <n v="350"/>
    <n v="0.35"/>
  </r>
  <r>
    <x v="0"/>
    <n v="1185732"/>
    <x v="42"/>
    <x v="3"/>
    <x v="3"/>
    <x v="4"/>
    <x v="3"/>
    <n v="0.4"/>
    <n v="2000"/>
    <n v="800"/>
    <n v="320"/>
    <n v="0.4"/>
  </r>
  <r>
    <x v="0"/>
    <n v="1185732"/>
    <x v="42"/>
    <x v="3"/>
    <x v="3"/>
    <x v="4"/>
    <x v="4"/>
    <n v="0.5"/>
    <n v="2250"/>
    <n v="1125"/>
    <n v="393.75"/>
    <n v="0.35"/>
  </r>
  <r>
    <x v="0"/>
    <n v="1185732"/>
    <x v="42"/>
    <x v="3"/>
    <x v="3"/>
    <x v="4"/>
    <x v="5"/>
    <n v="0.55000000000000004"/>
    <n v="4000"/>
    <n v="2200"/>
    <n v="1100"/>
    <n v="0.5"/>
  </r>
  <r>
    <x v="0"/>
    <n v="1185732"/>
    <x v="43"/>
    <x v="3"/>
    <x v="3"/>
    <x v="4"/>
    <x v="0"/>
    <n v="0.5"/>
    <n v="5500"/>
    <n v="2750"/>
    <n v="1100"/>
    <n v="0.4"/>
  </r>
  <r>
    <x v="0"/>
    <n v="1185732"/>
    <x v="43"/>
    <x v="3"/>
    <x v="3"/>
    <x v="4"/>
    <x v="1"/>
    <n v="0.45000000000000007"/>
    <n v="3250"/>
    <n v="1462.5000000000002"/>
    <n v="511.87500000000006"/>
    <n v="0.35"/>
  </r>
  <r>
    <x v="0"/>
    <n v="1185732"/>
    <x v="43"/>
    <x v="3"/>
    <x v="3"/>
    <x v="4"/>
    <x v="2"/>
    <n v="0.4"/>
    <n v="2500"/>
    <n v="1000"/>
    <n v="350"/>
    <n v="0.35"/>
  </r>
  <r>
    <x v="0"/>
    <n v="1185732"/>
    <x v="43"/>
    <x v="3"/>
    <x v="3"/>
    <x v="4"/>
    <x v="3"/>
    <n v="0.4"/>
    <n v="2250"/>
    <n v="900"/>
    <n v="360"/>
    <n v="0.4"/>
  </r>
  <r>
    <x v="0"/>
    <n v="1185732"/>
    <x v="43"/>
    <x v="3"/>
    <x v="3"/>
    <x v="4"/>
    <x v="4"/>
    <n v="0.5"/>
    <n v="2000"/>
    <n v="1000"/>
    <n v="350"/>
    <n v="0.35"/>
  </r>
  <r>
    <x v="0"/>
    <n v="1185732"/>
    <x v="43"/>
    <x v="3"/>
    <x v="3"/>
    <x v="4"/>
    <x v="5"/>
    <n v="0.55000000000000004"/>
    <n v="3750"/>
    <n v="2062.5"/>
    <n v="1031.25"/>
    <n v="0.5"/>
  </r>
  <r>
    <x v="0"/>
    <n v="1185732"/>
    <x v="44"/>
    <x v="3"/>
    <x v="3"/>
    <x v="4"/>
    <x v="0"/>
    <n v="0.5"/>
    <n v="5000"/>
    <n v="2500"/>
    <n v="1000"/>
    <n v="0.4"/>
  </r>
  <r>
    <x v="0"/>
    <n v="1185732"/>
    <x v="44"/>
    <x v="3"/>
    <x v="3"/>
    <x v="4"/>
    <x v="1"/>
    <n v="0.45000000000000007"/>
    <n v="3000"/>
    <n v="1350.0000000000002"/>
    <n v="472.50000000000006"/>
    <n v="0.35"/>
  </r>
  <r>
    <x v="0"/>
    <n v="1185732"/>
    <x v="44"/>
    <x v="3"/>
    <x v="3"/>
    <x v="4"/>
    <x v="2"/>
    <n v="0.4"/>
    <n v="2000"/>
    <n v="800"/>
    <n v="280"/>
    <n v="0.35"/>
  </r>
  <r>
    <x v="0"/>
    <n v="1185732"/>
    <x v="44"/>
    <x v="3"/>
    <x v="3"/>
    <x v="4"/>
    <x v="3"/>
    <n v="0.4"/>
    <n v="1750"/>
    <n v="700"/>
    <n v="280"/>
    <n v="0.4"/>
  </r>
  <r>
    <x v="0"/>
    <n v="1185732"/>
    <x v="44"/>
    <x v="3"/>
    <x v="3"/>
    <x v="4"/>
    <x v="4"/>
    <n v="0.5"/>
    <n v="1750"/>
    <n v="875"/>
    <n v="306.25"/>
    <n v="0.35"/>
  </r>
  <r>
    <x v="0"/>
    <n v="1185732"/>
    <x v="44"/>
    <x v="3"/>
    <x v="3"/>
    <x v="4"/>
    <x v="5"/>
    <n v="0.55000000000000004"/>
    <n v="2500"/>
    <n v="1375"/>
    <n v="687.5"/>
    <n v="0.5"/>
  </r>
  <r>
    <x v="0"/>
    <n v="1185732"/>
    <x v="45"/>
    <x v="3"/>
    <x v="3"/>
    <x v="4"/>
    <x v="0"/>
    <n v="0.6"/>
    <n v="4250"/>
    <n v="2550"/>
    <n v="1020"/>
    <n v="0.4"/>
  </r>
  <r>
    <x v="0"/>
    <n v="1185732"/>
    <x v="45"/>
    <x v="3"/>
    <x v="3"/>
    <x v="4"/>
    <x v="1"/>
    <n v="0.5"/>
    <n v="2500"/>
    <n v="1250"/>
    <n v="437.5"/>
    <n v="0.35"/>
  </r>
  <r>
    <x v="0"/>
    <n v="1185732"/>
    <x v="45"/>
    <x v="3"/>
    <x v="3"/>
    <x v="4"/>
    <x v="2"/>
    <n v="0.5"/>
    <n v="1500"/>
    <n v="750"/>
    <n v="262.5"/>
    <n v="0.35"/>
  </r>
  <r>
    <x v="0"/>
    <n v="1185732"/>
    <x v="45"/>
    <x v="3"/>
    <x v="3"/>
    <x v="4"/>
    <x v="3"/>
    <n v="0.5"/>
    <n v="1250"/>
    <n v="625"/>
    <n v="250"/>
    <n v="0.4"/>
  </r>
  <r>
    <x v="0"/>
    <n v="1185732"/>
    <x v="45"/>
    <x v="3"/>
    <x v="3"/>
    <x v="4"/>
    <x v="4"/>
    <n v="0.6"/>
    <n v="1250"/>
    <n v="750"/>
    <n v="262.5"/>
    <n v="0.35"/>
  </r>
  <r>
    <x v="0"/>
    <n v="1185732"/>
    <x v="45"/>
    <x v="3"/>
    <x v="3"/>
    <x v="4"/>
    <x v="5"/>
    <n v="0.64999999999999991"/>
    <n v="2500"/>
    <n v="1624.9999999999998"/>
    <n v="812.49999999999989"/>
    <n v="0.5"/>
  </r>
  <r>
    <x v="0"/>
    <n v="1185732"/>
    <x v="46"/>
    <x v="3"/>
    <x v="3"/>
    <x v="4"/>
    <x v="0"/>
    <n v="0.6"/>
    <n v="4000"/>
    <n v="2400"/>
    <n v="960"/>
    <n v="0.4"/>
  </r>
  <r>
    <x v="0"/>
    <n v="1185732"/>
    <x v="46"/>
    <x v="3"/>
    <x v="3"/>
    <x v="4"/>
    <x v="1"/>
    <n v="0.5"/>
    <n v="2500"/>
    <n v="1250"/>
    <n v="437.5"/>
    <n v="0.35"/>
  </r>
  <r>
    <x v="0"/>
    <n v="1185732"/>
    <x v="46"/>
    <x v="3"/>
    <x v="3"/>
    <x v="4"/>
    <x v="2"/>
    <n v="0.5"/>
    <n v="1950"/>
    <n v="975"/>
    <n v="341.25"/>
    <n v="0.35"/>
  </r>
  <r>
    <x v="0"/>
    <n v="1185732"/>
    <x v="46"/>
    <x v="3"/>
    <x v="3"/>
    <x v="4"/>
    <x v="3"/>
    <n v="0.5"/>
    <n v="1750"/>
    <n v="875"/>
    <n v="350"/>
    <n v="0.4"/>
  </r>
  <r>
    <x v="0"/>
    <n v="1185732"/>
    <x v="46"/>
    <x v="3"/>
    <x v="3"/>
    <x v="4"/>
    <x v="4"/>
    <n v="0.6"/>
    <n v="1500"/>
    <n v="900"/>
    <n v="315"/>
    <n v="0.35"/>
  </r>
  <r>
    <x v="0"/>
    <n v="1185732"/>
    <x v="46"/>
    <x v="3"/>
    <x v="3"/>
    <x v="4"/>
    <x v="5"/>
    <n v="0.64999999999999991"/>
    <n v="2500"/>
    <n v="1624.9999999999998"/>
    <n v="812.49999999999989"/>
    <n v="0.5"/>
  </r>
  <r>
    <x v="0"/>
    <n v="1185732"/>
    <x v="47"/>
    <x v="3"/>
    <x v="3"/>
    <x v="4"/>
    <x v="0"/>
    <n v="0.6"/>
    <n v="5000"/>
    <n v="3000"/>
    <n v="1200"/>
    <n v="0.4"/>
  </r>
  <r>
    <x v="0"/>
    <n v="1185732"/>
    <x v="47"/>
    <x v="3"/>
    <x v="3"/>
    <x v="4"/>
    <x v="1"/>
    <n v="0.5"/>
    <n v="3000"/>
    <n v="1500"/>
    <n v="525"/>
    <n v="0.35"/>
  </r>
  <r>
    <x v="0"/>
    <n v="1185732"/>
    <x v="47"/>
    <x v="3"/>
    <x v="3"/>
    <x v="4"/>
    <x v="2"/>
    <n v="0.5"/>
    <n v="2500"/>
    <n v="1250"/>
    <n v="437.5"/>
    <n v="0.35"/>
  </r>
  <r>
    <x v="0"/>
    <n v="1185732"/>
    <x v="47"/>
    <x v="3"/>
    <x v="3"/>
    <x v="4"/>
    <x v="3"/>
    <n v="0.5"/>
    <n v="2000"/>
    <n v="1000"/>
    <n v="400"/>
    <n v="0.4"/>
  </r>
  <r>
    <x v="0"/>
    <n v="1185732"/>
    <x v="47"/>
    <x v="3"/>
    <x v="3"/>
    <x v="4"/>
    <x v="4"/>
    <n v="0.6"/>
    <n v="2000"/>
    <n v="1200"/>
    <n v="420"/>
    <n v="0.35"/>
  </r>
  <r>
    <x v="0"/>
    <n v="1185732"/>
    <x v="47"/>
    <x v="3"/>
    <x v="3"/>
    <x v="4"/>
    <x v="5"/>
    <n v="0.64999999999999991"/>
    <n v="3000"/>
    <n v="1949.9999999999998"/>
    <n v="974.99999999999989"/>
    <n v="0.5"/>
  </r>
  <r>
    <x v="1"/>
    <n v="1197831"/>
    <x v="12"/>
    <x v="1"/>
    <x v="1"/>
    <x v="5"/>
    <x v="0"/>
    <n v="0.2"/>
    <n v="7250"/>
    <n v="1450"/>
    <n v="435"/>
    <n v="0.3"/>
  </r>
  <r>
    <x v="1"/>
    <n v="1197831"/>
    <x v="12"/>
    <x v="1"/>
    <x v="1"/>
    <x v="5"/>
    <x v="1"/>
    <n v="0.3"/>
    <n v="7250"/>
    <n v="2175"/>
    <n v="652.5"/>
    <n v="0.3"/>
  </r>
  <r>
    <x v="1"/>
    <n v="1197831"/>
    <x v="12"/>
    <x v="1"/>
    <x v="1"/>
    <x v="5"/>
    <x v="2"/>
    <n v="0.3"/>
    <n v="5250"/>
    <n v="1575"/>
    <n v="472.5"/>
    <n v="0.3"/>
  </r>
  <r>
    <x v="1"/>
    <n v="1197831"/>
    <x v="12"/>
    <x v="1"/>
    <x v="1"/>
    <x v="5"/>
    <x v="3"/>
    <n v="0.35"/>
    <n v="5250"/>
    <n v="1837.4999999999998"/>
    <n v="735"/>
    <n v="0.4"/>
  </r>
  <r>
    <x v="1"/>
    <n v="1197831"/>
    <x v="12"/>
    <x v="1"/>
    <x v="1"/>
    <x v="5"/>
    <x v="4"/>
    <n v="0.4"/>
    <n v="3750"/>
    <n v="1500"/>
    <n v="375"/>
    <n v="0.25"/>
  </r>
  <r>
    <x v="1"/>
    <n v="1197831"/>
    <x v="12"/>
    <x v="1"/>
    <x v="1"/>
    <x v="5"/>
    <x v="5"/>
    <n v="0.35"/>
    <n v="5250"/>
    <n v="1837.4999999999998"/>
    <n v="826.87499999999989"/>
    <n v="0.45"/>
  </r>
  <r>
    <x v="1"/>
    <n v="1197831"/>
    <x v="13"/>
    <x v="1"/>
    <x v="1"/>
    <x v="5"/>
    <x v="0"/>
    <n v="0.25"/>
    <n v="6750"/>
    <n v="1687.5"/>
    <n v="506.25"/>
    <n v="0.3"/>
  </r>
  <r>
    <x v="1"/>
    <n v="1197831"/>
    <x v="13"/>
    <x v="1"/>
    <x v="1"/>
    <x v="5"/>
    <x v="1"/>
    <n v="0.35"/>
    <n v="6500"/>
    <n v="2275"/>
    <n v="682.5"/>
    <n v="0.3"/>
  </r>
  <r>
    <x v="1"/>
    <n v="1197831"/>
    <x v="13"/>
    <x v="1"/>
    <x v="1"/>
    <x v="5"/>
    <x v="2"/>
    <n v="0.35"/>
    <n v="4750"/>
    <n v="1662.5"/>
    <n v="498.75"/>
    <n v="0.3"/>
  </r>
  <r>
    <x v="1"/>
    <n v="1197831"/>
    <x v="13"/>
    <x v="1"/>
    <x v="1"/>
    <x v="5"/>
    <x v="3"/>
    <n v="0.35"/>
    <n v="4250"/>
    <n v="1487.5"/>
    <n v="595"/>
    <n v="0.4"/>
  </r>
  <r>
    <x v="1"/>
    <n v="1197831"/>
    <x v="13"/>
    <x v="1"/>
    <x v="1"/>
    <x v="5"/>
    <x v="4"/>
    <n v="0.4"/>
    <n v="3000"/>
    <n v="1200"/>
    <n v="300"/>
    <n v="0.25"/>
  </r>
  <r>
    <x v="1"/>
    <n v="1197831"/>
    <x v="13"/>
    <x v="1"/>
    <x v="1"/>
    <x v="5"/>
    <x v="5"/>
    <n v="0.35"/>
    <n v="5000"/>
    <n v="1750"/>
    <n v="787.5"/>
    <n v="0.45"/>
  </r>
  <r>
    <x v="1"/>
    <n v="1197831"/>
    <x v="14"/>
    <x v="1"/>
    <x v="1"/>
    <x v="5"/>
    <x v="0"/>
    <n v="0.3"/>
    <n v="6750"/>
    <n v="2025"/>
    <n v="708.75"/>
    <n v="0.35"/>
  </r>
  <r>
    <x v="1"/>
    <n v="1197831"/>
    <x v="14"/>
    <x v="1"/>
    <x v="1"/>
    <x v="5"/>
    <x v="1"/>
    <n v="0.4"/>
    <n v="6750"/>
    <n v="2700"/>
    <n v="944.99999999999989"/>
    <n v="0.35"/>
  </r>
  <r>
    <x v="1"/>
    <n v="1197831"/>
    <x v="14"/>
    <x v="1"/>
    <x v="1"/>
    <x v="5"/>
    <x v="2"/>
    <n v="0.3"/>
    <n v="5000"/>
    <n v="1500"/>
    <n v="525"/>
    <n v="0.35"/>
  </r>
  <r>
    <x v="1"/>
    <n v="1197831"/>
    <x v="14"/>
    <x v="1"/>
    <x v="1"/>
    <x v="5"/>
    <x v="3"/>
    <n v="0.35000000000000003"/>
    <n v="4000"/>
    <n v="1400.0000000000002"/>
    <n v="630.00000000000011"/>
    <n v="0.45"/>
  </r>
  <r>
    <x v="1"/>
    <n v="1197831"/>
    <x v="14"/>
    <x v="1"/>
    <x v="1"/>
    <x v="5"/>
    <x v="4"/>
    <n v="0.4"/>
    <n v="3000"/>
    <n v="1200"/>
    <n v="360"/>
    <n v="0.3"/>
  </r>
  <r>
    <x v="1"/>
    <n v="1197831"/>
    <x v="14"/>
    <x v="1"/>
    <x v="1"/>
    <x v="5"/>
    <x v="5"/>
    <n v="0.35000000000000003"/>
    <n v="4500"/>
    <n v="1575.0000000000002"/>
    <n v="787.50000000000011"/>
    <n v="0.5"/>
  </r>
  <r>
    <x v="1"/>
    <n v="1197831"/>
    <x v="15"/>
    <x v="1"/>
    <x v="1"/>
    <x v="5"/>
    <x v="0"/>
    <n v="0.19999999999999998"/>
    <n v="7000"/>
    <n v="1399.9999999999998"/>
    <n v="489.99999999999989"/>
    <n v="0.35"/>
  </r>
  <r>
    <x v="1"/>
    <n v="1197831"/>
    <x v="15"/>
    <x v="1"/>
    <x v="1"/>
    <x v="5"/>
    <x v="1"/>
    <n v="0.30000000000000004"/>
    <n v="7000"/>
    <n v="2100.0000000000005"/>
    <n v="735.00000000000011"/>
    <n v="0.35"/>
  </r>
  <r>
    <x v="1"/>
    <n v="1197831"/>
    <x v="15"/>
    <x v="1"/>
    <x v="1"/>
    <x v="5"/>
    <x v="2"/>
    <n v="0.24999999999999997"/>
    <n v="5250"/>
    <n v="1312.4999999999998"/>
    <n v="459.37499999999989"/>
    <n v="0.35"/>
  </r>
  <r>
    <x v="1"/>
    <n v="1197831"/>
    <x v="15"/>
    <x v="1"/>
    <x v="1"/>
    <x v="5"/>
    <x v="3"/>
    <n v="0.30000000000000004"/>
    <n v="4250"/>
    <n v="1275.0000000000002"/>
    <n v="573.75000000000011"/>
    <n v="0.45"/>
  </r>
  <r>
    <x v="1"/>
    <n v="1197831"/>
    <x v="15"/>
    <x v="1"/>
    <x v="1"/>
    <x v="5"/>
    <x v="4"/>
    <n v="0.35"/>
    <n v="3250"/>
    <n v="1137.5"/>
    <n v="341.25"/>
    <n v="0.3"/>
  </r>
  <r>
    <x v="1"/>
    <n v="1197831"/>
    <x v="15"/>
    <x v="1"/>
    <x v="1"/>
    <x v="5"/>
    <x v="5"/>
    <n v="0.30000000000000004"/>
    <n v="6000"/>
    <n v="1800.0000000000002"/>
    <n v="900.00000000000011"/>
    <n v="0.5"/>
  </r>
  <r>
    <x v="1"/>
    <n v="1197831"/>
    <x v="16"/>
    <x v="1"/>
    <x v="1"/>
    <x v="5"/>
    <x v="0"/>
    <n v="0.19999999999999998"/>
    <n v="7500"/>
    <n v="1499.9999999999998"/>
    <n v="524.99999999999989"/>
    <n v="0.35"/>
  </r>
  <r>
    <x v="1"/>
    <n v="1197831"/>
    <x v="16"/>
    <x v="1"/>
    <x v="1"/>
    <x v="5"/>
    <x v="1"/>
    <n v="0.30000000000000004"/>
    <n v="7750"/>
    <n v="2325.0000000000005"/>
    <n v="813.75000000000011"/>
    <n v="0.35"/>
  </r>
  <r>
    <x v="1"/>
    <n v="1197831"/>
    <x v="16"/>
    <x v="1"/>
    <x v="1"/>
    <x v="5"/>
    <x v="2"/>
    <n v="0.24999999999999997"/>
    <n v="6250"/>
    <n v="1562.4999999999998"/>
    <n v="546.87499999999989"/>
    <n v="0.35"/>
  </r>
  <r>
    <x v="1"/>
    <n v="1197831"/>
    <x v="16"/>
    <x v="1"/>
    <x v="1"/>
    <x v="5"/>
    <x v="3"/>
    <n v="0.35000000000000003"/>
    <n v="5500"/>
    <n v="1925.0000000000002"/>
    <n v="866.25000000000011"/>
    <n v="0.45"/>
  </r>
  <r>
    <x v="1"/>
    <n v="1197831"/>
    <x v="16"/>
    <x v="1"/>
    <x v="1"/>
    <x v="5"/>
    <x v="4"/>
    <n v="0.5"/>
    <n v="4500"/>
    <n v="2250"/>
    <n v="675"/>
    <n v="0.3"/>
  </r>
  <r>
    <x v="1"/>
    <n v="1197831"/>
    <x v="16"/>
    <x v="1"/>
    <x v="1"/>
    <x v="5"/>
    <x v="5"/>
    <n v="0.45"/>
    <n v="8000"/>
    <n v="3600"/>
    <n v="1800"/>
    <n v="0.5"/>
  </r>
  <r>
    <x v="1"/>
    <n v="1197831"/>
    <x v="17"/>
    <x v="1"/>
    <x v="1"/>
    <x v="5"/>
    <x v="0"/>
    <n v="0.45"/>
    <n v="8000"/>
    <n v="3600"/>
    <n v="1260"/>
    <n v="0.35"/>
  </r>
  <r>
    <x v="1"/>
    <n v="1197831"/>
    <x v="17"/>
    <x v="1"/>
    <x v="1"/>
    <x v="5"/>
    <x v="1"/>
    <n v="0.5"/>
    <n v="8000"/>
    <n v="4000"/>
    <n v="1400"/>
    <n v="0.35"/>
  </r>
  <r>
    <x v="1"/>
    <n v="1197831"/>
    <x v="17"/>
    <x v="1"/>
    <x v="1"/>
    <x v="5"/>
    <x v="2"/>
    <n v="0.45"/>
    <n v="6500"/>
    <n v="2925"/>
    <n v="1023.7499999999999"/>
    <n v="0.35"/>
  </r>
  <r>
    <x v="1"/>
    <n v="1197831"/>
    <x v="17"/>
    <x v="1"/>
    <x v="1"/>
    <x v="5"/>
    <x v="3"/>
    <n v="0.45"/>
    <n v="6000"/>
    <n v="2700"/>
    <n v="1215"/>
    <n v="0.45"/>
  </r>
  <r>
    <x v="1"/>
    <n v="1197831"/>
    <x v="17"/>
    <x v="1"/>
    <x v="1"/>
    <x v="5"/>
    <x v="4"/>
    <n v="0.5"/>
    <n v="5000"/>
    <n v="2500"/>
    <n v="750"/>
    <n v="0.3"/>
  </r>
  <r>
    <x v="1"/>
    <n v="1197831"/>
    <x v="17"/>
    <x v="1"/>
    <x v="1"/>
    <x v="5"/>
    <x v="5"/>
    <n v="0.55000000000000004"/>
    <n v="8750"/>
    <n v="4812.5"/>
    <n v="2406.25"/>
    <n v="0.5"/>
  </r>
  <r>
    <x v="1"/>
    <n v="1197831"/>
    <x v="18"/>
    <x v="1"/>
    <x v="1"/>
    <x v="5"/>
    <x v="0"/>
    <n v="0.45"/>
    <n v="8250"/>
    <n v="3712.5"/>
    <n v="1484.9999999999998"/>
    <n v="0.39999999999999997"/>
  </r>
  <r>
    <x v="1"/>
    <n v="1197831"/>
    <x v="18"/>
    <x v="1"/>
    <x v="1"/>
    <x v="5"/>
    <x v="1"/>
    <n v="0.5"/>
    <n v="8250"/>
    <n v="4125"/>
    <n v="1649.9999999999998"/>
    <n v="0.39999999999999997"/>
  </r>
  <r>
    <x v="1"/>
    <n v="1197831"/>
    <x v="18"/>
    <x v="1"/>
    <x v="1"/>
    <x v="5"/>
    <x v="2"/>
    <n v="0.45"/>
    <n v="9750"/>
    <n v="4387.5"/>
    <n v="1754.9999999999998"/>
    <n v="0.39999999999999997"/>
  </r>
  <r>
    <x v="1"/>
    <n v="1197831"/>
    <x v="18"/>
    <x v="1"/>
    <x v="1"/>
    <x v="5"/>
    <x v="3"/>
    <n v="0.45"/>
    <n v="5750"/>
    <n v="2587.5"/>
    <n v="1293.75"/>
    <n v="0.5"/>
  </r>
  <r>
    <x v="1"/>
    <n v="1197831"/>
    <x v="18"/>
    <x v="1"/>
    <x v="1"/>
    <x v="5"/>
    <x v="4"/>
    <n v="0.5"/>
    <n v="5750"/>
    <n v="2875"/>
    <n v="1006.2499999999999"/>
    <n v="0.35"/>
  </r>
  <r>
    <x v="1"/>
    <n v="1197831"/>
    <x v="18"/>
    <x v="1"/>
    <x v="1"/>
    <x v="5"/>
    <x v="5"/>
    <n v="0.6"/>
    <n v="8500"/>
    <n v="5100"/>
    <n v="2805"/>
    <n v="0.55000000000000004"/>
  </r>
  <r>
    <x v="1"/>
    <n v="1197831"/>
    <x v="19"/>
    <x v="1"/>
    <x v="1"/>
    <x v="5"/>
    <x v="0"/>
    <n v="0.5"/>
    <n v="8000"/>
    <n v="4000"/>
    <n v="1599.9999999999998"/>
    <n v="0.39999999999999997"/>
  </r>
  <r>
    <x v="1"/>
    <n v="1197831"/>
    <x v="19"/>
    <x v="1"/>
    <x v="1"/>
    <x v="5"/>
    <x v="1"/>
    <n v="0.55000000000000004"/>
    <n v="8000"/>
    <n v="4400"/>
    <n v="1759.9999999999998"/>
    <n v="0.39999999999999997"/>
  </r>
  <r>
    <x v="1"/>
    <n v="1197831"/>
    <x v="19"/>
    <x v="1"/>
    <x v="1"/>
    <x v="5"/>
    <x v="2"/>
    <n v="0.5"/>
    <n v="9750"/>
    <n v="4875"/>
    <n v="1949.9999999999998"/>
    <n v="0.39999999999999997"/>
  </r>
  <r>
    <x v="1"/>
    <n v="1197831"/>
    <x v="19"/>
    <x v="1"/>
    <x v="1"/>
    <x v="5"/>
    <x v="3"/>
    <n v="0.5"/>
    <n v="5250"/>
    <n v="2625"/>
    <n v="1312.5"/>
    <n v="0.5"/>
  </r>
  <r>
    <x v="1"/>
    <n v="1197831"/>
    <x v="19"/>
    <x v="1"/>
    <x v="1"/>
    <x v="5"/>
    <x v="4"/>
    <n v="0.55000000000000004"/>
    <n v="5250"/>
    <n v="2887.5000000000005"/>
    <n v="1010.6250000000001"/>
    <n v="0.35"/>
  </r>
  <r>
    <x v="1"/>
    <n v="1197831"/>
    <x v="19"/>
    <x v="1"/>
    <x v="1"/>
    <x v="5"/>
    <x v="5"/>
    <n v="0.6"/>
    <n v="7750"/>
    <n v="4650"/>
    <n v="2557.5"/>
    <n v="0.55000000000000004"/>
  </r>
  <r>
    <x v="1"/>
    <n v="1197831"/>
    <x v="20"/>
    <x v="1"/>
    <x v="1"/>
    <x v="5"/>
    <x v="0"/>
    <n v="0.55000000000000004"/>
    <n v="7250"/>
    <n v="3987.5000000000005"/>
    <n v="1595"/>
    <n v="0.39999999999999997"/>
  </r>
  <r>
    <x v="1"/>
    <n v="1197831"/>
    <x v="20"/>
    <x v="1"/>
    <x v="1"/>
    <x v="5"/>
    <x v="1"/>
    <n v="0.55000000000000004"/>
    <n v="6750"/>
    <n v="3712.5000000000005"/>
    <n v="1485"/>
    <n v="0.39999999999999997"/>
  </r>
  <r>
    <x v="1"/>
    <n v="1197831"/>
    <x v="20"/>
    <x v="1"/>
    <x v="1"/>
    <x v="5"/>
    <x v="2"/>
    <n v="0.6"/>
    <n v="7250"/>
    <n v="4350"/>
    <n v="1739.9999999999998"/>
    <n v="0.39999999999999997"/>
  </r>
  <r>
    <x v="1"/>
    <n v="1197831"/>
    <x v="20"/>
    <x v="1"/>
    <x v="1"/>
    <x v="5"/>
    <x v="3"/>
    <n v="0.6"/>
    <n v="4500"/>
    <n v="2700"/>
    <n v="1350"/>
    <n v="0.5"/>
  </r>
  <r>
    <x v="1"/>
    <n v="1197831"/>
    <x v="20"/>
    <x v="1"/>
    <x v="1"/>
    <x v="5"/>
    <x v="4"/>
    <n v="0.55000000000000004"/>
    <n v="4500"/>
    <n v="2475"/>
    <n v="866.25"/>
    <n v="0.35"/>
  </r>
  <r>
    <x v="1"/>
    <n v="1197831"/>
    <x v="20"/>
    <x v="1"/>
    <x v="1"/>
    <x v="5"/>
    <x v="5"/>
    <n v="0.5"/>
    <n v="6750"/>
    <n v="3375"/>
    <n v="1856.2500000000002"/>
    <n v="0.55000000000000004"/>
  </r>
  <r>
    <x v="1"/>
    <n v="1197831"/>
    <x v="21"/>
    <x v="1"/>
    <x v="1"/>
    <x v="5"/>
    <x v="0"/>
    <n v="0.4"/>
    <n v="6250"/>
    <n v="2500"/>
    <n v="999.99999999999989"/>
    <n v="0.39999999999999997"/>
  </r>
  <r>
    <x v="1"/>
    <n v="1197831"/>
    <x v="21"/>
    <x v="1"/>
    <x v="1"/>
    <x v="5"/>
    <x v="1"/>
    <n v="0.4"/>
    <n v="6250"/>
    <n v="2500"/>
    <n v="999.99999999999989"/>
    <n v="0.39999999999999997"/>
  </r>
  <r>
    <x v="1"/>
    <n v="1197831"/>
    <x v="21"/>
    <x v="1"/>
    <x v="1"/>
    <x v="5"/>
    <x v="2"/>
    <n v="0.45"/>
    <n v="5750"/>
    <n v="2587.5"/>
    <n v="1035"/>
    <n v="0.39999999999999997"/>
  </r>
  <r>
    <x v="1"/>
    <n v="1197831"/>
    <x v="21"/>
    <x v="1"/>
    <x v="1"/>
    <x v="5"/>
    <x v="3"/>
    <n v="0.45"/>
    <n v="4250"/>
    <n v="1912.5"/>
    <n v="956.25"/>
    <n v="0.5"/>
  </r>
  <r>
    <x v="1"/>
    <n v="1197831"/>
    <x v="21"/>
    <x v="1"/>
    <x v="1"/>
    <x v="5"/>
    <x v="4"/>
    <n v="0.4"/>
    <n v="4000"/>
    <n v="1600"/>
    <n v="560"/>
    <n v="0.35"/>
  </r>
  <r>
    <x v="1"/>
    <n v="1197831"/>
    <x v="21"/>
    <x v="1"/>
    <x v="1"/>
    <x v="5"/>
    <x v="5"/>
    <n v="0.5"/>
    <n v="5750"/>
    <n v="2875"/>
    <n v="1581.2500000000002"/>
    <n v="0.55000000000000004"/>
  </r>
  <r>
    <x v="1"/>
    <n v="1197831"/>
    <x v="22"/>
    <x v="1"/>
    <x v="1"/>
    <x v="5"/>
    <x v="0"/>
    <n v="0.4"/>
    <n v="7250"/>
    <n v="2900"/>
    <n v="1160"/>
    <n v="0.39999999999999997"/>
  </r>
  <r>
    <x v="1"/>
    <n v="1197831"/>
    <x v="22"/>
    <x v="1"/>
    <x v="1"/>
    <x v="5"/>
    <x v="1"/>
    <n v="0.4"/>
    <n v="7250"/>
    <n v="2900"/>
    <n v="1160"/>
    <n v="0.39999999999999997"/>
  </r>
  <r>
    <x v="1"/>
    <n v="1197831"/>
    <x v="22"/>
    <x v="1"/>
    <x v="1"/>
    <x v="5"/>
    <x v="2"/>
    <n v="0.65"/>
    <n v="6500"/>
    <n v="4225"/>
    <n v="1689.9999999999998"/>
    <n v="0.39999999999999997"/>
  </r>
  <r>
    <x v="1"/>
    <n v="1197831"/>
    <x v="22"/>
    <x v="1"/>
    <x v="1"/>
    <x v="5"/>
    <x v="3"/>
    <n v="0.65"/>
    <n v="5000"/>
    <n v="3250"/>
    <n v="1625"/>
    <n v="0.5"/>
  </r>
  <r>
    <x v="1"/>
    <n v="1197831"/>
    <x v="22"/>
    <x v="1"/>
    <x v="1"/>
    <x v="5"/>
    <x v="4"/>
    <n v="0.6"/>
    <n v="4750"/>
    <n v="2850"/>
    <n v="997.49999999999989"/>
    <n v="0.35"/>
  </r>
  <r>
    <x v="1"/>
    <n v="1197831"/>
    <x v="22"/>
    <x v="1"/>
    <x v="1"/>
    <x v="5"/>
    <x v="5"/>
    <n v="0.70000000000000007"/>
    <n v="6750"/>
    <n v="4725"/>
    <n v="2598.75"/>
    <n v="0.55000000000000004"/>
  </r>
  <r>
    <x v="1"/>
    <n v="1197831"/>
    <x v="23"/>
    <x v="1"/>
    <x v="1"/>
    <x v="5"/>
    <x v="0"/>
    <n v="0.6"/>
    <n v="8250"/>
    <n v="4950"/>
    <n v="1979.9999999999998"/>
    <n v="0.39999999999999997"/>
  </r>
  <r>
    <x v="1"/>
    <n v="1197831"/>
    <x v="23"/>
    <x v="1"/>
    <x v="1"/>
    <x v="5"/>
    <x v="1"/>
    <n v="0.6"/>
    <n v="8250"/>
    <n v="4950"/>
    <n v="1979.9999999999998"/>
    <n v="0.39999999999999997"/>
  </r>
  <r>
    <x v="1"/>
    <n v="1197831"/>
    <x v="23"/>
    <x v="1"/>
    <x v="1"/>
    <x v="5"/>
    <x v="2"/>
    <n v="0.65"/>
    <n v="7250"/>
    <n v="4712.5"/>
    <n v="1884.9999999999998"/>
    <n v="0.39999999999999997"/>
  </r>
  <r>
    <x v="1"/>
    <n v="1197831"/>
    <x v="23"/>
    <x v="1"/>
    <x v="1"/>
    <x v="5"/>
    <x v="3"/>
    <n v="0.65"/>
    <n v="5750"/>
    <n v="3737.5"/>
    <n v="1868.75"/>
    <n v="0.5"/>
  </r>
  <r>
    <x v="1"/>
    <n v="1197831"/>
    <x v="23"/>
    <x v="1"/>
    <x v="1"/>
    <x v="5"/>
    <x v="4"/>
    <n v="0.6"/>
    <n v="5250"/>
    <n v="3150"/>
    <n v="1102.5"/>
    <n v="0.35"/>
  </r>
  <r>
    <x v="1"/>
    <n v="1197831"/>
    <x v="23"/>
    <x v="1"/>
    <x v="1"/>
    <x v="5"/>
    <x v="5"/>
    <n v="0.70000000000000007"/>
    <n v="7750"/>
    <n v="5425.0000000000009"/>
    <n v="2983.7500000000009"/>
    <n v="0.55000000000000004"/>
  </r>
  <r>
    <x v="0"/>
    <n v="1185732"/>
    <x v="48"/>
    <x v="0"/>
    <x v="4"/>
    <x v="6"/>
    <x v="0"/>
    <n v="0.45"/>
    <n v="4250"/>
    <n v="1912.5"/>
    <n v="1051.875"/>
    <n v="0.55000000000000004"/>
  </r>
  <r>
    <x v="0"/>
    <n v="1185732"/>
    <x v="48"/>
    <x v="0"/>
    <x v="4"/>
    <x v="6"/>
    <x v="1"/>
    <n v="0.45"/>
    <n v="2250"/>
    <n v="1012.5"/>
    <n v="354.375"/>
    <n v="0.35"/>
  </r>
  <r>
    <x v="0"/>
    <n v="1185732"/>
    <x v="48"/>
    <x v="0"/>
    <x v="4"/>
    <x v="6"/>
    <x v="2"/>
    <n v="0.35000000000000003"/>
    <n v="2250"/>
    <n v="787.50000000000011"/>
    <n v="315"/>
    <n v="0.39999999999999997"/>
  </r>
  <r>
    <x v="0"/>
    <n v="1185732"/>
    <x v="48"/>
    <x v="0"/>
    <x v="4"/>
    <x v="6"/>
    <x v="3"/>
    <n v="0.4"/>
    <n v="750"/>
    <n v="300"/>
    <n v="119.99999999999999"/>
    <n v="0.39999999999999997"/>
  </r>
  <r>
    <x v="0"/>
    <n v="1185732"/>
    <x v="48"/>
    <x v="0"/>
    <x v="4"/>
    <x v="6"/>
    <x v="4"/>
    <n v="0.54999999999999993"/>
    <n v="1250"/>
    <n v="687.49999999999989"/>
    <n v="240.62499999999994"/>
    <n v="0.35"/>
  </r>
  <r>
    <x v="0"/>
    <n v="1185732"/>
    <x v="48"/>
    <x v="0"/>
    <x v="4"/>
    <x v="6"/>
    <x v="5"/>
    <n v="0.45"/>
    <n v="2250"/>
    <n v="1012.5"/>
    <n v="303.75"/>
    <n v="0.3"/>
  </r>
  <r>
    <x v="0"/>
    <n v="1185732"/>
    <x v="49"/>
    <x v="0"/>
    <x v="4"/>
    <x v="6"/>
    <x v="0"/>
    <n v="0.45"/>
    <n v="4750"/>
    <n v="2137.5"/>
    <n v="1175.625"/>
    <n v="0.55000000000000004"/>
  </r>
  <r>
    <x v="0"/>
    <n v="1185732"/>
    <x v="49"/>
    <x v="0"/>
    <x v="4"/>
    <x v="6"/>
    <x v="1"/>
    <n v="0.45"/>
    <n v="1250"/>
    <n v="562.5"/>
    <n v="196.875"/>
    <n v="0.35"/>
  </r>
  <r>
    <x v="0"/>
    <n v="1185732"/>
    <x v="49"/>
    <x v="0"/>
    <x v="4"/>
    <x v="6"/>
    <x v="2"/>
    <n v="0.35000000000000003"/>
    <n v="1750"/>
    <n v="612.50000000000011"/>
    <n v="245.00000000000003"/>
    <n v="0.39999999999999997"/>
  </r>
  <r>
    <x v="0"/>
    <n v="1185732"/>
    <x v="49"/>
    <x v="0"/>
    <x v="4"/>
    <x v="6"/>
    <x v="3"/>
    <n v="0.4"/>
    <n v="500"/>
    <n v="200"/>
    <n v="80"/>
    <n v="0.39999999999999997"/>
  </r>
  <r>
    <x v="0"/>
    <n v="1185732"/>
    <x v="49"/>
    <x v="0"/>
    <x v="4"/>
    <x v="6"/>
    <x v="4"/>
    <n v="0.54999999999999993"/>
    <n v="1250"/>
    <n v="687.49999999999989"/>
    <n v="240.62499999999994"/>
    <n v="0.35"/>
  </r>
  <r>
    <x v="0"/>
    <n v="1185732"/>
    <x v="49"/>
    <x v="0"/>
    <x v="4"/>
    <x v="6"/>
    <x v="5"/>
    <n v="0.45"/>
    <n v="2250"/>
    <n v="1012.5"/>
    <n v="303.75"/>
    <n v="0.3"/>
  </r>
  <r>
    <x v="0"/>
    <n v="1185732"/>
    <x v="14"/>
    <x v="0"/>
    <x v="4"/>
    <x v="6"/>
    <x v="0"/>
    <n v="0.5"/>
    <n v="4450"/>
    <n v="2225"/>
    <n v="1223.75"/>
    <n v="0.55000000000000004"/>
  </r>
  <r>
    <x v="0"/>
    <n v="1185732"/>
    <x v="14"/>
    <x v="0"/>
    <x v="4"/>
    <x v="6"/>
    <x v="1"/>
    <n v="0.5"/>
    <n v="1500"/>
    <n v="750"/>
    <n v="262.5"/>
    <n v="0.35"/>
  </r>
  <r>
    <x v="0"/>
    <n v="1185732"/>
    <x v="14"/>
    <x v="0"/>
    <x v="4"/>
    <x v="6"/>
    <x v="2"/>
    <n v="0.4"/>
    <n v="1750"/>
    <n v="700"/>
    <n v="280"/>
    <n v="0.39999999999999997"/>
  </r>
  <r>
    <x v="0"/>
    <n v="1185732"/>
    <x v="14"/>
    <x v="0"/>
    <x v="4"/>
    <x v="6"/>
    <x v="3"/>
    <n v="0.45"/>
    <n v="250"/>
    <n v="112.5"/>
    <n v="44.999999999999993"/>
    <n v="0.39999999999999997"/>
  </r>
  <r>
    <x v="0"/>
    <n v="1185732"/>
    <x v="14"/>
    <x v="0"/>
    <x v="4"/>
    <x v="6"/>
    <x v="4"/>
    <n v="0.6"/>
    <n v="750"/>
    <n v="450"/>
    <n v="135"/>
    <n v="0.3"/>
  </r>
  <r>
    <x v="0"/>
    <n v="1185732"/>
    <x v="14"/>
    <x v="0"/>
    <x v="4"/>
    <x v="6"/>
    <x v="5"/>
    <n v="0.5"/>
    <n v="1750"/>
    <n v="875"/>
    <n v="218.75"/>
    <n v="0.25"/>
  </r>
  <r>
    <x v="0"/>
    <n v="1185732"/>
    <x v="50"/>
    <x v="0"/>
    <x v="4"/>
    <x v="6"/>
    <x v="0"/>
    <n v="0.5"/>
    <n v="4500"/>
    <n v="2250"/>
    <n v="1125"/>
    <n v="0.5"/>
  </r>
  <r>
    <x v="0"/>
    <n v="1185732"/>
    <x v="50"/>
    <x v="0"/>
    <x v="4"/>
    <x v="6"/>
    <x v="1"/>
    <n v="0.5"/>
    <n v="1500"/>
    <n v="750"/>
    <n v="225"/>
    <n v="0.3"/>
  </r>
  <r>
    <x v="0"/>
    <n v="1185732"/>
    <x v="50"/>
    <x v="0"/>
    <x v="4"/>
    <x v="6"/>
    <x v="2"/>
    <n v="0.4"/>
    <n v="1500"/>
    <n v="600"/>
    <n v="210"/>
    <n v="0.35"/>
  </r>
  <r>
    <x v="0"/>
    <n v="1185732"/>
    <x v="50"/>
    <x v="0"/>
    <x v="4"/>
    <x v="6"/>
    <x v="3"/>
    <n v="0.45"/>
    <n v="750"/>
    <n v="337.5"/>
    <n v="118.12499999999999"/>
    <n v="0.35"/>
  </r>
  <r>
    <x v="0"/>
    <n v="1185732"/>
    <x v="50"/>
    <x v="0"/>
    <x v="4"/>
    <x v="6"/>
    <x v="4"/>
    <n v="0.6"/>
    <n v="750"/>
    <n v="450"/>
    <n v="135"/>
    <n v="0.3"/>
  </r>
  <r>
    <x v="0"/>
    <n v="1185732"/>
    <x v="50"/>
    <x v="0"/>
    <x v="4"/>
    <x v="6"/>
    <x v="5"/>
    <n v="0.5"/>
    <n v="2000"/>
    <n v="1000"/>
    <n v="250"/>
    <n v="0.25"/>
  </r>
  <r>
    <x v="0"/>
    <n v="1185732"/>
    <x v="51"/>
    <x v="0"/>
    <x v="4"/>
    <x v="6"/>
    <x v="0"/>
    <n v="0.6"/>
    <n v="4700"/>
    <n v="2820"/>
    <n v="1410"/>
    <n v="0.5"/>
  </r>
  <r>
    <x v="0"/>
    <n v="1185732"/>
    <x v="51"/>
    <x v="0"/>
    <x v="4"/>
    <x v="6"/>
    <x v="1"/>
    <n v="0.60000000000000009"/>
    <n v="1750"/>
    <n v="1050.0000000000002"/>
    <n v="315.00000000000006"/>
    <n v="0.3"/>
  </r>
  <r>
    <x v="0"/>
    <n v="1185732"/>
    <x v="51"/>
    <x v="0"/>
    <x v="4"/>
    <x v="6"/>
    <x v="2"/>
    <n v="0.55000000000000004"/>
    <n v="1500"/>
    <n v="825.00000000000011"/>
    <n v="288.75"/>
    <n v="0.35"/>
  </r>
  <r>
    <x v="0"/>
    <n v="1185732"/>
    <x v="51"/>
    <x v="0"/>
    <x v="4"/>
    <x v="6"/>
    <x v="3"/>
    <n v="0.55000000000000004"/>
    <n v="1000"/>
    <n v="550"/>
    <n v="192.5"/>
    <n v="0.35"/>
  </r>
  <r>
    <x v="0"/>
    <n v="1185732"/>
    <x v="51"/>
    <x v="0"/>
    <x v="4"/>
    <x v="6"/>
    <x v="4"/>
    <n v="0.65"/>
    <n v="1250"/>
    <n v="812.5"/>
    <n v="243.75"/>
    <n v="0.3"/>
  </r>
  <r>
    <x v="0"/>
    <n v="1185732"/>
    <x v="51"/>
    <x v="0"/>
    <x v="4"/>
    <x v="6"/>
    <x v="5"/>
    <n v="0.70000000000000007"/>
    <n v="2500"/>
    <n v="1750.0000000000002"/>
    <n v="525"/>
    <n v="0.3"/>
  </r>
  <r>
    <x v="0"/>
    <n v="1185732"/>
    <x v="52"/>
    <x v="0"/>
    <x v="4"/>
    <x v="6"/>
    <x v="0"/>
    <n v="0.65"/>
    <n v="5000"/>
    <n v="3250"/>
    <n v="1787.5000000000002"/>
    <n v="0.55000000000000004"/>
  </r>
  <r>
    <x v="0"/>
    <n v="1185732"/>
    <x v="52"/>
    <x v="0"/>
    <x v="4"/>
    <x v="6"/>
    <x v="1"/>
    <n v="0.60000000000000009"/>
    <n v="2500"/>
    <n v="1500.0000000000002"/>
    <n v="525"/>
    <n v="0.35"/>
  </r>
  <r>
    <x v="0"/>
    <n v="1185732"/>
    <x v="52"/>
    <x v="0"/>
    <x v="4"/>
    <x v="6"/>
    <x v="2"/>
    <n v="0.55000000000000004"/>
    <n v="1750"/>
    <n v="962.50000000000011"/>
    <n v="385"/>
    <n v="0.39999999999999997"/>
  </r>
  <r>
    <x v="0"/>
    <n v="1185732"/>
    <x v="52"/>
    <x v="0"/>
    <x v="4"/>
    <x v="6"/>
    <x v="3"/>
    <n v="0.55000000000000004"/>
    <n v="1500"/>
    <n v="825.00000000000011"/>
    <n v="330"/>
    <n v="0.39999999999999997"/>
  </r>
  <r>
    <x v="0"/>
    <n v="1185732"/>
    <x v="52"/>
    <x v="0"/>
    <x v="4"/>
    <x v="6"/>
    <x v="4"/>
    <n v="0.65"/>
    <n v="1500"/>
    <n v="975"/>
    <n v="341.25"/>
    <n v="0.35"/>
  </r>
  <r>
    <x v="0"/>
    <n v="1185732"/>
    <x v="52"/>
    <x v="0"/>
    <x v="4"/>
    <x v="6"/>
    <x v="5"/>
    <n v="0.70000000000000007"/>
    <n v="3000"/>
    <n v="2100"/>
    <n v="630"/>
    <n v="0.3"/>
  </r>
  <r>
    <x v="0"/>
    <n v="1185732"/>
    <x v="18"/>
    <x v="0"/>
    <x v="4"/>
    <x v="6"/>
    <x v="0"/>
    <n v="0.65"/>
    <n v="5000"/>
    <n v="3250"/>
    <n v="1787.5000000000002"/>
    <n v="0.55000000000000004"/>
  </r>
  <r>
    <x v="0"/>
    <n v="1185732"/>
    <x v="18"/>
    <x v="0"/>
    <x v="4"/>
    <x v="6"/>
    <x v="1"/>
    <n v="0.60000000000000009"/>
    <n v="3000"/>
    <n v="1800.0000000000002"/>
    <n v="630"/>
    <n v="0.35"/>
  </r>
  <r>
    <x v="0"/>
    <n v="1185732"/>
    <x v="18"/>
    <x v="0"/>
    <x v="4"/>
    <x v="6"/>
    <x v="2"/>
    <n v="0.55000000000000004"/>
    <n v="2250"/>
    <n v="1237.5"/>
    <n v="494.99999999999994"/>
    <n v="0.39999999999999997"/>
  </r>
  <r>
    <x v="0"/>
    <n v="1185732"/>
    <x v="18"/>
    <x v="0"/>
    <x v="4"/>
    <x v="6"/>
    <x v="3"/>
    <n v="0.55000000000000004"/>
    <n v="1750"/>
    <n v="962.50000000000011"/>
    <n v="385"/>
    <n v="0.39999999999999997"/>
  </r>
  <r>
    <x v="0"/>
    <n v="1185732"/>
    <x v="18"/>
    <x v="0"/>
    <x v="4"/>
    <x v="6"/>
    <x v="4"/>
    <n v="0.65"/>
    <n v="2000"/>
    <n v="1300"/>
    <n v="454.99999999999994"/>
    <n v="0.35"/>
  </r>
  <r>
    <x v="0"/>
    <n v="1185732"/>
    <x v="18"/>
    <x v="0"/>
    <x v="4"/>
    <x v="6"/>
    <x v="5"/>
    <n v="0.70000000000000007"/>
    <n v="3750"/>
    <n v="2625.0000000000005"/>
    <n v="787.50000000000011"/>
    <n v="0.3"/>
  </r>
  <r>
    <x v="0"/>
    <n v="1185732"/>
    <x v="53"/>
    <x v="0"/>
    <x v="4"/>
    <x v="6"/>
    <x v="0"/>
    <n v="0.65"/>
    <n v="5250"/>
    <n v="3412.5"/>
    <n v="1876.8750000000002"/>
    <n v="0.55000000000000004"/>
  </r>
  <r>
    <x v="0"/>
    <n v="1185732"/>
    <x v="53"/>
    <x v="0"/>
    <x v="4"/>
    <x v="6"/>
    <x v="1"/>
    <n v="0.60000000000000009"/>
    <n v="3000"/>
    <n v="1800.0000000000002"/>
    <n v="630"/>
    <n v="0.35"/>
  </r>
  <r>
    <x v="0"/>
    <n v="1185732"/>
    <x v="53"/>
    <x v="0"/>
    <x v="4"/>
    <x v="6"/>
    <x v="2"/>
    <n v="0.55000000000000004"/>
    <n v="2250"/>
    <n v="1237.5"/>
    <n v="494.99999999999994"/>
    <n v="0.39999999999999997"/>
  </r>
  <r>
    <x v="0"/>
    <n v="1185732"/>
    <x v="53"/>
    <x v="0"/>
    <x v="4"/>
    <x v="6"/>
    <x v="3"/>
    <n v="0.55000000000000004"/>
    <n v="2000"/>
    <n v="1100"/>
    <n v="439.99999999999994"/>
    <n v="0.39999999999999997"/>
  </r>
  <r>
    <x v="0"/>
    <n v="1185732"/>
    <x v="53"/>
    <x v="0"/>
    <x v="4"/>
    <x v="6"/>
    <x v="4"/>
    <n v="0.65"/>
    <n v="1750"/>
    <n v="1137.5"/>
    <n v="398.125"/>
    <n v="0.35"/>
  </r>
  <r>
    <x v="0"/>
    <n v="1185732"/>
    <x v="53"/>
    <x v="0"/>
    <x v="4"/>
    <x v="6"/>
    <x v="5"/>
    <n v="0.70000000000000007"/>
    <n v="3500"/>
    <n v="2450.0000000000005"/>
    <n v="735.00000000000011"/>
    <n v="0.3"/>
  </r>
  <r>
    <x v="0"/>
    <n v="1185732"/>
    <x v="54"/>
    <x v="0"/>
    <x v="4"/>
    <x v="6"/>
    <x v="0"/>
    <n v="0.65"/>
    <n v="4750"/>
    <n v="3087.5"/>
    <n v="1543.75"/>
    <n v="0.5"/>
  </r>
  <r>
    <x v="0"/>
    <n v="1185732"/>
    <x v="54"/>
    <x v="0"/>
    <x v="4"/>
    <x v="6"/>
    <x v="1"/>
    <n v="0.5"/>
    <n v="2750"/>
    <n v="1375"/>
    <n v="412.5"/>
    <n v="0.3"/>
  </r>
  <r>
    <x v="0"/>
    <n v="1185732"/>
    <x v="54"/>
    <x v="0"/>
    <x v="4"/>
    <x v="6"/>
    <x v="2"/>
    <n v="0.45"/>
    <n v="2000"/>
    <n v="900"/>
    <n v="315"/>
    <n v="0.35"/>
  </r>
  <r>
    <x v="0"/>
    <n v="1185732"/>
    <x v="54"/>
    <x v="0"/>
    <x v="4"/>
    <x v="6"/>
    <x v="3"/>
    <n v="0.45"/>
    <n v="1750"/>
    <n v="787.5"/>
    <n v="275.625"/>
    <n v="0.35"/>
  </r>
  <r>
    <x v="0"/>
    <n v="1185732"/>
    <x v="54"/>
    <x v="0"/>
    <x v="4"/>
    <x v="6"/>
    <x v="4"/>
    <n v="0.54999999999999993"/>
    <n v="1250"/>
    <n v="687.49999999999989"/>
    <n v="206.24999999999997"/>
    <n v="0.3"/>
  </r>
  <r>
    <x v="0"/>
    <n v="1185732"/>
    <x v="54"/>
    <x v="0"/>
    <x v="4"/>
    <x v="6"/>
    <x v="5"/>
    <n v="0.6"/>
    <n v="2250"/>
    <n v="1350"/>
    <n v="337.5"/>
    <n v="0.25"/>
  </r>
  <r>
    <x v="0"/>
    <n v="1185732"/>
    <x v="55"/>
    <x v="0"/>
    <x v="4"/>
    <x v="6"/>
    <x v="0"/>
    <n v="0.6"/>
    <n v="4000"/>
    <n v="2400"/>
    <n v="1200"/>
    <n v="0.5"/>
  </r>
  <r>
    <x v="0"/>
    <n v="1185732"/>
    <x v="55"/>
    <x v="0"/>
    <x v="4"/>
    <x v="6"/>
    <x v="1"/>
    <n v="0.5"/>
    <n v="2250"/>
    <n v="1125"/>
    <n v="337.5"/>
    <n v="0.3"/>
  </r>
  <r>
    <x v="0"/>
    <n v="1185732"/>
    <x v="55"/>
    <x v="0"/>
    <x v="4"/>
    <x v="6"/>
    <x v="2"/>
    <n v="0.5"/>
    <n v="1250"/>
    <n v="625"/>
    <n v="218.75"/>
    <n v="0.35"/>
  </r>
  <r>
    <x v="0"/>
    <n v="1185732"/>
    <x v="55"/>
    <x v="0"/>
    <x v="4"/>
    <x v="6"/>
    <x v="3"/>
    <n v="0.5"/>
    <n v="1000"/>
    <n v="500"/>
    <n v="175"/>
    <n v="0.35"/>
  </r>
  <r>
    <x v="0"/>
    <n v="1185732"/>
    <x v="55"/>
    <x v="0"/>
    <x v="4"/>
    <x v="6"/>
    <x v="4"/>
    <n v="0.6"/>
    <n v="1000"/>
    <n v="600"/>
    <n v="180"/>
    <n v="0.3"/>
  </r>
  <r>
    <x v="0"/>
    <n v="1185732"/>
    <x v="55"/>
    <x v="0"/>
    <x v="4"/>
    <x v="6"/>
    <x v="5"/>
    <n v="0.64999999999999991"/>
    <n v="2250"/>
    <n v="1462.4999999999998"/>
    <n v="365.62499999999994"/>
    <n v="0.25"/>
  </r>
  <r>
    <x v="0"/>
    <n v="1185732"/>
    <x v="56"/>
    <x v="0"/>
    <x v="4"/>
    <x v="6"/>
    <x v="0"/>
    <n v="0.70000000000000007"/>
    <n v="3750"/>
    <n v="2625.0000000000005"/>
    <n v="1443.7500000000005"/>
    <n v="0.55000000000000004"/>
  </r>
  <r>
    <x v="0"/>
    <n v="1185732"/>
    <x v="56"/>
    <x v="0"/>
    <x v="4"/>
    <x v="6"/>
    <x v="1"/>
    <n v="0.60000000000000009"/>
    <n v="2000"/>
    <n v="1200.0000000000002"/>
    <n v="420.00000000000006"/>
    <n v="0.35"/>
  </r>
  <r>
    <x v="0"/>
    <n v="1185732"/>
    <x v="56"/>
    <x v="0"/>
    <x v="4"/>
    <x v="6"/>
    <x v="2"/>
    <n v="0.60000000000000009"/>
    <n v="1950"/>
    <n v="1170.0000000000002"/>
    <n v="468.00000000000006"/>
    <n v="0.39999999999999997"/>
  </r>
  <r>
    <x v="0"/>
    <n v="1185732"/>
    <x v="56"/>
    <x v="0"/>
    <x v="4"/>
    <x v="6"/>
    <x v="3"/>
    <n v="0.60000000000000009"/>
    <n v="1750"/>
    <n v="1050.0000000000002"/>
    <n v="420.00000000000006"/>
    <n v="0.39999999999999997"/>
  </r>
  <r>
    <x v="0"/>
    <n v="1185732"/>
    <x v="56"/>
    <x v="0"/>
    <x v="4"/>
    <x v="6"/>
    <x v="4"/>
    <n v="0.70000000000000007"/>
    <n v="1500"/>
    <n v="1050"/>
    <n v="367.5"/>
    <n v="0.35"/>
  </r>
  <r>
    <x v="0"/>
    <n v="1185732"/>
    <x v="56"/>
    <x v="0"/>
    <x v="4"/>
    <x v="6"/>
    <x v="5"/>
    <n v="0.75"/>
    <n v="2500"/>
    <n v="1875"/>
    <n v="562.5"/>
    <n v="0.3"/>
  </r>
  <r>
    <x v="0"/>
    <n v="1185732"/>
    <x v="57"/>
    <x v="0"/>
    <x v="4"/>
    <x v="6"/>
    <x v="0"/>
    <n v="0.70000000000000007"/>
    <n v="4750"/>
    <n v="3325.0000000000005"/>
    <n v="1828.7500000000005"/>
    <n v="0.55000000000000004"/>
  </r>
  <r>
    <x v="0"/>
    <n v="1185732"/>
    <x v="57"/>
    <x v="0"/>
    <x v="4"/>
    <x v="6"/>
    <x v="1"/>
    <n v="0.60000000000000009"/>
    <n v="2750"/>
    <n v="1650.0000000000002"/>
    <n v="577.5"/>
    <n v="0.35"/>
  </r>
  <r>
    <x v="0"/>
    <n v="1185732"/>
    <x v="57"/>
    <x v="0"/>
    <x v="4"/>
    <x v="6"/>
    <x v="2"/>
    <n v="0.60000000000000009"/>
    <n v="2250"/>
    <n v="1350.0000000000002"/>
    <n v="540"/>
    <n v="0.39999999999999997"/>
  </r>
  <r>
    <x v="0"/>
    <n v="1185732"/>
    <x v="57"/>
    <x v="0"/>
    <x v="4"/>
    <x v="6"/>
    <x v="3"/>
    <n v="0.60000000000000009"/>
    <n v="1750"/>
    <n v="1050.0000000000002"/>
    <n v="420.00000000000006"/>
    <n v="0.39999999999999997"/>
  </r>
  <r>
    <x v="0"/>
    <n v="1185732"/>
    <x v="57"/>
    <x v="0"/>
    <x v="4"/>
    <x v="6"/>
    <x v="4"/>
    <n v="0.70000000000000007"/>
    <n v="1750"/>
    <n v="1225.0000000000002"/>
    <n v="428.75000000000006"/>
    <n v="0.35"/>
  </r>
  <r>
    <x v="0"/>
    <n v="1185732"/>
    <x v="57"/>
    <x v="0"/>
    <x v="4"/>
    <x v="6"/>
    <x v="5"/>
    <n v="0.75"/>
    <n v="2750"/>
    <n v="2062.5"/>
    <n v="618.75"/>
    <n v="0.3"/>
  </r>
  <r>
    <x v="2"/>
    <n v="1128299"/>
    <x v="36"/>
    <x v="2"/>
    <x v="5"/>
    <x v="7"/>
    <x v="0"/>
    <n v="0.35"/>
    <n v="4500"/>
    <n v="1575"/>
    <n v="630"/>
    <n v="0.4"/>
  </r>
  <r>
    <x v="2"/>
    <n v="1128299"/>
    <x v="36"/>
    <x v="2"/>
    <x v="5"/>
    <x v="7"/>
    <x v="1"/>
    <n v="0.45"/>
    <n v="4500"/>
    <n v="2025"/>
    <n v="506.25"/>
    <n v="0.25"/>
  </r>
  <r>
    <x v="2"/>
    <n v="1128299"/>
    <x v="36"/>
    <x v="2"/>
    <x v="5"/>
    <x v="7"/>
    <x v="2"/>
    <n v="0.45"/>
    <n v="4500"/>
    <n v="2025"/>
    <n v="810"/>
    <n v="0.4"/>
  </r>
  <r>
    <x v="2"/>
    <n v="1128299"/>
    <x v="36"/>
    <x v="2"/>
    <x v="5"/>
    <x v="7"/>
    <x v="3"/>
    <n v="0.45"/>
    <n v="3000"/>
    <n v="1350"/>
    <n v="472.49999999999994"/>
    <n v="0.35"/>
  </r>
  <r>
    <x v="2"/>
    <n v="1128299"/>
    <x v="36"/>
    <x v="2"/>
    <x v="5"/>
    <x v="7"/>
    <x v="4"/>
    <n v="0.5"/>
    <n v="2500"/>
    <n v="1250"/>
    <n v="687.5"/>
    <n v="0.55000000000000004"/>
  </r>
  <r>
    <x v="2"/>
    <n v="1128299"/>
    <x v="36"/>
    <x v="2"/>
    <x v="5"/>
    <x v="7"/>
    <x v="5"/>
    <n v="0.45"/>
    <n v="4750"/>
    <n v="2137.5"/>
    <n v="427.5"/>
    <n v="0.2"/>
  </r>
  <r>
    <x v="2"/>
    <n v="1128299"/>
    <x v="37"/>
    <x v="2"/>
    <x v="5"/>
    <x v="7"/>
    <x v="0"/>
    <n v="0.35"/>
    <n v="5250"/>
    <n v="1837.4999999999998"/>
    <n v="735"/>
    <n v="0.4"/>
  </r>
  <r>
    <x v="2"/>
    <n v="1128299"/>
    <x v="37"/>
    <x v="2"/>
    <x v="5"/>
    <x v="7"/>
    <x v="1"/>
    <n v="0.45"/>
    <n v="4250"/>
    <n v="1912.5"/>
    <n v="478.125"/>
    <n v="0.25"/>
  </r>
  <r>
    <x v="2"/>
    <n v="1128299"/>
    <x v="37"/>
    <x v="2"/>
    <x v="5"/>
    <x v="7"/>
    <x v="2"/>
    <n v="0.45"/>
    <n v="4250"/>
    <n v="1912.5"/>
    <n v="765"/>
    <n v="0.4"/>
  </r>
  <r>
    <x v="2"/>
    <n v="1128299"/>
    <x v="37"/>
    <x v="2"/>
    <x v="5"/>
    <x v="7"/>
    <x v="3"/>
    <n v="0.45"/>
    <n v="2750"/>
    <n v="1237.5"/>
    <n v="433.125"/>
    <n v="0.35"/>
  </r>
  <r>
    <x v="2"/>
    <n v="1128299"/>
    <x v="37"/>
    <x v="2"/>
    <x v="5"/>
    <x v="7"/>
    <x v="4"/>
    <n v="0.5"/>
    <n v="2000"/>
    <n v="1000"/>
    <n v="550"/>
    <n v="0.55000000000000004"/>
  </r>
  <r>
    <x v="2"/>
    <n v="1128299"/>
    <x v="37"/>
    <x v="2"/>
    <x v="5"/>
    <x v="7"/>
    <x v="5"/>
    <n v="0.45"/>
    <n v="4000"/>
    <n v="1800"/>
    <n v="360"/>
    <n v="0.2"/>
  </r>
  <r>
    <x v="2"/>
    <n v="1128299"/>
    <x v="38"/>
    <x v="2"/>
    <x v="5"/>
    <x v="7"/>
    <x v="0"/>
    <n v="0.45"/>
    <n v="5500"/>
    <n v="2475"/>
    <n v="990"/>
    <n v="0.4"/>
  </r>
  <r>
    <x v="2"/>
    <n v="1128299"/>
    <x v="38"/>
    <x v="2"/>
    <x v="5"/>
    <x v="7"/>
    <x v="1"/>
    <n v="0.54999999999999993"/>
    <n v="4000"/>
    <n v="2199.9999999999995"/>
    <n v="549.99999999999989"/>
    <n v="0.25"/>
  </r>
  <r>
    <x v="2"/>
    <n v="1128299"/>
    <x v="38"/>
    <x v="2"/>
    <x v="5"/>
    <x v="7"/>
    <x v="2"/>
    <n v="0.54999999999999993"/>
    <n v="4000"/>
    <n v="2199.9999999999995"/>
    <n v="879.99999999999989"/>
    <n v="0.4"/>
  </r>
  <r>
    <x v="2"/>
    <n v="1128299"/>
    <x v="38"/>
    <x v="2"/>
    <x v="5"/>
    <x v="7"/>
    <x v="3"/>
    <n v="0.54999999999999993"/>
    <n v="3000"/>
    <n v="1649.9999999999998"/>
    <n v="577.49999999999989"/>
    <n v="0.35"/>
  </r>
  <r>
    <x v="2"/>
    <n v="1128299"/>
    <x v="38"/>
    <x v="2"/>
    <x v="5"/>
    <x v="7"/>
    <x v="4"/>
    <n v="0.6"/>
    <n v="1750"/>
    <n v="1050"/>
    <n v="577.5"/>
    <n v="0.55000000000000004"/>
  </r>
  <r>
    <x v="2"/>
    <n v="1128299"/>
    <x v="38"/>
    <x v="2"/>
    <x v="5"/>
    <x v="7"/>
    <x v="5"/>
    <n v="0.54999999999999993"/>
    <n v="3750"/>
    <n v="2062.4999999999995"/>
    <n v="412.49999999999994"/>
    <n v="0.2"/>
  </r>
  <r>
    <x v="2"/>
    <n v="1128299"/>
    <x v="39"/>
    <x v="2"/>
    <x v="5"/>
    <x v="7"/>
    <x v="0"/>
    <n v="0.6"/>
    <n v="5500"/>
    <n v="3300"/>
    <n v="1320"/>
    <n v="0.4"/>
  </r>
  <r>
    <x v="2"/>
    <n v="1128299"/>
    <x v="39"/>
    <x v="2"/>
    <x v="5"/>
    <x v="7"/>
    <x v="1"/>
    <n v="0.65"/>
    <n v="3500"/>
    <n v="2275"/>
    <n v="568.75"/>
    <n v="0.25"/>
  </r>
  <r>
    <x v="2"/>
    <n v="1128299"/>
    <x v="39"/>
    <x v="2"/>
    <x v="5"/>
    <x v="7"/>
    <x v="2"/>
    <n v="0.65"/>
    <n v="4000"/>
    <n v="2600"/>
    <n v="1040"/>
    <n v="0.4"/>
  </r>
  <r>
    <x v="2"/>
    <n v="1128299"/>
    <x v="39"/>
    <x v="2"/>
    <x v="5"/>
    <x v="7"/>
    <x v="3"/>
    <n v="0.6"/>
    <n v="3000"/>
    <n v="1800"/>
    <n v="630"/>
    <n v="0.35"/>
  </r>
  <r>
    <x v="2"/>
    <n v="1128299"/>
    <x v="39"/>
    <x v="2"/>
    <x v="5"/>
    <x v="7"/>
    <x v="4"/>
    <n v="0.65"/>
    <n v="2000"/>
    <n v="1300"/>
    <n v="715.00000000000011"/>
    <n v="0.55000000000000004"/>
  </r>
  <r>
    <x v="2"/>
    <n v="1128299"/>
    <x v="39"/>
    <x v="2"/>
    <x v="5"/>
    <x v="7"/>
    <x v="5"/>
    <n v="0.8"/>
    <n v="3500"/>
    <n v="2800"/>
    <n v="560"/>
    <n v="0.2"/>
  </r>
  <r>
    <x v="2"/>
    <n v="1128299"/>
    <x v="40"/>
    <x v="2"/>
    <x v="5"/>
    <x v="7"/>
    <x v="0"/>
    <n v="0.6"/>
    <n v="5500"/>
    <n v="3300"/>
    <n v="1485"/>
    <n v="0.45"/>
  </r>
  <r>
    <x v="2"/>
    <n v="1128299"/>
    <x v="40"/>
    <x v="2"/>
    <x v="5"/>
    <x v="7"/>
    <x v="1"/>
    <n v="0.65"/>
    <n v="4000"/>
    <n v="2600"/>
    <n v="780"/>
    <n v="0.3"/>
  </r>
  <r>
    <x v="2"/>
    <n v="1128299"/>
    <x v="40"/>
    <x v="2"/>
    <x v="5"/>
    <x v="7"/>
    <x v="2"/>
    <n v="0.65"/>
    <n v="4000"/>
    <n v="2600"/>
    <n v="1170"/>
    <n v="0.45"/>
  </r>
  <r>
    <x v="2"/>
    <n v="1128299"/>
    <x v="40"/>
    <x v="2"/>
    <x v="5"/>
    <x v="7"/>
    <x v="3"/>
    <n v="0.6"/>
    <n v="3000"/>
    <n v="1800"/>
    <n v="719.99999999999989"/>
    <n v="0.39999999999999997"/>
  </r>
  <r>
    <x v="2"/>
    <n v="1128299"/>
    <x v="40"/>
    <x v="2"/>
    <x v="5"/>
    <x v="7"/>
    <x v="4"/>
    <n v="0.65"/>
    <n v="2000"/>
    <n v="1300"/>
    <n v="780.00000000000011"/>
    <n v="0.60000000000000009"/>
  </r>
  <r>
    <x v="2"/>
    <n v="1128299"/>
    <x v="40"/>
    <x v="2"/>
    <x v="5"/>
    <x v="7"/>
    <x v="5"/>
    <n v="0.8"/>
    <n v="4500"/>
    <n v="3600"/>
    <n v="900"/>
    <n v="0.25"/>
  </r>
  <r>
    <x v="2"/>
    <n v="1128299"/>
    <x v="41"/>
    <x v="2"/>
    <x v="5"/>
    <x v="7"/>
    <x v="0"/>
    <n v="0.6"/>
    <n v="7000"/>
    <n v="4200"/>
    <n v="1890"/>
    <n v="0.45"/>
  </r>
  <r>
    <x v="2"/>
    <n v="1128299"/>
    <x v="41"/>
    <x v="2"/>
    <x v="5"/>
    <x v="7"/>
    <x v="1"/>
    <n v="0.65"/>
    <n v="5500"/>
    <n v="3575"/>
    <n v="1072.5"/>
    <n v="0.3"/>
  </r>
  <r>
    <x v="2"/>
    <n v="1128299"/>
    <x v="41"/>
    <x v="2"/>
    <x v="5"/>
    <x v="7"/>
    <x v="2"/>
    <n v="0.65"/>
    <n v="5500"/>
    <n v="3575"/>
    <n v="1608.75"/>
    <n v="0.45"/>
  </r>
  <r>
    <x v="2"/>
    <n v="1128299"/>
    <x v="41"/>
    <x v="2"/>
    <x v="5"/>
    <x v="7"/>
    <x v="3"/>
    <n v="0.6"/>
    <n v="4250"/>
    <n v="2550"/>
    <n v="1019.9999999999999"/>
    <n v="0.39999999999999997"/>
  </r>
  <r>
    <x v="2"/>
    <n v="1128299"/>
    <x v="41"/>
    <x v="2"/>
    <x v="5"/>
    <x v="7"/>
    <x v="4"/>
    <n v="0.65"/>
    <n v="3000"/>
    <n v="1950"/>
    <n v="1170.0000000000002"/>
    <n v="0.60000000000000009"/>
  </r>
  <r>
    <x v="2"/>
    <n v="1128299"/>
    <x v="41"/>
    <x v="2"/>
    <x v="5"/>
    <x v="7"/>
    <x v="5"/>
    <n v="0.8"/>
    <n v="6000"/>
    <n v="4800"/>
    <n v="1200"/>
    <n v="0.25"/>
  </r>
  <r>
    <x v="2"/>
    <n v="1128299"/>
    <x v="42"/>
    <x v="2"/>
    <x v="5"/>
    <x v="7"/>
    <x v="0"/>
    <n v="0.6"/>
    <n v="7500"/>
    <n v="4500"/>
    <n v="1800"/>
    <n v="0.4"/>
  </r>
  <r>
    <x v="2"/>
    <n v="1128299"/>
    <x v="42"/>
    <x v="2"/>
    <x v="5"/>
    <x v="7"/>
    <x v="1"/>
    <n v="0.65"/>
    <n v="6000"/>
    <n v="3900"/>
    <n v="975"/>
    <n v="0.25"/>
  </r>
  <r>
    <x v="2"/>
    <n v="1128299"/>
    <x v="42"/>
    <x v="2"/>
    <x v="5"/>
    <x v="7"/>
    <x v="2"/>
    <n v="0.65"/>
    <n v="5500"/>
    <n v="3575"/>
    <n v="1430"/>
    <n v="0.4"/>
  </r>
  <r>
    <x v="2"/>
    <n v="1128299"/>
    <x v="42"/>
    <x v="2"/>
    <x v="5"/>
    <x v="7"/>
    <x v="3"/>
    <n v="0.6"/>
    <n v="4500"/>
    <n v="2700"/>
    <n v="944.99999999999989"/>
    <n v="0.35"/>
  </r>
  <r>
    <x v="2"/>
    <n v="1128299"/>
    <x v="42"/>
    <x v="2"/>
    <x v="5"/>
    <x v="7"/>
    <x v="4"/>
    <n v="0.65"/>
    <n v="5000"/>
    <n v="3250"/>
    <n v="1787.5000000000002"/>
    <n v="0.55000000000000004"/>
  </r>
  <r>
    <x v="2"/>
    <n v="1128299"/>
    <x v="42"/>
    <x v="2"/>
    <x v="5"/>
    <x v="7"/>
    <x v="5"/>
    <n v="0.8"/>
    <n v="5000"/>
    <n v="4000"/>
    <n v="800"/>
    <n v="0.2"/>
  </r>
  <r>
    <x v="2"/>
    <n v="1128299"/>
    <x v="43"/>
    <x v="2"/>
    <x v="5"/>
    <x v="7"/>
    <x v="0"/>
    <n v="0.65"/>
    <n v="7000"/>
    <n v="4550"/>
    <n v="1820"/>
    <n v="0.4"/>
  </r>
  <r>
    <x v="2"/>
    <n v="1128299"/>
    <x v="43"/>
    <x v="2"/>
    <x v="5"/>
    <x v="7"/>
    <x v="1"/>
    <n v="0.70000000000000007"/>
    <n v="6500"/>
    <n v="4550"/>
    <n v="1137.5"/>
    <n v="0.25"/>
  </r>
  <r>
    <x v="2"/>
    <n v="1128299"/>
    <x v="43"/>
    <x v="2"/>
    <x v="5"/>
    <x v="7"/>
    <x v="2"/>
    <n v="0.65"/>
    <n v="5250"/>
    <n v="3412.5"/>
    <n v="1365"/>
    <n v="0.4"/>
  </r>
  <r>
    <x v="2"/>
    <n v="1128299"/>
    <x v="43"/>
    <x v="2"/>
    <x v="5"/>
    <x v="7"/>
    <x v="3"/>
    <n v="0.65"/>
    <n v="4750"/>
    <n v="3087.5"/>
    <n v="1080.625"/>
    <n v="0.35"/>
  </r>
  <r>
    <x v="2"/>
    <n v="1128299"/>
    <x v="43"/>
    <x v="2"/>
    <x v="5"/>
    <x v="7"/>
    <x v="4"/>
    <n v="0.75"/>
    <n v="4750"/>
    <n v="3562.5"/>
    <n v="1959.3750000000002"/>
    <n v="0.55000000000000004"/>
  </r>
  <r>
    <x v="2"/>
    <n v="1128299"/>
    <x v="43"/>
    <x v="2"/>
    <x v="5"/>
    <x v="7"/>
    <x v="5"/>
    <n v="0.8"/>
    <n v="4000"/>
    <n v="3200"/>
    <n v="640"/>
    <n v="0.2"/>
  </r>
  <r>
    <x v="2"/>
    <n v="1128299"/>
    <x v="44"/>
    <x v="2"/>
    <x v="5"/>
    <x v="7"/>
    <x v="0"/>
    <n v="0.60000000000000009"/>
    <n v="6000"/>
    <n v="3600.0000000000005"/>
    <n v="1260.0000000000002"/>
    <n v="0.35000000000000003"/>
  </r>
  <r>
    <x v="2"/>
    <n v="1128299"/>
    <x v="44"/>
    <x v="2"/>
    <x v="5"/>
    <x v="7"/>
    <x v="1"/>
    <n v="0.65000000000000013"/>
    <n v="6000"/>
    <n v="3900.0000000000009"/>
    <n v="780.00000000000023"/>
    <n v="0.2"/>
  </r>
  <r>
    <x v="2"/>
    <n v="1128299"/>
    <x v="44"/>
    <x v="2"/>
    <x v="5"/>
    <x v="7"/>
    <x v="2"/>
    <n v="0.60000000000000009"/>
    <n v="4500"/>
    <n v="2700.0000000000005"/>
    <n v="945.00000000000023"/>
    <n v="0.35000000000000003"/>
  </r>
  <r>
    <x v="2"/>
    <n v="1128299"/>
    <x v="44"/>
    <x v="2"/>
    <x v="5"/>
    <x v="7"/>
    <x v="3"/>
    <n v="0.60000000000000009"/>
    <n v="4000"/>
    <n v="2400.0000000000005"/>
    <n v="720.00000000000011"/>
    <n v="0.3"/>
  </r>
  <r>
    <x v="2"/>
    <n v="1128299"/>
    <x v="44"/>
    <x v="2"/>
    <x v="5"/>
    <x v="7"/>
    <x v="4"/>
    <n v="0.70000000000000007"/>
    <n v="4000"/>
    <n v="2800.0000000000005"/>
    <n v="1400.0000000000005"/>
    <n v="0.50000000000000011"/>
  </r>
  <r>
    <x v="2"/>
    <n v="1128299"/>
    <x v="44"/>
    <x v="2"/>
    <x v="5"/>
    <x v="7"/>
    <x v="5"/>
    <n v="0.75000000000000011"/>
    <n v="4500"/>
    <n v="3375.0000000000005"/>
    <n v="506.25000000000017"/>
    <n v="0.15000000000000002"/>
  </r>
  <r>
    <x v="2"/>
    <n v="1128299"/>
    <x v="45"/>
    <x v="2"/>
    <x v="5"/>
    <x v="7"/>
    <x v="0"/>
    <n v="0.60000000000000009"/>
    <n v="5500"/>
    <n v="3300.0000000000005"/>
    <n v="1155.0000000000002"/>
    <n v="0.35000000000000003"/>
  </r>
  <r>
    <x v="2"/>
    <n v="1128299"/>
    <x v="45"/>
    <x v="2"/>
    <x v="5"/>
    <x v="7"/>
    <x v="1"/>
    <n v="0.65000000000000013"/>
    <n v="5500"/>
    <n v="3575.0000000000009"/>
    <n v="715.00000000000023"/>
    <n v="0.2"/>
  </r>
  <r>
    <x v="2"/>
    <n v="1128299"/>
    <x v="45"/>
    <x v="2"/>
    <x v="5"/>
    <x v="7"/>
    <x v="2"/>
    <n v="0.60000000000000009"/>
    <n v="3750"/>
    <n v="2250.0000000000005"/>
    <n v="787.50000000000023"/>
    <n v="0.35000000000000003"/>
  </r>
  <r>
    <x v="2"/>
    <n v="1128299"/>
    <x v="45"/>
    <x v="2"/>
    <x v="5"/>
    <x v="7"/>
    <x v="3"/>
    <n v="0.60000000000000009"/>
    <n v="3500"/>
    <n v="2100.0000000000005"/>
    <n v="630.00000000000011"/>
    <n v="0.3"/>
  </r>
  <r>
    <x v="2"/>
    <n v="1128299"/>
    <x v="45"/>
    <x v="2"/>
    <x v="5"/>
    <x v="7"/>
    <x v="4"/>
    <n v="0.70000000000000007"/>
    <n v="3250"/>
    <n v="2275"/>
    <n v="1137.5000000000002"/>
    <n v="0.50000000000000011"/>
  </r>
  <r>
    <x v="2"/>
    <n v="1128299"/>
    <x v="45"/>
    <x v="2"/>
    <x v="5"/>
    <x v="7"/>
    <x v="5"/>
    <n v="0.75000000000000011"/>
    <n v="3750"/>
    <n v="2812.5000000000005"/>
    <n v="421.87500000000011"/>
    <n v="0.15000000000000002"/>
  </r>
  <r>
    <x v="2"/>
    <n v="1128299"/>
    <x v="46"/>
    <x v="2"/>
    <x v="5"/>
    <x v="7"/>
    <x v="0"/>
    <n v="0.60000000000000009"/>
    <n v="5750"/>
    <n v="3450.0000000000005"/>
    <n v="1207.5000000000002"/>
    <n v="0.35000000000000003"/>
  </r>
  <r>
    <x v="2"/>
    <n v="1128299"/>
    <x v="46"/>
    <x v="2"/>
    <x v="5"/>
    <x v="7"/>
    <x v="1"/>
    <n v="0.65000000000000013"/>
    <n v="5750"/>
    <n v="3737.5000000000009"/>
    <n v="747.50000000000023"/>
    <n v="0.2"/>
  </r>
  <r>
    <x v="2"/>
    <n v="1128299"/>
    <x v="46"/>
    <x v="2"/>
    <x v="5"/>
    <x v="7"/>
    <x v="2"/>
    <n v="0.60000000000000009"/>
    <n v="4250"/>
    <n v="2550.0000000000005"/>
    <n v="892.50000000000023"/>
    <n v="0.35000000000000003"/>
  </r>
  <r>
    <x v="2"/>
    <n v="1128299"/>
    <x v="46"/>
    <x v="2"/>
    <x v="5"/>
    <x v="7"/>
    <x v="3"/>
    <n v="0.60000000000000009"/>
    <n v="4000"/>
    <n v="2400.0000000000005"/>
    <n v="720.00000000000011"/>
    <n v="0.3"/>
  </r>
  <r>
    <x v="2"/>
    <n v="1128299"/>
    <x v="46"/>
    <x v="2"/>
    <x v="5"/>
    <x v="7"/>
    <x v="4"/>
    <n v="0.70000000000000007"/>
    <n v="3500"/>
    <n v="2450.0000000000005"/>
    <n v="1225.0000000000005"/>
    <n v="0.50000000000000011"/>
  </r>
  <r>
    <x v="2"/>
    <n v="1128299"/>
    <x v="46"/>
    <x v="2"/>
    <x v="5"/>
    <x v="7"/>
    <x v="5"/>
    <n v="0.75000000000000011"/>
    <n v="4750"/>
    <n v="3562.5000000000005"/>
    <n v="534.37500000000011"/>
    <n v="0.15000000000000002"/>
  </r>
  <r>
    <x v="2"/>
    <n v="1128299"/>
    <x v="47"/>
    <x v="2"/>
    <x v="5"/>
    <x v="7"/>
    <x v="0"/>
    <n v="0.60000000000000009"/>
    <n v="6750"/>
    <n v="4050.0000000000005"/>
    <n v="1417.5000000000002"/>
    <n v="0.35000000000000003"/>
  </r>
  <r>
    <x v="2"/>
    <n v="1128299"/>
    <x v="47"/>
    <x v="2"/>
    <x v="5"/>
    <x v="7"/>
    <x v="1"/>
    <n v="0.65000000000000013"/>
    <n v="6750"/>
    <n v="4387.5000000000009"/>
    <n v="877.50000000000023"/>
    <n v="0.2"/>
  </r>
  <r>
    <x v="2"/>
    <n v="1128299"/>
    <x v="47"/>
    <x v="2"/>
    <x v="5"/>
    <x v="7"/>
    <x v="2"/>
    <n v="0.60000000000000009"/>
    <n v="4750"/>
    <n v="2850.0000000000005"/>
    <n v="997.50000000000023"/>
    <n v="0.35000000000000003"/>
  </r>
  <r>
    <x v="2"/>
    <n v="1128299"/>
    <x v="47"/>
    <x v="2"/>
    <x v="5"/>
    <x v="7"/>
    <x v="3"/>
    <n v="0.60000000000000009"/>
    <n v="4750"/>
    <n v="2850.0000000000005"/>
    <n v="855.00000000000011"/>
    <n v="0.3"/>
  </r>
  <r>
    <x v="2"/>
    <n v="1128299"/>
    <x v="47"/>
    <x v="2"/>
    <x v="5"/>
    <x v="7"/>
    <x v="4"/>
    <n v="0.70000000000000007"/>
    <n v="4000"/>
    <n v="2800.0000000000005"/>
    <n v="1400.0000000000005"/>
    <n v="0.50000000000000011"/>
  </r>
  <r>
    <x v="2"/>
    <n v="1128299"/>
    <x v="47"/>
    <x v="2"/>
    <x v="5"/>
    <x v="7"/>
    <x v="5"/>
    <n v="0.75000000000000011"/>
    <n v="5000"/>
    <n v="3750.0000000000005"/>
    <n v="562.50000000000011"/>
    <n v="0.15000000000000002"/>
  </r>
  <r>
    <x v="2"/>
    <n v="1128299"/>
    <x v="58"/>
    <x v="2"/>
    <x v="6"/>
    <x v="8"/>
    <x v="0"/>
    <n v="0.3"/>
    <n v="4250"/>
    <n v="1275"/>
    <n v="446.25000000000006"/>
    <n v="0.35000000000000003"/>
  </r>
  <r>
    <x v="2"/>
    <n v="1128299"/>
    <x v="58"/>
    <x v="2"/>
    <x v="6"/>
    <x v="8"/>
    <x v="1"/>
    <n v="0.4"/>
    <n v="4250"/>
    <n v="1700"/>
    <n v="340"/>
    <n v="0.2"/>
  </r>
  <r>
    <x v="2"/>
    <n v="1128299"/>
    <x v="58"/>
    <x v="2"/>
    <x v="6"/>
    <x v="8"/>
    <x v="2"/>
    <n v="0.4"/>
    <n v="4250"/>
    <n v="1700"/>
    <n v="595"/>
    <n v="0.35000000000000003"/>
  </r>
  <r>
    <x v="2"/>
    <n v="1128299"/>
    <x v="58"/>
    <x v="2"/>
    <x v="6"/>
    <x v="8"/>
    <x v="3"/>
    <n v="0.4"/>
    <n v="2750"/>
    <n v="1100"/>
    <n v="330"/>
    <n v="0.3"/>
  </r>
  <r>
    <x v="2"/>
    <n v="1128299"/>
    <x v="58"/>
    <x v="2"/>
    <x v="6"/>
    <x v="8"/>
    <x v="4"/>
    <n v="0.45"/>
    <n v="2250"/>
    <n v="1012.5"/>
    <n v="506.25"/>
    <n v="0.5"/>
  </r>
  <r>
    <x v="2"/>
    <n v="1128299"/>
    <x v="58"/>
    <x v="2"/>
    <x v="6"/>
    <x v="8"/>
    <x v="5"/>
    <n v="0.4"/>
    <n v="4750"/>
    <n v="1900"/>
    <n v="285.00000000000006"/>
    <n v="0.15000000000000002"/>
  </r>
  <r>
    <x v="2"/>
    <n v="1128299"/>
    <x v="49"/>
    <x v="2"/>
    <x v="6"/>
    <x v="8"/>
    <x v="0"/>
    <n v="0.3"/>
    <n v="5250"/>
    <n v="1575"/>
    <n v="551.25"/>
    <n v="0.35000000000000003"/>
  </r>
  <r>
    <x v="2"/>
    <n v="1128299"/>
    <x v="49"/>
    <x v="2"/>
    <x v="6"/>
    <x v="8"/>
    <x v="1"/>
    <n v="0.4"/>
    <n v="4250"/>
    <n v="1700"/>
    <n v="340"/>
    <n v="0.2"/>
  </r>
  <r>
    <x v="2"/>
    <n v="1128299"/>
    <x v="49"/>
    <x v="2"/>
    <x v="6"/>
    <x v="8"/>
    <x v="2"/>
    <n v="0.4"/>
    <n v="4250"/>
    <n v="1700"/>
    <n v="595"/>
    <n v="0.35000000000000003"/>
  </r>
  <r>
    <x v="2"/>
    <n v="1128299"/>
    <x v="49"/>
    <x v="2"/>
    <x v="6"/>
    <x v="8"/>
    <x v="3"/>
    <n v="0.4"/>
    <n v="2750"/>
    <n v="1100"/>
    <n v="330"/>
    <n v="0.3"/>
  </r>
  <r>
    <x v="2"/>
    <n v="1128299"/>
    <x v="49"/>
    <x v="2"/>
    <x v="6"/>
    <x v="8"/>
    <x v="4"/>
    <n v="0.45"/>
    <n v="2000"/>
    <n v="900"/>
    <n v="450"/>
    <n v="0.5"/>
  </r>
  <r>
    <x v="2"/>
    <n v="1128299"/>
    <x v="49"/>
    <x v="2"/>
    <x v="6"/>
    <x v="8"/>
    <x v="5"/>
    <n v="0.4"/>
    <n v="4000"/>
    <n v="1600"/>
    <n v="240.00000000000003"/>
    <n v="0.15000000000000002"/>
  </r>
  <r>
    <x v="2"/>
    <n v="1128299"/>
    <x v="59"/>
    <x v="2"/>
    <x v="6"/>
    <x v="8"/>
    <x v="0"/>
    <n v="0.4"/>
    <n v="5500"/>
    <n v="2200"/>
    <n v="770.00000000000011"/>
    <n v="0.35000000000000003"/>
  </r>
  <r>
    <x v="2"/>
    <n v="1128299"/>
    <x v="59"/>
    <x v="2"/>
    <x v="6"/>
    <x v="8"/>
    <x v="1"/>
    <n v="0.49999999999999994"/>
    <n v="4000"/>
    <n v="1999.9999999999998"/>
    <n v="400"/>
    <n v="0.2"/>
  </r>
  <r>
    <x v="2"/>
    <n v="1128299"/>
    <x v="59"/>
    <x v="2"/>
    <x v="6"/>
    <x v="8"/>
    <x v="2"/>
    <n v="0.54999999999999993"/>
    <n v="4000"/>
    <n v="2199.9999999999995"/>
    <n v="769.99999999999989"/>
    <n v="0.35000000000000003"/>
  </r>
  <r>
    <x v="2"/>
    <n v="1128299"/>
    <x v="59"/>
    <x v="2"/>
    <x v="6"/>
    <x v="8"/>
    <x v="3"/>
    <n v="0.54999999999999993"/>
    <n v="3000"/>
    <n v="1649.9999999999998"/>
    <n v="494.99999999999989"/>
    <n v="0.3"/>
  </r>
  <r>
    <x v="2"/>
    <n v="1128299"/>
    <x v="59"/>
    <x v="2"/>
    <x v="6"/>
    <x v="8"/>
    <x v="4"/>
    <n v="0.6"/>
    <n v="1500"/>
    <n v="900"/>
    <n v="450"/>
    <n v="0.5"/>
  </r>
  <r>
    <x v="2"/>
    <n v="1128299"/>
    <x v="59"/>
    <x v="2"/>
    <x v="6"/>
    <x v="8"/>
    <x v="5"/>
    <n v="0.54999999999999993"/>
    <n v="3500"/>
    <n v="1924.9999999999998"/>
    <n v="288.75"/>
    <n v="0.15000000000000002"/>
  </r>
  <r>
    <x v="2"/>
    <n v="1128299"/>
    <x v="60"/>
    <x v="2"/>
    <x v="6"/>
    <x v="8"/>
    <x v="0"/>
    <n v="0.6"/>
    <n v="5250"/>
    <n v="3150"/>
    <n v="1102.5"/>
    <n v="0.35000000000000003"/>
  </r>
  <r>
    <x v="2"/>
    <n v="1128299"/>
    <x v="60"/>
    <x v="2"/>
    <x v="6"/>
    <x v="8"/>
    <x v="1"/>
    <n v="0.65"/>
    <n v="3250"/>
    <n v="2112.5"/>
    <n v="422.5"/>
    <n v="0.2"/>
  </r>
  <r>
    <x v="2"/>
    <n v="1128299"/>
    <x v="60"/>
    <x v="2"/>
    <x v="6"/>
    <x v="8"/>
    <x v="2"/>
    <n v="0.65"/>
    <n v="3750"/>
    <n v="2437.5"/>
    <n v="853.12500000000011"/>
    <n v="0.35000000000000003"/>
  </r>
  <r>
    <x v="2"/>
    <n v="1128299"/>
    <x v="60"/>
    <x v="2"/>
    <x v="6"/>
    <x v="8"/>
    <x v="3"/>
    <n v="0.6"/>
    <n v="2750"/>
    <n v="1650"/>
    <n v="495"/>
    <n v="0.3"/>
  </r>
  <r>
    <x v="2"/>
    <n v="1128299"/>
    <x v="60"/>
    <x v="2"/>
    <x v="6"/>
    <x v="8"/>
    <x v="4"/>
    <n v="0.65"/>
    <n v="1750"/>
    <n v="1137.5"/>
    <n v="568.75"/>
    <n v="0.5"/>
  </r>
  <r>
    <x v="2"/>
    <n v="1128299"/>
    <x v="60"/>
    <x v="2"/>
    <x v="6"/>
    <x v="8"/>
    <x v="5"/>
    <n v="0.8"/>
    <n v="3250"/>
    <n v="2600"/>
    <n v="390.00000000000006"/>
    <n v="0.15000000000000002"/>
  </r>
  <r>
    <x v="2"/>
    <n v="1128299"/>
    <x v="61"/>
    <x v="2"/>
    <x v="6"/>
    <x v="8"/>
    <x v="0"/>
    <n v="0.6"/>
    <n v="5250"/>
    <n v="3150"/>
    <n v="1575"/>
    <n v="0.5"/>
  </r>
  <r>
    <x v="2"/>
    <n v="1128299"/>
    <x v="61"/>
    <x v="2"/>
    <x v="6"/>
    <x v="8"/>
    <x v="1"/>
    <n v="0.65"/>
    <n v="3750"/>
    <n v="2437.5"/>
    <n v="853.125"/>
    <n v="0.35"/>
  </r>
  <r>
    <x v="2"/>
    <n v="1128299"/>
    <x v="61"/>
    <x v="2"/>
    <x v="6"/>
    <x v="8"/>
    <x v="2"/>
    <n v="0.65"/>
    <n v="3750"/>
    <n v="2437.5"/>
    <n v="1218.75"/>
    <n v="0.5"/>
  </r>
  <r>
    <x v="2"/>
    <n v="1128299"/>
    <x v="61"/>
    <x v="2"/>
    <x v="6"/>
    <x v="8"/>
    <x v="3"/>
    <n v="0.6"/>
    <n v="2750"/>
    <n v="1650"/>
    <n v="742.49999999999989"/>
    <n v="0.44999999999999996"/>
  </r>
  <r>
    <x v="2"/>
    <n v="1128299"/>
    <x v="61"/>
    <x v="2"/>
    <x v="6"/>
    <x v="8"/>
    <x v="4"/>
    <n v="0.65"/>
    <n v="1750"/>
    <n v="1137.5"/>
    <n v="739.37500000000011"/>
    <n v="0.65000000000000013"/>
  </r>
  <r>
    <x v="2"/>
    <n v="1128299"/>
    <x v="61"/>
    <x v="2"/>
    <x v="6"/>
    <x v="8"/>
    <x v="5"/>
    <n v="0.8"/>
    <n v="4750"/>
    <n v="3800"/>
    <n v="1140"/>
    <n v="0.3"/>
  </r>
  <r>
    <x v="2"/>
    <n v="1128299"/>
    <x v="52"/>
    <x v="2"/>
    <x v="6"/>
    <x v="8"/>
    <x v="0"/>
    <n v="0.6"/>
    <n v="7250"/>
    <n v="4350"/>
    <n v="2175"/>
    <n v="0.5"/>
  </r>
  <r>
    <x v="2"/>
    <n v="1128299"/>
    <x v="52"/>
    <x v="2"/>
    <x v="6"/>
    <x v="8"/>
    <x v="1"/>
    <n v="0.65"/>
    <n v="5750"/>
    <n v="3737.5"/>
    <n v="1308.125"/>
    <n v="0.35"/>
  </r>
  <r>
    <x v="2"/>
    <n v="1128299"/>
    <x v="52"/>
    <x v="2"/>
    <x v="6"/>
    <x v="8"/>
    <x v="2"/>
    <n v="0.65"/>
    <n v="5750"/>
    <n v="3737.5"/>
    <n v="1868.75"/>
    <n v="0.5"/>
  </r>
  <r>
    <x v="2"/>
    <n v="1128299"/>
    <x v="52"/>
    <x v="2"/>
    <x v="6"/>
    <x v="8"/>
    <x v="3"/>
    <n v="0.65"/>
    <n v="4500"/>
    <n v="2925"/>
    <n v="1316.2499999999998"/>
    <n v="0.44999999999999996"/>
  </r>
  <r>
    <x v="2"/>
    <n v="1128299"/>
    <x v="52"/>
    <x v="2"/>
    <x v="6"/>
    <x v="8"/>
    <x v="4"/>
    <n v="0.70000000000000007"/>
    <n v="3250"/>
    <n v="2275"/>
    <n v="1478.7500000000002"/>
    <n v="0.65000000000000013"/>
  </r>
  <r>
    <x v="2"/>
    <n v="1128299"/>
    <x v="52"/>
    <x v="2"/>
    <x v="6"/>
    <x v="8"/>
    <x v="5"/>
    <n v="0.85000000000000009"/>
    <n v="6250"/>
    <n v="5312.5000000000009"/>
    <n v="1593.7500000000002"/>
    <n v="0.3"/>
  </r>
  <r>
    <x v="2"/>
    <n v="1128299"/>
    <x v="62"/>
    <x v="2"/>
    <x v="6"/>
    <x v="8"/>
    <x v="0"/>
    <n v="0.65"/>
    <n v="7750"/>
    <n v="5037.5"/>
    <n v="2266.875"/>
    <n v="0.45"/>
  </r>
  <r>
    <x v="2"/>
    <n v="1128299"/>
    <x v="62"/>
    <x v="2"/>
    <x v="6"/>
    <x v="8"/>
    <x v="1"/>
    <n v="0.70000000000000007"/>
    <n v="6250"/>
    <n v="4375"/>
    <n v="1312.5"/>
    <n v="0.3"/>
  </r>
  <r>
    <x v="2"/>
    <n v="1128299"/>
    <x v="62"/>
    <x v="2"/>
    <x v="6"/>
    <x v="8"/>
    <x v="2"/>
    <n v="0.70000000000000007"/>
    <n v="5750"/>
    <n v="4025.0000000000005"/>
    <n v="1811.2500000000002"/>
    <n v="0.45"/>
  </r>
  <r>
    <x v="2"/>
    <n v="1128299"/>
    <x v="62"/>
    <x v="2"/>
    <x v="6"/>
    <x v="8"/>
    <x v="3"/>
    <n v="0.65"/>
    <n v="4750"/>
    <n v="3087.5"/>
    <n v="1235"/>
    <n v="0.39999999999999997"/>
  </r>
  <r>
    <x v="2"/>
    <n v="1128299"/>
    <x v="62"/>
    <x v="2"/>
    <x v="6"/>
    <x v="8"/>
    <x v="4"/>
    <n v="0.70000000000000007"/>
    <n v="5250"/>
    <n v="3675.0000000000005"/>
    <n v="2205.0000000000005"/>
    <n v="0.60000000000000009"/>
  </r>
  <r>
    <x v="2"/>
    <n v="1128299"/>
    <x v="62"/>
    <x v="2"/>
    <x v="6"/>
    <x v="8"/>
    <x v="5"/>
    <n v="0.85000000000000009"/>
    <n v="5250"/>
    <n v="4462.5000000000009"/>
    <n v="1115.6250000000002"/>
    <n v="0.25"/>
  </r>
  <r>
    <x v="2"/>
    <n v="1128299"/>
    <x v="19"/>
    <x v="2"/>
    <x v="6"/>
    <x v="8"/>
    <x v="0"/>
    <n v="0.70000000000000007"/>
    <n v="7250"/>
    <n v="5075.0000000000009"/>
    <n v="2283.7500000000005"/>
    <n v="0.45"/>
  </r>
  <r>
    <x v="2"/>
    <n v="1128299"/>
    <x v="19"/>
    <x v="2"/>
    <x v="6"/>
    <x v="8"/>
    <x v="1"/>
    <n v="0.75000000000000011"/>
    <n v="6750"/>
    <n v="5062.5000000000009"/>
    <n v="1518.7500000000002"/>
    <n v="0.3"/>
  </r>
  <r>
    <x v="2"/>
    <n v="1128299"/>
    <x v="19"/>
    <x v="2"/>
    <x v="6"/>
    <x v="8"/>
    <x v="2"/>
    <n v="0.70000000000000007"/>
    <n v="5500"/>
    <n v="3850.0000000000005"/>
    <n v="1732.5000000000002"/>
    <n v="0.45"/>
  </r>
  <r>
    <x v="2"/>
    <n v="1128299"/>
    <x v="19"/>
    <x v="2"/>
    <x v="6"/>
    <x v="8"/>
    <x v="3"/>
    <n v="0.70000000000000007"/>
    <n v="5000"/>
    <n v="3500.0000000000005"/>
    <n v="1400"/>
    <n v="0.39999999999999997"/>
  </r>
  <r>
    <x v="2"/>
    <n v="1128299"/>
    <x v="19"/>
    <x v="2"/>
    <x v="6"/>
    <x v="8"/>
    <x v="4"/>
    <n v="0.75"/>
    <n v="5000"/>
    <n v="3750"/>
    <n v="2250.0000000000005"/>
    <n v="0.60000000000000009"/>
  </r>
  <r>
    <x v="2"/>
    <n v="1128299"/>
    <x v="19"/>
    <x v="2"/>
    <x v="6"/>
    <x v="8"/>
    <x v="5"/>
    <n v="0.8"/>
    <n v="4000"/>
    <n v="3200"/>
    <n v="800"/>
    <n v="0.25"/>
  </r>
  <r>
    <x v="2"/>
    <n v="1128299"/>
    <x v="63"/>
    <x v="2"/>
    <x v="6"/>
    <x v="8"/>
    <x v="0"/>
    <n v="0.65000000000000013"/>
    <n v="6000"/>
    <n v="3900.0000000000009"/>
    <n v="1560.0000000000005"/>
    <n v="0.4"/>
  </r>
  <r>
    <x v="2"/>
    <n v="1128299"/>
    <x v="63"/>
    <x v="2"/>
    <x v="6"/>
    <x v="8"/>
    <x v="1"/>
    <n v="0.70000000000000018"/>
    <n v="6000"/>
    <n v="4200.0000000000009"/>
    <n v="1050.0000000000002"/>
    <n v="0.25"/>
  </r>
  <r>
    <x v="2"/>
    <n v="1128299"/>
    <x v="63"/>
    <x v="2"/>
    <x v="6"/>
    <x v="8"/>
    <x v="2"/>
    <n v="0.65000000000000013"/>
    <n v="4500"/>
    <n v="2925.0000000000005"/>
    <n v="1170.0000000000002"/>
    <n v="0.4"/>
  </r>
  <r>
    <x v="2"/>
    <n v="1128299"/>
    <x v="63"/>
    <x v="2"/>
    <x v="6"/>
    <x v="8"/>
    <x v="3"/>
    <n v="0.65000000000000013"/>
    <n v="4000"/>
    <n v="2600.0000000000005"/>
    <n v="910.00000000000011"/>
    <n v="0.35"/>
  </r>
  <r>
    <x v="2"/>
    <n v="1128299"/>
    <x v="63"/>
    <x v="2"/>
    <x v="6"/>
    <x v="8"/>
    <x v="4"/>
    <n v="0.75000000000000011"/>
    <n v="4000"/>
    <n v="3000.0000000000005"/>
    <n v="1650.0000000000007"/>
    <n v="0.55000000000000016"/>
  </r>
  <r>
    <x v="2"/>
    <n v="1128299"/>
    <x v="63"/>
    <x v="2"/>
    <x v="6"/>
    <x v="8"/>
    <x v="5"/>
    <n v="0.70000000000000007"/>
    <n v="4250"/>
    <n v="2975.0000000000005"/>
    <n v="595.00000000000011"/>
    <n v="0.2"/>
  </r>
  <r>
    <x v="2"/>
    <n v="1128299"/>
    <x v="55"/>
    <x v="2"/>
    <x v="6"/>
    <x v="8"/>
    <x v="0"/>
    <n v="0.55000000000000004"/>
    <n v="5250"/>
    <n v="2887.5000000000005"/>
    <n v="1155.0000000000002"/>
    <n v="0.4"/>
  </r>
  <r>
    <x v="2"/>
    <n v="1128299"/>
    <x v="55"/>
    <x v="2"/>
    <x v="6"/>
    <x v="8"/>
    <x v="1"/>
    <n v="0.60000000000000009"/>
    <n v="5250"/>
    <n v="3150.0000000000005"/>
    <n v="787.50000000000011"/>
    <n v="0.25"/>
  </r>
  <r>
    <x v="2"/>
    <n v="1128299"/>
    <x v="55"/>
    <x v="2"/>
    <x v="6"/>
    <x v="8"/>
    <x v="2"/>
    <n v="0.55000000000000004"/>
    <n v="3500"/>
    <n v="1925.0000000000002"/>
    <n v="770.00000000000011"/>
    <n v="0.4"/>
  </r>
  <r>
    <x v="2"/>
    <n v="1128299"/>
    <x v="55"/>
    <x v="2"/>
    <x v="6"/>
    <x v="8"/>
    <x v="3"/>
    <n v="0.55000000000000004"/>
    <n v="3250"/>
    <n v="1787.5000000000002"/>
    <n v="625.625"/>
    <n v="0.35"/>
  </r>
  <r>
    <x v="2"/>
    <n v="1128299"/>
    <x v="55"/>
    <x v="2"/>
    <x v="6"/>
    <x v="8"/>
    <x v="4"/>
    <n v="0.65"/>
    <n v="3000"/>
    <n v="1950"/>
    <n v="1072.5000000000002"/>
    <n v="0.55000000000000016"/>
  </r>
  <r>
    <x v="2"/>
    <n v="1128299"/>
    <x v="55"/>
    <x v="2"/>
    <x v="6"/>
    <x v="8"/>
    <x v="5"/>
    <n v="0.70000000000000007"/>
    <n v="3500"/>
    <n v="2450.0000000000005"/>
    <n v="490.00000000000011"/>
    <n v="0.2"/>
  </r>
  <r>
    <x v="2"/>
    <n v="1128299"/>
    <x v="64"/>
    <x v="2"/>
    <x v="6"/>
    <x v="8"/>
    <x v="0"/>
    <n v="0.55000000000000004"/>
    <n v="5750"/>
    <n v="3162.5000000000005"/>
    <n v="1265.0000000000002"/>
    <n v="0.4"/>
  </r>
  <r>
    <x v="2"/>
    <n v="1128299"/>
    <x v="64"/>
    <x v="2"/>
    <x v="6"/>
    <x v="8"/>
    <x v="1"/>
    <n v="0.60000000000000009"/>
    <n v="5750"/>
    <n v="3450.0000000000005"/>
    <n v="862.50000000000011"/>
    <n v="0.25"/>
  </r>
  <r>
    <x v="2"/>
    <n v="1128299"/>
    <x v="64"/>
    <x v="2"/>
    <x v="6"/>
    <x v="8"/>
    <x v="2"/>
    <n v="0.55000000000000004"/>
    <n v="4250"/>
    <n v="2337.5"/>
    <n v="935"/>
    <n v="0.4"/>
  </r>
  <r>
    <x v="2"/>
    <n v="1128299"/>
    <x v="64"/>
    <x v="2"/>
    <x v="6"/>
    <x v="8"/>
    <x v="3"/>
    <n v="0.65000000000000013"/>
    <n v="4000"/>
    <n v="2600.0000000000005"/>
    <n v="910.00000000000011"/>
    <n v="0.35"/>
  </r>
  <r>
    <x v="2"/>
    <n v="1128299"/>
    <x v="64"/>
    <x v="2"/>
    <x v="6"/>
    <x v="8"/>
    <x v="4"/>
    <n v="0.75000000000000011"/>
    <n v="3750"/>
    <n v="2812.5000000000005"/>
    <n v="1546.8750000000007"/>
    <n v="0.55000000000000016"/>
  </r>
  <r>
    <x v="2"/>
    <n v="1128299"/>
    <x v="64"/>
    <x v="2"/>
    <x v="6"/>
    <x v="8"/>
    <x v="5"/>
    <n v="0.80000000000000016"/>
    <n v="5000"/>
    <n v="4000.0000000000009"/>
    <n v="800.00000000000023"/>
    <n v="0.2"/>
  </r>
  <r>
    <x v="2"/>
    <n v="1128299"/>
    <x v="65"/>
    <x v="2"/>
    <x v="6"/>
    <x v="8"/>
    <x v="0"/>
    <n v="0.65000000000000013"/>
    <n v="7000"/>
    <n v="4550.0000000000009"/>
    <n v="1820.0000000000005"/>
    <n v="0.4"/>
  </r>
  <r>
    <x v="2"/>
    <n v="1128299"/>
    <x v="65"/>
    <x v="2"/>
    <x v="6"/>
    <x v="8"/>
    <x v="1"/>
    <n v="0.70000000000000018"/>
    <n v="7000"/>
    <n v="4900.0000000000009"/>
    <n v="1225.0000000000002"/>
    <n v="0.25"/>
  </r>
  <r>
    <x v="2"/>
    <n v="1128299"/>
    <x v="65"/>
    <x v="2"/>
    <x v="6"/>
    <x v="8"/>
    <x v="2"/>
    <n v="0.65000000000000013"/>
    <n v="5000"/>
    <n v="3250.0000000000005"/>
    <n v="1300.0000000000002"/>
    <n v="0.4"/>
  </r>
  <r>
    <x v="2"/>
    <n v="1128299"/>
    <x v="65"/>
    <x v="2"/>
    <x v="6"/>
    <x v="8"/>
    <x v="3"/>
    <n v="0.65000000000000013"/>
    <n v="5000"/>
    <n v="3250.0000000000005"/>
    <n v="1137.5"/>
    <n v="0.35"/>
  </r>
  <r>
    <x v="2"/>
    <n v="1128299"/>
    <x v="65"/>
    <x v="2"/>
    <x v="6"/>
    <x v="8"/>
    <x v="4"/>
    <n v="0.75000000000000011"/>
    <n v="4250"/>
    <n v="3187.5000000000005"/>
    <n v="1753.1250000000007"/>
    <n v="0.55000000000000016"/>
  </r>
  <r>
    <x v="2"/>
    <n v="1128299"/>
    <x v="65"/>
    <x v="2"/>
    <x v="6"/>
    <x v="8"/>
    <x v="5"/>
    <n v="0.80000000000000016"/>
    <n v="5250"/>
    <n v="4200.0000000000009"/>
    <n v="840.00000000000023"/>
    <n v="0.2"/>
  </r>
  <r>
    <x v="2"/>
    <n v="1128299"/>
    <x v="66"/>
    <x v="2"/>
    <x v="7"/>
    <x v="9"/>
    <x v="0"/>
    <n v="0.4"/>
    <n v="4500"/>
    <n v="1800"/>
    <n v="540"/>
    <n v="0.3"/>
  </r>
  <r>
    <x v="2"/>
    <n v="1128299"/>
    <x v="66"/>
    <x v="2"/>
    <x v="7"/>
    <x v="9"/>
    <x v="1"/>
    <n v="0.5"/>
    <n v="4500"/>
    <n v="2250"/>
    <n v="562.5"/>
    <n v="0.25"/>
  </r>
  <r>
    <x v="2"/>
    <n v="1128299"/>
    <x v="66"/>
    <x v="2"/>
    <x v="7"/>
    <x v="9"/>
    <x v="2"/>
    <n v="0.5"/>
    <n v="4500"/>
    <n v="2250"/>
    <n v="562.5"/>
    <n v="0.25"/>
  </r>
  <r>
    <x v="2"/>
    <n v="1128299"/>
    <x v="66"/>
    <x v="2"/>
    <x v="7"/>
    <x v="9"/>
    <x v="3"/>
    <n v="0.5"/>
    <n v="3000"/>
    <n v="1500"/>
    <n v="450"/>
    <n v="0.3"/>
  </r>
  <r>
    <x v="2"/>
    <n v="1128299"/>
    <x v="66"/>
    <x v="2"/>
    <x v="7"/>
    <x v="9"/>
    <x v="4"/>
    <n v="0.55000000000000004"/>
    <n v="2500"/>
    <n v="1375"/>
    <n v="343.75"/>
    <n v="0.25"/>
  </r>
  <r>
    <x v="2"/>
    <n v="1128299"/>
    <x v="66"/>
    <x v="2"/>
    <x v="7"/>
    <x v="9"/>
    <x v="5"/>
    <n v="0.5"/>
    <n v="5000"/>
    <n v="2500"/>
    <n v="500"/>
    <n v="0.2"/>
  </r>
  <r>
    <x v="2"/>
    <n v="1128299"/>
    <x v="67"/>
    <x v="2"/>
    <x v="7"/>
    <x v="9"/>
    <x v="0"/>
    <n v="0.4"/>
    <n v="5500"/>
    <n v="2200"/>
    <n v="660"/>
    <n v="0.3"/>
  </r>
  <r>
    <x v="2"/>
    <n v="1128299"/>
    <x v="67"/>
    <x v="2"/>
    <x v="7"/>
    <x v="9"/>
    <x v="1"/>
    <n v="0.5"/>
    <n v="4500"/>
    <n v="2250"/>
    <n v="562.5"/>
    <n v="0.25"/>
  </r>
  <r>
    <x v="2"/>
    <n v="1128299"/>
    <x v="67"/>
    <x v="2"/>
    <x v="7"/>
    <x v="9"/>
    <x v="2"/>
    <n v="0.5"/>
    <n v="4500"/>
    <n v="2250"/>
    <n v="562.5"/>
    <n v="0.25"/>
  </r>
  <r>
    <x v="2"/>
    <n v="1128299"/>
    <x v="67"/>
    <x v="2"/>
    <x v="7"/>
    <x v="9"/>
    <x v="3"/>
    <n v="0.5"/>
    <n v="3000"/>
    <n v="1500"/>
    <n v="450"/>
    <n v="0.3"/>
  </r>
  <r>
    <x v="2"/>
    <n v="1128299"/>
    <x v="67"/>
    <x v="2"/>
    <x v="7"/>
    <x v="9"/>
    <x v="4"/>
    <n v="0.55000000000000004"/>
    <n v="2250"/>
    <n v="1237.5"/>
    <n v="309.375"/>
    <n v="0.25"/>
  </r>
  <r>
    <x v="2"/>
    <n v="1128299"/>
    <x v="67"/>
    <x v="2"/>
    <x v="7"/>
    <x v="9"/>
    <x v="5"/>
    <n v="0.5"/>
    <n v="4250"/>
    <n v="2125"/>
    <n v="425"/>
    <n v="0.2"/>
  </r>
  <r>
    <x v="2"/>
    <n v="1128299"/>
    <x v="68"/>
    <x v="2"/>
    <x v="7"/>
    <x v="9"/>
    <x v="0"/>
    <n v="0.5"/>
    <n v="5750"/>
    <n v="2875"/>
    <n v="862.5"/>
    <n v="0.3"/>
  </r>
  <r>
    <x v="2"/>
    <n v="1128299"/>
    <x v="68"/>
    <x v="2"/>
    <x v="7"/>
    <x v="9"/>
    <x v="1"/>
    <n v="0.6"/>
    <n v="4250"/>
    <n v="2550"/>
    <n v="637.5"/>
    <n v="0.25"/>
  </r>
  <r>
    <x v="2"/>
    <n v="1128299"/>
    <x v="68"/>
    <x v="2"/>
    <x v="7"/>
    <x v="9"/>
    <x v="2"/>
    <n v="0.64999999999999991"/>
    <n v="4250"/>
    <n v="2762.4999999999995"/>
    <n v="690.62499999999989"/>
    <n v="0.25"/>
  </r>
  <r>
    <x v="2"/>
    <n v="1128299"/>
    <x v="68"/>
    <x v="2"/>
    <x v="7"/>
    <x v="9"/>
    <x v="3"/>
    <n v="0.64999999999999991"/>
    <n v="3250"/>
    <n v="2112.4999999999995"/>
    <n v="633.74999999999989"/>
    <n v="0.3"/>
  </r>
  <r>
    <x v="2"/>
    <n v="1128299"/>
    <x v="68"/>
    <x v="2"/>
    <x v="7"/>
    <x v="9"/>
    <x v="4"/>
    <n v="0.7"/>
    <n v="1750"/>
    <n v="1225"/>
    <n v="306.25"/>
    <n v="0.25"/>
  </r>
  <r>
    <x v="2"/>
    <n v="1128299"/>
    <x v="68"/>
    <x v="2"/>
    <x v="7"/>
    <x v="9"/>
    <x v="5"/>
    <n v="0.64999999999999991"/>
    <n v="3750"/>
    <n v="2437.4999999999995"/>
    <n v="487.49999999999994"/>
    <n v="0.2"/>
  </r>
  <r>
    <x v="2"/>
    <n v="1128299"/>
    <x v="69"/>
    <x v="2"/>
    <x v="7"/>
    <x v="9"/>
    <x v="0"/>
    <n v="0.7"/>
    <n v="5500"/>
    <n v="3849.9999999999995"/>
    <n v="1154.9999999999998"/>
    <n v="0.3"/>
  </r>
  <r>
    <x v="2"/>
    <n v="1128299"/>
    <x v="69"/>
    <x v="2"/>
    <x v="7"/>
    <x v="9"/>
    <x v="1"/>
    <n v="0.75"/>
    <n v="3500"/>
    <n v="2625"/>
    <n v="656.25"/>
    <n v="0.25"/>
  </r>
  <r>
    <x v="2"/>
    <n v="1128299"/>
    <x v="69"/>
    <x v="2"/>
    <x v="7"/>
    <x v="9"/>
    <x v="2"/>
    <n v="0.75"/>
    <n v="4000"/>
    <n v="3000"/>
    <n v="750"/>
    <n v="0.25"/>
  </r>
  <r>
    <x v="2"/>
    <n v="1128299"/>
    <x v="69"/>
    <x v="2"/>
    <x v="7"/>
    <x v="9"/>
    <x v="3"/>
    <n v="0.6"/>
    <n v="3000"/>
    <n v="1800"/>
    <n v="540"/>
    <n v="0.3"/>
  </r>
  <r>
    <x v="2"/>
    <n v="1128299"/>
    <x v="69"/>
    <x v="2"/>
    <x v="7"/>
    <x v="9"/>
    <x v="4"/>
    <n v="0.65"/>
    <n v="2000"/>
    <n v="1300"/>
    <n v="325"/>
    <n v="0.25"/>
  </r>
  <r>
    <x v="2"/>
    <n v="1128299"/>
    <x v="69"/>
    <x v="2"/>
    <x v="7"/>
    <x v="9"/>
    <x v="5"/>
    <n v="0.8"/>
    <n v="3500"/>
    <n v="2800"/>
    <n v="560"/>
    <n v="0.2"/>
  </r>
  <r>
    <x v="2"/>
    <n v="1128299"/>
    <x v="70"/>
    <x v="2"/>
    <x v="7"/>
    <x v="9"/>
    <x v="0"/>
    <n v="0.6"/>
    <n v="5500"/>
    <n v="3300"/>
    <n v="990"/>
    <n v="0.3"/>
  </r>
  <r>
    <x v="2"/>
    <n v="1128299"/>
    <x v="70"/>
    <x v="2"/>
    <x v="7"/>
    <x v="9"/>
    <x v="1"/>
    <n v="0.65"/>
    <n v="4000"/>
    <n v="2600"/>
    <n v="650"/>
    <n v="0.25"/>
  </r>
  <r>
    <x v="2"/>
    <n v="1128299"/>
    <x v="70"/>
    <x v="2"/>
    <x v="7"/>
    <x v="9"/>
    <x v="2"/>
    <n v="0.65"/>
    <n v="4000"/>
    <n v="2600"/>
    <n v="650"/>
    <n v="0.25"/>
  </r>
  <r>
    <x v="2"/>
    <n v="1128299"/>
    <x v="70"/>
    <x v="2"/>
    <x v="7"/>
    <x v="9"/>
    <x v="3"/>
    <n v="0.6"/>
    <n v="3000"/>
    <n v="1800"/>
    <n v="540"/>
    <n v="0.3"/>
  </r>
  <r>
    <x v="2"/>
    <n v="1128299"/>
    <x v="70"/>
    <x v="2"/>
    <x v="7"/>
    <x v="9"/>
    <x v="4"/>
    <n v="0.65"/>
    <n v="2000"/>
    <n v="1300"/>
    <n v="325"/>
    <n v="0.25"/>
  </r>
  <r>
    <x v="2"/>
    <n v="1128299"/>
    <x v="70"/>
    <x v="2"/>
    <x v="7"/>
    <x v="9"/>
    <x v="5"/>
    <n v="0.8"/>
    <n v="5000"/>
    <n v="4000"/>
    <n v="800"/>
    <n v="0.2"/>
  </r>
  <r>
    <x v="2"/>
    <n v="1128299"/>
    <x v="71"/>
    <x v="2"/>
    <x v="7"/>
    <x v="9"/>
    <x v="0"/>
    <n v="0.75"/>
    <n v="7500"/>
    <n v="5625"/>
    <n v="1687.5"/>
    <n v="0.3"/>
  </r>
  <r>
    <x v="2"/>
    <n v="1128299"/>
    <x v="71"/>
    <x v="2"/>
    <x v="7"/>
    <x v="9"/>
    <x v="1"/>
    <n v="0.8"/>
    <n v="6250"/>
    <n v="5000"/>
    <n v="1250"/>
    <n v="0.25"/>
  </r>
  <r>
    <x v="2"/>
    <n v="1128299"/>
    <x v="71"/>
    <x v="2"/>
    <x v="7"/>
    <x v="9"/>
    <x v="2"/>
    <n v="0.8"/>
    <n v="6250"/>
    <n v="5000"/>
    <n v="1250"/>
    <n v="0.25"/>
  </r>
  <r>
    <x v="2"/>
    <n v="1128299"/>
    <x v="71"/>
    <x v="2"/>
    <x v="7"/>
    <x v="9"/>
    <x v="3"/>
    <n v="0.8"/>
    <n v="5000"/>
    <n v="4000"/>
    <n v="1200"/>
    <n v="0.3"/>
  </r>
  <r>
    <x v="2"/>
    <n v="1128299"/>
    <x v="71"/>
    <x v="2"/>
    <x v="7"/>
    <x v="9"/>
    <x v="4"/>
    <n v="0.85000000000000009"/>
    <n v="3750"/>
    <n v="3187.5000000000005"/>
    <n v="796.87500000000011"/>
    <n v="0.25"/>
  </r>
  <r>
    <x v="2"/>
    <n v="1128299"/>
    <x v="71"/>
    <x v="2"/>
    <x v="7"/>
    <x v="9"/>
    <x v="5"/>
    <n v="1"/>
    <n v="6750"/>
    <n v="6750"/>
    <n v="1350"/>
    <n v="0.2"/>
  </r>
  <r>
    <x v="2"/>
    <n v="1128299"/>
    <x v="72"/>
    <x v="2"/>
    <x v="7"/>
    <x v="9"/>
    <x v="0"/>
    <n v="0.8"/>
    <n v="8250"/>
    <n v="6600"/>
    <n v="1980"/>
    <n v="0.3"/>
  </r>
  <r>
    <x v="2"/>
    <n v="1128299"/>
    <x v="72"/>
    <x v="2"/>
    <x v="7"/>
    <x v="9"/>
    <x v="1"/>
    <n v="0.85000000000000009"/>
    <n v="6750"/>
    <n v="5737.5000000000009"/>
    <n v="1434.3750000000002"/>
    <n v="0.25"/>
  </r>
  <r>
    <x v="2"/>
    <n v="1128299"/>
    <x v="72"/>
    <x v="2"/>
    <x v="7"/>
    <x v="9"/>
    <x v="2"/>
    <n v="0.85000000000000009"/>
    <n v="6250"/>
    <n v="5312.5000000000009"/>
    <n v="1328.1250000000002"/>
    <n v="0.25"/>
  </r>
  <r>
    <x v="2"/>
    <n v="1128299"/>
    <x v="72"/>
    <x v="2"/>
    <x v="7"/>
    <x v="9"/>
    <x v="3"/>
    <n v="0.8"/>
    <n v="5250"/>
    <n v="4200"/>
    <n v="1260"/>
    <n v="0.3"/>
  </r>
  <r>
    <x v="2"/>
    <n v="1128299"/>
    <x v="72"/>
    <x v="2"/>
    <x v="7"/>
    <x v="9"/>
    <x v="4"/>
    <n v="0.85000000000000009"/>
    <n v="5750"/>
    <n v="4887.5000000000009"/>
    <n v="1221.8750000000002"/>
    <n v="0.25"/>
  </r>
  <r>
    <x v="2"/>
    <n v="1128299"/>
    <x v="72"/>
    <x v="2"/>
    <x v="7"/>
    <x v="9"/>
    <x v="5"/>
    <n v="1"/>
    <n v="5750"/>
    <n v="5750"/>
    <n v="1150"/>
    <n v="0.2"/>
  </r>
  <r>
    <x v="2"/>
    <n v="1128299"/>
    <x v="73"/>
    <x v="2"/>
    <x v="7"/>
    <x v="9"/>
    <x v="0"/>
    <n v="0.85000000000000009"/>
    <n v="7750"/>
    <n v="6587.5000000000009"/>
    <n v="1976.2500000000002"/>
    <n v="0.3"/>
  </r>
  <r>
    <x v="2"/>
    <n v="1128299"/>
    <x v="73"/>
    <x v="2"/>
    <x v="7"/>
    <x v="9"/>
    <x v="1"/>
    <n v="0.80000000000000016"/>
    <n v="7500"/>
    <n v="6000.0000000000009"/>
    <n v="1500.0000000000002"/>
    <n v="0.25"/>
  </r>
  <r>
    <x v="2"/>
    <n v="1128299"/>
    <x v="73"/>
    <x v="2"/>
    <x v="7"/>
    <x v="9"/>
    <x v="2"/>
    <n v="0.75000000000000011"/>
    <n v="6250"/>
    <n v="4687.5000000000009"/>
    <n v="1171.8750000000002"/>
    <n v="0.25"/>
  </r>
  <r>
    <x v="2"/>
    <n v="1128299"/>
    <x v="73"/>
    <x v="2"/>
    <x v="7"/>
    <x v="9"/>
    <x v="3"/>
    <n v="0.75000000000000011"/>
    <n v="5750"/>
    <n v="4312.5000000000009"/>
    <n v="1293.7500000000002"/>
    <n v="0.3"/>
  </r>
  <r>
    <x v="2"/>
    <n v="1128299"/>
    <x v="73"/>
    <x v="2"/>
    <x v="7"/>
    <x v="9"/>
    <x v="4"/>
    <n v="0.75"/>
    <n v="5750"/>
    <n v="4312.5"/>
    <n v="1078.125"/>
    <n v="0.25"/>
  </r>
  <r>
    <x v="2"/>
    <n v="1128299"/>
    <x v="73"/>
    <x v="2"/>
    <x v="7"/>
    <x v="9"/>
    <x v="5"/>
    <n v="0.8"/>
    <n v="4000"/>
    <n v="3200"/>
    <n v="640"/>
    <n v="0.2"/>
  </r>
  <r>
    <x v="2"/>
    <n v="1128299"/>
    <x v="74"/>
    <x v="2"/>
    <x v="7"/>
    <x v="9"/>
    <x v="0"/>
    <n v="0.70000000000000018"/>
    <n v="6000"/>
    <n v="4200.0000000000009"/>
    <n v="1260.0000000000002"/>
    <n v="0.3"/>
  </r>
  <r>
    <x v="2"/>
    <n v="1128299"/>
    <x v="74"/>
    <x v="2"/>
    <x v="7"/>
    <x v="9"/>
    <x v="1"/>
    <n v="0.75000000000000022"/>
    <n v="6000"/>
    <n v="4500.0000000000009"/>
    <n v="1125.0000000000002"/>
    <n v="0.25"/>
  </r>
  <r>
    <x v="2"/>
    <n v="1128299"/>
    <x v="74"/>
    <x v="2"/>
    <x v="7"/>
    <x v="9"/>
    <x v="2"/>
    <n v="0.70000000000000018"/>
    <n v="4500"/>
    <n v="3150.0000000000009"/>
    <n v="787.50000000000023"/>
    <n v="0.25"/>
  </r>
  <r>
    <x v="2"/>
    <n v="1128299"/>
    <x v="74"/>
    <x v="2"/>
    <x v="7"/>
    <x v="9"/>
    <x v="3"/>
    <n v="0.70000000000000018"/>
    <n v="4000"/>
    <n v="2800.0000000000009"/>
    <n v="840.00000000000023"/>
    <n v="0.3"/>
  </r>
  <r>
    <x v="2"/>
    <n v="1128299"/>
    <x v="74"/>
    <x v="2"/>
    <x v="7"/>
    <x v="9"/>
    <x v="4"/>
    <n v="0.80000000000000016"/>
    <n v="4250"/>
    <n v="3400.0000000000005"/>
    <n v="850.00000000000011"/>
    <n v="0.25"/>
  </r>
  <r>
    <x v="2"/>
    <n v="1128299"/>
    <x v="74"/>
    <x v="2"/>
    <x v="7"/>
    <x v="9"/>
    <x v="5"/>
    <n v="0.65"/>
    <n v="4500"/>
    <n v="2925"/>
    <n v="585"/>
    <n v="0.2"/>
  </r>
  <r>
    <x v="2"/>
    <n v="1128299"/>
    <x v="75"/>
    <x v="2"/>
    <x v="7"/>
    <x v="9"/>
    <x v="0"/>
    <n v="0.60000000000000009"/>
    <n v="5500"/>
    <n v="3300.0000000000005"/>
    <n v="990.00000000000011"/>
    <n v="0.3"/>
  </r>
  <r>
    <x v="2"/>
    <n v="1128299"/>
    <x v="75"/>
    <x v="2"/>
    <x v="7"/>
    <x v="9"/>
    <x v="1"/>
    <n v="0.65000000000000013"/>
    <n v="5500"/>
    <n v="3575.0000000000009"/>
    <n v="893.75000000000023"/>
    <n v="0.25"/>
  </r>
  <r>
    <x v="2"/>
    <n v="1128299"/>
    <x v="75"/>
    <x v="2"/>
    <x v="7"/>
    <x v="9"/>
    <x v="2"/>
    <n v="0.60000000000000009"/>
    <n v="3750"/>
    <n v="2250.0000000000005"/>
    <n v="562.50000000000011"/>
    <n v="0.25"/>
  </r>
  <r>
    <x v="2"/>
    <n v="1128299"/>
    <x v="75"/>
    <x v="2"/>
    <x v="7"/>
    <x v="9"/>
    <x v="3"/>
    <n v="0.60000000000000009"/>
    <n v="3500"/>
    <n v="2100.0000000000005"/>
    <n v="630.00000000000011"/>
    <n v="0.3"/>
  </r>
  <r>
    <x v="2"/>
    <n v="1128299"/>
    <x v="75"/>
    <x v="2"/>
    <x v="7"/>
    <x v="9"/>
    <x v="4"/>
    <n v="0.70000000000000007"/>
    <n v="3250"/>
    <n v="2275"/>
    <n v="568.75"/>
    <n v="0.25"/>
  </r>
  <r>
    <x v="2"/>
    <n v="1128299"/>
    <x v="75"/>
    <x v="2"/>
    <x v="7"/>
    <x v="9"/>
    <x v="5"/>
    <n v="0.75000000000000011"/>
    <n v="3750"/>
    <n v="2812.5000000000005"/>
    <n v="562.50000000000011"/>
    <n v="0.2"/>
  </r>
  <r>
    <x v="2"/>
    <n v="1128299"/>
    <x v="76"/>
    <x v="2"/>
    <x v="7"/>
    <x v="9"/>
    <x v="0"/>
    <n v="0.60000000000000009"/>
    <n v="6000"/>
    <n v="3600.0000000000005"/>
    <n v="1080"/>
    <n v="0.3"/>
  </r>
  <r>
    <x v="2"/>
    <n v="1128299"/>
    <x v="76"/>
    <x v="2"/>
    <x v="7"/>
    <x v="9"/>
    <x v="1"/>
    <n v="0.65000000000000013"/>
    <n v="6250"/>
    <n v="4062.5000000000009"/>
    <n v="1015.6250000000002"/>
    <n v="0.25"/>
  </r>
  <r>
    <x v="2"/>
    <n v="1128299"/>
    <x v="76"/>
    <x v="2"/>
    <x v="7"/>
    <x v="9"/>
    <x v="2"/>
    <n v="0.60000000000000009"/>
    <n v="4750"/>
    <n v="2850.0000000000005"/>
    <n v="712.50000000000011"/>
    <n v="0.25"/>
  </r>
  <r>
    <x v="2"/>
    <n v="1128299"/>
    <x v="76"/>
    <x v="2"/>
    <x v="7"/>
    <x v="9"/>
    <x v="3"/>
    <n v="0.70000000000000018"/>
    <n v="4500"/>
    <n v="3150.0000000000009"/>
    <n v="945.00000000000023"/>
    <n v="0.3"/>
  </r>
  <r>
    <x v="2"/>
    <n v="1128299"/>
    <x v="76"/>
    <x v="2"/>
    <x v="7"/>
    <x v="9"/>
    <x v="4"/>
    <n v="0.90000000000000013"/>
    <n v="4250"/>
    <n v="3825.0000000000005"/>
    <n v="956.25000000000011"/>
    <n v="0.25"/>
  </r>
  <r>
    <x v="2"/>
    <n v="1128299"/>
    <x v="76"/>
    <x v="2"/>
    <x v="7"/>
    <x v="9"/>
    <x v="5"/>
    <n v="0.95000000000000018"/>
    <n v="5500"/>
    <n v="5225.0000000000009"/>
    <n v="1045.0000000000002"/>
    <n v="0.2"/>
  </r>
  <r>
    <x v="2"/>
    <n v="1128299"/>
    <x v="77"/>
    <x v="2"/>
    <x v="7"/>
    <x v="9"/>
    <x v="0"/>
    <n v="0.80000000000000016"/>
    <n v="7500"/>
    <n v="6000.0000000000009"/>
    <n v="1800.0000000000002"/>
    <n v="0.3"/>
  </r>
  <r>
    <x v="2"/>
    <n v="1128299"/>
    <x v="77"/>
    <x v="2"/>
    <x v="7"/>
    <x v="9"/>
    <x v="1"/>
    <n v="0.8500000000000002"/>
    <n v="7500"/>
    <n v="6375.0000000000018"/>
    <n v="1593.7500000000005"/>
    <n v="0.25"/>
  </r>
  <r>
    <x v="2"/>
    <n v="1128299"/>
    <x v="77"/>
    <x v="2"/>
    <x v="7"/>
    <x v="9"/>
    <x v="2"/>
    <n v="0.80000000000000016"/>
    <n v="5500"/>
    <n v="4400.0000000000009"/>
    <n v="1100.0000000000002"/>
    <n v="0.25"/>
  </r>
  <r>
    <x v="2"/>
    <n v="1128299"/>
    <x v="77"/>
    <x v="2"/>
    <x v="7"/>
    <x v="9"/>
    <x v="3"/>
    <n v="0.80000000000000016"/>
    <n v="5500"/>
    <n v="4400.0000000000009"/>
    <n v="1320.0000000000002"/>
    <n v="0.3"/>
  </r>
  <r>
    <x v="2"/>
    <n v="1128299"/>
    <x v="77"/>
    <x v="2"/>
    <x v="7"/>
    <x v="9"/>
    <x v="4"/>
    <n v="0.90000000000000013"/>
    <n v="4750"/>
    <n v="4275.0000000000009"/>
    <n v="1068.7500000000002"/>
    <n v="0.25"/>
  </r>
  <r>
    <x v="2"/>
    <n v="1128299"/>
    <x v="77"/>
    <x v="2"/>
    <x v="7"/>
    <x v="9"/>
    <x v="5"/>
    <n v="0.95000000000000018"/>
    <n v="5750"/>
    <n v="5462.5000000000009"/>
    <n v="1092.5000000000002"/>
    <n v="0.2"/>
  </r>
  <r>
    <x v="0"/>
    <n v="1185732"/>
    <x v="78"/>
    <x v="4"/>
    <x v="8"/>
    <x v="10"/>
    <x v="0"/>
    <n v="0.45"/>
    <n v="10500"/>
    <n v="4725"/>
    <n v="2126.25"/>
    <n v="0.45"/>
  </r>
  <r>
    <x v="0"/>
    <n v="1185732"/>
    <x v="78"/>
    <x v="4"/>
    <x v="8"/>
    <x v="10"/>
    <x v="1"/>
    <n v="0.45"/>
    <n v="8500"/>
    <n v="3825"/>
    <n v="1338.75"/>
    <n v="0.35"/>
  </r>
  <r>
    <x v="0"/>
    <n v="1185732"/>
    <x v="78"/>
    <x v="4"/>
    <x v="8"/>
    <x v="10"/>
    <x v="2"/>
    <n v="0.35000000000000003"/>
    <n v="8500"/>
    <n v="2975.0000000000005"/>
    <n v="743.75000000000011"/>
    <n v="0.25"/>
  </r>
  <r>
    <x v="0"/>
    <n v="1185732"/>
    <x v="78"/>
    <x v="4"/>
    <x v="8"/>
    <x v="10"/>
    <x v="3"/>
    <n v="0.39999999999999997"/>
    <n v="7000"/>
    <n v="2799.9999999999995"/>
    <n v="839.99999999999989"/>
    <n v="0.3"/>
  </r>
  <r>
    <x v="0"/>
    <n v="1185732"/>
    <x v="78"/>
    <x v="4"/>
    <x v="8"/>
    <x v="10"/>
    <x v="4"/>
    <n v="0.55000000000000004"/>
    <n v="7500"/>
    <n v="4125"/>
    <n v="1443.75"/>
    <n v="0.35"/>
  </r>
  <r>
    <x v="0"/>
    <n v="1185732"/>
    <x v="78"/>
    <x v="4"/>
    <x v="8"/>
    <x v="10"/>
    <x v="5"/>
    <n v="0.45"/>
    <n v="8500"/>
    <n v="3825"/>
    <n v="1912.5"/>
    <n v="0.5"/>
  </r>
  <r>
    <x v="0"/>
    <n v="1185732"/>
    <x v="79"/>
    <x v="4"/>
    <x v="8"/>
    <x v="10"/>
    <x v="0"/>
    <n v="0.45"/>
    <n v="11000"/>
    <n v="4950"/>
    <n v="2227.5"/>
    <n v="0.45"/>
  </r>
  <r>
    <x v="0"/>
    <n v="1185732"/>
    <x v="79"/>
    <x v="4"/>
    <x v="8"/>
    <x v="10"/>
    <x v="1"/>
    <n v="0.45"/>
    <n v="7500"/>
    <n v="3375"/>
    <n v="1181.25"/>
    <n v="0.35"/>
  </r>
  <r>
    <x v="0"/>
    <n v="1185732"/>
    <x v="79"/>
    <x v="4"/>
    <x v="8"/>
    <x v="10"/>
    <x v="2"/>
    <n v="0.35000000000000003"/>
    <n v="8000"/>
    <n v="2800.0000000000005"/>
    <n v="700.00000000000011"/>
    <n v="0.25"/>
  </r>
  <r>
    <x v="0"/>
    <n v="1185732"/>
    <x v="79"/>
    <x v="4"/>
    <x v="8"/>
    <x v="10"/>
    <x v="3"/>
    <n v="0.39999999999999997"/>
    <n v="6750"/>
    <n v="2700"/>
    <n v="810"/>
    <n v="0.3"/>
  </r>
  <r>
    <x v="0"/>
    <n v="1185732"/>
    <x v="79"/>
    <x v="4"/>
    <x v="8"/>
    <x v="10"/>
    <x v="4"/>
    <n v="0.55000000000000004"/>
    <n v="7500"/>
    <n v="4125"/>
    <n v="1443.75"/>
    <n v="0.35"/>
  </r>
  <r>
    <x v="0"/>
    <n v="1185732"/>
    <x v="79"/>
    <x v="4"/>
    <x v="8"/>
    <x v="10"/>
    <x v="5"/>
    <n v="0.45"/>
    <n v="8500"/>
    <n v="3825"/>
    <n v="1912.5"/>
    <n v="0.5"/>
  </r>
  <r>
    <x v="0"/>
    <n v="1185732"/>
    <x v="80"/>
    <x v="4"/>
    <x v="8"/>
    <x v="10"/>
    <x v="0"/>
    <n v="0.45"/>
    <n v="10700"/>
    <n v="4815"/>
    <n v="2166.75"/>
    <n v="0.45"/>
  </r>
  <r>
    <x v="0"/>
    <n v="1185732"/>
    <x v="80"/>
    <x v="4"/>
    <x v="8"/>
    <x v="10"/>
    <x v="1"/>
    <n v="0.45"/>
    <n v="7500"/>
    <n v="3375"/>
    <n v="1181.25"/>
    <n v="0.35"/>
  </r>
  <r>
    <x v="0"/>
    <n v="1185732"/>
    <x v="80"/>
    <x v="4"/>
    <x v="8"/>
    <x v="10"/>
    <x v="2"/>
    <n v="0.35000000000000003"/>
    <n v="7750"/>
    <n v="2712.5000000000005"/>
    <n v="678.12500000000011"/>
    <n v="0.25"/>
  </r>
  <r>
    <x v="0"/>
    <n v="1185732"/>
    <x v="80"/>
    <x v="4"/>
    <x v="8"/>
    <x v="10"/>
    <x v="3"/>
    <n v="0.39999999999999997"/>
    <n v="6250"/>
    <n v="2500"/>
    <n v="750"/>
    <n v="0.3"/>
  </r>
  <r>
    <x v="0"/>
    <n v="1185732"/>
    <x v="80"/>
    <x v="4"/>
    <x v="8"/>
    <x v="10"/>
    <x v="4"/>
    <n v="0.55000000000000004"/>
    <n v="6750"/>
    <n v="3712.5000000000005"/>
    <n v="1299.375"/>
    <n v="0.35"/>
  </r>
  <r>
    <x v="0"/>
    <n v="1185732"/>
    <x v="80"/>
    <x v="4"/>
    <x v="8"/>
    <x v="10"/>
    <x v="5"/>
    <n v="0.45"/>
    <n v="7750"/>
    <n v="3487.5"/>
    <n v="1743.75"/>
    <n v="0.5"/>
  </r>
  <r>
    <x v="0"/>
    <n v="1185732"/>
    <x v="81"/>
    <x v="4"/>
    <x v="8"/>
    <x v="10"/>
    <x v="0"/>
    <n v="0.45"/>
    <n v="10250"/>
    <n v="4612.5"/>
    <n v="2075.625"/>
    <n v="0.45"/>
  </r>
  <r>
    <x v="0"/>
    <n v="1185732"/>
    <x v="81"/>
    <x v="4"/>
    <x v="8"/>
    <x v="10"/>
    <x v="1"/>
    <n v="0.45"/>
    <n v="7250"/>
    <n v="3262.5"/>
    <n v="1141.875"/>
    <n v="0.35"/>
  </r>
  <r>
    <x v="0"/>
    <n v="1185732"/>
    <x v="81"/>
    <x v="4"/>
    <x v="8"/>
    <x v="10"/>
    <x v="2"/>
    <n v="0.35000000000000003"/>
    <n v="7250"/>
    <n v="2537.5000000000005"/>
    <n v="634.37500000000011"/>
    <n v="0.25"/>
  </r>
  <r>
    <x v="0"/>
    <n v="1185732"/>
    <x v="81"/>
    <x v="4"/>
    <x v="8"/>
    <x v="10"/>
    <x v="3"/>
    <n v="0.39999999999999997"/>
    <n v="6500"/>
    <n v="2600"/>
    <n v="780"/>
    <n v="0.3"/>
  </r>
  <r>
    <x v="0"/>
    <n v="1185732"/>
    <x v="81"/>
    <x v="4"/>
    <x v="8"/>
    <x v="10"/>
    <x v="4"/>
    <n v="0.55000000000000004"/>
    <n v="6750"/>
    <n v="3712.5000000000005"/>
    <n v="1299.375"/>
    <n v="0.35"/>
  </r>
  <r>
    <x v="0"/>
    <n v="1185732"/>
    <x v="81"/>
    <x v="4"/>
    <x v="8"/>
    <x v="10"/>
    <x v="5"/>
    <n v="0.45"/>
    <n v="8000"/>
    <n v="3600"/>
    <n v="1800"/>
    <n v="0.5"/>
  </r>
  <r>
    <x v="0"/>
    <n v="1185732"/>
    <x v="82"/>
    <x v="4"/>
    <x v="8"/>
    <x v="10"/>
    <x v="0"/>
    <n v="0.55000000000000004"/>
    <n v="10700"/>
    <n v="5885.0000000000009"/>
    <n v="2648.2500000000005"/>
    <n v="0.45"/>
  </r>
  <r>
    <x v="0"/>
    <n v="1185732"/>
    <x v="82"/>
    <x v="4"/>
    <x v="8"/>
    <x v="10"/>
    <x v="1"/>
    <n v="0.55000000000000004"/>
    <n v="7750"/>
    <n v="4262.5"/>
    <n v="1491.875"/>
    <n v="0.35"/>
  </r>
  <r>
    <x v="0"/>
    <n v="1185732"/>
    <x v="82"/>
    <x v="4"/>
    <x v="8"/>
    <x v="10"/>
    <x v="2"/>
    <n v="0.5"/>
    <n v="7500"/>
    <n v="3750"/>
    <n v="937.5"/>
    <n v="0.25"/>
  </r>
  <r>
    <x v="0"/>
    <n v="1185732"/>
    <x v="82"/>
    <x v="4"/>
    <x v="8"/>
    <x v="10"/>
    <x v="3"/>
    <n v="0.5"/>
    <n v="7000"/>
    <n v="3500"/>
    <n v="1050"/>
    <n v="0.3"/>
  </r>
  <r>
    <x v="0"/>
    <n v="1185732"/>
    <x v="82"/>
    <x v="4"/>
    <x v="8"/>
    <x v="10"/>
    <x v="4"/>
    <n v="0.6"/>
    <n v="7250"/>
    <n v="4350"/>
    <n v="1522.5"/>
    <n v="0.35"/>
  </r>
  <r>
    <x v="0"/>
    <n v="1185732"/>
    <x v="82"/>
    <x v="4"/>
    <x v="8"/>
    <x v="10"/>
    <x v="5"/>
    <n v="0.65"/>
    <n v="8250"/>
    <n v="5362.5"/>
    <n v="2681.25"/>
    <n v="0.5"/>
  </r>
  <r>
    <x v="0"/>
    <n v="1185732"/>
    <x v="83"/>
    <x v="4"/>
    <x v="8"/>
    <x v="10"/>
    <x v="0"/>
    <n v="0.6"/>
    <n v="10750"/>
    <n v="6450"/>
    <n v="2902.5"/>
    <n v="0.45"/>
  </r>
  <r>
    <x v="0"/>
    <n v="1185732"/>
    <x v="83"/>
    <x v="4"/>
    <x v="8"/>
    <x v="10"/>
    <x v="1"/>
    <n v="0.55000000000000004"/>
    <n v="8250"/>
    <n v="4537.5"/>
    <n v="1588.125"/>
    <n v="0.35"/>
  </r>
  <r>
    <x v="0"/>
    <n v="1185732"/>
    <x v="83"/>
    <x v="4"/>
    <x v="8"/>
    <x v="10"/>
    <x v="2"/>
    <n v="0.5"/>
    <n v="8000"/>
    <n v="4000"/>
    <n v="1000"/>
    <n v="0.25"/>
  </r>
  <r>
    <x v="0"/>
    <n v="1185732"/>
    <x v="83"/>
    <x v="4"/>
    <x v="8"/>
    <x v="10"/>
    <x v="3"/>
    <n v="0.5"/>
    <n v="7750"/>
    <n v="3875"/>
    <n v="1162.5"/>
    <n v="0.3"/>
  </r>
  <r>
    <x v="0"/>
    <n v="1185732"/>
    <x v="83"/>
    <x v="4"/>
    <x v="8"/>
    <x v="10"/>
    <x v="4"/>
    <n v="0.65"/>
    <n v="7750"/>
    <n v="5037.5"/>
    <n v="1763.125"/>
    <n v="0.35"/>
  </r>
  <r>
    <x v="0"/>
    <n v="1185732"/>
    <x v="83"/>
    <x v="4"/>
    <x v="8"/>
    <x v="10"/>
    <x v="5"/>
    <n v="0.70000000000000007"/>
    <n v="9250"/>
    <n v="6475.0000000000009"/>
    <n v="3237.5000000000005"/>
    <n v="0.5"/>
  </r>
  <r>
    <x v="0"/>
    <n v="1185732"/>
    <x v="84"/>
    <x v="4"/>
    <x v="8"/>
    <x v="10"/>
    <x v="0"/>
    <n v="0.65"/>
    <n v="11500"/>
    <n v="7475"/>
    <n v="3363.75"/>
    <n v="0.45"/>
  </r>
  <r>
    <x v="0"/>
    <n v="1185732"/>
    <x v="84"/>
    <x v="4"/>
    <x v="8"/>
    <x v="10"/>
    <x v="1"/>
    <n v="0.60000000000000009"/>
    <n v="9000"/>
    <n v="5400.0000000000009"/>
    <n v="1890.0000000000002"/>
    <n v="0.35"/>
  </r>
  <r>
    <x v="0"/>
    <n v="1185732"/>
    <x v="84"/>
    <x v="4"/>
    <x v="8"/>
    <x v="10"/>
    <x v="2"/>
    <n v="0.55000000000000004"/>
    <n v="8250"/>
    <n v="4537.5"/>
    <n v="1134.375"/>
    <n v="0.25"/>
  </r>
  <r>
    <x v="0"/>
    <n v="1185732"/>
    <x v="84"/>
    <x v="4"/>
    <x v="8"/>
    <x v="10"/>
    <x v="3"/>
    <n v="0.55000000000000004"/>
    <n v="7750"/>
    <n v="4262.5"/>
    <n v="1278.75"/>
    <n v="0.3"/>
  </r>
  <r>
    <x v="0"/>
    <n v="1185732"/>
    <x v="84"/>
    <x v="4"/>
    <x v="8"/>
    <x v="10"/>
    <x v="4"/>
    <n v="0.65"/>
    <n v="8000"/>
    <n v="5200"/>
    <n v="1819.9999999999998"/>
    <n v="0.35"/>
  </r>
  <r>
    <x v="0"/>
    <n v="1185732"/>
    <x v="84"/>
    <x v="4"/>
    <x v="8"/>
    <x v="10"/>
    <x v="5"/>
    <n v="0.70000000000000007"/>
    <n v="9750"/>
    <n v="6825.0000000000009"/>
    <n v="3412.5000000000005"/>
    <n v="0.5"/>
  </r>
  <r>
    <x v="0"/>
    <n v="1185732"/>
    <x v="85"/>
    <x v="4"/>
    <x v="8"/>
    <x v="10"/>
    <x v="0"/>
    <n v="0.65"/>
    <n v="11250"/>
    <n v="7312.5"/>
    <n v="3290.625"/>
    <n v="0.45"/>
  </r>
  <r>
    <x v="0"/>
    <n v="1185732"/>
    <x v="85"/>
    <x v="4"/>
    <x v="8"/>
    <x v="10"/>
    <x v="1"/>
    <n v="0.60000000000000009"/>
    <n v="9000"/>
    <n v="5400.0000000000009"/>
    <n v="1890.0000000000002"/>
    <n v="0.35"/>
  </r>
  <r>
    <x v="0"/>
    <n v="1185732"/>
    <x v="85"/>
    <x v="4"/>
    <x v="8"/>
    <x v="10"/>
    <x v="2"/>
    <n v="0.55000000000000004"/>
    <n v="8250"/>
    <n v="4537.5"/>
    <n v="1134.375"/>
    <n v="0.25"/>
  </r>
  <r>
    <x v="0"/>
    <n v="1185732"/>
    <x v="85"/>
    <x v="4"/>
    <x v="8"/>
    <x v="10"/>
    <x v="3"/>
    <n v="0.45"/>
    <n v="7750"/>
    <n v="3487.5"/>
    <n v="1046.25"/>
    <n v="0.3"/>
  </r>
  <r>
    <x v="0"/>
    <n v="1185732"/>
    <x v="85"/>
    <x v="4"/>
    <x v="8"/>
    <x v="10"/>
    <x v="4"/>
    <n v="0.55000000000000004"/>
    <n v="7500"/>
    <n v="4125"/>
    <n v="1443.75"/>
    <n v="0.35"/>
  </r>
  <r>
    <x v="0"/>
    <n v="1185732"/>
    <x v="85"/>
    <x v="4"/>
    <x v="8"/>
    <x v="10"/>
    <x v="5"/>
    <n v="0.60000000000000009"/>
    <n v="9250"/>
    <n v="5550.0000000000009"/>
    <n v="2775.0000000000005"/>
    <n v="0.5"/>
  </r>
  <r>
    <x v="0"/>
    <n v="1185732"/>
    <x v="86"/>
    <x v="4"/>
    <x v="8"/>
    <x v="10"/>
    <x v="0"/>
    <n v="0.55000000000000004"/>
    <n v="10500"/>
    <n v="5775.0000000000009"/>
    <n v="2598.7500000000005"/>
    <n v="0.45"/>
  </r>
  <r>
    <x v="0"/>
    <n v="1185732"/>
    <x v="86"/>
    <x v="4"/>
    <x v="8"/>
    <x v="10"/>
    <x v="1"/>
    <n v="0.50000000000000011"/>
    <n v="8500"/>
    <n v="4250.0000000000009"/>
    <n v="1487.5000000000002"/>
    <n v="0.35"/>
  </r>
  <r>
    <x v="0"/>
    <n v="1185732"/>
    <x v="86"/>
    <x v="4"/>
    <x v="8"/>
    <x v="10"/>
    <x v="2"/>
    <n v="0.45"/>
    <n v="7500"/>
    <n v="3375"/>
    <n v="843.75"/>
    <n v="0.25"/>
  </r>
  <r>
    <x v="0"/>
    <n v="1185732"/>
    <x v="86"/>
    <x v="4"/>
    <x v="8"/>
    <x v="10"/>
    <x v="3"/>
    <n v="0.45"/>
    <n v="7250"/>
    <n v="3262.5"/>
    <n v="978.75"/>
    <n v="0.3"/>
  </r>
  <r>
    <x v="0"/>
    <n v="1185732"/>
    <x v="86"/>
    <x v="4"/>
    <x v="8"/>
    <x v="10"/>
    <x v="4"/>
    <n v="0.55000000000000004"/>
    <n v="7250"/>
    <n v="3987.5000000000005"/>
    <n v="1395.625"/>
    <n v="0.35"/>
  </r>
  <r>
    <x v="0"/>
    <n v="1185732"/>
    <x v="86"/>
    <x v="4"/>
    <x v="8"/>
    <x v="10"/>
    <x v="5"/>
    <n v="0.60000000000000009"/>
    <n v="8250"/>
    <n v="4950.0000000000009"/>
    <n v="2475.0000000000005"/>
    <n v="0.5"/>
  </r>
  <r>
    <x v="0"/>
    <n v="1185732"/>
    <x v="87"/>
    <x v="4"/>
    <x v="8"/>
    <x v="10"/>
    <x v="0"/>
    <n v="0.60000000000000009"/>
    <n v="10000"/>
    <n v="6000.0000000000009"/>
    <n v="2700.0000000000005"/>
    <n v="0.45"/>
  </r>
  <r>
    <x v="0"/>
    <n v="1185732"/>
    <x v="87"/>
    <x v="4"/>
    <x v="8"/>
    <x v="10"/>
    <x v="1"/>
    <n v="0.50000000000000011"/>
    <n v="8250"/>
    <n v="4125.0000000000009"/>
    <n v="1443.7500000000002"/>
    <n v="0.35"/>
  </r>
  <r>
    <x v="0"/>
    <n v="1185732"/>
    <x v="87"/>
    <x v="4"/>
    <x v="8"/>
    <x v="10"/>
    <x v="2"/>
    <n v="0.50000000000000011"/>
    <n v="7250"/>
    <n v="3625.0000000000009"/>
    <n v="906.25000000000023"/>
    <n v="0.25"/>
  </r>
  <r>
    <x v="0"/>
    <n v="1185732"/>
    <x v="87"/>
    <x v="4"/>
    <x v="8"/>
    <x v="10"/>
    <x v="3"/>
    <n v="0.50000000000000011"/>
    <n v="7000"/>
    <n v="3500.0000000000009"/>
    <n v="1050.0000000000002"/>
    <n v="0.3"/>
  </r>
  <r>
    <x v="0"/>
    <n v="1185732"/>
    <x v="87"/>
    <x v="4"/>
    <x v="8"/>
    <x v="10"/>
    <x v="4"/>
    <n v="0.60000000000000009"/>
    <n v="7000"/>
    <n v="4200.0000000000009"/>
    <n v="1470.0000000000002"/>
    <n v="0.35"/>
  </r>
  <r>
    <x v="0"/>
    <n v="1185732"/>
    <x v="87"/>
    <x v="4"/>
    <x v="8"/>
    <x v="10"/>
    <x v="5"/>
    <n v="0.65"/>
    <n v="8250"/>
    <n v="5362.5"/>
    <n v="2681.25"/>
    <n v="0.5"/>
  </r>
  <r>
    <x v="0"/>
    <n v="1185732"/>
    <x v="88"/>
    <x v="4"/>
    <x v="8"/>
    <x v="10"/>
    <x v="0"/>
    <n v="0.60000000000000009"/>
    <n v="9750"/>
    <n v="5850.0000000000009"/>
    <n v="2632.5000000000005"/>
    <n v="0.45"/>
  </r>
  <r>
    <x v="0"/>
    <n v="1185732"/>
    <x v="88"/>
    <x v="4"/>
    <x v="8"/>
    <x v="10"/>
    <x v="1"/>
    <n v="0.50000000000000011"/>
    <n v="8000"/>
    <n v="4000.0000000000009"/>
    <n v="1400.0000000000002"/>
    <n v="0.35"/>
  </r>
  <r>
    <x v="0"/>
    <n v="1185732"/>
    <x v="88"/>
    <x v="4"/>
    <x v="8"/>
    <x v="10"/>
    <x v="2"/>
    <n v="0.50000000000000011"/>
    <n v="7450"/>
    <n v="3725.0000000000009"/>
    <n v="931.25000000000023"/>
    <n v="0.25"/>
  </r>
  <r>
    <x v="0"/>
    <n v="1185732"/>
    <x v="88"/>
    <x v="4"/>
    <x v="8"/>
    <x v="10"/>
    <x v="3"/>
    <n v="0.50000000000000011"/>
    <n v="7750"/>
    <n v="3875.0000000000009"/>
    <n v="1162.5000000000002"/>
    <n v="0.3"/>
  </r>
  <r>
    <x v="0"/>
    <n v="1185732"/>
    <x v="88"/>
    <x v="4"/>
    <x v="8"/>
    <x v="10"/>
    <x v="4"/>
    <n v="0.65"/>
    <n v="7500"/>
    <n v="4875"/>
    <n v="1706.25"/>
    <n v="0.35"/>
  </r>
  <r>
    <x v="0"/>
    <n v="1185732"/>
    <x v="88"/>
    <x v="4"/>
    <x v="8"/>
    <x v="10"/>
    <x v="5"/>
    <n v="0.7"/>
    <n v="8500"/>
    <n v="5950"/>
    <n v="2975"/>
    <n v="0.5"/>
  </r>
  <r>
    <x v="0"/>
    <n v="1185732"/>
    <x v="89"/>
    <x v="4"/>
    <x v="8"/>
    <x v="10"/>
    <x v="0"/>
    <n v="0.65"/>
    <n v="10750"/>
    <n v="6987.5"/>
    <n v="3144.375"/>
    <n v="0.45"/>
  </r>
  <r>
    <x v="0"/>
    <n v="1185732"/>
    <x v="89"/>
    <x v="4"/>
    <x v="8"/>
    <x v="10"/>
    <x v="1"/>
    <n v="0.55000000000000004"/>
    <n v="8750"/>
    <n v="4812.5"/>
    <n v="1684.375"/>
    <n v="0.35"/>
  </r>
  <r>
    <x v="0"/>
    <n v="1185732"/>
    <x v="89"/>
    <x v="4"/>
    <x v="8"/>
    <x v="10"/>
    <x v="2"/>
    <n v="0.55000000000000004"/>
    <n v="8250"/>
    <n v="4537.5"/>
    <n v="1134.375"/>
    <n v="0.25"/>
  </r>
  <r>
    <x v="0"/>
    <n v="1185732"/>
    <x v="89"/>
    <x v="4"/>
    <x v="8"/>
    <x v="10"/>
    <x v="3"/>
    <n v="0.55000000000000004"/>
    <n v="7750"/>
    <n v="4262.5"/>
    <n v="1278.75"/>
    <n v="0.3"/>
  </r>
  <r>
    <x v="0"/>
    <n v="1185732"/>
    <x v="89"/>
    <x v="4"/>
    <x v="8"/>
    <x v="10"/>
    <x v="4"/>
    <n v="0.65"/>
    <n v="7750"/>
    <n v="5037.5"/>
    <n v="1763.125"/>
    <n v="0.35"/>
  </r>
  <r>
    <x v="0"/>
    <n v="1185732"/>
    <x v="89"/>
    <x v="4"/>
    <x v="8"/>
    <x v="10"/>
    <x v="5"/>
    <n v="0.7"/>
    <n v="8750"/>
    <n v="6125"/>
    <n v="3062.5"/>
    <n v="0.5"/>
  </r>
  <r>
    <x v="0"/>
    <n v="1185732"/>
    <x v="90"/>
    <x v="3"/>
    <x v="9"/>
    <x v="11"/>
    <x v="0"/>
    <n v="0.35"/>
    <n v="4500"/>
    <n v="1575"/>
    <n v="551.25"/>
    <n v="0.35000000000000003"/>
  </r>
  <r>
    <x v="0"/>
    <n v="1185732"/>
    <x v="90"/>
    <x v="3"/>
    <x v="9"/>
    <x v="11"/>
    <x v="1"/>
    <n v="0.35"/>
    <n v="2500"/>
    <n v="875"/>
    <n v="262.5"/>
    <n v="0.3"/>
  </r>
  <r>
    <x v="0"/>
    <n v="1185732"/>
    <x v="90"/>
    <x v="3"/>
    <x v="9"/>
    <x v="11"/>
    <x v="2"/>
    <n v="0.25"/>
    <n v="2500"/>
    <n v="625"/>
    <n v="187.5"/>
    <n v="0.3"/>
  </r>
  <r>
    <x v="0"/>
    <n v="1185732"/>
    <x v="90"/>
    <x v="3"/>
    <x v="9"/>
    <x v="11"/>
    <x v="3"/>
    <n v="0.30000000000000004"/>
    <n v="1000"/>
    <n v="300.00000000000006"/>
    <n v="105.00000000000003"/>
    <n v="0.35000000000000003"/>
  </r>
  <r>
    <x v="0"/>
    <n v="1185732"/>
    <x v="90"/>
    <x v="3"/>
    <x v="9"/>
    <x v="11"/>
    <x v="4"/>
    <n v="0.44999999999999996"/>
    <n v="1500"/>
    <n v="674.99999999999989"/>
    <n v="202.49999999999997"/>
    <n v="0.3"/>
  </r>
  <r>
    <x v="0"/>
    <n v="1185732"/>
    <x v="90"/>
    <x v="3"/>
    <x v="9"/>
    <x v="11"/>
    <x v="5"/>
    <n v="0.35"/>
    <n v="2500"/>
    <n v="875"/>
    <n v="393.75"/>
    <n v="0.45"/>
  </r>
  <r>
    <x v="0"/>
    <n v="1185732"/>
    <x v="91"/>
    <x v="3"/>
    <x v="9"/>
    <x v="11"/>
    <x v="0"/>
    <n v="0.35"/>
    <n v="5000"/>
    <n v="1750"/>
    <n v="612.50000000000011"/>
    <n v="0.35000000000000003"/>
  </r>
  <r>
    <x v="0"/>
    <n v="1185732"/>
    <x v="91"/>
    <x v="3"/>
    <x v="9"/>
    <x v="11"/>
    <x v="1"/>
    <n v="0.35"/>
    <n v="1500"/>
    <n v="525"/>
    <n v="157.5"/>
    <n v="0.3"/>
  </r>
  <r>
    <x v="0"/>
    <n v="1185732"/>
    <x v="91"/>
    <x v="3"/>
    <x v="9"/>
    <x v="11"/>
    <x v="2"/>
    <n v="0.25"/>
    <n v="2000"/>
    <n v="500"/>
    <n v="150"/>
    <n v="0.3"/>
  </r>
  <r>
    <x v="0"/>
    <n v="1185732"/>
    <x v="91"/>
    <x v="3"/>
    <x v="9"/>
    <x v="11"/>
    <x v="3"/>
    <n v="0.30000000000000004"/>
    <n v="750"/>
    <n v="225.00000000000003"/>
    <n v="78.750000000000014"/>
    <n v="0.35000000000000003"/>
  </r>
  <r>
    <x v="0"/>
    <n v="1185732"/>
    <x v="91"/>
    <x v="3"/>
    <x v="9"/>
    <x v="11"/>
    <x v="4"/>
    <n v="0.44999999999999996"/>
    <n v="1500"/>
    <n v="674.99999999999989"/>
    <n v="202.49999999999997"/>
    <n v="0.3"/>
  </r>
  <r>
    <x v="0"/>
    <n v="1185732"/>
    <x v="91"/>
    <x v="3"/>
    <x v="9"/>
    <x v="11"/>
    <x v="5"/>
    <n v="0.35"/>
    <n v="2250"/>
    <n v="787.5"/>
    <n v="354.375"/>
    <n v="0.45"/>
  </r>
  <r>
    <x v="0"/>
    <n v="1185732"/>
    <x v="92"/>
    <x v="3"/>
    <x v="9"/>
    <x v="11"/>
    <x v="0"/>
    <n v="0.4"/>
    <n v="4450"/>
    <n v="1780"/>
    <n v="623.00000000000011"/>
    <n v="0.35000000000000003"/>
  </r>
  <r>
    <x v="0"/>
    <n v="1185732"/>
    <x v="92"/>
    <x v="3"/>
    <x v="9"/>
    <x v="11"/>
    <x v="1"/>
    <n v="0.4"/>
    <n v="1250"/>
    <n v="500"/>
    <n v="150"/>
    <n v="0.3"/>
  </r>
  <r>
    <x v="0"/>
    <n v="1185732"/>
    <x v="92"/>
    <x v="3"/>
    <x v="9"/>
    <x v="11"/>
    <x v="2"/>
    <n v="0.30000000000000004"/>
    <n v="1750"/>
    <n v="525.00000000000011"/>
    <n v="157.50000000000003"/>
    <n v="0.3"/>
  </r>
  <r>
    <x v="0"/>
    <n v="1185732"/>
    <x v="92"/>
    <x v="3"/>
    <x v="9"/>
    <x v="11"/>
    <x v="3"/>
    <n v="0.35"/>
    <n v="250"/>
    <n v="87.5"/>
    <n v="30.625000000000004"/>
    <n v="0.35000000000000003"/>
  </r>
  <r>
    <x v="0"/>
    <n v="1185732"/>
    <x v="92"/>
    <x v="3"/>
    <x v="9"/>
    <x v="11"/>
    <x v="4"/>
    <n v="0.5"/>
    <n v="750"/>
    <n v="375"/>
    <n v="112.5"/>
    <n v="0.3"/>
  </r>
  <r>
    <x v="0"/>
    <n v="1185732"/>
    <x v="92"/>
    <x v="3"/>
    <x v="9"/>
    <x v="11"/>
    <x v="5"/>
    <n v="0.4"/>
    <n v="1750"/>
    <n v="700"/>
    <n v="315"/>
    <n v="0.45"/>
  </r>
  <r>
    <x v="0"/>
    <n v="1185732"/>
    <x v="93"/>
    <x v="3"/>
    <x v="9"/>
    <x v="11"/>
    <x v="0"/>
    <n v="0.4"/>
    <n v="4000"/>
    <n v="1600"/>
    <n v="560"/>
    <n v="0.35000000000000003"/>
  </r>
  <r>
    <x v="0"/>
    <n v="1185732"/>
    <x v="93"/>
    <x v="3"/>
    <x v="9"/>
    <x v="11"/>
    <x v="1"/>
    <n v="0.4"/>
    <n v="1000"/>
    <n v="400"/>
    <n v="120"/>
    <n v="0.3"/>
  </r>
  <r>
    <x v="0"/>
    <n v="1185732"/>
    <x v="93"/>
    <x v="3"/>
    <x v="9"/>
    <x v="11"/>
    <x v="2"/>
    <n v="0.30000000000000004"/>
    <n v="1000"/>
    <n v="300.00000000000006"/>
    <n v="90.000000000000014"/>
    <n v="0.3"/>
  </r>
  <r>
    <x v="0"/>
    <n v="1185732"/>
    <x v="93"/>
    <x v="3"/>
    <x v="9"/>
    <x v="11"/>
    <x v="3"/>
    <n v="0.35"/>
    <n v="250"/>
    <n v="87.5"/>
    <n v="30.625000000000004"/>
    <n v="0.35000000000000003"/>
  </r>
  <r>
    <x v="0"/>
    <n v="1185732"/>
    <x v="93"/>
    <x v="3"/>
    <x v="9"/>
    <x v="11"/>
    <x v="4"/>
    <n v="0.5"/>
    <n v="500"/>
    <n v="250"/>
    <n v="75"/>
    <n v="0.3"/>
  </r>
  <r>
    <x v="0"/>
    <n v="1185732"/>
    <x v="93"/>
    <x v="3"/>
    <x v="9"/>
    <x v="11"/>
    <x v="5"/>
    <n v="0.4"/>
    <n v="1750"/>
    <n v="700"/>
    <n v="315"/>
    <n v="0.45"/>
  </r>
  <r>
    <x v="0"/>
    <n v="1185732"/>
    <x v="94"/>
    <x v="3"/>
    <x v="9"/>
    <x v="11"/>
    <x v="0"/>
    <n v="0.5"/>
    <n v="4450"/>
    <n v="2225"/>
    <n v="778.75000000000011"/>
    <n v="0.35000000000000003"/>
  </r>
  <r>
    <x v="0"/>
    <n v="1185732"/>
    <x v="94"/>
    <x v="3"/>
    <x v="9"/>
    <x v="11"/>
    <x v="1"/>
    <n v="0.45000000000000007"/>
    <n v="1500"/>
    <n v="675.00000000000011"/>
    <n v="202.50000000000003"/>
    <n v="0.3"/>
  </r>
  <r>
    <x v="0"/>
    <n v="1185732"/>
    <x v="94"/>
    <x v="3"/>
    <x v="9"/>
    <x v="11"/>
    <x v="2"/>
    <n v="0.4"/>
    <n v="1250"/>
    <n v="500"/>
    <n v="150"/>
    <n v="0.3"/>
  </r>
  <r>
    <x v="0"/>
    <n v="1185732"/>
    <x v="94"/>
    <x v="3"/>
    <x v="9"/>
    <x v="11"/>
    <x v="3"/>
    <n v="0.4"/>
    <n v="500"/>
    <n v="200"/>
    <n v="70"/>
    <n v="0.35000000000000003"/>
  </r>
  <r>
    <x v="0"/>
    <n v="1185732"/>
    <x v="94"/>
    <x v="3"/>
    <x v="9"/>
    <x v="11"/>
    <x v="4"/>
    <n v="0.54999999999999993"/>
    <n v="750"/>
    <n v="412.49999999999994"/>
    <n v="123.74999999999997"/>
    <n v="0.3"/>
  </r>
  <r>
    <x v="0"/>
    <n v="1185732"/>
    <x v="94"/>
    <x v="3"/>
    <x v="9"/>
    <x v="11"/>
    <x v="5"/>
    <n v="0.6"/>
    <n v="1750"/>
    <n v="1050"/>
    <n v="472.5"/>
    <n v="0.45"/>
  </r>
  <r>
    <x v="0"/>
    <n v="1185732"/>
    <x v="95"/>
    <x v="3"/>
    <x v="9"/>
    <x v="11"/>
    <x v="0"/>
    <n v="0.45"/>
    <n v="4250"/>
    <n v="1912.5"/>
    <n v="669.37500000000011"/>
    <n v="0.35000000000000003"/>
  </r>
  <r>
    <x v="0"/>
    <n v="1185732"/>
    <x v="95"/>
    <x v="3"/>
    <x v="9"/>
    <x v="11"/>
    <x v="1"/>
    <n v="0.40000000000000008"/>
    <n v="1750"/>
    <n v="700.00000000000011"/>
    <n v="210.00000000000003"/>
    <n v="0.3"/>
  </r>
  <r>
    <x v="0"/>
    <n v="1185732"/>
    <x v="95"/>
    <x v="3"/>
    <x v="9"/>
    <x v="11"/>
    <x v="2"/>
    <n v="0.35000000000000003"/>
    <n v="1750"/>
    <n v="612.50000000000011"/>
    <n v="183.75000000000003"/>
    <n v="0.3"/>
  </r>
  <r>
    <x v="0"/>
    <n v="1185732"/>
    <x v="95"/>
    <x v="3"/>
    <x v="9"/>
    <x v="11"/>
    <x v="3"/>
    <n v="0.35000000000000003"/>
    <n v="1500"/>
    <n v="525"/>
    <n v="183.75000000000003"/>
    <n v="0.35000000000000003"/>
  </r>
  <r>
    <x v="0"/>
    <n v="1185732"/>
    <x v="95"/>
    <x v="3"/>
    <x v="9"/>
    <x v="11"/>
    <x v="4"/>
    <n v="0.5"/>
    <n v="1500"/>
    <n v="750"/>
    <n v="225"/>
    <n v="0.3"/>
  </r>
  <r>
    <x v="0"/>
    <n v="1185732"/>
    <x v="95"/>
    <x v="3"/>
    <x v="9"/>
    <x v="11"/>
    <x v="5"/>
    <n v="0.55000000000000004"/>
    <n v="3250"/>
    <n v="1787.5000000000002"/>
    <n v="804.37500000000011"/>
    <n v="0.45"/>
  </r>
  <r>
    <x v="0"/>
    <n v="1185732"/>
    <x v="96"/>
    <x v="3"/>
    <x v="9"/>
    <x v="11"/>
    <x v="0"/>
    <n v="0.5"/>
    <n v="5500"/>
    <n v="2750"/>
    <n v="962.50000000000011"/>
    <n v="0.35000000000000003"/>
  </r>
  <r>
    <x v="0"/>
    <n v="1185732"/>
    <x v="96"/>
    <x v="3"/>
    <x v="9"/>
    <x v="11"/>
    <x v="1"/>
    <n v="0.45000000000000007"/>
    <n v="3000"/>
    <n v="1350.0000000000002"/>
    <n v="405.00000000000006"/>
    <n v="0.3"/>
  </r>
  <r>
    <x v="0"/>
    <n v="1185732"/>
    <x v="96"/>
    <x v="3"/>
    <x v="9"/>
    <x v="11"/>
    <x v="2"/>
    <n v="0.4"/>
    <n v="2250"/>
    <n v="900"/>
    <n v="270"/>
    <n v="0.3"/>
  </r>
  <r>
    <x v="0"/>
    <n v="1185732"/>
    <x v="96"/>
    <x v="3"/>
    <x v="9"/>
    <x v="11"/>
    <x v="3"/>
    <n v="0.4"/>
    <n v="1750"/>
    <n v="700"/>
    <n v="245.00000000000003"/>
    <n v="0.35000000000000003"/>
  </r>
  <r>
    <x v="0"/>
    <n v="1185732"/>
    <x v="96"/>
    <x v="3"/>
    <x v="9"/>
    <x v="11"/>
    <x v="4"/>
    <n v="0.5"/>
    <n v="2000"/>
    <n v="1000"/>
    <n v="300"/>
    <n v="0.3"/>
  </r>
  <r>
    <x v="0"/>
    <n v="1185732"/>
    <x v="96"/>
    <x v="3"/>
    <x v="9"/>
    <x v="11"/>
    <x v="5"/>
    <n v="0.55000000000000004"/>
    <n v="3750"/>
    <n v="2062.5"/>
    <n v="928.125"/>
    <n v="0.45"/>
  </r>
  <r>
    <x v="0"/>
    <n v="1185732"/>
    <x v="97"/>
    <x v="3"/>
    <x v="9"/>
    <x v="11"/>
    <x v="0"/>
    <n v="0.5"/>
    <n v="5250"/>
    <n v="2625"/>
    <n v="918.75000000000011"/>
    <n v="0.35000000000000003"/>
  </r>
  <r>
    <x v="0"/>
    <n v="1185732"/>
    <x v="97"/>
    <x v="3"/>
    <x v="9"/>
    <x v="11"/>
    <x v="1"/>
    <n v="0.45000000000000007"/>
    <n v="3000"/>
    <n v="1350.0000000000002"/>
    <n v="405.00000000000006"/>
    <n v="0.3"/>
  </r>
  <r>
    <x v="0"/>
    <n v="1185732"/>
    <x v="97"/>
    <x v="3"/>
    <x v="9"/>
    <x v="11"/>
    <x v="2"/>
    <n v="0.4"/>
    <n v="2250"/>
    <n v="900"/>
    <n v="270"/>
    <n v="0.3"/>
  </r>
  <r>
    <x v="0"/>
    <n v="1185732"/>
    <x v="97"/>
    <x v="3"/>
    <x v="9"/>
    <x v="11"/>
    <x v="3"/>
    <n v="0.35000000000000003"/>
    <n v="1750"/>
    <n v="612.50000000000011"/>
    <n v="214.37500000000006"/>
    <n v="0.35000000000000003"/>
  </r>
  <r>
    <x v="0"/>
    <n v="1185732"/>
    <x v="97"/>
    <x v="3"/>
    <x v="9"/>
    <x v="11"/>
    <x v="4"/>
    <n v="0.45"/>
    <n v="1500"/>
    <n v="675"/>
    <n v="202.5"/>
    <n v="0.3"/>
  </r>
  <r>
    <x v="0"/>
    <n v="1185732"/>
    <x v="97"/>
    <x v="3"/>
    <x v="9"/>
    <x v="11"/>
    <x v="5"/>
    <n v="0.5"/>
    <n v="3250"/>
    <n v="1625"/>
    <n v="731.25"/>
    <n v="0.45"/>
  </r>
  <r>
    <x v="0"/>
    <n v="1185732"/>
    <x v="98"/>
    <x v="3"/>
    <x v="9"/>
    <x v="11"/>
    <x v="0"/>
    <n v="0.45"/>
    <n v="4500"/>
    <n v="2025"/>
    <n v="708.75000000000011"/>
    <n v="0.35000000000000003"/>
  </r>
  <r>
    <x v="0"/>
    <n v="1185732"/>
    <x v="98"/>
    <x v="3"/>
    <x v="9"/>
    <x v="11"/>
    <x v="1"/>
    <n v="0.40000000000000008"/>
    <n v="2500"/>
    <n v="1000.0000000000002"/>
    <n v="300.00000000000006"/>
    <n v="0.3"/>
  </r>
  <r>
    <x v="0"/>
    <n v="1185732"/>
    <x v="98"/>
    <x v="3"/>
    <x v="9"/>
    <x v="11"/>
    <x v="2"/>
    <n v="0.25"/>
    <n v="1500"/>
    <n v="375"/>
    <n v="112.5"/>
    <n v="0.3"/>
  </r>
  <r>
    <x v="0"/>
    <n v="1185732"/>
    <x v="98"/>
    <x v="3"/>
    <x v="9"/>
    <x v="11"/>
    <x v="3"/>
    <n v="0.25"/>
    <n v="1250"/>
    <n v="312.5"/>
    <n v="109.37500000000001"/>
    <n v="0.35000000000000003"/>
  </r>
  <r>
    <x v="0"/>
    <n v="1185732"/>
    <x v="98"/>
    <x v="3"/>
    <x v="9"/>
    <x v="11"/>
    <x v="4"/>
    <n v="0.35"/>
    <n v="1250"/>
    <n v="437.5"/>
    <n v="131.25"/>
    <n v="0.3"/>
  </r>
  <r>
    <x v="0"/>
    <n v="1185732"/>
    <x v="98"/>
    <x v="3"/>
    <x v="9"/>
    <x v="11"/>
    <x v="5"/>
    <n v="0.4"/>
    <n v="2000"/>
    <n v="800"/>
    <n v="360"/>
    <n v="0.45"/>
  </r>
  <r>
    <x v="0"/>
    <n v="1185732"/>
    <x v="99"/>
    <x v="3"/>
    <x v="9"/>
    <x v="11"/>
    <x v="0"/>
    <n v="0.44999999999999996"/>
    <n v="3750"/>
    <n v="1687.4999999999998"/>
    <n v="590.625"/>
    <n v="0.35000000000000003"/>
  </r>
  <r>
    <x v="0"/>
    <n v="1185732"/>
    <x v="99"/>
    <x v="3"/>
    <x v="9"/>
    <x v="11"/>
    <x v="1"/>
    <n v="0.35"/>
    <n v="2000"/>
    <n v="700"/>
    <n v="210"/>
    <n v="0.3"/>
  </r>
  <r>
    <x v="0"/>
    <n v="1185732"/>
    <x v="99"/>
    <x v="3"/>
    <x v="9"/>
    <x v="11"/>
    <x v="2"/>
    <n v="0.35"/>
    <n v="1000"/>
    <n v="350"/>
    <n v="105"/>
    <n v="0.3"/>
  </r>
  <r>
    <x v="0"/>
    <n v="1185732"/>
    <x v="99"/>
    <x v="3"/>
    <x v="9"/>
    <x v="11"/>
    <x v="3"/>
    <n v="0.35"/>
    <n v="750"/>
    <n v="262.5"/>
    <n v="91.875000000000014"/>
    <n v="0.35000000000000003"/>
  </r>
  <r>
    <x v="0"/>
    <n v="1185732"/>
    <x v="99"/>
    <x v="3"/>
    <x v="9"/>
    <x v="11"/>
    <x v="4"/>
    <n v="0.44999999999999996"/>
    <n v="750"/>
    <n v="337.49999999999994"/>
    <n v="101.24999999999999"/>
    <n v="0.3"/>
  </r>
  <r>
    <x v="0"/>
    <n v="1185732"/>
    <x v="99"/>
    <x v="3"/>
    <x v="9"/>
    <x v="11"/>
    <x v="5"/>
    <n v="0.49999999999999989"/>
    <n v="2000"/>
    <n v="999.99999999999977"/>
    <n v="449.99999999999989"/>
    <n v="0.45"/>
  </r>
  <r>
    <x v="0"/>
    <n v="1185732"/>
    <x v="100"/>
    <x v="3"/>
    <x v="9"/>
    <x v="11"/>
    <x v="0"/>
    <n v="0.5"/>
    <n v="3500"/>
    <n v="1750"/>
    <n v="612.50000000000011"/>
    <n v="0.35000000000000003"/>
  </r>
  <r>
    <x v="0"/>
    <n v="1185732"/>
    <x v="100"/>
    <x v="3"/>
    <x v="9"/>
    <x v="11"/>
    <x v="1"/>
    <n v="0.4"/>
    <n v="2000"/>
    <n v="800"/>
    <n v="240"/>
    <n v="0.3"/>
  </r>
  <r>
    <x v="0"/>
    <n v="1185732"/>
    <x v="100"/>
    <x v="3"/>
    <x v="9"/>
    <x v="11"/>
    <x v="2"/>
    <n v="0.4"/>
    <n v="1450"/>
    <n v="580"/>
    <n v="174"/>
    <n v="0.3"/>
  </r>
  <r>
    <x v="0"/>
    <n v="1185732"/>
    <x v="100"/>
    <x v="3"/>
    <x v="9"/>
    <x v="11"/>
    <x v="3"/>
    <n v="0.4"/>
    <n v="1500"/>
    <n v="600"/>
    <n v="210.00000000000003"/>
    <n v="0.35000000000000003"/>
  </r>
  <r>
    <x v="0"/>
    <n v="1185732"/>
    <x v="100"/>
    <x v="3"/>
    <x v="9"/>
    <x v="11"/>
    <x v="4"/>
    <n v="0.54999999999999993"/>
    <n v="1250"/>
    <n v="687.49999999999989"/>
    <n v="206.24999999999997"/>
    <n v="0.3"/>
  </r>
  <r>
    <x v="0"/>
    <n v="1185732"/>
    <x v="100"/>
    <x v="3"/>
    <x v="9"/>
    <x v="11"/>
    <x v="5"/>
    <n v="0.59999999999999987"/>
    <n v="2250"/>
    <n v="1349.9999999999998"/>
    <n v="607.49999999999989"/>
    <n v="0.45"/>
  </r>
  <r>
    <x v="0"/>
    <n v="1185732"/>
    <x v="101"/>
    <x v="3"/>
    <x v="9"/>
    <x v="11"/>
    <x v="0"/>
    <n v="0.54999999999999993"/>
    <n v="4750"/>
    <n v="2612.4999999999995"/>
    <n v="914.37499999999989"/>
    <n v="0.35000000000000003"/>
  </r>
  <r>
    <x v="0"/>
    <n v="1185732"/>
    <x v="101"/>
    <x v="3"/>
    <x v="9"/>
    <x v="11"/>
    <x v="1"/>
    <n v="0.45"/>
    <n v="2750"/>
    <n v="1237.5"/>
    <n v="371.25"/>
    <n v="0.3"/>
  </r>
  <r>
    <x v="0"/>
    <n v="1185732"/>
    <x v="101"/>
    <x v="3"/>
    <x v="9"/>
    <x v="11"/>
    <x v="2"/>
    <n v="0.45"/>
    <n v="2250"/>
    <n v="1012.5"/>
    <n v="303.75"/>
    <n v="0.3"/>
  </r>
  <r>
    <x v="0"/>
    <n v="1185732"/>
    <x v="101"/>
    <x v="3"/>
    <x v="9"/>
    <x v="11"/>
    <x v="3"/>
    <n v="0.45"/>
    <n v="1750"/>
    <n v="787.5"/>
    <n v="275.625"/>
    <n v="0.35000000000000003"/>
  </r>
  <r>
    <x v="0"/>
    <n v="1185732"/>
    <x v="101"/>
    <x v="3"/>
    <x v="9"/>
    <x v="11"/>
    <x v="4"/>
    <n v="0.54999999999999993"/>
    <n v="1750"/>
    <n v="962.49999999999989"/>
    <n v="288.74999999999994"/>
    <n v="0.3"/>
  </r>
  <r>
    <x v="0"/>
    <n v="1185732"/>
    <x v="101"/>
    <x v="3"/>
    <x v="9"/>
    <x v="11"/>
    <x v="5"/>
    <n v="0.59999999999999987"/>
    <n v="2750"/>
    <n v="1649.9999999999995"/>
    <n v="742.49999999999977"/>
    <n v="0.45"/>
  </r>
  <r>
    <x v="3"/>
    <n v="1189833"/>
    <x v="102"/>
    <x v="3"/>
    <x v="10"/>
    <x v="12"/>
    <x v="0"/>
    <n v="0.35"/>
    <n v="4750"/>
    <n v="1662.5"/>
    <n v="748.125"/>
    <n v="0.45"/>
  </r>
  <r>
    <x v="3"/>
    <n v="1189833"/>
    <x v="102"/>
    <x v="3"/>
    <x v="10"/>
    <x v="12"/>
    <x v="1"/>
    <n v="0.45"/>
    <n v="4750"/>
    <n v="2137.5"/>
    <n v="641.25"/>
    <n v="0.3"/>
  </r>
  <r>
    <x v="3"/>
    <n v="1189833"/>
    <x v="102"/>
    <x v="3"/>
    <x v="10"/>
    <x v="12"/>
    <x v="2"/>
    <n v="0.45"/>
    <n v="4750"/>
    <n v="2137.5"/>
    <n v="961.875"/>
    <n v="0.45"/>
  </r>
  <r>
    <x v="3"/>
    <n v="1189833"/>
    <x v="102"/>
    <x v="3"/>
    <x v="10"/>
    <x v="12"/>
    <x v="3"/>
    <n v="0.45"/>
    <n v="3250"/>
    <n v="1462.5"/>
    <n v="585"/>
    <n v="0.39999999999999997"/>
  </r>
  <r>
    <x v="3"/>
    <n v="1189833"/>
    <x v="102"/>
    <x v="3"/>
    <x v="10"/>
    <x v="12"/>
    <x v="4"/>
    <n v="0.5"/>
    <n v="2750"/>
    <n v="1375"/>
    <n v="825.00000000000011"/>
    <n v="0.60000000000000009"/>
  </r>
  <r>
    <x v="3"/>
    <n v="1189833"/>
    <x v="102"/>
    <x v="3"/>
    <x v="10"/>
    <x v="12"/>
    <x v="5"/>
    <n v="0.45"/>
    <n v="4750"/>
    <n v="2137.5"/>
    <n v="534.375"/>
    <n v="0.25"/>
  </r>
  <r>
    <x v="3"/>
    <n v="1189833"/>
    <x v="103"/>
    <x v="3"/>
    <x v="10"/>
    <x v="12"/>
    <x v="0"/>
    <n v="0.35"/>
    <n v="5250"/>
    <n v="1837.4999999999998"/>
    <n v="826.87499999999989"/>
    <n v="0.45"/>
  </r>
  <r>
    <x v="3"/>
    <n v="1189833"/>
    <x v="103"/>
    <x v="3"/>
    <x v="10"/>
    <x v="12"/>
    <x v="1"/>
    <n v="0.45"/>
    <n v="4250"/>
    <n v="1912.5"/>
    <n v="573.75"/>
    <n v="0.3"/>
  </r>
  <r>
    <x v="3"/>
    <n v="1189833"/>
    <x v="103"/>
    <x v="3"/>
    <x v="10"/>
    <x v="12"/>
    <x v="2"/>
    <n v="0.45"/>
    <n v="4500"/>
    <n v="2025"/>
    <n v="911.25"/>
    <n v="0.45"/>
  </r>
  <r>
    <x v="3"/>
    <n v="1189833"/>
    <x v="103"/>
    <x v="3"/>
    <x v="10"/>
    <x v="12"/>
    <x v="3"/>
    <n v="0.45"/>
    <n v="3000"/>
    <n v="1350"/>
    <n v="540"/>
    <n v="0.39999999999999997"/>
  </r>
  <r>
    <x v="3"/>
    <n v="1189833"/>
    <x v="103"/>
    <x v="3"/>
    <x v="10"/>
    <x v="12"/>
    <x v="4"/>
    <n v="0.5"/>
    <n v="2250"/>
    <n v="1125"/>
    <n v="675.00000000000011"/>
    <n v="0.60000000000000009"/>
  </r>
  <r>
    <x v="3"/>
    <n v="1189833"/>
    <x v="103"/>
    <x v="3"/>
    <x v="10"/>
    <x v="12"/>
    <x v="5"/>
    <n v="0.45"/>
    <n v="4250"/>
    <n v="1912.5"/>
    <n v="478.125"/>
    <n v="0.25"/>
  </r>
  <r>
    <x v="3"/>
    <n v="1189833"/>
    <x v="104"/>
    <x v="3"/>
    <x v="10"/>
    <x v="12"/>
    <x v="0"/>
    <n v="0.35"/>
    <n v="5750"/>
    <n v="2012.4999999999998"/>
    <n v="905.62499999999989"/>
    <n v="0.45"/>
  </r>
  <r>
    <x v="3"/>
    <n v="1189833"/>
    <x v="104"/>
    <x v="3"/>
    <x v="10"/>
    <x v="12"/>
    <x v="1"/>
    <n v="0.45"/>
    <n v="4250"/>
    <n v="1912.5"/>
    <n v="573.75"/>
    <n v="0.3"/>
  </r>
  <r>
    <x v="3"/>
    <n v="1189833"/>
    <x v="104"/>
    <x v="3"/>
    <x v="10"/>
    <x v="12"/>
    <x v="2"/>
    <n v="0.45"/>
    <n v="4250"/>
    <n v="1912.5"/>
    <n v="860.625"/>
    <n v="0.45"/>
  </r>
  <r>
    <x v="3"/>
    <n v="1189833"/>
    <x v="104"/>
    <x v="3"/>
    <x v="10"/>
    <x v="12"/>
    <x v="3"/>
    <n v="0.45"/>
    <n v="3250"/>
    <n v="1462.5"/>
    <n v="585"/>
    <n v="0.39999999999999997"/>
  </r>
  <r>
    <x v="3"/>
    <n v="1189833"/>
    <x v="104"/>
    <x v="3"/>
    <x v="10"/>
    <x v="12"/>
    <x v="4"/>
    <n v="0.5"/>
    <n v="2000"/>
    <n v="1000"/>
    <n v="600.00000000000011"/>
    <n v="0.60000000000000009"/>
  </r>
  <r>
    <x v="3"/>
    <n v="1189833"/>
    <x v="104"/>
    <x v="3"/>
    <x v="10"/>
    <x v="12"/>
    <x v="5"/>
    <n v="0.45"/>
    <n v="4000"/>
    <n v="1800"/>
    <n v="450"/>
    <n v="0.25"/>
  </r>
  <r>
    <x v="3"/>
    <n v="1189833"/>
    <x v="105"/>
    <x v="3"/>
    <x v="10"/>
    <x v="12"/>
    <x v="0"/>
    <n v="0.45"/>
    <n v="5750"/>
    <n v="2587.5"/>
    <n v="1164.375"/>
    <n v="0.45"/>
  </r>
  <r>
    <x v="3"/>
    <n v="1189833"/>
    <x v="105"/>
    <x v="3"/>
    <x v="10"/>
    <x v="12"/>
    <x v="1"/>
    <n v="0.45"/>
    <n v="3750"/>
    <n v="1687.5"/>
    <n v="506.25"/>
    <n v="0.3"/>
  </r>
  <r>
    <x v="3"/>
    <n v="1189833"/>
    <x v="105"/>
    <x v="3"/>
    <x v="10"/>
    <x v="12"/>
    <x v="2"/>
    <n v="0.45"/>
    <n v="4000"/>
    <n v="1800"/>
    <n v="810"/>
    <n v="0.45"/>
  </r>
  <r>
    <x v="3"/>
    <n v="1189833"/>
    <x v="105"/>
    <x v="3"/>
    <x v="10"/>
    <x v="12"/>
    <x v="3"/>
    <n v="0.4"/>
    <n v="3000"/>
    <n v="1200"/>
    <n v="479.99999999999994"/>
    <n v="0.39999999999999997"/>
  </r>
  <r>
    <x v="3"/>
    <n v="1189833"/>
    <x v="105"/>
    <x v="3"/>
    <x v="10"/>
    <x v="12"/>
    <x v="4"/>
    <n v="0.45"/>
    <n v="2000"/>
    <n v="900"/>
    <n v="540.00000000000011"/>
    <n v="0.60000000000000009"/>
  </r>
  <r>
    <x v="3"/>
    <n v="1189833"/>
    <x v="105"/>
    <x v="3"/>
    <x v="10"/>
    <x v="12"/>
    <x v="5"/>
    <n v="0.6"/>
    <n v="3750"/>
    <n v="2250"/>
    <n v="562.5"/>
    <n v="0.25"/>
  </r>
  <r>
    <x v="3"/>
    <n v="1189833"/>
    <x v="106"/>
    <x v="3"/>
    <x v="10"/>
    <x v="12"/>
    <x v="0"/>
    <n v="0.4"/>
    <n v="5750"/>
    <n v="2300"/>
    <n v="1035"/>
    <n v="0.45"/>
  </r>
  <r>
    <x v="3"/>
    <n v="1189833"/>
    <x v="106"/>
    <x v="3"/>
    <x v="10"/>
    <x v="12"/>
    <x v="1"/>
    <n v="0.45"/>
    <n v="4250"/>
    <n v="1912.5"/>
    <n v="573.75"/>
    <n v="0.3"/>
  </r>
  <r>
    <x v="3"/>
    <n v="1189833"/>
    <x v="106"/>
    <x v="3"/>
    <x v="10"/>
    <x v="12"/>
    <x v="2"/>
    <n v="0.45"/>
    <n v="4250"/>
    <n v="1912.5"/>
    <n v="860.625"/>
    <n v="0.45"/>
  </r>
  <r>
    <x v="3"/>
    <n v="1189833"/>
    <x v="106"/>
    <x v="3"/>
    <x v="10"/>
    <x v="12"/>
    <x v="3"/>
    <n v="0.4"/>
    <n v="3250"/>
    <n v="1300"/>
    <n v="520"/>
    <n v="0.39999999999999997"/>
  </r>
  <r>
    <x v="3"/>
    <n v="1189833"/>
    <x v="106"/>
    <x v="3"/>
    <x v="10"/>
    <x v="12"/>
    <x v="4"/>
    <n v="0.45"/>
    <n v="2250"/>
    <n v="1012.5"/>
    <n v="607.50000000000011"/>
    <n v="0.60000000000000009"/>
  </r>
  <r>
    <x v="3"/>
    <n v="1189833"/>
    <x v="106"/>
    <x v="3"/>
    <x v="10"/>
    <x v="12"/>
    <x v="5"/>
    <n v="0.6"/>
    <n v="4000"/>
    <n v="2400"/>
    <n v="600"/>
    <n v="0.25"/>
  </r>
  <r>
    <x v="3"/>
    <n v="1189833"/>
    <x v="107"/>
    <x v="3"/>
    <x v="10"/>
    <x v="12"/>
    <x v="0"/>
    <n v="0.4"/>
    <n v="6750"/>
    <n v="2700"/>
    <n v="1215"/>
    <n v="0.45"/>
  </r>
  <r>
    <x v="3"/>
    <n v="1189833"/>
    <x v="107"/>
    <x v="3"/>
    <x v="10"/>
    <x v="12"/>
    <x v="1"/>
    <n v="0.45"/>
    <n v="5250"/>
    <n v="2362.5"/>
    <n v="708.75"/>
    <n v="0.3"/>
  </r>
  <r>
    <x v="3"/>
    <n v="1189833"/>
    <x v="107"/>
    <x v="3"/>
    <x v="10"/>
    <x v="12"/>
    <x v="2"/>
    <n v="0.45"/>
    <n v="5500"/>
    <n v="2475"/>
    <n v="1113.75"/>
    <n v="0.45"/>
  </r>
  <r>
    <x v="3"/>
    <n v="1189833"/>
    <x v="107"/>
    <x v="3"/>
    <x v="10"/>
    <x v="12"/>
    <x v="3"/>
    <n v="0.4"/>
    <n v="4250"/>
    <n v="1700"/>
    <n v="680"/>
    <n v="0.39999999999999997"/>
  </r>
  <r>
    <x v="3"/>
    <n v="1189833"/>
    <x v="107"/>
    <x v="3"/>
    <x v="10"/>
    <x v="12"/>
    <x v="4"/>
    <n v="0.45"/>
    <n v="3000"/>
    <n v="1350"/>
    <n v="810.00000000000011"/>
    <n v="0.60000000000000009"/>
  </r>
  <r>
    <x v="3"/>
    <n v="1189833"/>
    <x v="107"/>
    <x v="3"/>
    <x v="10"/>
    <x v="12"/>
    <x v="5"/>
    <n v="0.6"/>
    <n v="6000"/>
    <n v="3600"/>
    <n v="900"/>
    <n v="0.25"/>
  </r>
  <r>
    <x v="3"/>
    <n v="1189833"/>
    <x v="108"/>
    <x v="3"/>
    <x v="10"/>
    <x v="12"/>
    <x v="0"/>
    <n v="0.4"/>
    <n v="7500"/>
    <n v="3000"/>
    <n v="1350"/>
    <n v="0.45"/>
  </r>
  <r>
    <x v="3"/>
    <n v="1189833"/>
    <x v="108"/>
    <x v="3"/>
    <x v="10"/>
    <x v="12"/>
    <x v="1"/>
    <n v="0.45"/>
    <n v="6000"/>
    <n v="2700"/>
    <n v="810"/>
    <n v="0.3"/>
  </r>
  <r>
    <x v="3"/>
    <n v="1189833"/>
    <x v="108"/>
    <x v="3"/>
    <x v="10"/>
    <x v="12"/>
    <x v="2"/>
    <n v="0.45"/>
    <n v="5500"/>
    <n v="2475"/>
    <n v="1113.75"/>
    <n v="0.45"/>
  </r>
  <r>
    <x v="3"/>
    <n v="1189833"/>
    <x v="108"/>
    <x v="3"/>
    <x v="10"/>
    <x v="12"/>
    <x v="3"/>
    <n v="0.4"/>
    <n v="4500"/>
    <n v="1800"/>
    <n v="719.99999999999989"/>
    <n v="0.39999999999999997"/>
  </r>
  <r>
    <x v="3"/>
    <n v="1189833"/>
    <x v="108"/>
    <x v="3"/>
    <x v="10"/>
    <x v="12"/>
    <x v="4"/>
    <n v="0.45"/>
    <n v="4750"/>
    <n v="2137.5"/>
    <n v="1282.5000000000002"/>
    <n v="0.60000000000000009"/>
  </r>
  <r>
    <x v="3"/>
    <n v="1189833"/>
    <x v="108"/>
    <x v="3"/>
    <x v="10"/>
    <x v="12"/>
    <x v="5"/>
    <n v="0.6"/>
    <n v="4750"/>
    <n v="2850"/>
    <n v="712.5"/>
    <n v="0.25"/>
  </r>
  <r>
    <x v="3"/>
    <n v="1189833"/>
    <x v="109"/>
    <x v="3"/>
    <x v="10"/>
    <x v="12"/>
    <x v="0"/>
    <n v="0.45"/>
    <n v="6750"/>
    <n v="3037.5"/>
    <n v="1366.875"/>
    <n v="0.45"/>
  </r>
  <r>
    <x v="3"/>
    <n v="1189833"/>
    <x v="109"/>
    <x v="3"/>
    <x v="10"/>
    <x v="12"/>
    <x v="1"/>
    <n v="0.55000000000000004"/>
    <n v="6250"/>
    <n v="3437.5000000000005"/>
    <n v="1031.25"/>
    <n v="0.3"/>
  </r>
  <r>
    <x v="3"/>
    <n v="1189833"/>
    <x v="109"/>
    <x v="3"/>
    <x v="10"/>
    <x v="12"/>
    <x v="2"/>
    <n v="0.5"/>
    <n v="5000"/>
    <n v="2500"/>
    <n v="1125"/>
    <n v="0.45"/>
  </r>
  <r>
    <x v="3"/>
    <n v="1189833"/>
    <x v="109"/>
    <x v="3"/>
    <x v="10"/>
    <x v="12"/>
    <x v="3"/>
    <n v="0.45"/>
    <n v="4250"/>
    <n v="1912.5"/>
    <n v="764.99999999999989"/>
    <n v="0.39999999999999997"/>
  </r>
  <r>
    <x v="3"/>
    <n v="1189833"/>
    <x v="109"/>
    <x v="3"/>
    <x v="10"/>
    <x v="12"/>
    <x v="4"/>
    <n v="0.54999999999999993"/>
    <n v="4250"/>
    <n v="2337.4999999999995"/>
    <n v="1402.5"/>
    <n v="0.60000000000000009"/>
  </r>
  <r>
    <x v="3"/>
    <n v="1189833"/>
    <x v="109"/>
    <x v="3"/>
    <x v="10"/>
    <x v="12"/>
    <x v="5"/>
    <n v="0.6"/>
    <n v="4000"/>
    <n v="2400"/>
    <n v="600"/>
    <n v="0.25"/>
  </r>
  <r>
    <x v="3"/>
    <n v="1189833"/>
    <x v="110"/>
    <x v="3"/>
    <x v="10"/>
    <x v="12"/>
    <x v="0"/>
    <n v="0.45"/>
    <n v="6000"/>
    <n v="2700"/>
    <n v="1215"/>
    <n v="0.45"/>
  </r>
  <r>
    <x v="3"/>
    <n v="1189833"/>
    <x v="110"/>
    <x v="3"/>
    <x v="10"/>
    <x v="12"/>
    <x v="1"/>
    <n v="0.5"/>
    <n v="6000"/>
    <n v="3000"/>
    <n v="900"/>
    <n v="0.3"/>
  </r>
  <r>
    <x v="3"/>
    <n v="1189833"/>
    <x v="110"/>
    <x v="3"/>
    <x v="10"/>
    <x v="12"/>
    <x v="2"/>
    <n v="0.45"/>
    <n v="4500"/>
    <n v="2025"/>
    <n v="911.25"/>
    <n v="0.45"/>
  </r>
  <r>
    <x v="3"/>
    <n v="1189833"/>
    <x v="110"/>
    <x v="3"/>
    <x v="10"/>
    <x v="12"/>
    <x v="3"/>
    <n v="0.45"/>
    <n v="4000"/>
    <n v="1800"/>
    <n v="719.99999999999989"/>
    <n v="0.39999999999999997"/>
  </r>
  <r>
    <x v="3"/>
    <n v="1189833"/>
    <x v="110"/>
    <x v="3"/>
    <x v="10"/>
    <x v="12"/>
    <x v="4"/>
    <n v="0.54999999999999993"/>
    <n v="4000"/>
    <n v="2199.9999999999995"/>
    <n v="1320"/>
    <n v="0.60000000000000009"/>
  </r>
  <r>
    <x v="3"/>
    <n v="1189833"/>
    <x v="110"/>
    <x v="3"/>
    <x v="10"/>
    <x v="12"/>
    <x v="5"/>
    <n v="0.6"/>
    <n v="4500"/>
    <n v="2700"/>
    <n v="675"/>
    <n v="0.25"/>
  </r>
  <r>
    <x v="3"/>
    <n v="1189833"/>
    <x v="111"/>
    <x v="3"/>
    <x v="10"/>
    <x v="12"/>
    <x v="0"/>
    <n v="0.45"/>
    <n v="5500"/>
    <n v="2475"/>
    <n v="1113.75"/>
    <n v="0.45"/>
  </r>
  <r>
    <x v="3"/>
    <n v="1189833"/>
    <x v="111"/>
    <x v="3"/>
    <x v="10"/>
    <x v="12"/>
    <x v="1"/>
    <n v="0.5"/>
    <n v="5500"/>
    <n v="2750"/>
    <n v="825"/>
    <n v="0.3"/>
  </r>
  <r>
    <x v="3"/>
    <n v="1189833"/>
    <x v="111"/>
    <x v="3"/>
    <x v="10"/>
    <x v="12"/>
    <x v="2"/>
    <n v="0.45"/>
    <n v="4000"/>
    <n v="1800"/>
    <n v="810"/>
    <n v="0.45"/>
  </r>
  <r>
    <x v="3"/>
    <n v="1189833"/>
    <x v="111"/>
    <x v="3"/>
    <x v="10"/>
    <x v="12"/>
    <x v="3"/>
    <n v="0.45"/>
    <n v="3750"/>
    <n v="1687.5"/>
    <n v="675"/>
    <n v="0.39999999999999997"/>
  </r>
  <r>
    <x v="3"/>
    <n v="1189833"/>
    <x v="111"/>
    <x v="3"/>
    <x v="10"/>
    <x v="12"/>
    <x v="4"/>
    <n v="0.54999999999999993"/>
    <n v="3500"/>
    <n v="1924.9999999999998"/>
    <n v="1155"/>
    <n v="0.60000000000000009"/>
  </r>
  <r>
    <x v="3"/>
    <n v="1189833"/>
    <x v="111"/>
    <x v="3"/>
    <x v="10"/>
    <x v="12"/>
    <x v="5"/>
    <n v="0.6"/>
    <n v="4000"/>
    <n v="2400"/>
    <n v="600"/>
    <n v="0.25"/>
  </r>
  <r>
    <x v="3"/>
    <n v="1189833"/>
    <x v="112"/>
    <x v="3"/>
    <x v="10"/>
    <x v="12"/>
    <x v="0"/>
    <n v="0.4"/>
    <n v="5750"/>
    <n v="2300"/>
    <n v="1035"/>
    <n v="0.45"/>
  </r>
  <r>
    <x v="3"/>
    <n v="1189833"/>
    <x v="112"/>
    <x v="3"/>
    <x v="10"/>
    <x v="12"/>
    <x v="1"/>
    <n v="0.45000000000000007"/>
    <n v="5750"/>
    <n v="2587.5000000000005"/>
    <n v="776.25000000000011"/>
    <n v="0.3"/>
  </r>
  <r>
    <x v="3"/>
    <n v="1189833"/>
    <x v="112"/>
    <x v="3"/>
    <x v="10"/>
    <x v="12"/>
    <x v="2"/>
    <n v="0.4"/>
    <n v="4250"/>
    <n v="1700"/>
    <n v="765"/>
    <n v="0.45"/>
  </r>
  <r>
    <x v="3"/>
    <n v="1189833"/>
    <x v="112"/>
    <x v="3"/>
    <x v="10"/>
    <x v="12"/>
    <x v="3"/>
    <n v="0.4"/>
    <n v="4250"/>
    <n v="1700"/>
    <n v="680"/>
    <n v="0.39999999999999997"/>
  </r>
  <r>
    <x v="3"/>
    <n v="1189833"/>
    <x v="112"/>
    <x v="3"/>
    <x v="10"/>
    <x v="12"/>
    <x v="4"/>
    <n v="0.54999999999999993"/>
    <n v="3750"/>
    <n v="2062.4999999999995"/>
    <n v="1237.5"/>
    <n v="0.60000000000000009"/>
  </r>
  <r>
    <x v="3"/>
    <n v="1189833"/>
    <x v="112"/>
    <x v="3"/>
    <x v="10"/>
    <x v="12"/>
    <x v="5"/>
    <n v="0.6"/>
    <n v="4750"/>
    <n v="2850"/>
    <n v="712.5"/>
    <n v="0.25"/>
  </r>
  <r>
    <x v="3"/>
    <n v="1189833"/>
    <x v="113"/>
    <x v="3"/>
    <x v="10"/>
    <x v="12"/>
    <x v="0"/>
    <n v="0.45"/>
    <n v="6750"/>
    <n v="3037.5"/>
    <n v="1366.875"/>
    <n v="0.45"/>
  </r>
  <r>
    <x v="3"/>
    <n v="1189833"/>
    <x v="113"/>
    <x v="3"/>
    <x v="10"/>
    <x v="12"/>
    <x v="1"/>
    <n v="0.5"/>
    <n v="6750"/>
    <n v="3375"/>
    <n v="1012.5"/>
    <n v="0.3"/>
  </r>
  <r>
    <x v="3"/>
    <n v="1189833"/>
    <x v="113"/>
    <x v="3"/>
    <x v="10"/>
    <x v="12"/>
    <x v="2"/>
    <n v="0.45"/>
    <n v="4750"/>
    <n v="2137.5"/>
    <n v="961.875"/>
    <n v="0.45"/>
  </r>
  <r>
    <x v="3"/>
    <n v="1189833"/>
    <x v="113"/>
    <x v="3"/>
    <x v="10"/>
    <x v="12"/>
    <x v="3"/>
    <n v="0.45"/>
    <n v="4750"/>
    <n v="2137.5"/>
    <n v="854.99999999999989"/>
    <n v="0.39999999999999997"/>
  </r>
  <r>
    <x v="3"/>
    <n v="1189833"/>
    <x v="113"/>
    <x v="3"/>
    <x v="10"/>
    <x v="12"/>
    <x v="4"/>
    <n v="0.54999999999999993"/>
    <n v="4000"/>
    <n v="2199.9999999999995"/>
    <n v="1320"/>
    <n v="0.60000000000000009"/>
  </r>
  <r>
    <x v="3"/>
    <n v="1189833"/>
    <x v="113"/>
    <x v="3"/>
    <x v="10"/>
    <x v="12"/>
    <x v="5"/>
    <n v="0.6"/>
    <n v="5000"/>
    <n v="3000"/>
    <n v="750"/>
    <n v="0.25"/>
  </r>
  <r>
    <x v="1"/>
    <n v="1197831"/>
    <x v="114"/>
    <x v="1"/>
    <x v="11"/>
    <x v="13"/>
    <x v="0"/>
    <n v="0.2"/>
    <n v="7000"/>
    <n v="1400"/>
    <n v="489.99999999999994"/>
    <n v="0.35"/>
  </r>
  <r>
    <x v="1"/>
    <n v="1197831"/>
    <x v="114"/>
    <x v="1"/>
    <x v="11"/>
    <x v="13"/>
    <x v="1"/>
    <n v="0.3"/>
    <n v="7000"/>
    <n v="2100"/>
    <n v="735"/>
    <n v="0.35"/>
  </r>
  <r>
    <x v="1"/>
    <n v="1197831"/>
    <x v="114"/>
    <x v="1"/>
    <x v="11"/>
    <x v="13"/>
    <x v="2"/>
    <n v="0.3"/>
    <n v="5000"/>
    <n v="1500"/>
    <n v="525"/>
    <n v="0.35"/>
  </r>
  <r>
    <x v="1"/>
    <n v="1197831"/>
    <x v="114"/>
    <x v="1"/>
    <x v="11"/>
    <x v="13"/>
    <x v="3"/>
    <n v="0.35"/>
    <n v="5000"/>
    <n v="1750"/>
    <n v="787.5"/>
    <n v="0.45"/>
  </r>
  <r>
    <x v="1"/>
    <n v="1197831"/>
    <x v="114"/>
    <x v="1"/>
    <x v="11"/>
    <x v="13"/>
    <x v="4"/>
    <n v="0.4"/>
    <n v="3500"/>
    <n v="1400"/>
    <n v="420"/>
    <n v="0.3"/>
  </r>
  <r>
    <x v="1"/>
    <n v="1197831"/>
    <x v="114"/>
    <x v="1"/>
    <x v="11"/>
    <x v="13"/>
    <x v="5"/>
    <n v="0.35"/>
    <n v="5000"/>
    <n v="1750"/>
    <n v="875"/>
    <n v="0.5"/>
  </r>
  <r>
    <x v="1"/>
    <n v="1197831"/>
    <x v="67"/>
    <x v="1"/>
    <x v="11"/>
    <x v="13"/>
    <x v="0"/>
    <n v="0.25"/>
    <n v="6500"/>
    <n v="1625"/>
    <n v="568.75"/>
    <n v="0.35"/>
  </r>
  <r>
    <x v="1"/>
    <n v="1197831"/>
    <x v="67"/>
    <x v="1"/>
    <x v="11"/>
    <x v="13"/>
    <x v="1"/>
    <n v="0.35"/>
    <n v="6250"/>
    <n v="2187.5"/>
    <n v="765.625"/>
    <n v="0.35"/>
  </r>
  <r>
    <x v="1"/>
    <n v="1197831"/>
    <x v="67"/>
    <x v="1"/>
    <x v="11"/>
    <x v="13"/>
    <x v="2"/>
    <n v="0.35"/>
    <n v="4500"/>
    <n v="1575"/>
    <n v="551.25"/>
    <n v="0.35"/>
  </r>
  <r>
    <x v="1"/>
    <n v="1197831"/>
    <x v="67"/>
    <x v="1"/>
    <x v="11"/>
    <x v="13"/>
    <x v="3"/>
    <n v="0.35"/>
    <n v="4000"/>
    <n v="1400"/>
    <n v="630"/>
    <n v="0.45"/>
  </r>
  <r>
    <x v="1"/>
    <n v="1197831"/>
    <x v="67"/>
    <x v="1"/>
    <x v="11"/>
    <x v="13"/>
    <x v="4"/>
    <n v="0.4"/>
    <n v="2750"/>
    <n v="1100"/>
    <n v="330"/>
    <n v="0.3"/>
  </r>
  <r>
    <x v="1"/>
    <n v="1197831"/>
    <x v="67"/>
    <x v="1"/>
    <x v="11"/>
    <x v="13"/>
    <x v="5"/>
    <n v="0.35"/>
    <n v="4750"/>
    <n v="1662.5"/>
    <n v="831.25"/>
    <n v="0.5"/>
  </r>
  <r>
    <x v="1"/>
    <n v="1197831"/>
    <x v="115"/>
    <x v="1"/>
    <x v="11"/>
    <x v="13"/>
    <x v="0"/>
    <n v="0.3"/>
    <n v="6500"/>
    <n v="1950"/>
    <n v="779.99999999999989"/>
    <n v="0.39999999999999997"/>
  </r>
  <r>
    <x v="1"/>
    <n v="1197831"/>
    <x v="115"/>
    <x v="1"/>
    <x v="11"/>
    <x v="13"/>
    <x v="1"/>
    <n v="0.4"/>
    <n v="6500"/>
    <n v="2600"/>
    <n v="1040"/>
    <n v="0.39999999999999997"/>
  </r>
  <r>
    <x v="1"/>
    <n v="1197831"/>
    <x v="115"/>
    <x v="1"/>
    <x v="11"/>
    <x v="13"/>
    <x v="2"/>
    <n v="0.3"/>
    <n v="4750"/>
    <n v="1425"/>
    <n v="570"/>
    <n v="0.39999999999999997"/>
  </r>
  <r>
    <x v="1"/>
    <n v="1197831"/>
    <x v="115"/>
    <x v="1"/>
    <x v="11"/>
    <x v="13"/>
    <x v="3"/>
    <n v="0.35000000000000003"/>
    <n v="3750"/>
    <n v="1312.5000000000002"/>
    <n v="656.25000000000011"/>
    <n v="0.5"/>
  </r>
  <r>
    <x v="1"/>
    <n v="1197831"/>
    <x v="115"/>
    <x v="1"/>
    <x v="11"/>
    <x v="13"/>
    <x v="4"/>
    <n v="0.4"/>
    <n v="2750"/>
    <n v="1100"/>
    <n v="385"/>
    <n v="0.35"/>
  </r>
  <r>
    <x v="1"/>
    <n v="1197831"/>
    <x v="115"/>
    <x v="1"/>
    <x v="11"/>
    <x v="13"/>
    <x v="5"/>
    <n v="0.35000000000000003"/>
    <n v="4250"/>
    <n v="1487.5000000000002"/>
    <n v="818.12500000000023"/>
    <n v="0.55000000000000004"/>
  </r>
  <r>
    <x v="1"/>
    <n v="1197831"/>
    <x v="50"/>
    <x v="1"/>
    <x v="11"/>
    <x v="13"/>
    <x v="0"/>
    <n v="0.19999999999999998"/>
    <n v="6750"/>
    <n v="1350"/>
    <n v="540"/>
    <n v="0.39999999999999997"/>
  </r>
  <r>
    <x v="1"/>
    <n v="1197831"/>
    <x v="50"/>
    <x v="1"/>
    <x v="11"/>
    <x v="13"/>
    <x v="1"/>
    <n v="0.25000000000000006"/>
    <n v="6750"/>
    <n v="1687.5000000000005"/>
    <n v="675.00000000000011"/>
    <n v="0.39999999999999997"/>
  </r>
  <r>
    <x v="1"/>
    <n v="1197831"/>
    <x v="50"/>
    <x v="1"/>
    <x v="11"/>
    <x v="13"/>
    <x v="2"/>
    <n v="0.19999999999999996"/>
    <n v="5000"/>
    <n v="999.99999999999977"/>
    <n v="399.99999999999989"/>
    <n v="0.39999999999999997"/>
  </r>
  <r>
    <x v="1"/>
    <n v="1197831"/>
    <x v="50"/>
    <x v="1"/>
    <x v="11"/>
    <x v="13"/>
    <x v="3"/>
    <n v="0.25000000000000006"/>
    <n v="4000"/>
    <n v="1000.0000000000002"/>
    <n v="500.00000000000011"/>
    <n v="0.5"/>
  </r>
  <r>
    <x v="1"/>
    <n v="1197831"/>
    <x v="50"/>
    <x v="1"/>
    <x v="11"/>
    <x v="13"/>
    <x v="4"/>
    <n v="0.3"/>
    <n v="3000"/>
    <n v="900"/>
    <n v="315"/>
    <n v="0.35"/>
  </r>
  <r>
    <x v="1"/>
    <n v="1197831"/>
    <x v="50"/>
    <x v="1"/>
    <x v="11"/>
    <x v="13"/>
    <x v="5"/>
    <n v="0.25000000000000006"/>
    <n v="5750"/>
    <n v="1437.5000000000002"/>
    <n v="790.62500000000023"/>
    <n v="0.55000000000000004"/>
  </r>
  <r>
    <x v="1"/>
    <n v="1197831"/>
    <x v="70"/>
    <x v="1"/>
    <x v="11"/>
    <x v="13"/>
    <x v="0"/>
    <n v="0.14999999999999997"/>
    <n v="7250"/>
    <n v="1087.4999999999998"/>
    <n v="434.99999999999989"/>
    <n v="0.39999999999999997"/>
  </r>
  <r>
    <x v="1"/>
    <n v="1197831"/>
    <x v="70"/>
    <x v="1"/>
    <x v="11"/>
    <x v="13"/>
    <x v="1"/>
    <n v="0.25000000000000006"/>
    <n v="7500"/>
    <n v="1875.0000000000005"/>
    <n v="750.00000000000011"/>
    <n v="0.39999999999999997"/>
  </r>
  <r>
    <x v="1"/>
    <n v="1197831"/>
    <x v="70"/>
    <x v="1"/>
    <x v="11"/>
    <x v="13"/>
    <x v="2"/>
    <n v="0.19999999999999996"/>
    <n v="6000"/>
    <n v="1199.9999999999998"/>
    <n v="479.99999999999989"/>
    <n v="0.39999999999999997"/>
  </r>
  <r>
    <x v="1"/>
    <n v="1197831"/>
    <x v="70"/>
    <x v="1"/>
    <x v="11"/>
    <x v="13"/>
    <x v="3"/>
    <n v="0.30000000000000004"/>
    <n v="5250"/>
    <n v="1575.0000000000002"/>
    <n v="787.50000000000011"/>
    <n v="0.5"/>
  </r>
  <r>
    <x v="1"/>
    <n v="1197831"/>
    <x v="70"/>
    <x v="1"/>
    <x v="11"/>
    <x v="13"/>
    <x v="4"/>
    <n v="0.45"/>
    <n v="4250"/>
    <n v="1912.5"/>
    <n v="669.375"/>
    <n v="0.35"/>
  </r>
  <r>
    <x v="1"/>
    <n v="1197831"/>
    <x v="70"/>
    <x v="1"/>
    <x v="11"/>
    <x v="13"/>
    <x v="5"/>
    <n v="0.4"/>
    <n v="7750"/>
    <n v="3100"/>
    <n v="1705.0000000000002"/>
    <n v="0.55000000000000004"/>
  </r>
  <r>
    <x v="1"/>
    <n v="1197831"/>
    <x v="71"/>
    <x v="1"/>
    <x v="11"/>
    <x v="13"/>
    <x v="0"/>
    <n v="0.4"/>
    <n v="7750"/>
    <n v="3100"/>
    <n v="1240"/>
    <n v="0.39999999999999997"/>
  </r>
  <r>
    <x v="1"/>
    <n v="1197831"/>
    <x v="71"/>
    <x v="1"/>
    <x v="11"/>
    <x v="13"/>
    <x v="1"/>
    <n v="0.45"/>
    <n v="7750"/>
    <n v="3487.5"/>
    <n v="1394.9999999999998"/>
    <n v="0.39999999999999997"/>
  </r>
  <r>
    <x v="1"/>
    <n v="1197831"/>
    <x v="71"/>
    <x v="1"/>
    <x v="11"/>
    <x v="13"/>
    <x v="2"/>
    <n v="0.4"/>
    <n v="6500"/>
    <n v="2600"/>
    <n v="1040"/>
    <n v="0.39999999999999997"/>
  </r>
  <r>
    <x v="1"/>
    <n v="1197831"/>
    <x v="71"/>
    <x v="1"/>
    <x v="11"/>
    <x v="13"/>
    <x v="3"/>
    <n v="0.4"/>
    <n v="6000"/>
    <n v="2400"/>
    <n v="1200"/>
    <n v="0.5"/>
  </r>
  <r>
    <x v="1"/>
    <n v="1197831"/>
    <x v="71"/>
    <x v="1"/>
    <x v="11"/>
    <x v="13"/>
    <x v="4"/>
    <n v="0.45"/>
    <n v="5000"/>
    <n v="2250"/>
    <n v="787.5"/>
    <n v="0.35"/>
  </r>
  <r>
    <x v="1"/>
    <n v="1197831"/>
    <x v="71"/>
    <x v="1"/>
    <x v="11"/>
    <x v="13"/>
    <x v="5"/>
    <n v="0.5"/>
    <n v="8750"/>
    <n v="4375"/>
    <n v="2406.25"/>
    <n v="0.55000000000000004"/>
  </r>
  <r>
    <x v="1"/>
    <n v="1197831"/>
    <x v="116"/>
    <x v="1"/>
    <x v="11"/>
    <x v="13"/>
    <x v="0"/>
    <n v="0.4"/>
    <n v="8250"/>
    <n v="3300"/>
    <n v="1484.9999999999998"/>
    <n v="0.44999999999999996"/>
  </r>
  <r>
    <x v="1"/>
    <n v="1197831"/>
    <x v="116"/>
    <x v="1"/>
    <x v="11"/>
    <x v="13"/>
    <x v="1"/>
    <n v="0.45"/>
    <n v="8250"/>
    <n v="3712.5"/>
    <n v="1670.6249999999998"/>
    <n v="0.44999999999999996"/>
  </r>
  <r>
    <x v="1"/>
    <n v="1197831"/>
    <x v="116"/>
    <x v="1"/>
    <x v="11"/>
    <x v="13"/>
    <x v="2"/>
    <n v="0.4"/>
    <n v="9750"/>
    <n v="3900"/>
    <n v="1754.9999999999998"/>
    <n v="0.44999999999999996"/>
  </r>
  <r>
    <x v="1"/>
    <n v="1197831"/>
    <x v="116"/>
    <x v="1"/>
    <x v="11"/>
    <x v="13"/>
    <x v="3"/>
    <n v="0.4"/>
    <n v="5750"/>
    <n v="2300"/>
    <n v="1265"/>
    <n v="0.55000000000000004"/>
  </r>
  <r>
    <x v="1"/>
    <n v="1197831"/>
    <x v="116"/>
    <x v="1"/>
    <x v="11"/>
    <x v="13"/>
    <x v="4"/>
    <n v="0.45"/>
    <n v="5500"/>
    <n v="2475"/>
    <n v="989.99999999999989"/>
    <n v="0.39999999999999997"/>
  </r>
  <r>
    <x v="1"/>
    <n v="1197831"/>
    <x v="116"/>
    <x v="1"/>
    <x v="11"/>
    <x v="13"/>
    <x v="5"/>
    <n v="0.54999999999999993"/>
    <n v="8250"/>
    <n v="4537.4999999999991"/>
    <n v="2722.5"/>
    <n v="0.60000000000000009"/>
  </r>
  <r>
    <x v="1"/>
    <n v="1197831"/>
    <x v="117"/>
    <x v="1"/>
    <x v="11"/>
    <x v="13"/>
    <x v="0"/>
    <n v="0.45"/>
    <n v="7750"/>
    <n v="3487.5"/>
    <n v="1569.3749999999998"/>
    <n v="0.44999999999999996"/>
  </r>
  <r>
    <x v="1"/>
    <n v="1197831"/>
    <x v="117"/>
    <x v="1"/>
    <x v="11"/>
    <x v="13"/>
    <x v="1"/>
    <n v="0.55000000000000004"/>
    <n v="7750"/>
    <n v="4262.5"/>
    <n v="1918.1249999999998"/>
    <n v="0.44999999999999996"/>
  </r>
  <r>
    <x v="1"/>
    <n v="1197831"/>
    <x v="117"/>
    <x v="1"/>
    <x v="11"/>
    <x v="13"/>
    <x v="2"/>
    <n v="0.5"/>
    <n v="9500"/>
    <n v="4750"/>
    <n v="2137.5"/>
    <n v="0.44999999999999996"/>
  </r>
  <r>
    <x v="1"/>
    <n v="1197831"/>
    <x v="117"/>
    <x v="1"/>
    <x v="11"/>
    <x v="13"/>
    <x v="3"/>
    <n v="0.45"/>
    <n v="4750"/>
    <n v="2137.5"/>
    <n v="1175.625"/>
    <n v="0.55000000000000004"/>
  </r>
  <r>
    <x v="1"/>
    <n v="1197831"/>
    <x v="117"/>
    <x v="1"/>
    <x v="11"/>
    <x v="13"/>
    <x v="4"/>
    <n v="0.5"/>
    <n v="4750"/>
    <n v="2375"/>
    <n v="949.99999999999989"/>
    <n v="0.39999999999999997"/>
  </r>
  <r>
    <x v="1"/>
    <n v="1197831"/>
    <x v="117"/>
    <x v="1"/>
    <x v="11"/>
    <x v="13"/>
    <x v="5"/>
    <n v="0.54999999999999993"/>
    <n v="7250"/>
    <n v="3987.4999999999995"/>
    <n v="2392.5"/>
    <n v="0.60000000000000009"/>
  </r>
  <r>
    <x v="1"/>
    <n v="1197831"/>
    <x v="74"/>
    <x v="1"/>
    <x v="11"/>
    <x v="13"/>
    <x v="0"/>
    <n v="0.5"/>
    <n v="6750"/>
    <n v="3375"/>
    <n v="1518.7499999999998"/>
    <n v="0.44999999999999996"/>
  </r>
  <r>
    <x v="1"/>
    <n v="1197831"/>
    <x v="74"/>
    <x v="1"/>
    <x v="11"/>
    <x v="13"/>
    <x v="1"/>
    <n v="0.5"/>
    <n v="6250"/>
    <n v="3125"/>
    <n v="1406.2499999999998"/>
    <n v="0.44999999999999996"/>
  </r>
  <r>
    <x v="1"/>
    <n v="1197831"/>
    <x v="74"/>
    <x v="1"/>
    <x v="11"/>
    <x v="13"/>
    <x v="2"/>
    <n v="0.54999999999999993"/>
    <n v="6750"/>
    <n v="3712.4999999999995"/>
    <n v="1670.6249999999995"/>
    <n v="0.44999999999999996"/>
  </r>
  <r>
    <x v="1"/>
    <n v="1197831"/>
    <x v="74"/>
    <x v="1"/>
    <x v="11"/>
    <x v="13"/>
    <x v="3"/>
    <n v="0.54999999999999993"/>
    <n v="4000"/>
    <n v="2199.9999999999995"/>
    <n v="1209.9999999999998"/>
    <n v="0.55000000000000004"/>
  </r>
  <r>
    <x v="1"/>
    <n v="1197831"/>
    <x v="74"/>
    <x v="1"/>
    <x v="11"/>
    <x v="13"/>
    <x v="4"/>
    <n v="0.5"/>
    <n v="4000"/>
    <n v="2000"/>
    <n v="799.99999999999989"/>
    <n v="0.39999999999999997"/>
  </r>
  <r>
    <x v="1"/>
    <n v="1197831"/>
    <x v="74"/>
    <x v="1"/>
    <x v="11"/>
    <x v="13"/>
    <x v="5"/>
    <n v="0.45"/>
    <n v="6250"/>
    <n v="2812.5"/>
    <n v="1687.5000000000002"/>
    <n v="0.60000000000000009"/>
  </r>
  <r>
    <x v="1"/>
    <n v="1197831"/>
    <x v="75"/>
    <x v="1"/>
    <x v="11"/>
    <x v="13"/>
    <x v="0"/>
    <n v="0.35000000000000003"/>
    <n v="5750"/>
    <n v="2012.5000000000002"/>
    <n v="905.625"/>
    <n v="0.44999999999999996"/>
  </r>
  <r>
    <x v="1"/>
    <n v="1197831"/>
    <x v="75"/>
    <x v="1"/>
    <x v="11"/>
    <x v="13"/>
    <x v="1"/>
    <n v="0.35000000000000003"/>
    <n v="5750"/>
    <n v="2012.5000000000002"/>
    <n v="905.625"/>
    <n v="0.44999999999999996"/>
  </r>
  <r>
    <x v="1"/>
    <n v="1197831"/>
    <x v="75"/>
    <x v="1"/>
    <x v="11"/>
    <x v="13"/>
    <x v="2"/>
    <n v="0.4"/>
    <n v="5250"/>
    <n v="2100"/>
    <n v="944.99999999999989"/>
    <n v="0.44999999999999996"/>
  </r>
  <r>
    <x v="1"/>
    <n v="1197831"/>
    <x v="75"/>
    <x v="1"/>
    <x v="11"/>
    <x v="13"/>
    <x v="3"/>
    <n v="0.4"/>
    <n v="3750"/>
    <n v="1500"/>
    <n v="825.00000000000011"/>
    <n v="0.55000000000000004"/>
  </r>
  <r>
    <x v="1"/>
    <n v="1197831"/>
    <x v="75"/>
    <x v="1"/>
    <x v="11"/>
    <x v="13"/>
    <x v="4"/>
    <n v="0.35000000000000003"/>
    <n v="3500"/>
    <n v="1225.0000000000002"/>
    <n v="490.00000000000006"/>
    <n v="0.39999999999999997"/>
  </r>
  <r>
    <x v="1"/>
    <n v="1197831"/>
    <x v="75"/>
    <x v="1"/>
    <x v="11"/>
    <x v="13"/>
    <x v="5"/>
    <n v="0.45"/>
    <n v="5250"/>
    <n v="2362.5"/>
    <n v="1417.5000000000002"/>
    <n v="0.60000000000000009"/>
  </r>
  <r>
    <x v="1"/>
    <n v="1197831"/>
    <x v="56"/>
    <x v="1"/>
    <x v="11"/>
    <x v="13"/>
    <x v="0"/>
    <n v="0.30000000000000004"/>
    <n v="6750"/>
    <n v="2025.0000000000002"/>
    <n v="911.25"/>
    <n v="0.44999999999999996"/>
  </r>
  <r>
    <x v="1"/>
    <n v="1197831"/>
    <x v="56"/>
    <x v="1"/>
    <x v="11"/>
    <x v="13"/>
    <x v="1"/>
    <n v="0.30000000000000004"/>
    <n v="6750"/>
    <n v="2025.0000000000002"/>
    <n v="911.25"/>
    <n v="0.44999999999999996"/>
  </r>
  <r>
    <x v="1"/>
    <n v="1197831"/>
    <x v="56"/>
    <x v="1"/>
    <x v="11"/>
    <x v="13"/>
    <x v="2"/>
    <n v="0.55000000000000004"/>
    <n v="6000"/>
    <n v="3300.0000000000005"/>
    <n v="1485"/>
    <n v="0.44999999999999996"/>
  </r>
  <r>
    <x v="1"/>
    <n v="1197831"/>
    <x v="56"/>
    <x v="1"/>
    <x v="11"/>
    <x v="13"/>
    <x v="3"/>
    <n v="0.55000000000000004"/>
    <n v="4750"/>
    <n v="2612.5"/>
    <n v="1436.8750000000002"/>
    <n v="0.55000000000000004"/>
  </r>
  <r>
    <x v="1"/>
    <n v="1197831"/>
    <x v="56"/>
    <x v="1"/>
    <x v="11"/>
    <x v="13"/>
    <x v="4"/>
    <n v="0.54999999999999993"/>
    <n v="4500"/>
    <n v="2474.9999999999995"/>
    <n v="989.99999999999977"/>
    <n v="0.39999999999999997"/>
  </r>
  <r>
    <x v="1"/>
    <n v="1197831"/>
    <x v="56"/>
    <x v="1"/>
    <x v="11"/>
    <x v="13"/>
    <x v="5"/>
    <n v="0.65"/>
    <n v="6500"/>
    <n v="4225"/>
    <n v="2535.0000000000005"/>
    <n v="0.60000000000000009"/>
  </r>
  <r>
    <x v="1"/>
    <n v="1197831"/>
    <x v="57"/>
    <x v="1"/>
    <x v="11"/>
    <x v="13"/>
    <x v="0"/>
    <n v="0.54999999999999993"/>
    <n v="8000"/>
    <n v="4399.9999999999991"/>
    <n v="1979.9999999999993"/>
    <n v="0.44999999999999996"/>
  </r>
  <r>
    <x v="1"/>
    <n v="1197831"/>
    <x v="57"/>
    <x v="1"/>
    <x v="11"/>
    <x v="13"/>
    <x v="1"/>
    <n v="0.54999999999999993"/>
    <n v="8000"/>
    <n v="4399.9999999999991"/>
    <n v="1979.9999999999993"/>
    <n v="0.44999999999999996"/>
  </r>
  <r>
    <x v="1"/>
    <n v="1197831"/>
    <x v="57"/>
    <x v="1"/>
    <x v="11"/>
    <x v="13"/>
    <x v="2"/>
    <n v="0.6"/>
    <n v="7000"/>
    <n v="4200"/>
    <n v="1889.9999999999998"/>
    <n v="0.44999999999999996"/>
  </r>
  <r>
    <x v="1"/>
    <n v="1197831"/>
    <x v="57"/>
    <x v="1"/>
    <x v="11"/>
    <x v="13"/>
    <x v="3"/>
    <n v="0.6"/>
    <n v="5500"/>
    <n v="3300"/>
    <n v="1815.0000000000002"/>
    <n v="0.55000000000000004"/>
  </r>
  <r>
    <x v="1"/>
    <n v="1197831"/>
    <x v="57"/>
    <x v="1"/>
    <x v="11"/>
    <x v="13"/>
    <x v="4"/>
    <n v="0.54999999999999993"/>
    <n v="5000"/>
    <n v="2749.9999999999995"/>
    <n v="1099.9999999999998"/>
    <n v="0.39999999999999997"/>
  </r>
  <r>
    <x v="1"/>
    <n v="1197831"/>
    <x v="57"/>
    <x v="1"/>
    <x v="11"/>
    <x v="13"/>
    <x v="5"/>
    <n v="0.65"/>
    <n v="7500"/>
    <n v="4875"/>
    <n v="2925.0000000000005"/>
    <n v="0.60000000000000009"/>
  </r>
  <r>
    <x v="0"/>
    <n v="1185732"/>
    <x v="118"/>
    <x v="3"/>
    <x v="12"/>
    <x v="14"/>
    <x v="0"/>
    <n v="0.35"/>
    <n v="4250"/>
    <n v="1487.5"/>
    <n v="595"/>
    <n v="0.4"/>
  </r>
  <r>
    <x v="0"/>
    <n v="1185732"/>
    <x v="118"/>
    <x v="3"/>
    <x v="12"/>
    <x v="14"/>
    <x v="1"/>
    <n v="0.35"/>
    <n v="2250"/>
    <n v="787.5"/>
    <n v="275.625"/>
    <n v="0.35"/>
  </r>
  <r>
    <x v="0"/>
    <n v="1185732"/>
    <x v="118"/>
    <x v="3"/>
    <x v="12"/>
    <x v="14"/>
    <x v="2"/>
    <n v="0.25"/>
    <n v="2250"/>
    <n v="562.5"/>
    <n v="196.875"/>
    <n v="0.35"/>
  </r>
  <r>
    <x v="0"/>
    <n v="1185732"/>
    <x v="118"/>
    <x v="3"/>
    <x v="12"/>
    <x v="14"/>
    <x v="3"/>
    <n v="0.30000000000000004"/>
    <n v="750"/>
    <n v="225.00000000000003"/>
    <n v="90.000000000000014"/>
    <n v="0.4"/>
  </r>
  <r>
    <x v="0"/>
    <n v="1185732"/>
    <x v="118"/>
    <x v="3"/>
    <x v="12"/>
    <x v="14"/>
    <x v="4"/>
    <n v="0.44999999999999996"/>
    <n v="1250"/>
    <n v="562.5"/>
    <n v="196.875"/>
    <n v="0.35"/>
  </r>
  <r>
    <x v="0"/>
    <n v="1185732"/>
    <x v="118"/>
    <x v="3"/>
    <x v="12"/>
    <x v="14"/>
    <x v="5"/>
    <n v="0.35"/>
    <n v="2250"/>
    <n v="787.5"/>
    <n v="393.75"/>
    <n v="0.5"/>
  </r>
  <r>
    <x v="0"/>
    <n v="1185732"/>
    <x v="119"/>
    <x v="3"/>
    <x v="12"/>
    <x v="14"/>
    <x v="0"/>
    <n v="0.35"/>
    <n v="4750"/>
    <n v="1662.5"/>
    <n v="665"/>
    <n v="0.4"/>
  </r>
  <r>
    <x v="0"/>
    <n v="1185732"/>
    <x v="119"/>
    <x v="3"/>
    <x v="12"/>
    <x v="14"/>
    <x v="1"/>
    <n v="0.35"/>
    <n v="1250"/>
    <n v="437.5"/>
    <n v="153.125"/>
    <n v="0.35"/>
  </r>
  <r>
    <x v="0"/>
    <n v="1185732"/>
    <x v="119"/>
    <x v="3"/>
    <x v="12"/>
    <x v="14"/>
    <x v="2"/>
    <n v="0.25"/>
    <n v="1750"/>
    <n v="437.5"/>
    <n v="153.125"/>
    <n v="0.35"/>
  </r>
  <r>
    <x v="0"/>
    <n v="1185732"/>
    <x v="119"/>
    <x v="3"/>
    <x v="12"/>
    <x v="14"/>
    <x v="3"/>
    <n v="0.30000000000000004"/>
    <n v="500"/>
    <n v="150.00000000000003"/>
    <n v="60.000000000000014"/>
    <n v="0.4"/>
  </r>
  <r>
    <x v="0"/>
    <n v="1185732"/>
    <x v="119"/>
    <x v="3"/>
    <x v="12"/>
    <x v="14"/>
    <x v="4"/>
    <n v="0.44999999999999996"/>
    <n v="1250"/>
    <n v="562.5"/>
    <n v="196.875"/>
    <n v="0.35"/>
  </r>
  <r>
    <x v="0"/>
    <n v="1185732"/>
    <x v="119"/>
    <x v="3"/>
    <x v="12"/>
    <x v="14"/>
    <x v="5"/>
    <n v="0.35"/>
    <n v="2000"/>
    <n v="700"/>
    <n v="350"/>
    <n v="0.5"/>
  </r>
  <r>
    <x v="0"/>
    <n v="1185732"/>
    <x v="2"/>
    <x v="3"/>
    <x v="12"/>
    <x v="14"/>
    <x v="0"/>
    <n v="0.4"/>
    <n v="4200"/>
    <n v="1680"/>
    <n v="672"/>
    <n v="0.4"/>
  </r>
  <r>
    <x v="0"/>
    <n v="1185732"/>
    <x v="2"/>
    <x v="3"/>
    <x v="12"/>
    <x v="14"/>
    <x v="1"/>
    <n v="0.4"/>
    <n v="1000"/>
    <n v="400"/>
    <n v="140"/>
    <n v="0.35"/>
  </r>
  <r>
    <x v="0"/>
    <n v="1185732"/>
    <x v="2"/>
    <x v="3"/>
    <x v="12"/>
    <x v="14"/>
    <x v="2"/>
    <n v="0.30000000000000004"/>
    <n v="1500"/>
    <n v="450.00000000000006"/>
    <n v="157.5"/>
    <n v="0.35"/>
  </r>
  <r>
    <x v="0"/>
    <n v="1185732"/>
    <x v="2"/>
    <x v="3"/>
    <x v="12"/>
    <x v="14"/>
    <x v="3"/>
    <n v="0.35"/>
    <n v="0"/>
    <n v="0"/>
    <n v="0"/>
    <n v="0.4"/>
  </r>
  <r>
    <x v="0"/>
    <n v="1185732"/>
    <x v="2"/>
    <x v="3"/>
    <x v="12"/>
    <x v="14"/>
    <x v="4"/>
    <n v="0.5"/>
    <n v="500"/>
    <n v="250"/>
    <n v="87.5"/>
    <n v="0.35"/>
  </r>
  <r>
    <x v="0"/>
    <n v="1185732"/>
    <x v="2"/>
    <x v="3"/>
    <x v="12"/>
    <x v="14"/>
    <x v="5"/>
    <n v="0.4"/>
    <n v="1500"/>
    <n v="600"/>
    <n v="300"/>
    <n v="0.5"/>
  </r>
  <r>
    <x v="0"/>
    <n v="1185732"/>
    <x v="3"/>
    <x v="3"/>
    <x v="12"/>
    <x v="14"/>
    <x v="0"/>
    <n v="0.4"/>
    <n v="3750"/>
    <n v="1500"/>
    <n v="600"/>
    <n v="0.4"/>
  </r>
  <r>
    <x v="0"/>
    <n v="1185732"/>
    <x v="3"/>
    <x v="3"/>
    <x v="12"/>
    <x v="14"/>
    <x v="1"/>
    <n v="0.35000000000000003"/>
    <n v="750"/>
    <n v="262.5"/>
    <n v="91.875"/>
    <n v="0.35"/>
  </r>
  <r>
    <x v="0"/>
    <n v="1185732"/>
    <x v="3"/>
    <x v="3"/>
    <x v="12"/>
    <x v="14"/>
    <x v="2"/>
    <n v="0.25000000000000006"/>
    <n v="750"/>
    <n v="187.50000000000003"/>
    <n v="65.625"/>
    <n v="0.35"/>
  </r>
  <r>
    <x v="0"/>
    <n v="1185732"/>
    <x v="3"/>
    <x v="3"/>
    <x v="12"/>
    <x v="14"/>
    <x v="3"/>
    <n v="0.3"/>
    <n v="0"/>
    <n v="0"/>
    <n v="0"/>
    <n v="0.4"/>
  </r>
  <r>
    <x v="0"/>
    <n v="1185732"/>
    <x v="3"/>
    <x v="3"/>
    <x v="12"/>
    <x v="14"/>
    <x v="4"/>
    <n v="0.45"/>
    <n v="250"/>
    <n v="112.5"/>
    <n v="39.375"/>
    <n v="0.35"/>
  </r>
  <r>
    <x v="0"/>
    <n v="1185732"/>
    <x v="3"/>
    <x v="3"/>
    <x v="12"/>
    <x v="14"/>
    <x v="5"/>
    <n v="0.35000000000000003"/>
    <n v="1500"/>
    <n v="525"/>
    <n v="262.5"/>
    <n v="0.5"/>
  </r>
  <r>
    <x v="0"/>
    <n v="1185732"/>
    <x v="120"/>
    <x v="3"/>
    <x v="12"/>
    <x v="14"/>
    <x v="0"/>
    <n v="0.45"/>
    <n v="4200"/>
    <n v="1890"/>
    <n v="756"/>
    <n v="0.4"/>
  </r>
  <r>
    <x v="0"/>
    <n v="1185732"/>
    <x v="120"/>
    <x v="3"/>
    <x v="12"/>
    <x v="14"/>
    <x v="1"/>
    <n v="0.40000000000000008"/>
    <n v="1250"/>
    <n v="500.00000000000011"/>
    <n v="175.00000000000003"/>
    <n v="0.35"/>
  </r>
  <r>
    <x v="0"/>
    <n v="1185732"/>
    <x v="120"/>
    <x v="3"/>
    <x v="12"/>
    <x v="14"/>
    <x v="2"/>
    <n v="0.35000000000000003"/>
    <n v="1000"/>
    <n v="350.00000000000006"/>
    <n v="122.50000000000001"/>
    <n v="0.35"/>
  </r>
  <r>
    <x v="0"/>
    <n v="1185732"/>
    <x v="120"/>
    <x v="3"/>
    <x v="12"/>
    <x v="14"/>
    <x v="3"/>
    <n v="0.35000000000000003"/>
    <n v="250"/>
    <n v="87.500000000000014"/>
    <n v="35.000000000000007"/>
    <n v="0.4"/>
  </r>
  <r>
    <x v="0"/>
    <n v="1185732"/>
    <x v="120"/>
    <x v="3"/>
    <x v="12"/>
    <x v="14"/>
    <x v="4"/>
    <n v="0.49999999999999994"/>
    <n v="500"/>
    <n v="249.99999999999997"/>
    <n v="87.499999999999986"/>
    <n v="0.35"/>
  </r>
  <r>
    <x v="0"/>
    <n v="1185732"/>
    <x v="120"/>
    <x v="3"/>
    <x v="12"/>
    <x v="14"/>
    <x v="5"/>
    <n v="0.54999999999999993"/>
    <n v="1500"/>
    <n v="824.99999999999989"/>
    <n v="412.49999999999994"/>
    <n v="0.5"/>
  </r>
  <r>
    <x v="0"/>
    <n v="1185732"/>
    <x v="121"/>
    <x v="3"/>
    <x v="12"/>
    <x v="14"/>
    <x v="0"/>
    <n v="0.4"/>
    <n v="4000"/>
    <n v="1600"/>
    <n v="640"/>
    <n v="0.4"/>
  </r>
  <r>
    <x v="0"/>
    <n v="1185732"/>
    <x v="121"/>
    <x v="3"/>
    <x v="12"/>
    <x v="14"/>
    <x v="1"/>
    <n v="0.35000000000000009"/>
    <n v="1500"/>
    <n v="525.00000000000011"/>
    <n v="183.75000000000003"/>
    <n v="0.35"/>
  </r>
  <r>
    <x v="0"/>
    <n v="1185732"/>
    <x v="121"/>
    <x v="3"/>
    <x v="12"/>
    <x v="14"/>
    <x v="2"/>
    <n v="0.30000000000000004"/>
    <n v="1750"/>
    <n v="525.00000000000011"/>
    <n v="183.75000000000003"/>
    <n v="0.35"/>
  </r>
  <r>
    <x v="0"/>
    <n v="1185732"/>
    <x v="121"/>
    <x v="3"/>
    <x v="12"/>
    <x v="14"/>
    <x v="3"/>
    <n v="0.30000000000000004"/>
    <n v="1500"/>
    <n v="450.00000000000006"/>
    <n v="180.00000000000003"/>
    <n v="0.4"/>
  </r>
  <r>
    <x v="0"/>
    <n v="1185732"/>
    <x v="121"/>
    <x v="3"/>
    <x v="12"/>
    <x v="14"/>
    <x v="4"/>
    <n v="0.45"/>
    <n v="1500"/>
    <n v="675"/>
    <n v="236.24999999999997"/>
    <n v="0.35"/>
  </r>
  <r>
    <x v="0"/>
    <n v="1185732"/>
    <x v="121"/>
    <x v="3"/>
    <x v="12"/>
    <x v="14"/>
    <x v="5"/>
    <n v="0.5"/>
    <n v="3250"/>
    <n v="1625"/>
    <n v="812.5"/>
    <n v="0.5"/>
  </r>
  <r>
    <x v="0"/>
    <n v="1185732"/>
    <x v="6"/>
    <x v="3"/>
    <x v="12"/>
    <x v="14"/>
    <x v="0"/>
    <n v="0.45"/>
    <n v="5500"/>
    <n v="2475"/>
    <n v="990"/>
    <n v="0.4"/>
  </r>
  <r>
    <x v="0"/>
    <n v="1185732"/>
    <x v="6"/>
    <x v="3"/>
    <x v="12"/>
    <x v="14"/>
    <x v="1"/>
    <n v="0.40000000000000008"/>
    <n v="3000"/>
    <n v="1200.0000000000002"/>
    <n v="420.00000000000006"/>
    <n v="0.35"/>
  </r>
  <r>
    <x v="0"/>
    <n v="1185732"/>
    <x v="6"/>
    <x v="3"/>
    <x v="12"/>
    <x v="14"/>
    <x v="2"/>
    <n v="0.35000000000000003"/>
    <n v="2250"/>
    <n v="787.50000000000011"/>
    <n v="275.625"/>
    <n v="0.35"/>
  </r>
  <r>
    <x v="0"/>
    <n v="1185732"/>
    <x v="6"/>
    <x v="3"/>
    <x v="12"/>
    <x v="14"/>
    <x v="3"/>
    <n v="0.35000000000000003"/>
    <n v="1750"/>
    <n v="612.50000000000011"/>
    <n v="245.00000000000006"/>
    <n v="0.4"/>
  </r>
  <r>
    <x v="0"/>
    <n v="1185732"/>
    <x v="6"/>
    <x v="3"/>
    <x v="12"/>
    <x v="14"/>
    <x v="4"/>
    <n v="0.45"/>
    <n v="1750"/>
    <n v="787.5"/>
    <n v="275.625"/>
    <n v="0.35"/>
  </r>
  <r>
    <x v="0"/>
    <n v="1185732"/>
    <x v="6"/>
    <x v="3"/>
    <x v="12"/>
    <x v="14"/>
    <x v="5"/>
    <n v="0.5"/>
    <n v="3500"/>
    <n v="1750"/>
    <n v="875"/>
    <n v="0.5"/>
  </r>
  <r>
    <x v="0"/>
    <n v="1185732"/>
    <x v="7"/>
    <x v="3"/>
    <x v="12"/>
    <x v="14"/>
    <x v="0"/>
    <n v="0.45"/>
    <n v="5000"/>
    <n v="2250"/>
    <n v="900"/>
    <n v="0.4"/>
  </r>
  <r>
    <x v="0"/>
    <n v="1185732"/>
    <x v="7"/>
    <x v="3"/>
    <x v="12"/>
    <x v="14"/>
    <x v="1"/>
    <n v="0.45000000000000007"/>
    <n v="2750"/>
    <n v="1237.5000000000002"/>
    <n v="433.12500000000006"/>
    <n v="0.35"/>
  </r>
  <r>
    <x v="0"/>
    <n v="1185732"/>
    <x v="7"/>
    <x v="3"/>
    <x v="12"/>
    <x v="14"/>
    <x v="2"/>
    <n v="0.4"/>
    <n v="2000"/>
    <n v="800"/>
    <n v="280"/>
    <n v="0.35"/>
  </r>
  <r>
    <x v="0"/>
    <n v="1185732"/>
    <x v="7"/>
    <x v="3"/>
    <x v="12"/>
    <x v="14"/>
    <x v="3"/>
    <n v="0.30000000000000004"/>
    <n v="1250"/>
    <n v="375.00000000000006"/>
    <n v="150.00000000000003"/>
    <n v="0.4"/>
  </r>
  <r>
    <x v="0"/>
    <n v="1185732"/>
    <x v="7"/>
    <x v="3"/>
    <x v="12"/>
    <x v="14"/>
    <x v="4"/>
    <n v="0.4"/>
    <n v="1000"/>
    <n v="400"/>
    <n v="140"/>
    <n v="0.35"/>
  </r>
  <r>
    <x v="0"/>
    <n v="1185732"/>
    <x v="7"/>
    <x v="3"/>
    <x v="12"/>
    <x v="14"/>
    <x v="5"/>
    <n v="0.45"/>
    <n v="2750"/>
    <n v="1237.5"/>
    <n v="618.75"/>
    <n v="0.5"/>
  </r>
  <r>
    <x v="0"/>
    <n v="1185732"/>
    <x v="122"/>
    <x v="3"/>
    <x v="12"/>
    <x v="14"/>
    <x v="0"/>
    <n v="0.4"/>
    <n v="4000"/>
    <n v="1600"/>
    <n v="640"/>
    <n v="0.4"/>
  </r>
  <r>
    <x v="0"/>
    <n v="1185732"/>
    <x v="122"/>
    <x v="3"/>
    <x v="12"/>
    <x v="14"/>
    <x v="1"/>
    <n v="0.35000000000000009"/>
    <n v="2000"/>
    <n v="700.00000000000023"/>
    <n v="245.00000000000006"/>
    <n v="0.35"/>
  </r>
  <r>
    <x v="0"/>
    <n v="1185732"/>
    <x v="122"/>
    <x v="3"/>
    <x v="12"/>
    <x v="14"/>
    <x v="2"/>
    <n v="0.2"/>
    <n v="1000"/>
    <n v="200"/>
    <n v="70"/>
    <n v="0.35"/>
  </r>
  <r>
    <x v="0"/>
    <n v="1185732"/>
    <x v="122"/>
    <x v="3"/>
    <x v="12"/>
    <x v="14"/>
    <x v="3"/>
    <n v="0.2"/>
    <n v="750"/>
    <n v="150"/>
    <n v="60"/>
    <n v="0.4"/>
  </r>
  <r>
    <x v="0"/>
    <n v="1185732"/>
    <x v="122"/>
    <x v="3"/>
    <x v="12"/>
    <x v="14"/>
    <x v="4"/>
    <n v="0.3"/>
    <n v="750"/>
    <n v="225"/>
    <n v="78.75"/>
    <n v="0.35"/>
  </r>
  <r>
    <x v="0"/>
    <n v="1185732"/>
    <x v="122"/>
    <x v="3"/>
    <x v="12"/>
    <x v="14"/>
    <x v="5"/>
    <n v="0.35000000000000003"/>
    <n v="1500"/>
    <n v="525"/>
    <n v="262.5"/>
    <n v="0.5"/>
  </r>
  <r>
    <x v="0"/>
    <n v="1185732"/>
    <x v="123"/>
    <x v="3"/>
    <x v="12"/>
    <x v="14"/>
    <x v="0"/>
    <n v="0.39999999999999997"/>
    <n v="3250"/>
    <n v="1300"/>
    <n v="520"/>
    <n v="0.4"/>
  </r>
  <r>
    <x v="0"/>
    <n v="1185732"/>
    <x v="123"/>
    <x v="3"/>
    <x v="12"/>
    <x v="14"/>
    <x v="1"/>
    <n v="0.3"/>
    <n v="1500"/>
    <n v="450"/>
    <n v="157.5"/>
    <n v="0.35"/>
  </r>
  <r>
    <x v="0"/>
    <n v="1185732"/>
    <x v="123"/>
    <x v="3"/>
    <x v="12"/>
    <x v="14"/>
    <x v="2"/>
    <n v="0.3"/>
    <n v="500"/>
    <n v="150"/>
    <n v="52.5"/>
    <n v="0.35"/>
  </r>
  <r>
    <x v="0"/>
    <n v="1185732"/>
    <x v="123"/>
    <x v="3"/>
    <x v="12"/>
    <x v="14"/>
    <x v="3"/>
    <n v="0.3"/>
    <n v="250"/>
    <n v="75"/>
    <n v="30"/>
    <n v="0.4"/>
  </r>
  <r>
    <x v="0"/>
    <n v="1185732"/>
    <x v="123"/>
    <x v="3"/>
    <x v="12"/>
    <x v="14"/>
    <x v="4"/>
    <n v="0.39999999999999997"/>
    <n v="250"/>
    <n v="99.999999999999986"/>
    <n v="34.999999999999993"/>
    <n v="0.35"/>
  </r>
  <r>
    <x v="0"/>
    <n v="1185732"/>
    <x v="123"/>
    <x v="3"/>
    <x v="12"/>
    <x v="14"/>
    <x v="5"/>
    <n v="0.4499999999999999"/>
    <n v="1500"/>
    <n v="674.99999999999989"/>
    <n v="337.49999999999994"/>
    <n v="0.5"/>
  </r>
  <r>
    <x v="0"/>
    <n v="1185732"/>
    <x v="10"/>
    <x v="3"/>
    <x v="12"/>
    <x v="14"/>
    <x v="0"/>
    <n v="0.4"/>
    <n v="3000"/>
    <n v="1200"/>
    <n v="480"/>
    <n v="0.4"/>
  </r>
  <r>
    <x v="0"/>
    <n v="1185732"/>
    <x v="10"/>
    <x v="3"/>
    <x v="12"/>
    <x v="14"/>
    <x v="1"/>
    <n v="0.30000000000000004"/>
    <n v="1500"/>
    <n v="450.00000000000006"/>
    <n v="157.5"/>
    <n v="0.35"/>
  </r>
  <r>
    <x v="0"/>
    <n v="1185732"/>
    <x v="10"/>
    <x v="3"/>
    <x v="12"/>
    <x v="14"/>
    <x v="2"/>
    <n v="0.30000000000000004"/>
    <n v="950"/>
    <n v="285.00000000000006"/>
    <n v="99.750000000000014"/>
    <n v="0.35"/>
  </r>
  <r>
    <x v="0"/>
    <n v="1185732"/>
    <x v="10"/>
    <x v="3"/>
    <x v="12"/>
    <x v="14"/>
    <x v="3"/>
    <n v="0.30000000000000004"/>
    <n v="1250"/>
    <n v="375.00000000000006"/>
    <n v="150.00000000000003"/>
    <n v="0.4"/>
  </r>
  <r>
    <x v="0"/>
    <n v="1185732"/>
    <x v="10"/>
    <x v="3"/>
    <x v="12"/>
    <x v="14"/>
    <x v="4"/>
    <n v="0.49999999999999994"/>
    <n v="1000"/>
    <n v="499.99999999999994"/>
    <n v="174.99999999999997"/>
    <n v="0.35"/>
  </r>
  <r>
    <x v="0"/>
    <n v="1185732"/>
    <x v="10"/>
    <x v="3"/>
    <x v="12"/>
    <x v="14"/>
    <x v="5"/>
    <n v="0.54999999999999982"/>
    <n v="2000"/>
    <n v="1099.9999999999995"/>
    <n v="549.99999999999977"/>
    <n v="0.5"/>
  </r>
  <r>
    <x v="0"/>
    <n v="1185732"/>
    <x v="11"/>
    <x v="3"/>
    <x v="12"/>
    <x v="14"/>
    <x v="0"/>
    <n v="0.49999999999999994"/>
    <n v="4500"/>
    <n v="2249.9999999999995"/>
    <n v="899.99999999999989"/>
    <n v="0.4"/>
  </r>
  <r>
    <x v="0"/>
    <n v="1185732"/>
    <x v="11"/>
    <x v="3"/>
    <x v="12"/>
    <x v="14"/>
    <x v="1"/>
    <n v="0.4"/>
    <n v="2500"/>
    <n v="1000"/>
    <n v="350"/>
    <n v="0.35"/>
  </r>
  <r>
    <x v="0"/>
    <n v="1185732"/>
    <x v="11"/>
    <x v="3"/>
    <x v="12"/>
    <x v="14"/>
    <x v="2"/>
    <n v="0.4"/>
    <n v="2000"/>
    <n v="800"/>
    <n v="280"/>
    <n v="0.35"/>
  </r>
  <r>
    <x v="0"/>
    <n v="1185732"/>
    <x v="11"/>
    <x v="3"/>
    <x v="12"/>
    <x v="14"/>
    <x v="3"/>
    <n v="0.4"/>
    <n v="1500"/>
    <n v="600"/>
    <n v="240"/>
    <n v="0.4"/>
  </r>
  <r>
    <x v="0"/>
    <n v="1185732"/>
    <x v="11"/>
    <x v="3"/>
    <x v="12"/>
    <x v="14"/>
    <x v="4"/>
    <n v="0.49999999999999994"/>
    <n v="1500"/>
    <n v="749.99999999999989"/>
    <n v="262.49999999999994"/>
    <n v="0.35"/>
  </r>
  <r>
    <x v="0"/>
    <n v="1185732"/>
    <x v="11"/>
    <x v="3"/>
    <x v="12"/>
    <x v="14"/>
    <x v="5"/>
    <n v="0.54999999999999982"/>
    <n v="2500"/>
    <n v="1374.9999999999995"/>
    <n v="687.49999999999977"/>
    <n v="0.5"/>
  </r>
  <r>
    <x v="1"/>
    <n v="1197831"/>
    <x v="12"/>
    <x v="1"/>
    <x v="13"/>
    <x v="15"/>
    <x v="0"/>
    <n v="0.2"/>
    <n v="6750"/>
    <n v="1350"/>
    <n v="540"/>
    <n v="0.39999999999999997"/>
  </r>
  <r>
    <x v="1"/>
    <n v="1197831"/>
    <x v="12"/>
    <x v="1"/>
    <x v="13"/>
    <x v="15"/>
    <x v="1"/>
    <n v="0.3"/>
    <n v="6750"/>
    <n v="2025"/>
    <n v="809.99999999999989"/>
    <n v="0.39999999999999997"/>
  </r>
  <r>
    <x v="1"/>
    <n v="1197831"/>
    <x v="12"/>
    <x v="1"/>
    <x v="13"/>
    <x v="15"/>
    <x v="2"/>
    <n v="0.3"/>
    <n v="4750"/>
    <n v="1425"/>
    <n v="570"/>
    <n v="0.39999999999999997"/>
  </r>
  <r>
    <x v="1"/>
    <n v="1197831"/>
    <x v="12"/>
    <x v="1"/>
    <x v="13"/>
    <x v="15"/>
    <x v="3"/>
    <n v="0.35"/>
    <n v="4750"/>
    <n v="1662.5"/>
    <n v="831.25"/>
    <n v="0.5"/>
  </r>
  <r>
    <x v="1"/>
    <n v="1197831"/>
    <x v="12"/>
    <x v="1"/>
    <x v="13"/>
    <x v="15"/>
    <x v="4"/>
    <n v="0.4"/>
    <n v="3250"/>
    <n v="1300"/>
    <n v="454.99999999999994"/>
    <n v="0.35"/>
  </r>
  <r>
    <x v="1"/>
    <n v="1197831"/>
    <x v="12"/>
    <x v="1"/>
    <x v="13"/>
    <x v="15"/>
    <x v="5"/>
    <n v="0.35"/>
    <n v="4750"/>
    <n v="1662.5"/>
    <n v="914.37500000000011"/>
    <n v="0.55000000000000004"/>
  </r>
  <r>
    <x v="1"/>
    <n v="1197831"/>
    <x v="13"/>
    <x v="1"/>
    <x v="13"/>
    <x v="15"/>
    <x v="0"/>
    <n v="0.25"/>
    <n v="6250"/>
    <n v="1562.5"/>
    <n v="625"/>
    <n v="0.39999999999999997"/>
  </r>
  <r>
    <x v="1"/>
    <n v="1197831"/>
    <x v="13"/>
    <x v="1"/>
    <x v="13"/>
    <x v="15"/>
    <x v="1"/>
    <n v="0.35"/>
    <n v="6000"/>
    <n v="2100"/>
    <n v="839.99999999999989"/>
    <n v="0.39999999999999997"/>
  </r>
  <r>
    <x v="1"/>
    <n v="1197831"/>
    <x v="13"/>
    <x v="1"/>
    <x v="13"/>
    <x v="15"/>
    <x v="2"/>
    <n v="0.35"/>
    <n v="4250"/>
    <n v="1487.5"/>
    <n v="595"/>
    <n v="0.39999999999999997"/>
  </r>
  <r>
    <x v="1"/>
    <n v="1197831"/>
    <x v="13"/>
    <x v="1"/>
    <x v="13"/>
    <x v="15"/>
    <x v="3"/>
    <n v="0.35"/>
    <n v="3750"/>
    <n v="1312.5"/>
    <n v="656.25"/>
    <n v="0.5"/>
  </r>
  <r>
    <x v="1"/>
    <n v="1197831"/>
    <x v="13"/>
    <x v="1"/>
    <x v="13"/>
    <x v="15"/>
    <x v="4"/>
    <n v="0.4"/>
    <n v="2500"/>
    <n v="1000"/>
    <n v="350"/>
    <n v="0.35"/>
  </r>
  <r>
    <x v="1"/>
    <n v="1197831"/>
    <x v="13"/>
    <x v="1"/>
    <x v="13"/>
    <x v="15"/>
    <x v="5"/>
    <n v="0.35"/>
    <n v="4500"/>
    <n v="1575"/>
    <n v="866.25000000000011"/>
    <n v="0.55000000000000004"/>
  </r>
  <r>
    <x v="1"/>
    <n v="1197831"/>
    <x v="14"/>
    <x v="1"/>
    <x v="13"/>
    <x v="15"/>
    <x v="0"/>
    <n v="0.3"/>
    <n v="6250"/>
    <n v="1875"/>
    <n v="843.74999999999989"/>
    <n v="0.44999999999999996"/>
  </r>
  <r>
    <x v="1"/>
    <n v="1197831"/>
    <x v="14"/>
    <x v="1"/>
    <x v="13"/>
    <x v="15"/>
    <x v="1"/>
    <n v="0.4"/>
    <n v="6250"/>
    <n v="2500"/>
    <n v="1125"/>
    <n v="0.44999999999999996"/>
  </r>
  <r>
    <x v="1"/>
    <n v="1197831"/>
    <x v="14"/>
    <x v="1"/>
    <x v="13"/>
    <x v="15"/>
    <x v="2"/>
    <n v="0.3"/>
    <n v="4500"/>
    <n v="1350"/>
    <n v="607.49999999999989"/>
    <n v="0.44999999999999996"/>
  </r>
  <r>
    <x v="1"/>
    <n v="1197831"/>
    <x v="14"/>
    <x v="1"/>
    <x v="13"/>
    <x v="15"/>
    <x v="3"/>
    <n v="0.35000000000000003"/>
    <n v="3500"/>
    <n v="1225.0000000000002"/>
    <n v="673.75000000000023"/>
    <n v="0.55000000000000004"/>
  </r>
  <r>
    <x v="1"/>
    <n v="1197831"/>
    <x v="14"/>
    <x v="1"/>
    <x v="13"/>
    <x v="15"/>
    <x v="4"/>
    <n v="0.4"/>
    <n v="2500"/>
    <n v="1000"/>
    <n v="399.99999999999994"/>
    <n v="0.39999999999999997"/>
  </r>
  <r>
    <x v="1"/>
    <n v="1197831"/>
    <x v="14"/>
    <x v="1"/>
    <x v="13"/>
    <x v="15"/>
    <x v="5"/>
    <n v="0.35000000000000003"/>
    <n v="4000"/>
    <n v="1400.0000000000002"/>
    <n v="840.00000000000023"/>
    <n v="0.60000000000000009"/>
  </r>
  <r>
    <x v="1"/>
    <n v="1197831"/>
    <x v="15"/>
    <x v="1"/>
    <x v="13"/>
    <x v="15"/>
    <x v="0"/>
    <n v="0.19999999999999998"/>
    <n v="6500"/>
    <n v="1300"/>
    <n v="584.99999999999989"/>
    <n v="0.44999999999999996"/>
  </r>
  <r>
    <x v="1"/>
    <n v="1197831"/>
    <x v="15"/>
    <x v="1"/>
    <x v="13"/>
    <x v="15"/>
    <x v="1"/>
    <n v="0.20000000000000007"/>
    <n v="6500"/>
    <n v="1300.0000000000005"/>
    <n v="585.00000000000011"/>
    <n v="0.44999999999999996"/>
  </r>
  <r>
    <x v="1"/>
    <n v="1197831"/>
    <x v="15"/>
    <x v="1"/>
    <x v="13"/>
    <x v="15"/>
    <x v="2"/>
    <n v="0.14999999999999997"/>
    <n v="4750"/>
    <n v="712.49999999999989"/>
    <n v="320.62499999999994"/>
    <n v="0.44999999999999996"/>
  </r>
  <r>
    <x v="1"/>
    <n v="1197831"/>
    <x v="15"/>
    <x v="1"/>
    <x v="13"/>
    <x v="15"/>
    <x v="3"/>
    <n v="0.20000000000000007"/>
    <n v="3750"/>
    <n v="750.00000000000023"/>
    <n v="412.50000000000017"/>
    <n v="0.55000000000000004"/>
  </r>
  <r>
    <x v="1"/>
    <n v="1197831"/>
    <x v="15"/>
    <x v="1"/>
    <x v="13"/>
    <x v="15"/>
    <x v="4"/>
    <n v="0.25"/>
    <n v="2750"/>
    <n v="687.5"/>
    <n v="275"/>
    <n v="0.39999999999999997"/>
  </r>
  <r>
    <x v="1"/>
    <n v="1197831"/>
    <x v="15"/>
    <x v="1"/>
    <x v="13"/>
    <x v="15"/>
    <x v="5"/>
    <n v="0.20000000000000007"/>
    <n v="5500"/>
    <n v="1100.0000000000005"/>
    <n v="660.00000000000034"/>
    <n v="0.60000000000000009"/>
  </r>
  <r>
    <x v="1"/>
    <n v="1197831"/>
    <x v="16"/>
    <x v="1"/>
    <x v="13"/>
    <x v="15"/>
    <x v="0"/>
    <n v="9.9999999999999964E-2"/>
    <n v="7000"/>
    <n v="699.99999999999977"/>
    <n v="314.99999999999989"/>
    <n v="0.44999999999999996"/>
  </r>
  <r>
    <x v="1"/>
    <n v="1197831"/>
    <x v="16"/>
    <x v="1"/>
    <x v="13"/>
    <x v="15"/>
    <x v="1"/>
    <n v="0.20000000000000007"/>
    <n v="7250"/>
    <n v="1450.0000000000005"/>
    <n v="652.50000000000011"/>
    <n v="0.44999999999999996"/>
  </r>
  <r>
    <x v="1"/>
    <n v="1197831"/>
    <x v="16"/>
    <x v="1"/>
    <x v="13"/>
    <x v="15"/>
    <x v="2"/>
    <n v="0.14999999999999997"/>
    <n v="5750"/>
    <n v="862.49999999999977"/>
    <n v="388.12499999999989"/>
    <n v="0.44999999999999996"/>
  </r>
  <r>
    <x v="1"/>
    <n v="1197831"/>
    <x v="16"/>
    <x v="1"/>
    <x v="13"/>
    <x v="15"/>
    <x v="3"/>
    <n v="0.35000000000000003"/>
    <n v="5000"/>
    <n v="1750.0000000000002"/>
    <n v="962.50000000000023"/>
    <n v="0.55000000000000004"/>
  </r>
  <r>
    <x v="1"/>
    <n v="1197831"/>
    <x v="16"/>
    <x v="1"/>
    <x v="13"/>
    <x v="15"/>
    <x v="4"/>
    <n v="0.5"/>
    <n v="4000"/>
    <n v="2000"/>
    <n v="799.99999999999989"/>
    <n v="0.39999999999999997"/>
  </r>
  <r>
    <x v="1"/>
    <n v="1197831"/>
    <x v="16"/>
    <x v="1"/>
    <x v="13"/>
    <x v="15"/>
    <x v="5"/>
    <n v="0.45"/>
    <n v="7500"/>
    <n v="3375"/>
    <n v="2025.0000000000002"/>
    <n v="0.60000000000000009"/>
  </r>
  <r>
    <x v="1"/>
    <n v="1197831"/>
    <x v="17"/>
    <x v="1"/>
    <x v="13"/>
    <x v="15"/>
    <x v="0"/>
    <n v="0.45"/>
    <n v="7500"/>
    <n v="3375"/>
    <n v="1518.7499999999998"/>
    <n v="0.44999999999999996"/>
  </r>
  <r>
    <x v="1"/>
    <n v="1197831"/>
    <x v="17"/>
    <x v="1"/>
    <x v="13"/>
    <x v="15"/>
    <x v="1"/>
    <n v="0.5"/>
    <n v="7500"/>
    <n v="3750"/>
    <n v="1687.4999999999998"/>
    <n v="0.44999999999999996"/>
  </r>
  <r>
    <x v="1"/>
    <n v="1197831"/>
    <x v="17"/>
    <x v="1"/>
    <x v="13"/>
    <x v="15"/>
    <x v="2"/>
    <n v="0.45"/>
    <n v="6500"/>
    <n v="2925"/>
    <n v="1316.2499999999998"/>
    <n v="0.44999999999999996"/>
  </r>
  <r>
    <x v="1"/>
    <n v="1197831"/>
    <x v="17"/>
    <x v="1"/>
    <x v="13"/>
    <x v="15"/>
    <x v="3"/>
    <n v="0.45"/>
    <n v="6000"/>
    <n v="2700"/>
    <n v="1485.0000000000002"/>
    <n v="0.55000000000000004"/>
  </r>
  <r>
    <x v="1"/>
    <n v="1197831"/>
    <x v="17"/>
    <x v="1"/>
    <x v="13"/>
    <x v="15"/>
    <x v="4"/>
    <n v="0.5"/>
    <n v="5000"/>
    <n v="2500"/>
    <n v="999.99999999999989"/>
    <n v="0.39999999999999997"/>
  </r>
  <r>
    <x v="1"/>
    <n v="1197831"/>
    <x v="17"/>
    <x v="1"/>
    <x v="13"/>
    <x v="15"/>
    <x v="5"/>
    <n v="0.55000000000000004"/>
    <n v="8750"/>
    <n v="4812.5"/>
    <n v="2887.5000000000005"/>
    <n v="0.60000000000000009"/>
  </r>
  <r>
    <x v="1"/>
    <n v="1197831"/>
    <x v="18"/>
    <x v="1"/>
    <x v="13"/>
    <x v="15"/>
    <x v="0"/>
    <n v="0.45"/>
    <n v="8250"/>
    <n v="3712.5"/>
    <n v="1856.2499999999998"/>
    <n v="0.49999999999999994"/>
  </r>
  <r>
    <x v="1"/>
    <n v="1197831"/>
    <x v="18"/>
    <x v="1"/>
    <x v="13"/>
    <x v="15"/>
    <x v="1"/>
    <n v="0.5"/>
    <n v="8250"/>
    <n v="4125"/>
    <n v="2062.4999999999995"/>
    <n v="0.49999999999999994"/>
  </r>
  <r>
    <x v="1"/>
    <n v="1197831"/>
    <x v="18"/>
    <x v="1"/>
    <x v="13"/>
    <x v="15"/>
    <x v="2"/>
    <n v="0.45"/>
    <n v="9750"/>
    <n v="4387.5"/>
    <n v="2193.7499999999995"/>
    <n v="0.49999999999999994"/>
  </r>
  <r>
    <x v="1"/>
    <n v="1197831"/>
    <x v="18"/>
    <x v="1"/>
    <x v="13"/>
    <x v="15"/>
    <x v="3"/>
    <n v="0.45"/>
    <n v="5750"/>
    <n v="2587.5"/>
    <n v="1552.5000000000002"/>
    <n v="0.60000000000000009"/>
  </r>
  <r>
    <x v="1"/>
    <n v="1197831"/>
    <x v="18"/>
    <x v="1"/>
    <x v="13"/>
    <x v="15"/>
    <x v="4"/>
    <n v="0.5"/>
    <n v="5250"/>
    <n v="2625"/>
    <n v="1181.2499999999998"/>
    <n v="0.44999999999999996"/>
  </r>
  <r>
    <x v="1"/>
    <n v="1197831"/>
    <x v="18"/>
    <x v="1"/>
    <x v="13"/>
    <x v="15"/>
    <x v="5"/>
    <n v="0.6"/>
    <n v="8000"/>
    <n v="4800"/>
    <n v="3120.0000000000005"/>
    <n v="0.65000000000000013"/>
  </r>
  <r>
    <x v="1"/>
    <n v="1197831"/>
    <x v="19"/>
    <x v="1"/>
    <x v="13"/>
    <x v="15"/>
    <x v="0"/>
    <n v="0.4"/>
    <n v="7500"/>
    <n v="3000"/>
    <n v="1499.9999999999998"/>
    <n v="0.49999999999999994"/>
  </r>
  <r>
    <x v="1"/>
    <n v="1197831"/>
    <x v="19"/>
    <x v="1"/>
    <x v="13"/>
    <x v="15"/>
    <x v="1"/>
    <n v="0.55000000000000004"/>
    <n v="7500"/>
    <n v="4125"/>
    <n v="2062.4999999999995"/>
    <n v="0.49999999999999994"/>
  </r>
  <r>
    <x v="1"/>
    <n v="1197831"/>
    <x v="19"/>
    <x v="1"/>
    <x v="13"/>
    <x v="15"/>
    <x v="2"/>
    <n v="0.55000000000000004"/>
    <n v="9250"/>
    <n v="5087.5"/>
    <n v="2543.7499999999995"/>
    <n v="0.49999999999999994"/>
  </r>
  <r>
    <x v="1"/>
    <n v="1197831"/>
    <x v="19"/>
    <x v="1"/>
    <x v="13"/>
    <x v="15"/>
    <x v="3"/>
    <n v="0.5"/>
    <n v="4250"/>
    <n v="2125"/>
    <n v="1275.0000000000002"/>
    <n v="0.60000000000000009"/>
  </r>
  <r>
    <x v="1"/>
    <n v="1197831"/>
    <x v="19"/>
    <x v="1"/>
    <x v="13"/>
    <x v="15"/>
    <x v="4"/>
    <n v="0.55000000000000004"/>
    <n v="4250"/>
    <n v="2337.5"/>
    <n v="1051.875"/>
    <n v="0.44999999999999996"/>
  </r>
  <r>
    <x v="1"/>
    <n v="1197831"/>
    <x v="19"/>
    <x v="1"/>
    <x v="13"/>
    <x v="15"/>
    <x v="5"/>
    <n v="0.6"/>
    <n v="6750"/>
    <n v="4050"/>
    <n v="2632.5000000000005"/>
    <n v="0.65000000000000013"/>
  </r>
  <r>
    <x v="1"/>
    <n v="1197831"/>
    <x v="20"/>
    <x v="1"/>
    <x v="13"/>
    <x v="15"/>
    <x v="0"/>
    <n v="0.55000000000000004"/>
    <n v="6250"/>
    <n v="3437.5000000000005"/>
    <n v="1718.75"/>
    <n v="0.49999999999999994"/>
  </r>
  <r>
    <x v="1"/>
    <n v="1197831"/>
    <x v="20"/>
    <x v="1"/>
    <x v="13"/>
    <x v="15"/>
    <x v="1"/>
    <n v="0.55000000000000004"/>
    <n v="5750"/>
    <n v="3162.5000000000005"/>
    <n v="1581.25"/>
    <n v="0.49999999999999994"/>
  </r>
  <r>
    <x v="1"/>
    <n v="1197831"/>
    <x v="20"/>
    <x v="1"/>
    <x v="13"/>
    <x v="15"/>
    <x v="2"/>
    <n v="0.6"/>
    <n v="6250"/>
    <n v="3750"/>
    <n v="1874.9999999999998"/>
    <n v="0.49999999999999994"/>
  </r>
  <r>
    <x v="1"/>
    <n v="1197831"/>
    <x v="20"/>
    <x v="1"/>
    <x v="13"/>
    <x v="15"/>
    <x v="3"/>
    <n v="0.6"/>
    <n v="3500"/>
    <n v="2100"/>
    <n v="1260.0000000000002"/>
    <n v="0.60000000000000009"/>
  </r>
  <r>
    <x v="1"/>
    <n v="1197831"/>
    <x v="20"/>
    <x v="1"/>
    <x v="13"/>
    <x v="15"/>
    <x v="4"/>
    <n v="0.45"/>
    <n v="3500"/>
    <n v="1575"/>
    <n v="708.74999999999989"/>
    <n v="0.44999999999999996"/>
  </r>
  <r>
    <x v="1"/>
    <n v="1197831"/>
    <x v="20"/>
    <x v="1"/>
    <x v="13"/>
    <x v="15"/>
    <x v="5"/>
    <n v="0.4"/>
    <n v="5750"/>
    <n v="2300"/>
    <n v="1495.0000000000002"/>
    <n v="0.65000000000000013"/>
  </r>
  <r>
    <x v="1"/>
    <n v="1197831"/>
    <x v="21"/>
    <x v="1"/>
    <x v="13"/>
    <x v="15"/>
    <x v="0"/>
    <n v="0.30000000000000004"/>
    <n v="5250"/>
    <n v="1575.0000000000002"/>
    <n v="787.5"/>
    <n v="0.49999999999999994"/>
  </r>
  <r>
    <x v="1"/>
    <n v="1197831"/>
    <x v="21"/>
    <x v="1"/>
    <x v="13"/>
    <x v="15"/>
    <x v="1"/>
    <n v="0.30000000000000004"/>
    <n v="5250"/>
    <n v="1575.0000000000002"/>
    <n v="787.5"/>
    <n v="0.49999999999999994"/>
  </r>
  <r>
    <x v="1"/>
    <n v="1197831"/>
    <x v="21"/>
    <x v="1"/>
    <x v="13"/>
    <x v="15"/>
    <x v="2"/>
    <n v="0.35000000000000003"/>
    <n v="4750"/>
    <n v="1662.5000000000002"/>
    <n v="831.25"/>
    <n v="0.49999999999999994"/>
  </r>
  <r>
    <x v="1"/>
    <n v="1197831"/>
    <x v="21"/>
    <x v="1"/>
    <x v="13"/>
    <x v="15"/>
    <x v="3"/>
    <n v="0.35000000000000003"/>
    <n v="3250"/>
    <n v="1137.5"/>
    <n v="682.50000000000011"/>
    <n v="0.60000000000000009"/>
  </r>
  <r>
    <x v="1"/>
    <n v="1197831"/>
    <x v="21"/>
    <x v="1"/>
    <x v="13"/>
    <x v="15"/>
    <x v="4"/>
    <n v="0.30000000000000004"/>
    <n v="3000"/>
    <n v="900.00000000000011"/>
    <n v="405"/>
    <n v="0.44999999999999996"/>
  </r>
  <r>
    <x v="1"/>
    <n v="1197831"/>
    <x v="21"/>
    <x v="1"/>
    <x v="13"/>
    <x v="15"/>
    <x v="5"/>
    <n v="0.4"/>
    <n v="4750"/>
    <n v="1900"/>
    <n v="1235.0000000000002"/>
    <n v="0.65000000000000013"/>
  </r>
  <r>
    <x v="1"/>
    <n v="1197831"/>
    <x v="22"/>
    <x v="1"/>
    <x v="13"/>
    <x v="15"/>
    <x v="0"/>
    <n v="0.20000000000000004"/>
    <n v="6250"/>
    <n v="1250.0000000000002"/>
    <n v="625"/>
    <n v="0.49999999999999994"/>
  </r>
  <r>
    <x v="1"/>
    <n v="1197831"/>
    <x v="22"/>
    <x v="1"/>
    <x v="13"/>
    <x v="15"/>
    <x v="1"/>
    <n v="0.20000000000000004"/>
    <n v="6250"/>
    <n v="1250.0000000000002"/>
    <n v="625"/>
    <n v="0.49999999999999994"/>
  </r>
  <r>
    <x v="1"/>
    <n v="1197831"/>
    <x v="22"/>
    <x v="1"/>
    <x v="13"/>
    <x v="15"/>
    <x v="2"/>
    <n v="0.45000000000000007"/>
    <n v="5750"/>
    <n v="2587.5000000000005"/>
    <n v="1293.75"/>
    <n v="0.49999999999999994"/>
  </r>
  <r>
    <x v="1"/>
    <n v="1197831"/>
    <x v="22"/>
    <x v="1"/>
    <x v="13"/>
    <x v="15"/>
    <x v="3"/>
    <n v="0.45000000000000007"/>
    <n v="4500"/>
    <n v="2025.0000000000002"/>
    <n v="1215.0000000000002"/>
    <n v="0.60000000000000009"/>
  </r>
  <r>
    <x v="1"/>
    <n v="1197831"/>
    <x v="22"/>
    <x v="1"/>
    <x v="13"/>
    <x v="15"/>
    <x v="4"/>
    <n v="0.49999999999999994"/>
    <n v="4250"/>
    <n v="2124.9999999999995"/>
    <n v="956.24999999999966"/>
    <n v="0.44999999999999996"/>
  </r>
  <r>
    <x v="1"/>
    <n v="1197831"/>
    <x v="22"/>
    <x v="1"/>
    <x v="13"/>
    <x v="15"/>
    <x v="5"/>
    <n v="0.6"/>
    <n v="6250"/>
    <n v="3750"/>
    <n v="2437.5000000000005"/>
    <n v="0.65000000000000013"/>
  </r>
  <r>
    <x v="1"/>
    <n v="1197831"/>
    <x v="23"/>
    <x v="1"/>
    <x v="13"/>
    <x v="15"/>
    <x v="0"/>
    <n v="0.6"/>
    <n v="7750"/>
    <n v="4650"/>
    <n v="2324.9999999999995"/>
    <n v="0.49999999999999994"/>
  </r>
  <r>
    <x v="1"/>
    <n v="1197831"/>
    <x v="23"/>
    <x v="1"/>
    <x v="13"/>
    <x v="15"/>
    <x v="1"/>
    <n v="0.6"/>
    <n v="7750"/>
    <n v="4650"/>
    <n v="2324.9999999999995"/>
    <n v="0.49999999999999994"/>
  </r>
  <r>
    <x v="1"/>
    <n v="1197831"/>
    <x v="23"/>
    <x v="1"/>
    <x v="13"/>
    <x v="15"/>
    <x v="2"/>
    <n v="0.65"/>
    <n v="7000"/>
    <n v="4550"/>
    <n v="2274.9999999999995"/>
    <n v="0.49999999999999994"/>
  </r>
  <r>
    <x v="1"/>
    <n v="1197831"/>
    <x v="23"/>
    <x v="1"/>
    <x v="13"/>
    <x v="15"/>
    <x v="3"/>
    <n v="0.65"/>
    <n v="5500"/>
    <n v="3575"/>
    <n v="2145.0000000000005"/>
    <n v="0.60000000000000009"/>
  </r>
  <r>
    <x v="1"/>
    <n v="1197831"/>
    <x v="23"/>
    <x v="1"/>
    <x v="13"/>
    <x v="15"/>
    <x v="4"/>
    <n v="0.6"/>
    <n v="5000"/>
    <n v="3000"/>
    <n v="1349.9999999999998"/>
    <n v="0.44999999999999996"/>
  </r>
  <r>
    <x v="1"/>
    <n v="1197831"/>
    <x v="23"/>
    <x v="1"/>
    <x v="13"/>
    <x v="15"/>
    <x v="5"/>
    <n v="0.70000000000000007"/>
    <n v="7500"/>
    <n v="5250.0000000000009"/>
    <n v="3412.5000000000014"/>
    <n v="0.65000000000000013"/>
  </r>
  <r>
    <x v="0"/>
    <n v="1185732"/>
    <x v="124"/>
    <x v="0"/>
    <x v="14"/>
    <x v="16"/>
    <x v="0"/>
    <n v="0.4"/>
    <n v="4500"/>
    <n v="1800"/>
    <n v="630"/>
    <n v="0.35"/>
  </r>
  <r>
    <x v="0"/>
    <n v="1185732"/>
    <x v="124"/>
    <x v="0"/>
    <x v="14"/>
    <x v="16"/>
    <x v="1"/>
    <n v="0.4"/>
    <n v="2500"/>
    <n v="1000"/>
    <n v="350"/>
    <n v="0.35"/>
  </r>
  <r>
    <x v="0"/>
    <n v="1185732"/>
    <x v="124"/>
    <x v="0"/>
    <x v="14"/>
    <x v="16"/>
    <x v="2"/>
    <n v="0.30000000000000004"/>
    <n v="2500"/>
    <n v="750.00000000000011"/>
    <n v="300"/>
    <n v="0.39999999999999997"/>
  </r>
  <r>
    <x v="0"/>
    <n v="1185732"/>
    <x v="124"/>
    <x v="0"/>
    <x v="14"/>
    <x v="16"/>
    <x v="3"/>
    <n v="0.35"/>
    <n v="1000"/>
    <n v="350"/>
    <n v="105"/>
    <n v="0.3"/>
  </r>
  <r>
    <x v="0"/>
    <n v="1185732"/>
    <x v="124"/>
    <x v="0"/>
    <x v="14"/>
    <x v="16"/>
    <x v="4"/>
    <n v="0.5"/>
    <n v="1500"/>
    <n v="750"/>
    <n v="187.5"/>
    <n v="0.25"/>
  </r>
  <r>
    <x v="0"/>
    <n v="1185732"/>
    <x v="124"/>
    <x v="0"/>
    <x v="14"/>
    <x v="16"/>
    <x v="5"/>
    <n v="0.4"/>
    <n v="2500"/>
    <n v="1000"/>
    <n v="400"/>
    <n v="0.4"/>
  </r>
  <r>
    <x v="0"/>
    <n v="1185732"/>
    <x v="125"/>
    <x v="0"/>
    <x v="14"/>
    <x v="16"/>
    <x v="0"/>
    <n v="0.4"/>
    <n v="5000"/>
    <n v="2000"/>
    <n v="700"/>
    <n v="0.35"/>
  </r>
  <r>
    <x v="0"/>
    <n v="1185732"/>
    <x v="125"/>
    <x v="0"/>
    <x v="14"/>
    <x v="16"/>
    <x v="1"/>
    <n v="0.4"/>
    <n v="1500"/>
    <n v="600"/>
    <n v="210"/>
    <n v="0.35"/>
  </r>
  <r>
    <x v="0"/>
    <n v="1185732"/>
    <x v="125"/>
    <x v="0"/>
    <x v="14"/>
    <x v="16"/>
    <x v="2"/>
    <n v="0.30000000000000004"/>
    <n v="2000"/>
    <n v="600.00000000000011"/>
    <n v="240.00000000000003"/>
    <n v="0.39999999999999997"/>
  </r>
  <r>
    <x v="0"/>
    <n v="1185732"/>
    <x v="125"/>
    <x v="0"/>
    <x v="14"/>
    <x v="16"/>
    <x v="3"/>
    <n v="0.35"/>
    <n v="750"/>
    <n v="262.5"/>
    <n v="78.75"/>
    <n v="0.3"/>
  </r>
  <r>
    <x v="0"/>
    <n v="1185732"/>
    <x v="125"/>
    <x v="0"/>
    <x v="14"/>
    <x v="16"/>
    <x v="4"/>
    <n v="0.5"/>
    <n v="1500"/>
    <n v="750"/>
    <n v="187.5"/>
    <n v="0.25"/>
  </r>
  <r>
    <x v="0"/>
    <n v="1185732"/>
    <x v="125"/>
    <x v="0"/>
    <x v="14"/>
    <x v="16"/>
    <x v="5"/>
    <n v="0.4"/>
    <n v="2500"/>
    <n v="1000"/>
    <n v="400"/>
    <n v="0.4"/>
  </r>
  <r>
    <x v="0"/>
    <n v="1185732"/>
    <x v="126"/>
    <x v="0"/>
    <x v="14"/>
    <x v="16"/>
    <x v="0"/>
    <n v="0.4"/>
    <n v="4700"/>
    <n v="1880"/>
    <n v="658"/>
    <n v="0.35"/>
  </r>
  <r>
    <x v="0"/>
    <n v="1185732"/>
    <x v="126"/>
    <x v="0"/>
    <x v="14"/>
    <x v="16"/>
    <x v="1"/>
    <n v="0.4"/>
    <n v="1750"/>
    <n v="700"/>
    <n v="244.99999999999997"/>
    <n v="0.35"/>
  </r>
  <r>
    <x v="0"/>
    <n v="1185732"/>
    <x v="126"/>
    <x v="0"/>
    <x v="14"/>
    <x v="16"/>
    <x v="2"/>
    <n v="0.30000000000000004"/>
    <n v="2000"/>
    <n v="600.00000000000011"/>
    <n v="240.00000000000003"/>
    <n v="0.39999999999999997"/>
  </r>
  <r>
    <x v="0"/>
    <n v="1185732"/>
    <x v="126"/>
    <x v="0"/>
    <x v="14"/>
    <x v="16"/>
    <x v="3"/>
    <n v="0.35"/>
    <n v="500"/>
    <n v="175"/>
    <n v="52.5"/>
    <n v="0.3"/>
  </r>
  <r>
    <x v="0"/>
    <n v="1185732"/>
    <x v="126"/>
    <x v="0"/>
    <x v="14"/>
    <x v="16"/>
    <x v="4"/>
    <n v="0.5"/>
    <n v="1000"/>
    <n v="500"/>
    <n v="125"/>
    <n v="0.25"/>
  </r>
  <r>
    <x v="0"/>
    <n v="1185732"/>
    <x v="126"/>
    <x v="0"/>
    <x v="14"/>
    <x v="16"/>
    <x v="5"/>
    <n v="0.4"/>
    <n v="2000"/>
    <n v="800"/>
    <n v="320"/>
    <n v="0.4"/>
  </r>
  <r>
    <x v="0"/>
    <n v="1185732"/>
    <x v="127"/>
    <x v="0"/>
    <x v="14"/>
    <x v="16"/>
    <x v="0"/>
    <n v="0.4"/>
    <n v="4500"/>
    <n v="1800"/>
    <n v="630"/>
    <n v="0.35"/>
  </r>
  <r>
    <x v="0"/>
    <n v="1185732"/>
    <x v="127"/>
    <x v="0"/>
    <x v="14"/>
    <x v="16"/>
    <x v="1"/>
    <n v="0.4"/>
    <n v="1500"/>
    <n v="600"/>
    <n v="210"/>
    <n v="0.35"/>
  </r>
  <r>
    <x v="0"/>
    <n v="1185732"/>
    <x v="127"/>
    <x v="0"/>
    <x v="14"/>
    <x v="16"/>
    <x v="2"/>
    <n v="0.30000000000000004"/>
    <n v="1500"/>
    <n v="450.00000000000006"/>
    <n v="180"/>
    <n v="0.39999999999999997"/>
  </r>
  <r>
    <x v="0"/>
    <n v="1185732"/>
    <x v="127"/>
    <x v="0"/>
    <x v="14"/>
    <x v="16"/>
    <x v="3"/>
    <n v="0.35"/>
    <n v="750"/>
    <n v="262.5"/>
    <n v="78.75"/>
    <n v="0.3"/>
  </r>
  <r>
    <x v="0"/>
    <n v="1185732"/>
    <x v="127"/>
    <x v="0"/>
    <x v="14"/>
    <x v="16"/>
    <x v="4"/>
    <n v="0.5"/>
    <n v="750"/>
    <n v="375"/>
    <n v="93.75"/>
    <n v="0.25"/>
  </r>
  <r>
    <x v="0"/>
    <n v="1185732"/>
    <x v="127"/>
    <x v="0"/>
    <x v="14"/>
    <x v="16"/>
    <x v="5"/>
    <n v="0.4"/>
    <n v="2250"/>
    <n v="900"/>
    <n v="360"/>
    <n v="0.4"/>
  </r>
  <r>
    <x v="0"/>
    <n v="1185732"/>
    <x v="128"/>
    <x v="0"/>
    <x v="14"/>
    <x v="16"/>
    <x v="0"/>
    <n v="0.54999999999999993"/>
    <n v="4950"/>
    <n v="2722.4999999999995"/>
    <n v="952.87499999999977"/>
    <n v="0.35"/>
  </r>
  <r>
    <x v="0"/>
    <n v="1185732"/>
    <x v="128"/>
    <x v="0"/>
    <x v="14"/>
    <x v="16"/>
    <x v="1"/>
    <n v="0.5"/>
    <n v="2000"/>
    <n v="1000"/>
    <n v="350"/>
    <n v="0.35"/>
  </r>
  <r>
    <x v="0"/>
    <n v="1185732"/>
    <x v="128"/>
    <x v="0"/>
    <x v="14"/>
    <x v="16"/>
    <x v="2"/>
    <n v="0.45"/>
    <n v="1750"/>
    <n v="787.5"/>
    <n v="315"/>
    <n v="0.39999999999999997"/>
  </r>
  <r>
    <x v="0"/>
    <n v="1185732"/>
    <x v="128"/>
    <x v="0"/>
    <x v="14"/>
    <x v="16"/>
    <x v="3"/>
    <n v="0.45"/>
    <n v="1250"/>
    <n v="562.5"/>
    <n v="168.75"/>
    <n v="0.3"/>
  </r>
  <r>
    <x v="0"/>
    <n v="1185732"/>
    <x v="128"/>
    <x v="0"/>
    <x v="14"/>
    <x v="16"/>
    <x v="4"/>
    <n v="0.54999999999999993"/>
    <n v="1500"/>
    <n v="824.99999999999989"/>
    <n v="206.24999999999997"/>
    <n v="0.25"/>
  </r>
  <r>
    <x v="0"/>
    <n v="1185732"/>
    <x v="128"/>
    <x v="0"/>
    <x v="14"/>
    <x v="16"/>
    <x v="5"/>
    <n v="0.6"/>
    <n v="2750"/>
    <n v="1650"/>
    <n v="660"/>
    <n v="0.4"/>
  </r>
  <r>
    <x v="0"/>
    <n v="1185732"/>
    <x v="129"/>
    <x v="0"/>
    <x v="14"/>
    <x v="16"/>
    <x v="0"/>
    <n v="0.54999999999999993"/>
    <n v="5250"/>
    <n v="2887.4999999999995"/>
    <n v="1010.6249999999998"/>
    <n v="0.35"/>
  </r>
  <r>
    <x v="0"/>
    <n v="1185732"/>
    <x v="129"/>
    <x v="0"/>
    <x v="14"/>
    <x v="16"/>
    <x v="1"/>
    <n v="0.5"/>
    <n v="2750"/>
    <n v="1375"/>
    <n v="481.24999999999994"/>
    <n v="0.35"/>
  </r>
  <r>
    <x v="0"/>
    <n v="1185732"/>
    <x v="129"/>
    <x v="0"/>
    <x v="14"/>
    <x v="16"/>
    <x v="2"/>
    <n v="0.45"/>
    <n v="2000"/>
    <n v="900"/>
    <n v="359.99999999999994"/>
    <n v="0.39999999999999997"/>
  </r>
  <r>
    <x v="0"/>
    <n v="1185732"/>
    <x v="129"/>
    <x v="0"/>
    <x v="14"/>
    <x v="16"/>
    <x v="3"/>
    <n v="0.45"/>
    <n v="1750"/>
    <n v="787.5"/>
    <n v="236.25"/>
    <n v="0.3"/>
  </r>
  <r>
    <x v="0"/>
    <n v="1185732"/>
    <x v="129"/>
    <x v="0"/>
    <x v="14"/>
    <x v="16"/>
    <x v="4"/>
    <n v="0.54999999999999993"/>
    <n v="1750"/>
    <n v="962.49999999999989"/>
    <n v="240.62499999999997"/>
    <n v="0.25"/>
  </r>
  <r>
    <x v="0"/>
    <n v="1185732"/>
    <x v="129"/>
    <x v="0"/>
    <x v="14"/>
    <x v="16"/>
    <x v="5"/>
    <n v="0.6"/>
    <n v="3250"/>
    <n v="1950"/>
    <n v="780"/>
    <n v="0.4"/>
  </r>
  <r>
    <x v="0"/>
    <n v="1185732"/>
    <x v="130"/>
    <x v="0"/>
    <x v="14"/>
    <x v="16"/>
    <x v="0"/>
    <n v="0.54999999999999993"/>
    <n v="5500"/>
    <n v="3024.9999999999995"/>
    <n v="1058.7499999999998"/>
    <n v="0.35"/>
  </r>
  <r>
    <x v="0"/>
    <n v="1185732"/>
    <x v="130"/>
    <x v="0"/>
    <x v="14"/>
    <x v="16"/>
    <x v="1"/>
    <n v="0.5"/>
    <n v="3000"/>
    <n v="1500"/>
    <n v="525"/>
    <n v="0.35"/>
  </r>
  <r>
    <x v="0"/>
    <n v="1185732"/>
    <x v="130"/>
    <x v="0"/>
    <x v="14"/>
    <x v="16"/>
    <x v="2"/>
    <n v="0.45"/>
    <n v="2250"/>
    <n v="1012.5"/>
    <n v="404.99999999999994"/>
    <n v="0.39999999999999997"/>
  </r>
  <r>
    <x v="0"/>
    <n v="1185732"/>
    <x v="130"/>
    <x v="0"/>
    <x v="14"/>
    <x v="16"/>
    <x v="3"/>
    <n v="0.45"/>
    <n v="1750"/>
    <n v="787.5"/>
    <n v="236.25"/>
    <n v="0.3"/>
  </r>
  <r>
    <x v="0"/>
    <n v="1185732"/>
    <x v="130"/>
    <x v="0"/>
    <x v="14"/>
    <x v="16"/>
    <x v="4"/>
    <n v="0.54999999999999993"/>
    <n v="2000"/>
    <n v="1099.9999999999998"/>
    <n v="274.99999999999994"/>
    <n v="0.25"/>
  </r>
  <r>
    <x v="0"/>
    <n v="1185732"/>
    <x v="130"/>
    <x v="0"/>
    <x v="14"/>
    <x v="16"/>
    <x v="5"/>
    <n v="0.6"/>
    <n v="3750"/>
    <n v="2250"/>
    <n v="900"/>
    <n v="0.4"/>
  </r>
  <r>
    <x v="0"/>
    <n v="1185732"/>
    <x v="131"/>
    <x v="0"/>
    <x v="14"/>
    <x v="16"/>
    <x v="0"/>
    <n v="0.54999999999999993"/>
    <n v="5250"/>
    <n v="2887.4999999999995"/>
    <n v="1010.6249999999998"/>
    <n v="0.35"/>
  </r>
  <r>
    <x v="0"/>
    <n v="1185732"/>
    <x v="131"/>
    <x v="0"/>
    <x v="14"/>
    <x v="16"/>
    <x v="1"/>
    <n v="0.5"/>
    <n v="3000"/>
    <n v="1500"/>
    <n v="525"/>
    <n v="0.35"/>
  </r>
  <r>
    <x v="0"/>
    <n v="1185732"/>
    <x v="131"/>
    <x v="0"/>
    <x v="14"/>
    <x v="16"/>
    <x v="2"/>
    <n v="0.45"/>
    <n v="2250"/>
    <n v="1012.5"/>
    <n v="404.99999999999994"/>
    <n v="0.39999999999999997"/>
  </r>
  <r>
    <x v="0"/>
    <n v="1185732"/>
    <x v="131"/>
    <x v="0"/>
    <x v="14"/>
    <x v="16"/>
    <x v="3"/>
    <n v="0.45"/>
    <n v="1750"/>
    <n v="787.5"/>
    <n v="236.25"/>
    <n v="0.3"/>
  </r>
  <r>
    <x v="0"/>
    <n v="1185732"/>
    <x v="131"/>
    <x v="0"/>
    <x v="14"/>
    <x v="16"/>
    <x v="4"/>
    <n v="0.54999999999999993"/>
    <n v="1500"/>
    <n v="824.99999999999989"/>
    <n v="206.24999999999997"/>
    <n v="0.25"/>
  </r>
  <r>
    <x v="0"/>
    <n v="1185732"/>
    <x v="131"/>
    <x v="0"/>
    <x v="14"/>
    <x v="16"/>
    <x v="5"/>
    <n v="0.6"/>
    <n v="3250"/>
    <n v="1950"/>
    <n v="780"/>
    <n v="0.4"/>
  </r>
  <r>
    <x v="0"/>
    <n v="1185732"/>
    <x v="132"/>
    <x v="0"/>
    <x v="14"/>
    <x v="16"/>
    <x v="0"/>
    <n v="0.54999999999999993"/>
    <n v="4500"/>
    <n v="2474.9999999999995"/>
    <n v="866.24999999999977"/>
    <n v="0.35"/>
  </r>
  <r>
    <x v="0"/>
    <n v="1185732"/>
    <x v="132"/>
    <x v="0"/>
    <x v="14"/>
    <x v="16"/>
    <x v="1"/>
    <n v="0.5"/>
    <n v="2500"/>
    <n v="1250"/>
    <n v="437.5"/>
    <n v="0.35"/>
  </r>
  <r>
    <x v="0"/>
    <n v="1185732"/>
    <x v="132"/>
    <x v="0"/>
    <x v="14"/>
    <x v="16"/>
    <x v="2"/>
    <n v="0.45"/>
    <n v="1500"/>
    <n v="675"/>
    <n v="270"/>
    <n v="0.39999999999999997"/>
  </r>
  <r>
    <x v="0"/>
    <n v="1185732"/>
    <x v="132"/>
    <x v="0"/>
    <x v="14"/>
    <x v="16"/>
    <x v="3"/>
    <n v="0.45"/>
    <n v="1250"/>
    <n v="562.5"/>
    <n v="168.75"/>
    <n v="0.3"/>
  </r>
  <r>
    <x v="0"/>
    <n v="1185732"/>
    <x v="132"/>
    <x v="0"/>
    <x v="14"/>
    <x v="16"/>
    <x v="4"/>
    <n v="0.54999999999999993"/>
    <n v="1250"/>
    <n v="687.49999999999989"/>
    <n v="171.87499999999997"/>
    <n v="0.25"/>
  </r>
  <r>
    <x v="0"/>
    <n v="1185732"/>
    <x v="132"/>
    <x v="0"/>
    <x v="14"/>
    <x v="16"/>
    <x v="5"/>
    <n v="0.6"/>
    <n v="2250"/>
    <n v="1350"/>
    <n v="540"/>
    <n v="0.4"/>
  </r>
  <r>
    <x v="0"/>
    <n v="1185732"/>
    <x v="133"/>
    <x v="0"/>
    <x v="14"/>
    <x v="16"/>
    <x v="0"/>
    <n v="0.6"/>
    <n v="4000"/>
    <n v="2400"/>
    <n v="840"/>
    <n v="0.35"/>
  </r>
  <r>
    <x v="0"/>
    <n v="1185732"/>
    <x v="133"/>
    <x v="0"/>
    <x v="14"/>
    <x v="16"/>
    <x v="1"/>
    <n v="0.55000000000000004"/>
    <n v="2250"/>
    <n v="1237.5"/>
    <n v="433.125"/>
    <n v="0.35"/>
  </r>
  <r>
    <x v="0"/>
    <n v="1185732"/>
    <x v="133"/>
    <x v="0"/>
    <x v="14"/>
    <x v="16"/>
    <x v="2"/>
    <n v="0.55000000000000004"/>
    <n v="1250"/>
    <n v="687.5"/>
    <n v="275"/>
    <n v="0.39999999999999997"/>
  </r>
  <r>
    <x v="0"/>
    <n v="1185732"/>
    <x v="133"/>
    <x v="0"/>
    <x v="14"/>
    <x v="16"/>
    <x v="3"/>
    <n v="0.55000000000000004"/>
    <n v="1000"/>
    <n v="550"/>
    <n v="165"/>
    <n v="0.3"/>
  </r>
  <r>
    <x v="0"/>
    <n v="1185732"/>
    <x v="133"/>
    <x v="0"/>
    <x v="14"/>
    <x v="16"/>
    <x v="4"/>
    <n v="0.65"/>
    <n v="1000"/>
    <n v="650"/>
    <n v="162.5"/>
    <n v="0.25"/>
  </r>
  <r>
    <x v="0"/>
    <n v="1185732"/>
    <x v="133"/>
    <x v="0"/>
    <x v="14"/>
    <x v="16"/>
    <x v="5"/>
    <n v="0.7"/>
    <n v="2250"/>
    <n v="1575"/>
    <n v="630"/>
    <n v="0.4"/>
  </r>
  <r>
    <x v="0"/>
    <n v="1185732"/>
    <x v="134"/>
    <x v="0"/>
    <x v="14"/>
    <x v="16"/>
    <x v="0"/>
    <n v="0.65"/>
    <n v="3750"/>
    <n v="2437.5"/>
    <n v="853.125"/>
    <n v="0.35"/>
  </r>
  <r>
    <x v="0"/>
    <n v="1185732"/>
    <x v="134"/>
    <x v="0"/>
    <x v="14"/>
    <x v="16"/>
    <x v="1"/>
    <n v="0.55000000000000004"/>
    <n v="2000"/>
    <n v="1100"/>
    <n v="385"/>
    <n v="0.35"/>
  </r>
  <r>
    <x v="0"/>
    <n v="1185732"/>
    <x v="134"/>
    <x v="0"/>
    <x v="14"/>
    <x v="16"/>
    <x v="2"/>
    <n v="0.55000000000000004"/>
    <n v="1950"/>
    <n v="1072.5"/>
    <n v="428.99999999999994"/>
    <n v="0.39999999999999997"/>
  </r>
  <r>
    <x v="0"/>
    <n v="1185732"/>
    <x v="134"/>
    <x v="0"/>
    <x v="14"/>
    <x v="16"/>
    <x v="3"/>
    <n v="0.55000000000000004"/>
    <n v="1750"/>
    <n v="962.50000000000011"/>
    <n v="288.75"/>
    <n v="0.3"/>
  </r>
  <r>
    <x v="0"/>
    <n v="1185732"/>
    <x v="134"/>
    <x v="0"/>
    <x v="14"/>
    <x v="16"/>
    <x v="4"/>
    <n v="0.65"/>
    <n v="1500"/>
    <n v="975"/>
    <n v="243.75"/>
    <n v="0.25"/>
  </r>
  <r>
    <x v="0"/>
    <n v="1185732"/>
    <x v="134"/>
    <x v="0"/>
    <x v="14"/>
    <x v="16"/>
    <x v="5"/>
    <n v="0.7"/>
    <n v="2500"/>
    <n v="1750"/>
    <n v="700"/>
    <n v="0.4"/>
  </r>
  <r>
    <x v="0"/>
    <n v="1185732"/>
    <x v="135"/>
    <x v="0"/>
    <x v="14"/>
    <x v="16"/>
    <x v="0"/>
    <n v="0.65"/>
    <n v="4750"/>
    <n v="3087.5"/>
    <n v="1080.625"/>
    <n v="0.35"/>
  </r>
  <r>
    <x v="0"/>
    <n v="1185732"/>
    <x v="135"/>
    <x v="0"/>
    <x v="14"/>
    <x v="16"/>
    <x v="1"/>
    <n v="0.55000000000000004"/>
    <n v="2750"/>
    <n v="1512.5000000000002"/>
    <n v="529.375"/>
    <n v="0.35"/>
  </r>
  <r>
    <x v="0"/>
    <n v="1185732"/>
    <x v="135"/>
    <x v="0"/>
    <x v="14"/>
    <x v="16"/>
    <x v="2"/>
    <n v="0.55000000000000004"/>
    <n v="2500"/>
    <n v="1375"/>
    <n v="550"/>
    <n v="0.39999999999999997"/>
  </r>
  <r>
    <x v="0"/>
    <n v="1185732"/>
    <x v="135"/>
    <x v="0"/>
    <x v="14"/>
    <x v="16"/>
    <x v="3"/>
    <n v="0.55000000000000004"/>
    <n v="2000"/>
    <n v="1100"/>
    <n v="330"/>
    <n v="0.3"/>
  </r>
  <r>
    <x v="0"/>
    <n v="1185732"/>
    <x v="135"/>
    <x v="0"/>
    <x v="14"/>
    <x v="16"/>
    <x v="4"/>
    <n v="0.65"/>
    <n v="2000"/>
    <n v="1300"/>
    <n v="325"/>
    <n v="0.25"/>
  </r>
  <r>
    <x v="0"/>
    <n v="1185732"/>
    <x v="135"/>
    <x v="0"/>
    <x v="14"/>
    <x v="16"/>
    <x v="5"/>
    <n v="0.7"/>
    <n v="3000"/>
    <n v="2100"/>
    <n v="840"/>
    <n v="0.4"/>
  </r>
  <r>
    <x v="2"/>
    <n v="1128299"/>
    <x v="136"/>
    <x v="2"/>
    <x v="15"/>
    <x v="17"/>
    <x v="0"/>
    <n v="0.35000000000000003"/>
    <n v="3750"/>
    <n v="1312.5000000000002"/>
    <n v="328.12500000000006"/>
    <n v="0.25"/>
  </r>
  <r>
    <x v="2"/>
    <n v="1128299"/>
    <x v="136"/>
    <x v="2"/>
    <x v="15"/>
    <x v="17"/>
    <x v="1"/>
    <n v="0.45"/>
    <n v="3750"/>
    <n v="1687.5"/>
    <n v="337.5"/>
    <n v="0.2"/>
  </r>
  <r>
    <x v="2"/>
    <n v="1128299"/>
    <x v="136"/>
    <x v="2"/>
    <x v="15"/>
    <x v="17"/>
    <x v="2"/>
    <n v="0.45"/>
    <n v="3750"/>
    <n v="1687.5"/>
    <n v="421.875"/>
    <n v="0.25"/>
  </r>
  <r>
    <x v="2"/>
    <n v="1128299"/>
    <x v="136"/>
    <x v="2"/>
    <x v="15"/>
    <x v="17"/>
    <x v="3"/>
    <n v="0.45"/>
    <n v="2250"/>
    <n v="1012.5"/>
    <n v="253.125"/>
    <n v="0.25"/>
  </r>
  <r>
    <x v="2"/>
    <n v="1128299"/>
    <x v="136"/>
    <x v="2"/>
    <x v="15"/>
    <x v="17"/>
    <x v="4"/>
    <n v="0.5"/>
    <n v="1750"/>
    <n v="875"/>
    <n v="131.25"/>
    <n v="0.15"/>
  </r>
  <r>
    <x v="2"/>
    <n v="1128299"/>
    <x v="136"/>
    <x v="2"/>
    <x v="15"/>
    <x v="17"/>
    <x v="5"/>
    <n v="0.45"/>
    <n v="4250"/>
    <n v="1912.5"/>
    <n v="765"/>
    <n v="0.4"/>
  </r>
  <r>
    <x v="2"/>
    <n v="1128299"/>
    <x v="79"/>
    <x v="2"/>
    <x v="15"/>
    <x v="17"/>
    <x v="0"/>
    <n v="0.35000000000000003"/>
    <n v="4750"/>
    <n v="1662.5000000000002"/>
    <n v="415.62500000000006"/>
    <n v="0.25"/>
  </r>
  <r>
    <x v="2"/>
    <n v="1128299"/>
    <x v="79"/>
    <x v="2"/>
    <x v="15"/>
    <x v="17"/>
    <x v="1"/>
    <n v="0.45"/>
    <n v="3750"/>
    <n v="1687.5"/>
    <n v="337.5"/>
    <n v="0.2"/>
  </r>
  <r>
    <x v="2"/>
    <n v="1128299"/>
    <x v="79"/>
    <x v="2"/>
    <x v="15"/>
    <x v="17"/>
    <x v="2"/>
    <n v="0.45"/>
    <n v="3750"/>
    <n v="1687.5"/>
    <n v="421.875"/>
    <n v="0.25"/>
  </r>
  <r>
    <x v="2"/>
    <n v="1128299"/>
    <x v="79"/>
    <x v="2"/>
    <x v="15"/>
    <x v="17"/>
    <x v="3"/>
    <n v="0.45"/>
    <n v="2250"/>
    <n v="1012.5"/>
    <n v="253.125"/>
    <n v="0.25"/>
  </r>
  <r>
    <x v="2"/>
    <n v="1128299"/>
    <x v="79"/>
    <x v="2"/>
    <x v="15"/>
    <x v="17"/>
    <x v="4"/>
    <n v="0.5"/>
    <n v="1500"/>
    <n v="750"/>
    <n v="112.5"/>
    <n v="0.15"/>
  </r>
  <r>
    <x v="2"/>
    <n v="1128299"/>
    <x v="79"/>
    <x v="2"/>
    <x v="15"/>
    <x v="17"/>
    <x v="5"/>
    <n v="0.45"/>
    <n v="3500"/>
    <n v="1575"/>
    <n v="630"/>
    <n v="0.4"/>
  </r>
  <r>
    <x v="2"/>
    <n v="1128299"/>
    <x v="137"/>
    <x v="2"/>
    <x v="15"/>
    <x v="17"/>
    <x v="0"/>
    <n v="0.45"/>
    <n v="5000"/>
    <n v="2250"/>
    <n v="562.5"/>
    <n v="0.25"/>
  </r>
  <r>
    <x v="2"/>
    <n v="1128299"/>
    <x v="137"/>
    <x v="2"/>
    <x v="15"/>
    <x v="17"/>
    <x v="1"/>
    <n v="0.54999999999999993"/>
    <n v="3500"/>
    <n v="1924.9999999999998"/>
    <n v="385"/>
    <n v="0.2"/>
  </r>
  <r>
    <x v="2"/>
    <n v="1128299"/>
    <x v="137"/>
    <x v="2"/>
    <x v="15"/>
    <x v="17"/>
    <x v="2"/>
    <n v="0.59999999999999987"/>
    <n v="3750"/>
    <n v="2249.9999999999995"/>
    <n v="562.49999999999989"/>
    <n v="0.25"/>
  </r>
  <r>
    <x v="2"/>
    <n v="1128299"/>
    <x v="137"/>
    <x v="2"/>
    <x v="15"/>
    <x v="17"/>
    <x v="3"/>
    <n v="0.54999999999999993"/>
    <n v="2750"/>
    <n v="1512.4999999999998"/>
    <n v="378.12499999999994"/>
    <n v="0.25"/>
  </r>
  <r>
    <x v="2"/>
    <n v="1128299"/>
    <x v="137"/>
    <x v="2"/>
    <x v="15"/>
    <x v="17"/>
    <x v="4"/>
    <n v="0.6"/>
    <n v="1250"/>
    <n v="750"/>
    <n v="112.5"/>
    <n v="0.15"/>
  </r>
  <r>
    <x v="2"/>
    <n v="1128299"/>
    <x v="137"/>
    <x v="2"/>
    <x v="15"/>
    <x v="17"/>
    <x v="5"/>
    <n v="0.54999999999999993"/>
    <n v="3250"/>
    <n v="1787.4999999999998"/>
    <n v="715"/>
    <n v="0.4"/>
  </r>
  <r>
    <x v="2"/>
    <n v="1128299"/>
    <x v="138"/>
    <x v="2"/>
    <x v="15"/>
    <x v="17"/>
    <x v="0"/>
    <n v="0.6"/>
    <n v="5000"/>
    <n v="3000"/>
    <n v="750"/>
    <n v="0.25"/>
  </r>
  <r>
    <x v="2"/>
    <n v="1128299"/>
    <x v="138"/>
    <x v="2"/>
    <x v="15"/>
    <x v="17"/>
    <x v="1"/>
    <n v="0.65"/>
    <n v="3000"/>
    <n v="1950"/>
    <n v="390"/>
    <n v="0.2"/>
  </r>
  <r>
    <x v="2"/>
    <n v="1128299"/>
    <x v="138"/>
    <x v="2"/>
    <x v="15"/>
    <x v="17"/>
    <x v="2"/>
    <n v="0.65"/>
    <n v="3500"/>
    <n v="2275"/>
    <n v="568.75"/>
    <n v="0.25"/>
  </r>
  <r>
    <x v="2"/>
    <n v="1128299"/>
    <x v="138"/>
    <x v="2"/>
    <x v="15"/>
    <x v="17"/>
    <x v="3"/>
    <n v="0.5"/>
    <n v="2500"/>
    <n v="1250"/>
    <n v="312.5"/>
    <n v="0.25"/>
  </r>
  <r>
    <x v="2"/>
    <n v="1128299"/>
    <x v="138"/>
    <x v="2"/>
    <x v="15"/>
    <x v="17"/>
    <x v="4"/>
    <n v="0.55000000000000004"/>
    <n v="1500"/>
    <n v="825.00000000000011"/>
    <n v="123.75000000000001"/>
    <n v="0.15"/>
  </r>
  <r>
    <x v="2"/>
    <n v="1128299"/>
    <x v="138"/>
    <x v="2"/>
    <x v="15"/>
    <x v="17"/>
    <x v="5"/>
    <n v="0.70000000000000007"/>
    <n v="3250"/>
    <n v="2275"/>
    <n v="910"/>
    <n v="0.4"/>
  </r>
  <r>
    <x v="2"/>
    <n v="1128299"/>
    <x v="139"/>
    <x v="2"/>
    <x v="15"/>
    <x v="17"/>
    <x v="0"/>
    <n v="0.54999999999999993"/>
    <n v="5250"/>
    <n v="2887.4999999999995"/>
    <n v="721.87499999999989"/>
    <n v="0.25"/>
  </r>
  <r>
    <x v="2"/>
    <n v="1128299"/>
    <x v="139"/>
    <x v="2"/>
    <x v="15"/>
    <x v="17"/>
    <x v="1"/>
    <n v="0.6"/>
    <n v="3750"/>
    <n v="2250"/>
    <n v="450"/>
    <n v="0.2"/>
  </r>
  <r>
    <x v="2"/>
    <n v="1128299"/>
    <x v="139"/>
    <x v="2"/>
    <x v="15"/>
    <x v="17"/>
    <x v="2"/>
    <n v="0.6"/>
    <n v="3750"/>
    <n v="2250"/>
    <n v="562.5"/>
    <n v="0.25"/>
  </r>
  <r>
    <x v="2"/>
    <n v="1128299"/>
    <x v="139"/>
    <x v="2"/>
    <x v="15"/>
    <x v="17"/>
    <x v="3"/>
    <n v="0.54999999999999993"/>
    <n v="2750"/>
    <n v="1512.4999999999998"/>
    <n v="378.12499999999994"/>
    <n v="0.25"/>
  </r>
  <r>
    <x v="2"/>
    <n v="1128299"/>
    <x v="139"/>
    <x v="2"/>
    <x v="15"/>
    <x v="17"/>
    <x v="4"/>
    <n v="0.6"/>
    <n v="1750"/>
    <n v="1050"/>
    <n v="157.5"/>
    <n v="0.15"/>
  </r>
  <r>
    <x v="2"/>
    <n v="1128299"/>
    <x v="139"/>
    <x v="2"/>
    <x v="15"/>
    <x v="17"/>
    <x v="5"/>
    <n v="0.75"/>
    <n v="4750"/>
    <n v="3562.5"/>
    <n v="1425"/>
    <n v="0.4"/>
  </r>
  <r>
    <x v="2"/>
    <n v="1128299"/>
    <x v="83"/>
    <x v="2"/>
    <x v="15"/>
    <x v="17"/>
    <x v="0"/>
    <n v="0.7"/>
    <n v="7250"/>
    <n v="5075"/>
    <n v="1268.75"/>
    <n v="0.25"/>
  </r>
  <r>
    <x v="2"/>
    <n v="1128299"/>
    <x v="83"/>
    <x v="2"/>
    <x v="15"/>
    <x v="17"/>
    <x v="1"/>
    <n v="0.75"/>
    <n v="6000"/>
    <n v="4500"/>
    <n v="900"/>
    <n v="0.2"/>
  </r>
  <r>
    <x v="2"/>
    <n v="1128299"/>
    <x v="83"/>
    <x v="2"/>
    <x v="15"/>
    <x v="17"/>
    <x v="2"/>
    <n v="0.75"/>
    <n v="6000"/>
    <n v="4500"/>
    <n v="1125"/>
    <n v="0.25"/>
  </r>
  <r>
    <x v="2"/>
    <n v="1128299"/>
    <x v="83"/>
    <x v="2"/>
    <x v="15"/>
    <x v="17"/>
    <x v="3"/>
    <n v="0.75"/>
    <n v="4750"/>
    <n v="3562.5"/>
    <n v="890.625"/>
    <n v="0.25"/>
  </r>
  <r>
    <x v="2"/>
    <n v="1128299"/>
    <x v="83"/>
    <x v="2"/>
    <x v="15"/>
    <x v="17"/>
    <x v="4"/>
    <n v="0.85000000000000009"/>
    <n v="3500"/>
    <n v="2975.0000000000005"/>
    <n v="446.25000000000006"/>
    <n v="0.15"/>
  </r>
  <r>
    <x v="2"/>
    <n v="1128299"/>
    <x v="83"/>
    <x v="2"/>
    <x v="15"/>
    <x v="17"/>
    <x v="5"/>
    <n v="1"/>
    <n v="6500"/>
    <n v="6500"/>
    <n v="2600"/>
    <n v="0.4"/>
  </r>
  <r>
    <x v="2"/>
    <n v="1128299"/>
    <x v="140"/>
    <x v="2"/>
    <x v="15"/>
    <x v="17"/>
    <x v="0"/>
    <n v="0.8"/>
    <n v="8000"/>
    <n v="6400"/>
    <n v="1600"/>
    <n v="0.25"/>
  </r>
  <r>
    <x v="2"/>
    <n v="1128299"/>
    <x v="140"/>
    <x v="2"/>
    <x v="15"/>
    <x v="17"/>
    <x v="1"/>
    <n v="0.85000000000000009"/>
    <n v="6500"/>
    <n v="5525.0000000000009"/>
    <n v="1105.0000000000002"/>
    <n v="0.2"/>
  </r>
  <r>
    <x v="2"/>
    <n v="1128299"/>
    <x v="140"/>
    <x v="2"/>
    <x v="15"/>
    <x v="17"/>
    <x v="2"/>
    <n v="0.85000000000000009"/>
    <n v="6000"/>
    <n v="5100.0000000000009"/>
    <n v="1275.0000000000002"/>
    <n v="0.25"/>
  </r>
  <r>
    <x v="2"/>
    <n v="1128299"/>
    <x v="140"/>
    <x v="2"/>
    <x v="15"/>
    <x v="17"/>
    <x v="3"/>
    <n v="0.8"/>
    <n v="5000"/>
    <n v="4000"/>
    <n v="1000"/>
    <n v="0.25"/>
  </r>
  <r>
    <x v="2"/>
    <n v="1128299"/>
    <x v="140"/>
    <x v="2"/>
    <x v="15"/>
    <x v="17"/>
    <x v="4"/>
    <n v="0.85000000000000009"/>
    <n v="5500"/>
    <n v="4675.0000000000009"/>
    <n v="701.25000000000011"/>
    <n v="0.15"/>
  </r>
  <r>
    <x v="2"/>
    <n v="1128299"/>
    <x v="140"/>
    <x v="2"/>
    <x v="15"/>
    <x v="17"/>
    <x v="5"/>
    <n v="1"/>
    <n v="5500"/>
    <n v="5500"/>
    <n v="2200"/>
    <n v="0.4"/>
  </r>
  <r>
    <x v="2"/>
    <n v="1128299"/>
    <x v="141"/>
    <x v="2"/>
    <x v="15"/>
    <x v="17"/>
    <x v="0"/>
    <n v="0.85000000000000009"/>
    <n v="7500"/>
    <n v="6375.0000000000009"/>
    <n v="1593.7500000000002"/>
    <n v="0.25"/>
  </r>
  <r>
    <x v="2"/>
    <n v="1128299"/>
    <x v="141"/>
    <x v="2"/>
    <x v="15"/>
    <x v="17"/>
    <x v="1"/>
    <n v="0.75000000000000011"/>
    <n v="7250"/>
    <n v="5437.5000000000009"/>
    <n v="1087.5000000000002"/>
    <n v="0.2"/>
  </r>
  <r>
    <x v="2"/>
    <n v="1128299"/>
    <x v="141"/>
    <x v="2"/>
    <x v="15"/>
    <x v="17"/>
    <x v="2"/>
    <n v="0.70000000000000007"/>
    <n v="6000"/>
    <n v="4200"/>
    <n v="1050"/>
    <n v="0.25"/>
  </r>
  <r>
    <x v="2"/>
    <n v="1128299"/>
    <x v="141"/>
    <x v="2"/>
    <x v="15"/>
    <x v="17"/>
    <x v="3"/>
    <n v="0.70000000000000007"/>
    <n v="5250"/>
    <n v="3675.0000000000005"/>
    <n v="918.75000000000011"/>
    <n v="0.25"/>
  </r>
  <r>
    <x v="2"/>
    <n v="1128299"/>
    <x v="141"/>
    <x v="2"/>
    <x v="15"/>
    <x v="17"/>
    <x v="4"/>
    <n v="0.7"/>
    <n v="5250"/>
    <n v="3674.9999999999995"/>
    <n v="551.24999999999989"/>
    <n v="0.15"/>
  </r>
  <r>
    <x v="2"/>
    <n v="1128299"/>
    <x v="141"/>
    <x v="2"/>
    <x v="15"/>
    <x v="17"/>
    <x v="5"/>
    <n v="0.75"/>
    <n v="3500"/>
    <n v="2625"/>
    <n v="1050"/>
    <n v="0.4"/>
  </r>
  <r>
    <x v="2"/>
    <n v="1128299"/>
    <x v="142"/>
    <x v="2"/>
    <x v="15"/>
    <x v="17"/>
    <x v="0"/>
    <n v="0.65000000000000013"/>
    <n v="5500"/>
    <n v="3575.0000000000009"/>
    <n v="893.75000000000023"/>
    <n v="0.25"/>
  </r>
  <r>
    <x v="2"/>
    <n v="1128299"/>
    <x v="142"/>
    <x v="2"/>
    <x v="15"/>
    <x v="17"/>
    <x v="1"/>
    <n v="0.70000000000000018"/>
    <n v="5500"/>
    <n v="3850.0000000000009"/>
    <n v="770.00000000000023"/>
    <n v="0.2"/>
  </r>
  <r>
    <x v="2"/>
    <n v="1128299"/>
    <x v="142"/>
    <x v="2"/>
    <x v="15"/>
    <x v="17"/>
    <x v="2"/>
    <n v="0.65000000000000013"/>
    <n v="3750"/>
    <n v="2437.5000000000005"/>
    <n v="609.37500000000011"/>
    <n v="0.25"/>
  </r>
  <r>
    <x v="2"/>
    <n v="1128299"/>
    <x v="142"/>
    <x v="2"/>
    <x v="15"/>
    <x v="17"/>
    <x v="3"/>
    <n v="0.65000000000000013"/>
    <n v="3250"/>
    <n v="2112.5000000000005"/>
    <n v="528.12500000000011"/>
    <n v="0.25"/>
  </r>
  <r>
    <x v="2"/>
    <n v="1128299"/>
    <x v="142"/>
    <x v="2"/>
    <x v="15"/>
    <x v="17"/>
    <x v="4"/>
    <n v="0.75000000000000011"/>
    <n v="3500"/>
    <n v="2625.0000000000005"/>
    <n v="393.75000000000006"/>
    <n v="0.15"/>
  </r>
  <r>
    <x v="2"/>
    <n v="1128299"/>
    <x v="142"/>
    <x v="2"/>
    <x v="15"/>
    <x v="17"/>
    <x v="5"/>
    <n v="0.6"/>
    <n v="3750"/>
    <n v="2250"/>
    <n v="900"/>
    <n v="0.4"/>
  </r>
  <r>
    <x v="2"/>
    <n v="1128299"/>
    <x v="87"/>
    <x v="2"/>
    <x v="15"/>
    <x v="17"/>
    <x v="0"/>
    <n v="0.55000000000000004"/>
    <n v="4750"/>
    <n v="2612.5"/>
    <n v="653.125"/>
    <n v="0.25"/>
  </r>
  <r>
    <x v="2"/>
    <n v="1128299"/>
    <x v="87"/>
    <x v="2"/>
    <x v="15"/>
    <x v="17"/>
    <x v="1"/>
    <n v="0.65000000000000013"/>
    <n v="4750"/>
    <n v="3087.5000000000005"/>
    <n v="617.50000000000011"/>
    <n v="0.2"/>
  </r>
  <r>
    <x v="2"/>
    <n v="1128299"/>
    <x v="87"/>
    <x v="2"/>
    <x v="15"/>
    <x v="17"/>
    <x v="2"/>
    <n v="0.60000000000000009"/>
    <n v="3000"/>
    <n v="1800.0000000000002"/>
    <n v="450.00000000000006"/>
    <n v="0.25"/>
  </r>
  <r>
    <x v="2"/>
    <n v="1128299"/>
    <x v="87"/>
    <x v="2"/>
    <x v="15"/>
    <x v="17"/>
    <x v="3"/>
    <n v="0.55000000000000004"/>
    <n v="2750"/>
    <n v="1512.5000000000002"/>
    <n v="378.12500000000006"/>
    <n v="0.25"/>
  </r>
  <r>
    <x v="2"/>
    <n v="1128299"/>
    <x v="87"/>
    <x v="2"/>
    <x v="15"/>
    <x v="17"/>
    <x v="4"/>
    <n v="0.65"/>
    <n v="2500"/>
    <n v="1625"/>
    <n v="243.75"/>
    <n v="0.15"/>
  </r>
  <r>
    <x v="2"/>
    <n v="1128299"/>
    <x v="87"/>
    <x v="2"/>
    <x v="15"/>
    <x v="17"/>
    <x v="5"/>
    <n v="0.70000000000000007"/>
    <n v="3000"/>
    <n v="2100"/>
    <n v="840"/>
    <n v="0.4"/>
  </r>
  <r>
    <x v="2"/>
    <n v="1128299"/>
    <x v="143"/>
    <x v="2"/>
    <x v="15"/>
    <x v="17"/>
    <x v="0"/>
    <n v="0.55000000000000004"/>
    <n v="5250"/>
    <n v="2887.5000000000005"/>
    <n v="721.87500000000011"/>
    <n v="0.25"/>
  </r>
  <r>
    <x v="2"/>
    <n v="1128299"/>
    <x v="143"/>
    <x v="2"/>
    <x v="15"/>
    <x v="17"/>
    <x v="1"/>
    <n v="0.60000000000000009"/>
    <n v="6000"/>
    <n v="3600.0000000000005"/>
    <n v="720.00000000000011"/>
    <n v="0.2"/>
  </r>
  <r>
    <x v="2"/>
    <n v="1128299"/>
    <x v="143"/>
    <x v="2"/>
    <x v="15"/>
    <x v="17"/>
    <x v="2"/>
    <n v="0.55000000000000004"/>
    <n v="4250"/>
    <n v="2337.5"/>
    <n v="584.375"/>
    <n v="0.25"/>
  </r>
  <r>
    <x v="2"/>
    <n v="1128299"/>
    <x v="143"/>
    <x v="2"/>
    <x v="15"/>
    <x v="17"/>
    <x v="3"/>
    <n v="0.65000000000000013"/>
    <n v="4000"/>
    <n v="2600.0000000000005"/>
    <n v="650.00000000000011"/>
    <n v="0.25"/>
  </r>
  <r>
    <x v="2"/>
    <n v="1128299"/>
    <x v="143"/>
    <x v="2"/>
    <x v="15"/>
    <x v="17"/>
    <x v="4"/>
    <n v="0.85000000000000009"/>
    <n v="3750"/>
    <n v="3187.5000000000005"/>
    <n v="478.12500000000006"/>
    <n v="0.15"/>
  </r>
  <r>
    <x v="2"/>
    <n v="1128299"/>
    <x v="143"/>
    <x v="2"/>
    <x v="15"/>
    <x v="17"/>
    <x v="5"/>
    <n v="0.90000000000000013"/>
    <n v="5000"/>
    <n v="4500.0000000000009"/>
    <n v="1800.0000000000005"/>
    <n v="0.4"/>
  </r>
  <r>
    <x v="2"/>
    <n v="1128299"/>
    <x v="144"/>
    <x v="2"/>
    <x v="15"/>
    <x v="17"/>
    <x v="0"/>
    <n v="0.75000000000000011"/>
    <n v="7000"/>
    <n v="5250.0000000000009"/>
    <n v="1312.5000000000002"/>
    <n v="0.25"/>
  </r>
  <r>
    <x v="2"/>
    <n v="1128299"/>
    <x v="144"/>
    <x v="2"/>
    <x v="15"/>
    <x v="17"/>
    <x v="1"/>
    <n v="0.8500000000000002"/>
    <n v="7000"/>
    <n v="5950.0000000000018"/>
    <n v="1190.0000000000005"/>
    <n v="0.2"/>
  </r>
  <r>
    <x v="2"/>
    <n v="1128299"/>
    <x v="144"/>
    <x v="2"/>
    <x v="15"/>
    <x v="17"/>
    <x v="2"/>
    <n v="0.80000000000000016"/>
    <n v="5000"/>
    <n v="4000.0000000000009"/>
    <n v="1000.0000000000002"/>
    <n v="0.25"/>
  </r>
  <r>
    <x v="2"/>
    <n v="1128299"/>
    <x v="144"/>
    <x v="2"/>
    <x v="15"/>
    <x v="17"/>
    <x v="3"/>
    <n v="0.80000000000000016"/>
    <n v="5000"/>
    <n v="4000.0000000000009"/>
    <n v="1000.0000000000002"/>
    <n v="0.25"/>
  </r>
  <r>
    <x v="2"/>
    <n v="1128299"/>
    <x v="144"/>
    <x v="2"/>
    <x v="15"/>
    <x v="17"/>
    <x v="4"/>
    <n v="0.90000000000000013"/>
    <n v="4250"/>
    <n v="3825.0000000000005"/>
    <n v="573.75"/>
    <n v="0.15"/>
  </r>
  <r>
    <x v="2"/>
    <n v="1128299"/>
    <x v="144"/>
    <x v="2"/>
    <x v="15"/>
    <x v="17"/>
    <x v="5"/>
    <n v="0.95000000000000018"/>
    <n v="5250"/>
    <n v="4987.5000000000009"/>
    <n v="1995.0000000000005"/>
    <n v="0.4"/>
  </r>
  <r>
    <x v="2"/>
    <n v="1128299"/>
    <x v="102"/>
    <x v="2"/>
    <x v="16"/>
    <x v="18"/>
    <x v="0"/>
    <n v="0.4"/>
    <n v="4250"/>
    <n v="1700"/>
    <n v="510"/>
    <n v="0.3"/>
  </r>
  <r>
    <x v="2"/>
    <n v="1128299"/>
    <x v="102"/>
    <x v="2"/>
    <x v="16"/>
    <x v="18"/>
    <x v="1"/>
    <n v="0.5"/>
    <n v="4250"/>
    <n v="2125"/>
    <n v="531.25"/>
    <n v="0.25"/>
  </r>
  <r>
    <x v="2"/>
    <n v="1128299"/>
    <x v="102"/>
    <x v="2"/>
    <x v="16"/>
    <x v="18"/>
    <x v="2"/>
    <n v="0.5"/>
    <n v="4250"/>
    <n v="2125"/>
    <n v="637.5"/>
    <n v="0.3"/>
  </r>
  <r>
    <x v="2"/>
    <n v="1128299"/>
    <x v="102"/>
    <x v="2"/>
    <x v="16"/>
    <x v="18"/>
    <x v="3"/>
    <n v="0.5"/>
    <n v="2750"/>
    <n v="1375"/>
    <n v="412.5"/>
    <n v="0.3"/>
  </r>
  <r>
    <x v="2"/>
    <n v="1128299"/>
    <x v="102"/>
    <x v="2"/>
    <x v="16"/>
    <x v="18"/>
    <x v="4"/>
    <n v="0.55000000000000004"/>
    <n v="2250"/>
    <n v="1237.5"/>
    <n v="247.5"/>
    <n v="0.2"/>
  </r>
  <r>
    <x v="2"/>
    <n v="1128299"/>
    <x v="102"/>
    <x v="2"/>
    <x v="16"/>
    <x v="18"/>
    <x v="5"/>
    <n v="0.5"/>
    <n v="4750"/>
    <n v="2375"/>
    <n v="1068.75"/>
    <n v="0.45"/>
  </r>
  <r>
    <x v="2"/>
    <n v="1128299"/>
    <x v="103"/>
    <x v="2"/>
    <x v="16"/>
    <x v="18"/>
    <x v="0"/>
    <n v="0.4"/>
    <n v="5250"/>
    <n v="2100"/>
    <n v="630"/>
    <n v="0.3"/>
  </r>
  <r>
    <x v="2"/>
    <n v="1128299"/>
    <x v="103"/>
    <x v="2"/>
    <x v="16"/>
    <x v="18"/>
    <x v="1"/>
    <n v="0.5"/>
    <n v="4250"/>
    <n v="2125"/>
    <n v="531.25"/>
    <n v="0.25"/>
  </r>
  <r>
    <x v="2"/>
    <n v="1128299"/>
    <x v="103"/>
    <x v="2"/>
    <x v="16"/>
    <x v="18"/>
    <x v="2"/>
    <n v="0.5"/>
    <n v="4250"/>
    <n v="2125"/>
    <n v="637.5"/>
    <n v="0.3"/>
  </r>
  <r>
    <x v="2"/>
    <n v="1128299"/>
    <x v="103"/>
    <x v="2"/>
    <x v="16"/>
    <x v="18"/>
    <x v="3"/>
    <n v="0.5"/>
    <n v="2750"/>
    <n v="1375"/>
    <n v="412.5"/>
    <n v="0.3"/>
  </r>
  <r>
    <x v="2"/>
    <n v="1128299"/>
    <x v="103"/>
    <x v="2"/>
    <x v="16"/>
    <x v="18"/>
    <x v="4"/>
    <n v="0.55000000000000004"/>
    <n v="2000"/>
    <n v="1100"/>
    <n v="220"/>
    <n v="0.2"/>
  </r>
  <r>
    <x v="2"/>
    <n v="1128299"/>
    <x v="103"/>
    <x v="2"/>
    <x v="16"/>
    <x v="18"/>
    <x v="5"/>
    <n v="0.5"/>
    <n v="4000"/>
    <n v="2000"/>
    <n v="900"/>
    <n v="0.45"/>
  </r>
  <r>
    <x v="2"/>
    <n v="1128299"/>
    <x v="104"/>
    <x v="2"/>
    <x v="16"/>
    <x v="18"/>
    <x v="0"/>
    <n v="0.5"/>
    <n v="5500"/>
    <n v="2750"/>
    <n v="825"/>
    <n v="0.3"/>
  </r>
  <r>
    <x v="2"/>
    <n v="1128299"/>
    <x v="104"/>
    <x v="2"/>
    <x v="16"/>
    <x v="18"/>
    <x v="1"/>
    <n v="0.6"/>
    <n v="4000"/>
    <n v="2400"/>
    <n v="600"/>
    <n v="0.25"/>
  </r>
  <r>
    <x v="2"/>
    <n v="1128299"/>
    <x v="104"/>
    <x v="2"/>
    <x v="16"/>
    <x v="18"/>
    <x v="2"/>
    <n v="0.64999999999999991"/>
    <n v="4250"/>
    <n v="2762.4999999999995"/>
    <n v="828.74999999999989"/>
    <n v="0.3"/>
  </r>
  <r>
    <x v="2"/>
    <n v="1128299"/>
    <x v="104"/>
    <x v="2"/>
    <x v="16"/>
    <x v="18"/>
    <x v="3"/>
    <n v="0.6"/>
    <n v="3250"/>
    <n v="1950"/>
    <n v="585"/>
    <n v="0.3"/>
  </r>
  <r>
    <x v="2"/>
    <n v="1128299"/>
    <x v="104"/>
    <x v="2"/>
    <x v="16"/>
    <x v="18"/>
    <x v="4"/>
    <n v="0.65"/>
    <n v="1750"/>
    <n v="1137.5"/>
    <n v="227.5"/>
    <n v="0.2"/>
  </r>
  <r>
    <x v="2"/>
    <n v="1128299"/>
    <x v="104"/>
    <x v="2"/>
    <x v="16"/>
    <x v="18"/>
    <x v="5"/>
    <n v="0.6"/>
    <n v="3750"/>
    <n v="2250"/>
    <n v="1012.5"/>
    <n v="0.45"/>
  </r>
  <r>
    <x v="2"/>
    <n v="1128299"/>
    <x v="105"/>
    <x v="2"/>
    <x v="16"/>
    <x v="18"/>
    <x v="0"/>
    <n v="0.65"/>
    <n v="5500"/>
    <n v="3575"/>
    <n v="1072.5"/>
    <n v="0.3"/>
  </r>
  <r>
    <x v="2"/>
    <n v="1128299"/>
    <x v="105"/>
    <x v="2"/>
    <x v="16"/>
    <x v="18"/>
    <x v="1"/>
    <n v="0.70000000000000007"/>
    <n v="3500"/>
    <n v="2450.0000000000005"/>
    <n v="612.50000000000011"/>
    <n v="0.25"/>
  </r>
  <r>
    <x v="2"/>
    <n v="1128299"/>
    <x v="105"/>
    <x v="2"/>
    <x v="16"/>
    <x v="18"/>
    <x v="2"/>
    <n v="0.70000000000000007"/>
    <n v="4000"/>
    <n v="2800.0000000000005"/>
    <n v="840.00000000000011"/>
    <n v="0.3"/>
  </r>
  <r>
    <x v="2"/>
    <n v="1128299"/>
    <x v="105"/>
    <x v="2"/>
    <x v="16"/>
    <x v="18"/>
    <x v="3"/>
    <n v="0.55000000000000004"/>
    <n v="3000"/>
    <n v="1650.0000000000002"/>
    <n v="495.00000000000006"/>
    <n v="0.3"/>
  </r>
  <r>
    <x v="2"/>
    <n v="1128299"/>
    <x v="105"/>
    <x v="2"/>
    <x v="16"/>
    <x v="18"/>
    <x v="4"/>
    <n v="0.60000000000000009"/>
    <n v="2000"/>
    <n v="1200.0000000000002"/>
    <n v="240.00000000000006"/>
    <n v="0.2"/>
  </r>
  <r>
    <x v="2"/>
    <n v="1128299"/>
    <x v="105"/>
    <x v="2"/>
    <x v="16"/>
    <x v="18"/>
    <x v="5"/>
    <n v="0.75000000000000011"/>
    <n v="3750"/>
    <n v="2812.5000000000005"/>
    <n v="1265.6250000000002"/>
    <n v="0.45"/>
  </r>
  <r>
    <x v="2"/>
    <n v="1128299"/>
    <x v="106"/>
    <x v="2"/>
    <x v="16"/>
    <x v="18"/>
    <x v="0"/>
    <n v="0.6"/>
    <n v="5750"/>
    <n v="3450"/>
    <n v="1035"/>
    <n v="0.3"/>
  </r>
  <r>
    <x v="2"/>
    <n v="1128299"/>
    <x v="106"/>
    <x v="2"/>
    <x v="16"/>
    <x v="18"/>
    <x v="1"/>
    <n v="0.65"/>
    <n v="4250"/>
    <n v="2762.5"/>
    <n v="690.625"/>
    <n v="0.25"/>
  </r>
  <r>
    <x v="2"/>
    <n v="1128299"/>
    <x v="106"/>
    <x v="2"/>
    <x v="16"/>
    <x v="18"/>
    <x v="2"/>
    <n v="0.65"/>
    <n v="4250"/>
    <n v="2762.5"/>
    <n v="828.75"/>
    <n v="0.3"/>
  </r>
  <r>
    <x v="2"/>
    <n v="1128299"/>
    <x v="106"/>
    <x v="2"/>
    <x v="16"/>
    <x v="18"/>
    <x v="3"/>
    <n v="0.6"/>
    <n v="3250"/>
    <n v="1950"/>
    <n v="585"/>
    <n v="0.3"/>
  </r>
  <r>
    <x v="2"/>
    <n v="1128299"/>
    <x v="106"/>
    <x v="2"/>
    <x v="16"/>
    <x v="18"/>
    <x v="4"/>
    <n v="0.54999999999999993"/>
    <n v="2250"/>
    <n v="1237.4999999999998"/>
    <n v="247.49999999999997"/>
    <n v="0.2"/>
  </r>
  <r>
    <x v="2"/>
    <n v="1128299"/>
    <x v="106"/>
    <x v="2"/>
    <x v="16"/>
    <x v="18"/>
    <x v="5"/>
    <n v="0.7"/>
    <n v="5750"/>
    <n v="4024.9999999999995"/>
    <n v="1811.2499999999998"/>
    <n v="0.45"/>
  </r>
  <r>
    <x v="2"/>
    <n v="1128299"/>
    <x v="107"/>
    <x v="2"/>
    <x v="16"/>
    <x v="18"/>
    <x v="0"/>
    <n v="0.64999999999999991"/>
    <n v="8250"/>
    <n v="5362.4999999999991"/>
    <n v="1608.7499999999998"/>
    <n v="0.3"/>
  </r>
  <r>
    <x v="2"/>
    <n v="1128299"/>
    <x v="107"/>
    <x v="2"/>
    <x v="16"/>
    <x v="18"/>
    <x v="1"/>
    <n v="0.7"/>
    <n v="7000"/>
    <n v="4900"/>
    <n v="1225"/>
    <n v="0.25"/>
  </r>
  <r>
    <x v="2"/>
    <n v="1128299"/>
    <x v="107"/>
    <x v="2"/>
    <x v="16"/>
    <x v="18"/>
    <x v="2"/>
    <n v="0.85"/>
    <n v="7000"/>
    <n v="5950"/>
    <n v="1785"/>
    <n v="0.3"/>
  </r>
  <r>
    <x v="2"/>
    <n v="1128299"/>
    <x v="107"/>
    <x v="2"/>
    <x v="16"/>
    <x v="18"/>
    <x v="3"/>
    <n v="0.85"/>
    <n v="5750"/>
    <n v="4887.5"/>
    <n v="1466.25"/>
    <n v="0.3"/>
  </r>
  <r>
    <x v="2"/>
    <n v="1128299"/>
    <x v="107"/>
    <x v="2"/>
    <x v="16"/>
    <x v="18"/>
    <x v="4"/>
    <n v="0.95000000000000007"/>
    <n v="4500"/>
    <n v="4275"/>
    <n v="855"/>
    <n v="0.2"/>
  </r>
  <r>
    <x v="2"/>
    <n v="1128299"/>
    <x v="107"/>
    <x v="2"/>
    <x v="16"/>
    <x v="18"/>
    <x v="5"/>
    <n v="1.1000000000000001"/>
    <n v="7500"/>
    <n v="8250"/>
    <n v="3712.5"/>
    <n v="0.45"/>
  </r>
  <r>
    <x v="2"/>
    <n v="1128299"/>
    <x v="108"/>
    <x v="2"/>
    <x v="16"/>
    <x v="18"/>
    <x v="0"/>
    <n v="0.9"/>
    <n v="9000"/>
    <n v="8100"/>
    <n v="2430"/>
    <n v="0.3"/>
  </r>
  <r>
    <x v="2"/>
    <n v="1128299"/>
    <x v="108"/>
    <x v="2"/>
    <x v="16"/>
    <x v="18"/>
    <x v="1"/>
    <n v="0.95000000000000007"/>
    <n v="7500"/>
    <n v="7125.0000000000009"/>
    <n v="1781.2500000000002"/>
    <n v="0.25"/>
  </r>
  <r>
    <x v="2"/>
    <n v="1128299"/>
    <x v="108"/>
    <x v="2"/>
    <x v="16"/>
    <x v="18"/>
    <x v="2"/>
    <n v="0.95000000000000007"/>
    <n v="7000"/>
    <n v="6650.0000000000009"/>
    <n v="1995.0000000000002"/>
    <n v="0.3"/>
  </r>
  <r>
    <x v="2"/>
    <n v="1128299"/>
    <x v="108"/>
    <x v="2"/>
    <x v="16"/>
    <x v="18"/>
    <x v="3"/>
    <n v="0.9"/>
    <n v="6000"/>
    <n v="5400"/>
    <n v="1620"/>
    <n v="0.3"/>
  </r>
  <r>
    <x v="2"/>
    <n v="1128299"/>
    <x v="108"/>
    <x v="2"/>
    <x v="16"/>
    <x v="18"/>
    <x v="4"/>
    <n v="0.95000000000000007"/>
    <n v="6500"/>
    <n v="6175"/>
    <n v="1235"/>
    <n v="0.2"/>
  </r>
  <r>
    <x v="2"/>
    <n v="1128299"/>
    <x v="108"/>
    <x v="2"/>
    <x v="16"/>
    <x v="18"/>
    <x v="5"/>
    <n v="1.1000000000000001"/>
    <n v="6500"/>
    <n v="7150.0000000000009"/>
    <n v="3217.5000000000005"/>
    <n v="0.45"/>
  </r>
  <r>
    <x v="2"/>
    <n v="1128299"/>
    <x v="109"/>
    <x v="2"/>
    <x v="16"/>
    <x v="18"/>
    <x v="0"/>
    <n v="0.95000000000000007"/>
    <n v="8500"/>
    <n v="8075.0000000000009"/>
    <n v="2422.5"/>
    <n v="0.3"/>
  </r>
  <r>
    <x v="2"/>
    <n v="1128299"/>
    <x v="109"/>
    <x v="2"/>
    <x v="16"/>
    <x v="18"/>
    <x v="1"/>
    <n v="0.85000000000000009"/>
    <n v="8250"/>
    <n v="7012.5000000000009"/>
    <n v="1753.1250000000002"/>
    <n v="0.25"/>
  </r>
  <r>
    <x v="2"/>
    <n v="1128299"/>
    <x v="109"/>
    <x v="2"/>
    <x v="16"/>
    <x v="18"/>
    <x v="2"/>
    <n v="0.8"/>
    <n v="7000"/>
    <n v="5600"/>
    <n v="1680"/>
    <n v="0.3"/>
  </r>
  <r>
    <x v="2"/>
    <n v="1128299"/>
    <x v="109"/>
    <x v="2"/>
    <x v="16"/>
    <x v="18"/>
    <x v="3"/>
    <n v="0.8"/>
    <n v="4750"/>
    <n v="3800"/>
    <n v="1140"/>
    <n v="0.3"/>
  </r>
  <r>
    <x v="2"/>
    <n v="1128299"/>
    <x v="109"/>
    <x v="2"/>
    <x v="16"/>
    <x v="18"/>
    <x v="4"/>
    <n v="0.79999999999999993"/>
    <n v="4750"/>
    <n v="3799.9999999999995"/>
    <n v="760"/>
    <n v="0.2"/>
  </r>
  <r>
    <x v="2"/>
    <n v="1128299"/>
    <x v="109"/>
    <x v="2"/>
    <x v="16"/>
    <x v="18"/>
    <x v="5"/>
    <n v="0.85"/>
    <n v="3000"/>
    <n v="2550"/>
    <n v="1147.5"/>
    <n v="0.45"/>
  </r>
  <r>
    <x v="2"/>
    <n v="1128299"/>
    <x v="110"/>
    <x v="2"/>
    <x v="16"/>
    <x v="18"/>
    <x v="0"/>
    <n v="0.60000000000000009"/>
    <n v="5000"/>
    <n v="3000.0000000000005"/>
    <n v="900.00000000000011"/>
    <n v="0.3"/>
  </r>
  <r>
    <x v="2"/>
    <n v="1128299"/>
    <x v="110"/>
    <x v="2"/>
    <x v="16"/>
    <x v="18"/>
    <x v="1"/>
    <n v="0.65000000000000013"/>
    <n v="5000"/>
    <n v="3250.0000000000005"/>
    <n v="812.50000000000011"/>
    <n v="0.25"/>
  </r>
  <r>
    <x v="2"/>
    <n v="1128299"/>
    <x v="110"/>
    <x v="2"/>
    <x v="16"/>
    <x v="18"/>
    <x v="2"/>
    <n v="0.60000000000000009"/>
    <n v="3000"/>
    <n v="1800.0000000000002"/>
    <n v="540"/>
    <n v="0.3"/>
  </r>
  <r>
    <x v="2"/>
    <n v="1128299"/>
    <x v="110"/>
    <x v="2"/>
    <x v="16"/>
    <x v="18"/>
    <x v="3"/>
    <n v="0.60000000000000009"/>
    <n v="2500"/>
    <n v="1500.0000000000002"/>
    <n v="450.00000000000006"/>
    <n v="0.3"/>
  </r>
  <r>
    <x v="2"/>
    <n v="1128299"/>
    <x v="110"/>
    <x v="2"/>
    <x v="16"/>
    <x v="18"/>
    <x v="4"/>
    <n v="0.70000000000000007"/>
    <n v="2750"/>
    <n v="1925.0000000000002"/>
    <n v="385.00000000000006"/>
    <n v="0.2"/>
  </r>
  <r>
    <x v="2"/>
    <n v="1128299"/>
    <x v="110"/>
    <x v="2"/>
    <x v="16"/>
    <x v="18"/>
    <x v="5"/>
    <n v="0.54999999999999993"/>
    <n v="3000"/>
    <n v="1649.9999999999998"/>
    <n v="742.49999999999989"/>
    <n v="0.45"/>
  </r>
  <r>
    <x v="2"/>
    <n v="1128299"/>
    <x v="111"/>
    <x v="2"/>
    <x v="16"/>
    <x v="18"/>
    <x v="0"/>
    <n v="0.5"/>
    <n v="4000"/>
    <n v="2000"/>
    <n v="600"/>
    <n v="0.3"/>
  </r>
  <r>
    <x v="2"/>
    <n v="1128299"/>
    <x v="111"/>
    <x v="2"/>
    <x v="16"/>
    <x v="18"/>
    <x v="1"/>
    <n v="0.65000000000000013"/>
    <n v="5750"/>
    <n v="3737.5000000000009"/>
    <n v="934.37500000000023"/>
    <n v="0.25"/>
  </r>
  <r>
    <x v="2"/>
    <n v="1128299"/>
    <x v="111"/>
    <x v="2"/>
    <x v="16"/>
    <x v="18"/>
    <x v="2"/>
    <n v="0.60000000000000009"/>
    <n v="4000"/>
    <n v="2400.0000000000005"/>
    <n v="720.00000000000011"/>
    <n v="0.3"/>
  </r>
  <r>
    <x v="2"/>
    <n v="1128299"/>
    <x v="111"/>
    <x v="2"/>
    <x v="16"/>
    <x v="18"/>
    <x v="3"/>
    <n v="0.55000000000000004"/>
    <n v="3750"/>
    <n v="2062.5"/>
    <n v="618.75"/>
    <n v="0.3"/>
  </r>
  <r>
    <x v="2"/>
    <n v="1128299"/>
    <x v="111"/>
    <x v="2"/>
    <x v="16"/>
    <x v="18"/>
    <x v="4"/>
    <n v="0.65"/>
    <n v="3500"/>
    <n v="2275"/>
    <n v="455"/>
    <n v="0.2"/>
  </r>
  <r>
    <x v="2"/>
    <n v="1128299"/>
    <x v="111"/>
    <x v="2"/>
    <x v="16"/>
    <x v="18"/>
    <x v="5"/>
    <n v="0.70000000000000007"/>
    <n v="4000"/>
    <n v="2800.0000000000005"/>
    <n v="1260.0000000000002"/>
    <n v="0.45"/>
  </r>
  <r>
    <x v="2"/>
    <n v="1128299"/>
    <x v="112"/>
    <x v="2"/>
    <x v="16"/>
    <x v="18"/>
    <x v="0"/>
    <n v="0.55000000000000004"/>
    <n v="6250"/>
    <n v="3437.5000000000005"/>
    <n v="1031.25"/>
    <n v="0.3"/>
  </r>
  <r>
    <x v="2"/>
    <n v="1128299"/>
    <x v="112"/>
    <x v="2"/>
    <x v="16"/>
    <x v="18"/>
    <x v="1"/>
    <n v="0.60000000000000009"/>
    <n v="7000"/>
    <n v="4200.0000000000009"/>
    <n v="1050.0000000000002"/>
    <n v="0.25"/>
  </r>
  <r>
    <x v="2"/>
    <n v="1128299"/>
    <x v="112"/>
    <x v="2"/>
    <x v="16"/>
    <x v="18"/>
    <x v="2"/>
    <n v="0.55000000000000004"/>
    <n v="5250"/>
    <n v="2887.5000000000005"/>
    <n v="866.25000000000011"/>
    <n v="0.3"/>
  </r>
  <r>
    <x v="2"/>
    <n v="1128299"/>
    <x v="112"/>
    <x v="2"/>
    <x v="16"/>
    <x v="18"/>
    <x v="3"/>
    <n v="0.65000000000000013"/>
    <n v="5000"/>
    <n v="3250.0000000000005"/>
    <n v="975.00000000000011"/>
    <n v="0.3"/>
  </r>
  <r>
    <x v="2"/>
    <n v="1128299"/>
    <x v="112"/>
    <x v="2"/>
    <x v="16"/>
    <x v="18"/>
    <x v="4"/>
    <n v="0.85000000000000009"/>
    <n v="4750"/>
    <n v="4037.5000000000005"/>
    <n v="807.50000000000011"/>
    <n v="0.2"/>
  </r>
  <r>
    <x v="2"/>
    <n v="1128299"/>
    <x v="112"/>
    <x v="2"/>
    <x v="16"/>
    <x v="18"/>
    <x v="5"/>
    <n v="0.90000000000000013"/>
    <n v="6000"/>
    <n v="5400.0000000000009"/>
    <n v="2430.0000000000005"/>
    <n v="0.45"/>
  </r>
  <r>
    <x v="2"/>
    <n v="1128299"/>
    <x v="113"/>
    <x v="2"/>
    <x v="16"/>
    <x v="18"/>
    <x v="0"/>
    <n v="0.75000000000000011"/>
    <n v="8000"/>
    <n v="6000.0000000000009"/>
    <n v="1800.0000000000002"/>
    <n v="0.3"/>
  </r>
  <r>
    <x v="2"/>
    <n v="1128299"/>
    <x v="113"/>
    <x v="2"/>
    <x v="16"/>
    <x v="18"/>
    <x v="1"/>
    <n v="0.8500000000000002"/>
    <n v="8000"/>
    <n v="6800.0000000000018"/>
    <n v="1700.0000000000005"/>
    <n v="0.25"/>
  </r>
  <r>
    <x v="2"/>
    <n v="1128299"/>
    <x v="113"/>
    <x v="2"/>
    <x v="16"/>
    <x v="18"/>
    <x v="2"/>
    <n v="0.80000000000000016"/>
    <n v="6000"/>
    <n v="4800.0000000000009"/>
    <n v="1440.0000000000002"/>
    <n v="0.3"/>
  </r>
  <r>
    <x v="2"/>
    <n v="1128299"/>
    <x v="113"/>
    <x v="2"/>
    <x v="16"/>
    <x v="18"/>
    <x v="3"/>
    <n v="0.80000000000000016"/>
    <n v="6000"/>
    <n v="4800.0000000000009"/>
    <n v="1440.0000000000002"/>
    <n v="0.3"/>
  </r>
  <r>
    <x v="2"/>
    <n v="1128299"/>
    <x v="113"/>
    <x v="2"/>
    <x v="16"/>
    <x v="18"/>
    <x v="4"/>
    <n v="0.90000000000000013"/>
    <n v="5250"/>
    <n v="4725.0000000000009"/>
    <n v="945.00000000000023"/>
    <n v="0.2"/>
  </r>
  <r>
    <x v="2"/>
    <n v="1128299"/>
    <x v="113"/>
    <x v="2"/>
    <x v="16"/>
    <x v="18"/>
    <x v="5"/>
    <n v="0.95000000000000018"/>
    <n v="6250"/>
    <n v="5937.5000000000009"/>
    <n v="2671.8750000000005"/>
    <n v="0.45"/>
  </r>
  <r>
    <x v="0"/>
    <n v="1185732"/>
    <x v="78"/>
    <x v="4"/>
    <x v="8"/>
    <x v="19"/>
    <x v="0"/>
    <n v="0.45"/>
    <n v="8500"/>
    <n v="3825"/>
    <n v="1721.25"/>
    <n v="0.45"/>
  </r>
  <r>
    <x v="0"/>
    <n v="1185732"/>
    <x v="78"/>
    <x v="4"/>
    <x v="8"/>
    <x v="19"/>
    <x v="1"/>
    <n v="0.45"/>
    <n v="6500"/>
    <n v="2925"/>
    <n v="1023.7499999999999"/>
    <n v="0.35"/>
  </r>
  <r>
    <x v="0"/>
    <n v="1185732"/>
    <x v="78"/>
    <x v="4"/>
    <x v="8"/>
    <x v="19"/>
    <x v="2"/>
    <n v="0.35000000000000003"/>
    <n v="6500"/>
    <n v="2275"/>
    <n v="568.75"/>
    <n v="0.25"/>
  </r>
  <r>
    <x v="0"/>
    <n v="1185732"/>
    <x v="78"/>
    <x v="4"/>
    <x v="8"/>
    <x v="19"/>
    <x v="3"/>
    <n v="0.39999999999999997"/>
    <n v="5000"/>
    <n v="1999.9999999999998"/>
    <n v="599.99999999999989"/>
    <n v="0.3"/>
  </r>
  <r>
    <x v="0"/>
    <n v="1185732"/>
    <x v="78"/>
    <x v="4"/>
    <x v="8"/>
    <x v="19"/>
    <x v="4"/>
    <n v="0.55000000000000004"/>
    <n v="5500"/>
    <n v="3025.0000000000005"/>
    <n v="1058.75"/>
    <n v="0.35"/>
  </r>
  <r>
    <x v="0"/>
    <n v="1185732"/>
    <x v="78"/>
    <x v="4"/>
    <x v="8"/>
    <x v="19"/>
    <x v="5"/>
    <n v="0.45"/>
    <n v="6500"/>
    <n v="2925"/>
    <n v="1462.5"/>
    <n v="0.5"/>
  </r>
  <r>
    <x v="0"/>
    <n v="1185732"/>
    <x v="79"/>
    <x v="4"/>
    <x v="8"/>
    <x v="19"/>
    <x v="0"/>
    <n v="0.45"/>
    <n v="9000"/>
    <n v="4050"/>
    <n v="1822.5"/>
    <n v="0.45"/>
  </r>
  <r>
    <x v="0"/>
    <n v="1185732"/>
    <x v="79"/>
    <x v="4"/>
    <x v="8"/>
    <x v="19"/>
    <x v="1"/>
    <n v="0.45"/>
    <n v="5500"/>
    <n v="2475"/>
    <n v="866.25"/>
    <n v="0.35"/>
  </r>
  <r>
    <x v="0"/>
    <n v="1185732"/>
    <x v="79"/>
    <x v="4"/>
    <x v="8"/>
    <x v="19"/>
    <x v="2"/>
    <n v="0.35000000000000003"/>
    <n v="6000"/>
    <n v="2100"/>
    <n v="525"/>
    <n v="0.25"/>
  </r>
  <r>
    <x v="0"/>
    <n v="1185732"/>
    <x v="79"/>
    <x v="4"/>
    <x v="8"/>
    <x v="19"/>
    <x v="3"/>
    <n v="0.39999999999999997"/>
    <n v="4750"/>
    <n v="1899.9999999999998"/>
    <n v="569.99999999999989"/>
    <n v="0.3"/>
  </r>
  <r>
    <x v="0"/>
    <n v="1185732"/>
    <x v="79"/>
    <x v="4"/>
    <x v="8"/>
    <x v="19"/>
    <x v="4"/>
    <n v="0.55000000000000004"/>
    <n v="5500"/>
    <n v="3025.0000000000005"/>
    <n v="1058.75"/>
    <n v="0.35"/>
  </r>
  <r>
    <x v="0"/>
    <n v="1185732"/>
    <x v="79"/>
    <x v="4"/>
    <x v="8"/>
    <x v="19"/>
    <x v="5"/>
    <n v="0.45"/>
    <n v="6500"/>
    <n v="2925"/>
    <n v="1462.5"/>
    <n v="0.5"/>
  </r>
  <r>
    <x v="0"/>
    <n v="1185732"/>
    <x v="80"/>
    <x v="4"/>
    <x v="8"/>
    <x v="19"/>
    <x v="0"/>
    <n v="0.45"/>
    <n v="8700"/>
    <n v="3915"/>
    <n v="1761.75"/>
    <n v="0.45"/>
  </r>
  <r>
    <x v="0"/>
    <n v="1185732"/>
    <x v="80"/>
    <x v="4"/>
    <x v="8"/>
    <x v="19"/>
    <x v="1"/>
    <n v="0.45"/>
    <n v="5500"/>
    <n v="2475"/>
    <n v="866.25"/>
    <n v="0.35"/>
  </r>
  <r>
    <x v="0"/>
    <n v="1185732"/>
    <x v="80"/>
    <x v="4"/>
    <x v="8"/>
    <x v="19"/>
    <x v="2"/>
    <n v="0.35000000000000003"/>
    <n v="5750"/>
    <n v="2012.5000000000002"/>
    <n v="503.12500000000006"/>
    <n v="0.25"/>
  </r>
  <r>
    <x v="0"/>
    <n v="1185732"/>
    <x v="80"/>
    <x v="4"/>
    <x v="8"/>
    <x v="19"/>
    <x v="3"/>
    <n v="0.39999999999999997"/>
    <n v="4250"/>
    <n v="1699.9999999999998"/>
    <n v="509.99999999999989"/>
    <n v="0.3"/>
  </r>
  <r>
    <x v="0"/>
    <n v="1185732"/>
    <x v="80"/>
    <x v="4"/>
    <x v="8"/>
    <x v="19"/>
    <x v="4"/>
    <n v="0.55000000000000004"/>
    <n v="4750"/>
    <n v="2612.5"/>
    <n v="914.37499999999989"/>
    <n v="0.35"/>
  </r>
  <r>
    <x v="0"/>
    <n v="1185732"/>
    <x v="80"/>
    <x v="4"/>
    <x v="8"/>
    <x v="19"/>
    <x v="5"/>
    <n v="0.45"/>
    <n v="5750"/>
    <n v="2587.5"/>
    <n v="1293.75"/>
    <n v="0.5"/>
  </r>
  <r>
    <x v="0"/>
    <n v="1185732"/>
    <x v="81"/>
    <x v="4"/>
    <x v="8"/>
    <x v="19"/>
    <x v="0"/>
    <n v="0.45"/>
    <n v="8250"/>
    <n v="3712.5"/>
    <n v="1670.625"/>
    <n v="0.45"/>
  </r>
  <r>
    <x v="0"/>
    <n v="1185732"/>
    <x v="81"/>
    <x v="4"/>
    <x v="8"/>
    <x v="19"/>
    <x v="1"/>
    <n v="0.45"/>
    <n v="5250"/>
    <n v="2362.5"/>
    <n v="826.875"/>
    <n v="0.35"/>
  </r>
  <r>
    <x v="0"/>
    <n v="1185732"/>
    <x v="81"/>
    <x v="4"/>
    <x v="8"/>
    <x v="19"/>
    <x v="2"/>
    <n v="0.35000000000000003"/>
    <n v="5250"/>
    <n v="1837.5000000000002"/>
    <n v="459.37500000000006"/>
    <n v="0.25"/>
  </r>
  <r>
    <x v="0"/>
    <n v="1185732"/>
    <x v="81"/>
    <x v="4"/>
    <x v="8"/>
    <x v="19"/>
    <x v="3"/>
    <n v="0.39999999999999997"/>
    <n v="4500"/>
    <n v="1799.9999999999998"/>
    <n v="539.99999999999989"/>
    <n v="0.3"/>
  </r>
  <r>
    <x v="0"/>
    <n v="1185732"/>
    <x v="81"/>
    <x v="4"/>
    <x v="8"/>
    <x v="19"/>
    <x v="4"/>
    <n v="0.55000000000000004"/>
    <n v="4750"/>
    <n v="2612.5"/>
    <n v="914.37499999999989"/>
    <n v="0.35"/>
  </r>
  <r>
    <x v="0"/>
    <n v="1185732"/>
    <x v="81"/>
    <x v="4"/>
    <x v="8"/>
    <x v="19"/>
    <x v="5"/>
    <n v="0.45"/>
    <n v="6000"/>
    <n v="2700"/>
    <n v="1350"/>
    <n v="0.5"/>
  </r>
  <r>
    <x v="0"/>
    <n v="1185732"/>
    <x v="82"/>
    <x v="4"/>
    <x v="8"/>
    <x v="19"/>
    <x v="0"/>
    <n v="0.55000000000000004"/>
    <n v="8700"/>
    <n v="4785"/>
    <n v="2153.25"/>
    <n v="0.45"/>
  </r>
  <r>
    <x v="0"/>
    <n v="1185732"/>
    <x v="82"/>
    <x v="4"/>
    <x v="8"/>
    <x v="19"/>
    <x v="1"/>
    <n v="0.55000000000000004"/>
    <n v="5750"/>
    <n v="3162.5000000000005"/>
    <n v="1106.875"/>
    <n v="0.35"/>
  </r>
  <r>
    <x v="0"/>
    <n v="1185732"/>
    <x v="82"/>
    <x v="4"/>
    <x v="8"/>
    <x v="19"/>
    <x v="2"/>
    <n v="0.5"/>
    <n v="5500"/>
    <n v="2750"/>
    <n v="687.5"/>
    <n v="0.25"/>
  </r>
  <r>
    <x v="0"/>
    <n v="1185732"/>
    <x v="82"/>
    <x v="4"/>
    <x v="8"/>
    <x v="19"/>
    <x v="3"/>
    <n v="0.5"/>
    <n v="5000"/>
    <n v="2500"/>
    <n v="750"/>
    <n v="0.3"/>
  </r>
  <r>
    <x v="0"/>
    <n v="1185732"/>
    <x v="82"/>
    <x v="4"/>
    <x v="8"/>
    <x v="19"/>
    <x v="4"/>
    <n v="0.6"/>
    <n v="5250"/>
    <n v="3150"/>
    <n v="1102.5"/>
    <n v="0.35"/>
  </r>
  <r>
    <x v="0"/>
    <n v="1185732"/>
    <x v="82"/>
    <x v="4"/>
    <x v="8"/>
    <x v="19"/>
    <x v="5"/>
    <n v="0.65"/>
    <n v="6250"/>
    <n v="4062.5"/>
    <n v="2031.25"/>
    <n v="0.5"/>
  </r>
  <r>
    <x v="0"/>
    <n v="1185732"/>
    <x v="83"/>
    <x v="4"/>
    <x v="8"/>
    <x v="19"/>
    <x v="0"/>
    <n v="0.6"/>
    <n v="8750"/>
    <n v="5250"/>
    <n v="2362.5"/>
    <n v="0.45"/>
  </r>
  <r>
    <x v="0"/>
    <n v="1185732"/>
    <x v="83"/>
    <x v="4"/>
    <x v="8"/>
    <x v="19"/>
    <x v="1"/>
    <n v="0.55000000000000004"/>
    <n v="6250"/>
    <n v="3437.5000000000005"/>
    <n v="1203.125"/>
    <n v="0.35"/>
  </r>
  <r>
    <x v="0"/>
    <n v="1185732"/>
    <x v="83"/>
    <x v="4"/>
    <x v="8"/>
    <x v="19"/>
    <x v="2"/>
    <n v="0.5"/>
    <n v="6000"/>
    <n v="3000"/>
    <n v="750"/>
    <n v="0.25"/>
  </r>
  <r>
    <x v="0"/>
    <n v="1185732"/>
    <x v="83"/>
    <x v="4"/>
    <x v="8"/>
    <x v="19"/>
    <x v="3"/>
    <n v="0.5"/>
    <n v="5750"/>
    <n v="2875"/>
    <n v="862.5"/>
    <n v="0.3"/>
  </r>
  <r>
    <x v="0"/>
    <n v="1185732"/>
    <x v="83"/>
    <x v="4"/>
    <x v="8"/>
    <x v="19"/>
    <x v="4"/>
    <n v="0.65"/>
    <n v="5750"/>
    <n v="3737.5"/>
    <n v="1308.125"/>
    <n v="0.35"/>
  </r>
  <r>
    <x v="0"/>
    <n v="1185732"/>
    <x v="83"/>
    <x v="4"/>
    <x v="8"/>
    <x v="19"/>
    <x v="5"/>
    <n v="0.70000000000000007"/>
    <n v="7250"/>
    <n v="5075.0000000000009"/>
    <n v="2537.5000000000005"/>
    <n v="0.5"/>
  </r>
  <r>
    <x v="0"/>
    <n v="1185732"/>
    <x v="84"/>
    <x v="4"/>
    <x v="8"/>
    <x v="19"/>
    <x v="0"/>
    <n v="0.65"/>
    <n v="9500"/>
    <n v="6175"/>
    <n v="2778.75"/>
    <n v="0.45"/>
  </r>
  <r>
    <x v="0"/>
    <n v="1185732"/>
    <x v="84"/>
    <x v="4"/>
    <x v="8"/>
    <x v="19"/>
    <x v="1"/>
    <n v="0.60000000000000009"/>
    <n v="7000"/>
    <n v="4200.0000000000009"/>
    <n v="1470.0000000000002"/>
    <n v="0.35"/>
  </r>
  <r>
    <x v="0"/>
    <n v="1185732"/>
    <x v="84"/>
    <x v="4"/>
    <x v="8"/>
    <x v="19"/>
    <x v="2"/>
    <n v="0.55000000000000004"/>
    <n v="6250"/>
    <n v="3437.5000000000005"/>
    <n v="859.37500000000011"/>
    <n v="0.25"/>
  </r>
  <r>
    <x v="0"/>
    <n v="1185732"/>
    <x v="84"/>
    <x v="4"/>
    <x v="8"/>
    <x v="19"/>
    <x v="3"/>
    <n v="0.55000000000000004"/>
    <n v="5750"/>
    <n v="3162.5000000000005"/>
    <n v="948.75000000000011"/>
    <n v="0.3"/>
  </r>
  <r>
    <x v="0"/>
    <n v="1185732"/>
    <x v="84"/>
    <x v="4"/>
    <x v="8"/>
    <x v="19"/>
    <x v="4"/>
    <n v="0.65"/>
    <n v="6000"/>
    <n v="3900"/>
    <n v="1365"/>
    <n v="0.35"/>
  </r>
  <r>
    <x v="0"/>
    <n v="1185732"/>
    <x v="84"/>
    <x v="4"/>
    <x v="8"/>
    <x v="19"/>
    <x v="5"/>
    <n v="0.70000000000000007"/>
    <n v="7750"/>
    <n v="5425.0000000000009"/>
    <n v="2712.5000000000005"/>
    <n v="0.5"/>
  </r>
  <r>
    <x v="0"/>
    <n v="1185732"/>
    <x v="85"/>
    <x v="4"/>
    <x v="8"/>
    <x v="19"/>
    <x v="0"/>
    <n v="0.65"/>
    <n v="9250"/>
    <n v="6012.5"/>
    <n v="2705.625"/>
    <n v="0.45"/>
  </r>
  <r>
    <x v="0"/>
    <n v="1185732"/>
    <x v="85"/>
    <x v="4"/>
    <x v="8"/>
    <x v="19"/>
    <x v="1"/>
    <n v="0.60000000000000009"/>
    <n v="7000"/>
    <n v="4200.0000000000009"/>
    <n v="1470.0000000000002"/>
    <n v="0.35"/>
  </r>
  <r>
    <x v="0"/>
    <n v="1185732"/>
    <x v="85"/>
    <x v="4"/>
    <x v="8"/>
    <x v="19"/>
    <x v="2"/>
    <n v="0.55000000000000004"/>
    <n v="6250"/>
    <n v="3437.5000000000005"/>
    <n v="859.37500000000011"/>
    <n v="0.25"/>
  </r>
  <r>
    <x v="0"/>
    <n v="1185732"/>
    <x v="85"/>
    <x v="4"/>
    <x v="8"/>
    <x v="19"/>
    <x v="3"/>
    <n v="0.45"/>
    <n v="5750"/>
    <n v="2587.5"/>
    <n v="776.25"/>
    <n v="0.3"/>
  </r>
  <r>
    <x v="0"/>
    <n v="1185732"/>
    <x v="85"/>
    <x v="4"/>
    <x v="8"/>
    <x v="19"/>
    <x v="4"/>
    <n v="0.55000000000000004"/>
    <n v="5500"/>
    <n v="3025.0000000000005"/>
    <n v="1058.75"/>
    <n v="0.35"/>
  </r>
  <r>
    <x v="0"/>
    <n v="1185732"/>
    <x v="85"/>
    <x v="4"/>
    <x v="8"/>
    <x v="19"/>
    <x v="5"/>
    <n v="0.60000000000000009"/>
    <n v="7250"/>
    <n v="4350.0000000000009"/>
    <n v="2175.0000000000005"/>
    <n v="0.5"/>
  </r>
  <r>
    <x v="0"/>
    <n v="1185732"/>
    <x v="86"/>
    <x v="4"/>
    <x v="8"/>
    <x v="19"/>
    <x v="0"/>
    <n v="0.55000000000000004"/>
    <n v="8500"/>
    <n v="4675"/>
    <n v="2103.75"/>
    <n v="0.45"/>
  </r>
  <r>
    <x v="0"/>
    <n v="1185732"/>
    <x v="86"/>
    <x v="4"/>
    <x v="8"/>
    <x v="19"/>
    <x v="1"/>
    <n v="0.50000000000000011"/>
    <n v="6500"/>
    <n v="3250.0000000000009"/>
    <n v="1137.5000000000002"/>
    <n v="0.35"/>
  </r>
  <r>
    <x v="0"/>
    <n v="1185732"/>
    <x v="86"/>
    <x v="4"/>
    <x v="8"/>
    <x v="19"/>
    <x v="2"/>
    <n v="0.45"/>
    <n v="5500"/>
    <n v="2475"/>
    <n v="618.75"/>
    <n v="0.25"/>
  </r>
  <r>
    <x v="0"/>
    <n v="1185732"/>
    <x v="86"/>
    <x v="4"/>
    <x v="8"/>
    <x v="19"/>
    <x v="3"/>
    <n v="0.45"/>
    <n v="5250"/>
    <n v="2362.5"/>
    <n v="708.75"/>
    <n v="0.3"/>
  </r>
  <r>
    <x v="0"/>
    <n v="1185732"/>
    <x v="86"/>
    <x v="4"/>
    <x v="8"/>
    <x v="19"/>
    <x v="4"/>
    <n v="0.55000000000000004"/>
    <n v="5250"/>
    <n v="2887.5000000000005"/>
    <n v="1010.6250000000001"/>
    <n v="0.35"/>
  </r>
  <r>
    <x v="0"/>
    <n v="1185732"/>
    <x v="86"/>
    <x v="4"/>
    <x v="8"/>
    <x v="19"/>
    <x v="5"/>
    <n v="0.60000000000000009"/>
    <n v="6250"/>
    <n v="3750.0000000000005"/>
    <n v="1875.0000000000002"/>
    <n v="0.5"/>
  </r>
  <r>
    <x v="0"/>
    <n v="1185732"/>
    <x v="87"/>
    <x v="4"/>
    <x v="8"/>
    <x v="19"/>
    <x v="0"/>
    <n v="0.60000000000000009"/>
    <n v="8000"/>
    <n v="4800.0000000000009"/>
    <n v="2160.0000000000005"/>
    <n v="0.45"/>
  </r>
  <r>
    <x v="0"/>
    <n v="1185732"/>
    <x v="87"/>
    <x v="4"/>
    <x v="8"/>
    <x v="19"/>
    <x v="1"/>
    <n v="0.50000000000000011"/>
    <n v="6250"/>
    <n v="3125.0000000000009"/>
    <n v="1093.7500000000002"/>
    <n v="0.35"/>
  </r>
  <r>
    <x v="0"/>
    <n v="1185732"/>
    <x v="87"/>
    <x v="4"/>
    <x v="8"/>
    <x v="19"/>
    <x v="2"/>
    <n v="0.50000000000000011"/>
    <n v="5250"/>
    <n v="2625.0000000000005"/>
    <n v="656.25000000000011"/>
    <n v="0.25"/>
  </r>
  <r>
    <x v="0"/>
    <n v="1185732"/>
    <x v="87"/>
    <x v="4"/>
    <x v="8"/>
    <x v="19"/>
    <x v="3"/>
    <n v="0.50000000000000011"/>
    <n v="5000"/>
    <n v="2500.0000000000005"/>
    <n v="750.00000000000011"/>
    <n v="0.3"/>
  </r>
  <r>
    <x v="0"/>
    <n v="1185732"/>
    <x v="87"/>
    <x v="4"/>
    <x v="8"/>
    <x v="19"/>
    <x v="4"/>
    <n v="0.60000000000000009"/>
    <n v="5000"/>
    <n v="3000.0000000000005"/>
    <n v="1050"/>
    <n v="0.35"/>
  </r>
  <r>
    <x v="0"/>
    <n v="1185732"/>
    <x v="87"/>
    <x v="4"/>
    <x v="8"/>
    <x v="19"/>
    <x v="5"/>
    <n v="0.65"/>
    <n v="6250"/>
    <n v="4062.5"/>
    <n v="2031.25"/>
    <n v="0.5"/>
  </r>
  <r>
    <x v="0"/>
    <n v="1185732"/>
    <x v="88"/>
    <x v="4"/>
    <x v="8"/>
    <x v="19"/>
    <x v="0"/>
    <n v="0.60000000000000009"/>
    <n v="7750"/>
    <n v="4650.0000000000009"/>
    <n v="2092.5000000000005"/>
    <n v="0.45"/>
  </r>
  <r>
    <x v="0"/>
    <n v="1185732"/>
    <x v="88"/>
    <x v="4"/>
    <x v="8"/>
    <x v="19"/>
    <x v="1"/>
    <n v="0.50000000000000011"/>
    <n v="6000"/>
    <n v="3000.0000000000005"/>
    <n v="1050"/>
    <n v="0.35"/>
  </r>
  <r>
    <x v="0"/>
    <n v="1185732"/>
    <x v="88"/>
    <x v="4"/>
    <x v="8"/>
    <x v="19"/>
    <x v="2"/>
    <n v="0.50000000000000011"/>
    <n v="5450"/>
    <n v="2725.0000000000005"/>
    <n v="681.25000000000011"/>
    <n v="0.25"/>
  </r>
  <r>
    <x v="0"/>
    <n v="1185732"/>
    <x v="88"/>
    <x v="4"/>
    <x v="8"/>
    <x v="19"/>
    <x v="3"/>
    <n v="0.50000000000000011"/>
    <n v="5750"/>
    <n v="2875.0000000000005"/>
    <n v="862.50000000000011"/>
    <n v="0.3"/>
  </r>
  <r>
    <x v="0"/>
    <n v="1185732"/>
    <x v="88"/>
    <x v="4"/>
    <x v="8"/>
    <x v="19"/>
    <x v="4"/>
    <n v="0.65"/>
    <n v="5500"/>
    <n v="3575"/>
    <n v="1251.25"/>
    <n v="0.35"/>
  </r>
  <r>
    <x v="0"/>
    <n v="1185732"/>
    <x v="88"/>
    <x v="4"/>
    <x v="8"/>
    <x v="19"/>
    <x v="5"/>
    <n v="0.7"/>
    <n v="6500"/>
    <n v="4550"/>
    <n v="2275"/>
    <n v="0.5"/>
  </r>
  <r>
    <x v="0"/>
    <n v="1185732"/>
    <x v="89"/>
    <x v="4"/>
    <x v="8"/>
    <x v="19"/>
    <x v="0"/>
    <n v="0.65"/>
    <n v="8750"/>
    <n v="5687.5"/>
    <n v="2559.375"/>
    <n v="0.45"/>
  </r>
  <r>
    <x v="0"/>
    <n v="1185732"/>
    <x v="89"/>
    <x v="4"/>
    <x v="8"/>
    <x v="19"/>
    <x v="1"/>
    <n v="0.55000000000000004"/>
    <n v="6750"/>
    <n v="3712.5000000000005"/>
    <n v="1299.375"/>
    <n v="0.35"/>
  </r>
  <r>
    <x v="0"/>
    <n v="1185732"/>
    <x v="89"/>
    <x v="4"/>
    <x v="8"/>
    <x v="19"/>
    <x v="2"/>
    <n v="0.55000000000000004"/>
    <n v="6250"/>
    <n v="3437.5000000000005"/>
    <n v="859.37500000000011"/>
    <n v="0.25"/>
  </r>
  <r>
    <x v="0"/>
    <n v="1185732"/>
    <x v="89"/>
    <x v="4"/>
    <x v="8"/>
    <x v="19"/>
    <x v="3"/>
    <n v="0.55000000000000004"/>
    <n v="5750"/>
    <n v="3162.5000000000005"/>
    <n v="948.75000000000011"/>
    <n v="0.3"/>
  </r>
  <r>
    <x v="0"/>
    <n v="1185732"/>
    <x v="89"/>
    <x v="4"/>
    <x v="8"/>
    <x v="19"/>
    <x v="4"/>
    <n v="0.65"/>
    <n v="5750"/>
    <n v="3737.5"/>
    <n v="1308.125"/>
    <n v="0.35"/>
  </r>
  <r>
    <x v="0"/>
    <n v="1185732"/>
    <x v="89"/>
    <x v="4"/>
    <x v="8"/>
    <x v="19"/>
    <x v="5"/>
    <n v="0.7"/>
    <n v="6750"/>
    <n v="4725"/>
    <n v="2362.5"/>
    <n v="0.5"/>
  </r>
  <r>
    <x v="0"/>
    <n v="1185732"/>
    <x v="0"/>
    <x v="0"/>
    <x v="0"/>
    <x v="20"/>
    <x v="0"/>
    <n v="0.4"/>
    <n v="8000"/>
    <n v="3200"/>
    <n v="1600"/>
    <n v="0.5"/>
  </r>
  <r>
    <x v="0"/>
    <n v="1185732"/>
    <x v="0"/>
    <x v="0"/>
    <x v="0"/>
    <x v="20"/>
    <x v="1"/>
    <n v="0.4"/>
    <n v="6000"/>
    <n v="2400"/>
    <n v="720"/>
    <n v="0.3"/>
  </r>
  <r>
    <x v="0"/>
    <n v="1185732"/>
    <x v="0"/>
    <x v="0"/>
    <x v="0"/>
    <x v="20"/>
    <x v="2"/>
    <n v="0.30000000000000004"/>
    <n v="6000"/>
    <n v="1800.0000000000002"/>
    <n v="630"/>
    <n v="0.35"/>
  </r>
  <r>
    <x v="0"/>
    <n v="1185732"/>
    <x v="0"/>
    <x v="0"/>
    <x v="0"/>
    <x v="20"/>
    <x v="3"/>
    <n v="0.35"/>
    <n v="4500"/>
    <n v="1575"/>
    <n v="551.25"/>
    <n v="0.35"/>
  </r>
  <r>
    <x v="0"/>
    <n v="1185732"/>
    <x v="0"/>
    <x v="0"/>
    <x v="0"/>
    <x v="20"/>
    <x v="4"/>
    <n v="0.5"/>
    <n v="5000"/>
    <n v="2500"/>
    <n v="750"/>
    <n v="0.3"/>
  </r>
  <r>
    <x v="0"/>
    <n v="1185732"/>
    <x v="0"/>
    <x v="0"/>
    <x v="0"/>
    <x v="20"/>
    <x v="5"/>
    <n v="0.4"/>
    <n v="6000"/>
    <n v="2400"/>
    <n v="600"/>
    <n v="0.25"/>
  </r>
  <r>
    <x v="0"/>
    <n v="1185732"/>
    <x v="1"/>
    <x v="0"/>
    <x v="0"/>
    <x v="20"/>
    <x v="0"/>
    <n v="0.4"/>
    <n v="8500"/>
    <n v="3400"/>
    <n v="1700"/>
    <n v="0.5"/>
  </r>
  <r>
    <x v="0"/>
    <n v="1185732"/>
    <x v="1"/>
    <x v="0"/>
    <x v="0"/>
    <x v="20"/>
    <x v="1"/>
    <n v="0.4"/>
    <n v="5000"/>
    <n v="2000"/>
    <n v="600"/>
    <n v="0.3"/>
  </r>
  <r>
    <x v="0"/>
    <n v="1185732"/>
    <x v="1"/>
    <x v="0"/>
    <x v="0"/>
    <x v="20"/>
    <x v="2"/>
    <n v="0.30000000000000004"/>
    <n v="5500"/>
    <n v="1650.0000000000002"/>
    <n v="577.5"/>
    <n v="0.35"/>
  </r>
  <r>
    <x v="0"/>
    <n v="1185732"/>
    <x v="1"/>
    <x v="0"/>
    <x v="0"/>
    <x v="20"/>
    <x v="3"/>
    <n v="0.35"/>
    <n v="4250"/>
    <n v="1487.5"/>
    <n v="520.625"/>
    <n v="0.35"/>
  </r>
  <r>
    <x v="0"/>
    <n v="1185732"/>
    <x v="1"/>
    <x v="0"/>
    <x v="0"/>
    <x v="20"/>
    <x v="4"/>
    <n v="0.5"/>
    <n v="5000"/>
    <n v="2500"/>
    <n v="750"/>
    <n v="0.3"/>
  </r>
  <r>
    <x v="0"/>
    <n v="1185732"/>
    <x v="1"/>
    <x v="0"/>
    <x v="0"/>
    <x v="20"/>
    <x v="5"/>
    <n v="0.4"/>
    <n v="6000"/>
    <n v="2400"/>
    <n v="600"/>
    <n v="0.25"/>
  </r>
  <r>
    <x v="0"/>
    <n v="1185732"/>
    <x v="2"/>
    <x v="0"/>
    <x v="0"/>
    <x v="20"/>
    <x v="0"/>
    <n v="0.4"/>
    <n v="8200"/>
    <n v="3280"/>
    <n v="1640"/>
    <n v="0.5"/>
  </r>
  <r>
    <x v="0"/>
    <n v="1185732"/>
    <x v="2"/>
    <x v="0"/>
    <x v="0"/>
    <x v="20"/>
    <x v="1"/>
    <n v="0.4"/>
    <n v="5250"/>
    <n v="2100"/>
    <n v="630"/>
    <n v="0.3"/>
  </r>
  <r>
    <x v="0"/>
    <n v="1185732"/>
    <x v="2"/>
    <x v="0"/>
    <x v="0"/>
    <x v="20"/>
    <x v="2"/>
    <n v="0.30000000000000004"/>
    <n v="5500"/>
    <n v="1650.0000000000002"/>
    <n v="577.5"/>
    <n v="0.35"/>
  </r>
  <r>
    <x v="0"/>
    <n v="1185732"/>
    <x v="2"/>
    <x v="0"/>
    <x v="0"/>
    <x v="20"/>
    <x v="3"/>
    <n v="0.35"/>
    <n v="4000"/>
    <n v="1400"/>
    <n v="489.99999999999994"/>
    <n v="0.35"/>
  </r>
  <r>
    <x v="0"/>
    <n v="1185732"/>
    <x v="2"/>
    <x v="0"/>
    <x v="0"/>
    <x v="20"/>
    <x v="4"/>
    <n v="0.5"/>
    <n v="4500"/>
    <n v="2250"/>
    <n v="675"/>
    <n v="0.3"/>
  </r>
  <r>
    <x v="0"/>
    <n v="1185732"/>
    <x v="2"/>
    <x v="0"/>
    <x v="0"/>
    <x v="20"/>
    <x v="5"/>
    <n v="0.4"/>
    <n v="5500"/>
    <n v="2200"/>
    <n v="550"/>
    <n v="0.25"/>
  </r>
  <r>
    <x v="0"/>
    <n v="1185732"/>
    <x v="3"/>
    <x v="0"/>
    <x v="0"/>
    <x v="20"/>
    <x v="0"/>
    <n v="0.4"/>
    <n v="8000"/>
    <n v="3200"/>
    <n v="1600"/>
    <n v="0.5"/>
  </r>
  <r>
    <x v="0"/>
    <n v="1185732"/>
    <x v="3"/>
    <x v="0"/>
    <x v="0"/>
    <x v="20"/>
    <x v="1"/>
    <n v="0.4"/>
    <n v="5000"/>
    <n v="2000"/>
    <n v="600"/>
    <n v="0.3"/>
  </r>
  <r>
    <x v="0"/>
    <n v="1185732"/>
    <x v="3"/>
    <x v="0"/>
    <x v="0"/>
    <x v="20"/>
    <x v="2"/>
    <n v="0.30000000000000004"/>
    <n v="5000"/>
    <n v="1500.0000000000002"/>
    <n v="525"/>
    <n v="0.35"/>
  </r>
  <r>
    <x v="0"/>
    <n v="1185732"/>
    <x v="3"/>
    <x v="0"/>
    <x v="0"/>
    <x v="20"/>
    <x v="3"/>
    <n v="0.35"/>
    <n v="4250"/>
    <n v="1487.5"/>
    <n v="520.625"/>
    <n v="0.35"/>
  </r>
  <r>
    <x v="0"/>
    <n v="1185732"/>
    <x v="3"/>
    <x v="0"/>
    <x v="0"/>
    <x v="20"/>
    <x v="4"/>
    <n v="0.5"/>
    <n v="4250"/>
    <n v="2125"/>
    <n v="637.5"/>
    <n v="0.3"/>
  </r>
  <r>
    <x v="0"/>
    <n v="1185732"/>
    <x v="3"/>
    <x v="0"/>
    <x v="0"/>
    <x v="20"/>
    <x v="5"/>
    <n v="0.4"/>
    <n v="5500"/>
    <n v="2200"/>
    <n v="550"/>
    <n v="0.25"/>
  </r>
  <r>
    <x v="0"/>
    <n v="1185732"/>
    <x v="4"/>
    <x v="0"/>
    <x v="0"/>
    <x v="20"/>
    <x v="0"/>
    <n v="0.5"/>
    <n v="8200"/>
    <n v="4100"/>
    <n v="2050"/>
    <n v="0.5"/>
  </r>
  <r>
    <x v="0"/>
    <n v="1185732"/>
    <x v="4"/>
    <x v="0"/>
    <x v="0"/>
    <x v="20"/>
    <x v="1"/>
    <n v="0.45000000000000007"/>
    <n v="5250"/>
    <n v="2362.5000000000005"/>
    <n v="708.75000000000011"/>
    <n v="0.3"/>
  </r>
  <r>
    <x v="0"/>
    <n v="1185732"/>
    <x v="4"/>
    <x v="0"/>
    <x v="0"/>
    <x v="20"/>
    <x v="2"/>
    <n v="0.4"/>
    <n v="5000"/>
    <n v="2000"/>
    <n v="700"/>
    <n v="0.35"/>
  </r>
  <r>
    <x v="0"/>
    <n v="1185732"/>
    <x v="4"/>
    <x v="0"/>
    <x v="0"/>
    <x v="20"/>
    <x v="3"/>
    <n v="0.4"/>
    <n v="4500"/>
    <n v="1800"/>
    <n v="630"/>
    <n v="0.35"/>
  </r>
  <r>
    <x v="0"/>
    <n v="1185732"/>
    <x v="4"/>
    <x v="0"/>
    <x v="0"/>
    <x v="20"/>
    <x v="4"/>
    <n v="0.5"/>
    <n v="4750"/>
    <n v="2375"/>
    <n v="712.5"/>
    <n v="0.3"/>
  </r>
  <r>
    <x v="0"/>
    <n v="1185732"/>
    <x v="4"/>
    <x v="0"/>
    <x v="0"/>
    <x v="20"/>
    <x v="5"/>
    <n v="0.55000000000000004"/>
    <n v="6000"/>
    <n v="3300.0000000000005"/>
    <n v="825.00000000000011"/>
    <n v="0.25"/>
  </r>
  <r>
    <x v="0"/>
    <n v="1185732"/>
    <x v="5"/>
    <x v="0"/>
    <x v="0"/>
    <x v="20"/>
    <x v="0"/>
    <n v="0.5"/>
    <n v="8500"/>
    <n v="4250"/>
    <n v="2125"/>
    <n v="0.5"/>
  </r>
  <r>
    <x v="0"/>
    <n v="1185732"/>
    <x v="5"/>
    <x v="0"/>
    <x v="0"/>
    <x v="20"/>
    <x v="1"/>
    <n v="0.45000000000000007"/>
    <n v="6000"/>
    <n v="2700.0000000000005"/>
    <n v="810.00000000000011"/>
    <n v="0.3"/>
  </r>
  <r>
    <x v="0"/>
    <n v="1185732"/>
    <x v="5"/>
    <x v="0"/>
    <x v="0"/>
    <x v="20"/>
    <x v="2"/>
    <n v="0.4"/>
    <n v="5250"/>
    <n v="2100"/>
    <n v="735"/>
    <n v="0.35"/>
  </r>
  <r>
    <x v="0"/>
    <n v="1185732"/>
    <x v="5"/>
    <x v="0"/>
    <x v="0"/>
    <x v="20"/>
    <x v="3"/>
    <n v="0.4"/>
    <n v="5000"/>
    <n v="2000"/>
    <n v="700"/>
    <n v="0.35"/>
  </r>
  <r>
    <x v="0"/>
    <n v="1185732"/>
    <x v="5"/>
    <x v="0"/>
    <x v="0"/>
    <x v="20"/>
    <x v="4"/>
    <n v="0.5"/>
    <n v="5000"/>
    <n v="2500"/>
    <n v="750"/>
    <n v="0.3"/>
  </r>
  <r>
    <x v="0"/>
    <n v="1185732"/>
    <x v="5"/>
    <x v="0"/>
    <x v="0"/>
    <x v="20"/>
    <x v="5"/>
    <n v="0.55000000000000004"/>
    <n v="6500"/>
    <n v="3575.0000000000005"/>
    <n v="893.75000000000011"/>
    <n v="0.25"/>
  </r>
  <r>
    <x v="0"/>
    <n v="1185732"/>
    <x v="6"/>
    <x v="0"/>
    <x v="0"/>
    <x v="20"/>
    <x v="0"/>
    <n v="0.5"/>
    <n v="8750"/>
    <n v="4375"/>
    <n v="2187.5"/>
    <n v="0.5"/>
  </r>
  <r>
    <x v="0"/>
    <n v="1185732"/>
    <x v="6"/>
    <x v="0"/>
    <x v="0"/>
    <x v="20"/>
    <x v="1"/>
    <n v="0.45000000000000007"/>
    <n v="6250"/>
    <n v="2812.5000000000005"/>
    <n v="843.75000000000011"/>
    <n v="0.3"/>
  </r>
  <r>
    <x v="0"/>
    <n v="1185732"/>
    <x v="6"/>
    <x v="0"/>
    <x v="0"/>
    <x v="20"/>
    <x v="2"/>
    <n v="0.4"/>
    <n v="5500"/>
    <n v="2200"/>
    <n v="770"/>
    <n v="0.35"/>
  </r>
  <r>
    <x v="0"/>
    <n v="1185732"/>
    <x v="6"/>
    <x v="0"/>
    <x v="0"/>
    <x v="20"/>
    <x v="3"/>
    <n v="0.4"/>
    <n v="5000"/>
    <n v="2000"/>
    <n v="700"/>
    <n v="0.35"/>
  </r>
  <r>
    <x v="0"/>
    <n v="1185732"/>
    <x v="6"/>
    <x v="0"/>
    <x v="0"/>
    <x v="20"/>
    <x v="4"/>
    <n v="0.5"/>
    <n v="5250"/>
    <n v="2625"/>
    <n v="787.5"/>
    <n v="0.3"/>
  </r>
  <r>
    <x v="0"/>
    <n v="1185732"/>
    <x v="6"/>
    <x v="0"/>
    <x v="0"/>
    <x v="20"/>
    <x v="5"/>
    <n v="0.55000000000000004"/>
    <n v="7000"/>
    <n v="3850.0000000000005"/>
    <n v="962.50000000000011"/>
    <n v="0.25"/>
  </r>
  <r>
    <x v="0"/>
    <n v="1185732"/>
    <x v="7"/>
    <x v="0"/>
    <x v="0"/>
    <x v="20"/>
    <x v="0"/>
    <n v="0.5"/>
    <n v="8500"/>
    <n v="4250"/>
    <n v="2125"/>
    <n v="0.5"/>
  </r>
  <r>
    <x v="0"/>
    <n v="1185732"/>
    <x v="7"/>
    <x v="0"/>
    <x v="0"/>
    <x v="20"/>
    <x v="1"/>
    <n v="0.45000000000000007"/>
    <n v="6250"/>
    <n v="2812.5000000000005"/>
    <n v="843.75000000000011"/>
    <n v="0.3"/>
  </r>
  <r>
    <x v="0"/>
    <n v="1185732"/>
    <x v="7"/>
    <x v="0"/>
    <x v="0"/>
    <x v="20"/>
    <x v="2"/>
    <n v="0.4"/>
    <n v="5500"/>
    <n v="2200"/>
    <n v="770"/>
    <n v="0.35"/>
  </r>
  <r>
    <x v="0"/>
    <n v="1185732"/>
    <x v="7"/>
    <x v="0"/>
    <x v="0"/>
    <x v="20"/>
    <x v="3"/>
    <n v="0.4"/>
    <n v="5250"/>
    <n v="2100"/>
    <n v="735"/>
    <n v="0.35"/>
  </r>
  <r>
    <x v="0"/>
    <n v="1185732"/>
    <x v="7"/>
    <x v="0"/>
    <x v="0"/>
    <x v="20"/>
    <x v="4"/>
    <n v="0.5"/>
    <n v="5000"/>
    <n v="2500"/>
    <n v="750"/>
    <n v="0.3"/>
  </r>
  <r>
    <x v="0"/>
    <n v="1185732"/>
    <x v="7"/>
    <x v="0"/>
    <x v="0"/>
    <x v="20"/>
    <x v="5"/>
    <n v="0.55000000000000004"/>
    <n v="6750"/>
    <n v="3712.5000000000005"/>
    <n v="928.12500000000011"/>
    <n v="0.25"/>
  </r>
  <r>
    <x v="0"/>
    <n v="1185732"/>
    <x v="8"/>
    <x v="0"/>
    <x v="0"/>
    <x v="20"/>
    <x v="0"/>
    <n v="0.5"/>
    <n v="8000"/>
    <n v="4000"/>
    <n v="2000"/>
    <n v="0.5"/>
  </r>
  <r>
    <x v="0"/>
    <n v="1185732"/>
    <x v="8"/>
    <x v="0"/>
    <x v="0"/>
    <x v="20"/>
    <x v="1"/>
    <n v="0.45000000000000007"/>
    <n v="6000"/>
    <n v="2700.0000000000005"/>
    <n v="810.00000000000011"/>
    <n v="0.3"/>
  </r>
  <r>
    <x v="0"/>
    <n v="1185732"/>
    <x v="8"/>
    <x v="0"/>
    <x v="0"/>
    <x v="20"/>
    <x v="2"/>
    <n v="0.4"/>
    <n v="5250"/>
    <n v="2100"/>
    <n v="735"/>
    <n v="0.35"/>
  </r>
  <r>
    <x v="0"/>
    <n v="1185732"/>
    <x v="8"/>
    <x v="0"/>
    <x v="0"/>
    <x v="20"/>
    <x v="3"/>
    <n v="0.4"/>
    <n v="5000"/>
    <n v="2000"/>
    <n v="700"/>
    <n v="0.35"/>
  </r>
  <r>
    <x v="0"/>
    <n v="1185732"/>
    <x v="8"/>
    <x v="0"/>
    <x v="0"/>
    <x v="20"/>
    <x v="4"/>
    <n v="0.5"/>
    <n v="5000"/>
    <n v="2500"/>
    <n v="750"/>
    <n v="0.3"/>
  </r>
  <r>
    <x v="0"/>
    <n v="1185732"/>
    <x v="8"/>
    <x v="0"/>
    <x v="0"/>
    <x v="20"/>
    <x v="5"/>
    <n v="0.55000000000000004"/>
    <n v="6000"/>
    <n v="3300.0000000000005"/>
    <n v="825.00000000000011"/>
    <n v="0.25"/>
  </r>
  <r>
    <x v="0"/>
    <n v="1185732"/>
    <x v="9"/>
    <x v="0"/>
    <x v="0"/>
    <x v="20"/>
    <x v="0"/>
    <n v="0.55000000000000004"/>
    <n v="7750"/>
    <n v="4262.5"/>
    <n v="2131.25"/>
    <n v="0.5"/>
  </r>
  <r>
    <x v="0"/>
    <n v="1185732"/>
    <x v="9"/>
    <x v="0"/>
    <x v="0"/>
    <x v="20"/>
    <x v="1"/>
    <n v="0.45000000000000007"/>
    <n v="6000"/>
    <n v="2700.0000000000005"/>
    <n v="810.00000000000011"/>
    <n v="0.3"/>
  </r>
  <r>
    <x v="0"/>
    <n v="1185732"/>
    <x v="9"/>
    <x v="0"/>
    <x v="0"/>
    <x v="20"/>
    <x v="2"/>
    <n v="0.45000000000000007"/>
    <n v="5000"/>
    <n v="2250.0000000000005"/>
    <n v="787.50000000000011"/>
    <n v="0.35"/>
  </r>
  <r>
    <x v="0"/>
    <n v="1185732"/>
    <x v="9"/>
    <x v="0"/>
    <x v="0"/>
    <x v="20"/>
    <x v="3"/>
    <n v="0.45000000000000007"/>
    <n v="4750"/>
    <n v="2137.5000000000005"/>
    <n v="748.12500000000011"/>
    <n v="0.35"/>
  </r>
  <r>
    <x v="0"/>
    <n v="1185732"/>
    <x v="9"/>
    <x v="0"/>
    <x v="0"/>
    <x v="20"/>
    <x v="4"/>
    <n v="0.55000000000000004"/>
    <n v="4750"/>
    <n v="2612.5"/>
    <n v="783.75"/>
    <n v="0.3"/>
  </r>
  <r>
    <x v="0"/>
    <n v="1185732"/>
    <x v="9"/>
    <x v="0"/>
    <x v="0"/>
    <x v="20"/>
    <x v="5"/>
    <n v="0.6"/>
    <n v="6000"/>
    <n v="3600"/>
    <n v="900"/>
    <n v="0.25"/>
  </r>
  <r>
    <x v="0"/>
    <n v="1185732"/>
    <x v="10"/>
    <x v="0"/>
    <x v="0"/>
    <x v="20"/>
    <x v="0"/>
    <n v="0.55000000000000004"/>
    <n v="7500"/>
    <n v="4125"/>
    <n v="2062.5"/>
    <n v="0.5"/>
  </r>
  <r>
    <x v="0"/>
    <n v="1185732"/>
    <x v="10"/>
    <x v="0"/>
    <x v="0"/>
    <x v="20"/>
    <x v="1"/>
    <n v="0.45000000000000007"/>
    <n v="5750"/>
    <n v="2587.5000000000005"/>
    <n v="776.25000000000011"/>
    <n v="0.3"/>
  </r>
  <r>
    <x v="0"/>
    <n v="1185732"/>
    <x v="10"/>
    <x v="0"/>
    <x v="0"/>
    <x v="20"/>
    <x v="2"/>
    <n v="0.45000000000000007"/>
    <n v="5200"/>
    <n v="2340.0000000000005"/>
    <n v="819.00000000000011"/>
    <n v="0.35"/>
  </r>
  <r>
    <x v="0"/>
    <n v="1185732"/>
    <x v="10"/>
    <x v="0"/>
    <x v="0"/>
    <x v="20"/>
    <x v="3"/>
    <n v="0.45000000000000007"/>
    <n v="5000"/>
    <n v="2250.0000000000005"/>
    <n v="787.50000000000011"/>
    <n v="0.35"/>
  </r>
  <r>
    <x v="0"/>
    <n v="1185732"/>
    <x v="10"/>
    <x v="0"/>
    <x v="0"/>
    <x v="20"/>
    <x v="4"/>
    <n v="0.55000000000000004"/>
    <n v="4750"/>
    <n v="2612.5"/>
    <n v="783.75"/>
    <n v="0.3"/>
  </r>
  <r>
    <x v="0"/>
    <n v="1185732"/>
    <x v="10"/>
    <x v="0"/>
    <x v="0"/>
    <x v="20"/>
    <x v="5"/>
    <n v="0.6"/>
    <n v="5750"/>
    <n v="3450"/>
    <n v="862.5"/>
    <n v="0.25"/>
  </r>
  <r>
    <x v="0"/>
    <n v="1185732"/>
    <x v="11"/>
    <x v="0"/>
    <x v="0"/>
    <x v="20"/>
    <x v="0"/>
    <n v="0.55000000000000004"/>
    <n v="8000"/>
    <n v="4400"/>
    <n v="2200"/>
    <n v="0.5"/>
  </r>
  <r>
    <x v="0"/>
    <n v="1185732"/>
    <x v="11"/>
    <x v="0"/>
    <x v="0"/>
    <x v="20"/>
    <x v="1"/>
    <n v="0.45000000000000007"/>
    <n v="6000"/>
    <n v="2700.0000000000005"/>
    <n v="810.00000000000011"/>
    <n v="0.3"/>
  </r>
  <r>
    <x v="0"/>
    <n v="1185732"/>
    <x v="11"/>
    <x v="0"/>
    <x v="0"/>
    <x v="20"/>
    <x v="2"/>
    <n v="0.45000000000000007"/>
    <n v="5500"/>
    <n v="2475.0000000000005"/>
    <n v="866.25000000000011"/>
    <n v="0.35"/>
  </r>
  <r>
    <x v="0"/>
    <n v="1185732"/>
    <x v="11"/>
    <x v="0"/>
    <x v="0"/>
    <x v="20"/>
    <x v="3"/>
    <n v="0.45000000000000007"/>
    <n v="5000"/>
    <n v="2250.0000000000005"/>
    <n v="787.50000000000011"/>
    <n v="0.35"/>
  </r>
  <r>
    <x v="0"/>
    <n v="1185732"/>
    <x v="11"/>
    <x v="0"/>
    <x v="0"/>
    <x v="20"/>
    <x v="4"/>
    <n v="0.55000000000000004"/>
    <n v="5000"/>
    <n v="2750"/>
    <n v="825"/>
    <n v="0.3"/>
  </r>
  <r>
    <x v="0"/>
    <n v="1185732"/>
    <x v="11"/>
    <x v="0"/>
    <x v="0"/>
    <x v="20"/>
    <x v="5"/>
    <n v="0.6"/>
    <n v="6000"/>
    <n v="3600"/>
    <n v="900"/>
    <n v="0.25"/>
  </r>
  <r>
    <x v="2"/>
    <n v="1128299"/>
    <x v="145"/>
    <x v="2"/>
    <x v="17"/>
    <x v="21"/>
    <x v="0"/>
    <n v="0.30000000000000004"/>
    <n v="3500"/>
    <n v="1050.0000000000002"/>
    <n v="367.50000000000006"/>
    <n v="0.35"/>
  </r>
  <r>
    <x v="2"/>
    <n v="1128299"/>
    <x v="145"/>
    <x v="2"/>
    <x v="17"/>
    <x v="21"/>
    <x v="1"/>
    <n v="0.4"/>
    <n v="3500"/>
    <n v="1400"/>
    <n v="489.99999999999994"/>
    <n v="0.35"/>
  </r>
  <r>
    <x v="2"/>
    <n v="1128299"/>
    <x v="145"/>
    <x v="2"/>
    <x v="17"/>
    <x v="21"/>
    <x v="2"/>
    <n v="0.4"/>
    <n v="3500"/>
    <n v="1400"/>
    <n v="489.99999999999994"/>
    <n v="0.35"/>
  </r>
  <r>
    <x v="2"/>
    <n v="1128299"/>
    <x v="145"/>
    <x v="2"/>
    <x v="17"/>
    <x v="21"/>
    <x v="3"/>
    <n v="0.4"/>
    <n v="2000"/>
    <n v="800"/>
    <n v="280"/>
    <n v="0.35"/>
  </r>
  <r>
    <x v="2"/>
    <n v="1128299"/>
    <x v="145"/>
    <x v="2"/>
    <x v="17"/>
    <x v="21"/>
    <x v="4"/>
    <n v="0.45000000000000007"/>
    <n v="1500"/>
    <n v="675.00000000000011"/>
    <n v="270.00000000000006"/>
    <n v="0.4"/>
  </r>
  <r>
    <x v="2"/>
    <n v="1128299"/>
    <x v="145"/>
    <x v="2"/>
    <x v="17"/>
    <x v="21"/>
    <x v="5"/>
    <n v="0.4"/>
    <n v="4000"/>
    <n v="1600"/>
    <n v="480"/>
    <n v="0.3"/>
  </r>
  <r>
    <x v="2"/>
    <n v="1128299"/>
    <x v="146"/>
    <x v="2"/>
    <x v="17"/>
    <x v="21"/>
    <x v="0"/>
    <n v="0.30000000000000004"/>
    <n v="4500"/>
    <n v="1350.0000000000002"/>
    <n v="472.50000000000006"/>
    <n v="0.35"/>
  </r>
  <r>
    <x v="2"/>
    <n v="1128299"/>
    <x v="146"/>
    <x v="2"/>
    <x v="17"/>
    <x v="21"/>
    <x v="1"/>
    <n v="0.4"/>
    <n v="3500"/>
    <n v="1400"/>
    <n v="489.99999999999994"/>
    <n v="0.35"/>
  </r>
  <r>
    <x v="2"/>
    <n v="1128299"/>
    <x v="146"/>
    <x v="2"/>
    <x v="17"/>
    <x v="21"/>
    <x v="2"/>
    <n v="0.4"/>
    <n v="3500"/>
    <n v="1400"/>
    <n v="489.99999999999994"/>
    <n v="0.35"/>
  </r>
  <r>
    <x v="2"/>
    <n v="1128299"/>
    <x v="146"/>
    <x v="2"/>
    <x v="17"/>
    <x v="21"/>
    <x v="3"/>
    <n v="0.4"/>
    <n v="2000"/>
    <n v="800"/>
    <n v="280"/>
    <n v="0.35"/>
  </r>
  <r>
    <x v="2"/>
    <n v="1128299"/>
    <x v="146"/>
    <x v="2"/>
    <x v="17"/>
    <x v="21"/>
    <x v="4"/>
    <n v="0.45000000000000007"/>
    <n v="1250"/>
    <n v="562.50000000000011"/>
    <n v="225.00000000000006"/>
    <n v="0.4"/>
  </r>
  <r>
    <x v="2"/>
    <n v="1128299"/>
    <x v="146"/>
    <x v="2"/>
    <x v="17"/>
    <x v="21"/>
    <x v="5"/>
    <n v="0.4"/>
    <n v="3250"/>
    <n v="1300"/>
    <n v="390"/>
    <n v="0.3"/>
  </r>
  <r>
    <x v="2"/>
    <n v="1128299"/>
    <x v="147"/>
    <x v="2"/>
    <x v="17"/>
    <x v="21"/>
    <x v="0"/>
    <n v="0.4"/>
    <n v="4750"/>
    <n v="1900"/>
    <n v="665"/>
    <n v="0.35"/>
  </r>
  <r>
    <x v="2"/>
    <n v="1128299"/>
    <x v="147"/>
    <x v="2"/>
    <x v="17"/>
    <x v="21"/>
    <x v="1"/>
    <n v="0.5"/>
    <n v="3250"/>
    <n v="1625"/>
    <n v="568.75"/>
    <n v="0.35"/>
  </r>
  <r>
    <x v="2"/>
    <n v="1128299"/>
    <x v="147"/>
    <x v="2"/>
    <x v="17"/>
    <x v="21"/>
    <x v="2"/>
    <n v="0.54999999999999993"/>
    <n v="3500"/>
    <n v="1924.9999999999998"/>
    <n v="673.74999999999989"/>
    <n v="0.35"/>
  </r>
  <r>
    <x v="2"/>
    <n v="1128299"/>
    <x v="147"/>
    <x v="2"/>
    <x v="17"/>
    <x v="21"/>
    <x v="3"/>
    <n v="0.5"/>
    <n v="2500"/>
    <n v="1250"/>
    <n v="437.5"/>
    <n v="0.35"/>
  </r>
  <r>
    <x v="2"/>
    <n v="1128299"/>
    <x v="147"/>
    <x v="2"/>
    <x v="17"/>
    <x v="21"/>
    <x v="4"/>
    <n v="0.55000000000000004"/>
    <n v="1000"/>
    <n v="550"/>
    <n v="220"/>
    <n v="0.4"/>
  </r>
  <r>
    <x v="2"/>
    <n v="1128299"/>
    <x v="147"/>
    <x v="2"/>
    <x v="17"/>
    <x v="21"/>
    <x v="5"/>
    <n v="0.5"/>
    <n v="3000"/>
    <n v="1500"/>
    <n v="450"/>
    <n v="0.3"/>
  </r>
  <r>
    <x v="2"/>
    <n v="1128299"/>
    <x v="148"/>
    <x v="2"/>
    <x v="17"/>
    <x v="21"/>
    <x v="0"/>
    <n v="0.55000000000000004"/>
    <n v="4750"/>
    <n v="2612.5"/>
    <n v="914.37499999999989"/>
    <n v="0.35"/>
  </r>
  <r>
    <x v="2"/>
    <n v="1128299"/>
    <x v="148"/>
    <x v="2"/>
    <x v="17"/>
    <x v="21"/>
    <x v="1"/>
    <n v="0.60000000000000009"/>
    <n v="2750"/>
    <n v="1650.0000000000002"/>
    <n v="577.5"/>
    <n v="0.35"/>
  </r>
  <r>
    <x v="2"/>
    <n v="1128299"/>
    <x v="148"/>
    <x v="2"/>
    <x v="17"/>
    <x v="21"/>
    <x v="2"/>
    <n v="0.60000000000000009"/>
    <n v="3250"/>
    <n v="1950.0000000000002"/>
    <n v="682.5"/>
    <n v="0.35"/>
  </r>
  <r>
    <x v="2"/>
    <n v="1128299"/>
    <x v="148"/>
    <x v="2"/>
    <x v="17"/>
    <x v="21"/>
    <x v="3"/>
    <n v="0.45000000000000007"/>
    <n v="2250"/>
    <n v="1012.5000000000001"/>
    <n v="354.375"/>
    <n v="0.35"/>
  </r>
  <r>
    <x v="2"/>
    <n v="1128299"/>
    <x v="148"/>
    <x v="2"/>
    <x v="17"/>
    <x v="21"/>
    <x v="4"/>
    <n v="0.50000000000000011"/>
    <n v="1250"/>
    <n v="625.00000000000011"/>
    <n v="250.00000000000006"/>
    <n v="0.4"/>
  </r>
  <r>
    <x v="2"/>
    <n v="1128299"/>
    <x v="148"/>
    <x v="2"/>
    <x v="17"/>
    <x v="21"/>
    <x v="5"/>
    <n v="0.65000000000000013"/>
    <n v="3000"/>
    <n v="1950.0000000000005"/>
    <n v="585.00000000000011"/>
    <n v="0.3"/>
  </r>
  <r>
    <x v="2"/>
    <n v="1128299"/>
    <x v="149"/>
    <x v="2"/>
    <x v="17"/>
    <x v="21"/>
    <x v="0"/>
    <n v="0.5"/>
    <n v="5000"/>
    <n v="2500"/>
    <n v="875"/>
    <n v="0.35"/>
  </r>
  <r>
    <x v="2"/>
    <n v="1128299"/>
    <x v="149"/>
    <x v="2"/>
    <x v="17"/>
    <x v="21"/>
    <x v="1"/>
    <n v="0.55000000000000004"/>
    <n v="3500"/>
    <n v="1925.0000000000002"/>
    <n v="673.75"/>
    <n v="0.35"/>
  </r>
  <r>
    <x v="2"/>
    <n v="1128299"/>
    <x v="149"/>
    <x v="2"/>
    <x v="17"/>
    <x v="21"/>
    <x v="2"/>
    <n v="0.55000000000000004"/>
    <n v="3500"/>
    <n v="1925.0000000000002"/>
    <n v="673.75"/>
    <n v="0.35"/>
  </r>
  <r>
    <x v="2"/>
    <n v="1128299"/>
    <x v="149"/>
    <x v="2"/>
    <x v="17"/>
    <x v="21"/>
    <x v="3"/>
    <n v="0.5"/>
    <n v="2750"/>
    <n v="1375"/>
    <n v="481.24999999999994"/>
    <n v="0.35"/>
  </r>
  <r>
    <x v="2"/>
    <n v="1128299"/>
    <x v="149"/>
    <x v="2"/>
    <x v="17"/>
    <x v="21"/>
    <x v="4"/>
    <n v="0.44999999999999996"/>
    <n v="1750"/>
    <n v="787.49999999999989"/>
    <n v="315"/>
    <n v="0.4"/>
  </r>
  <r>
    <x v="2"/>
    <n v="1128299"/>
    <x v="149"/>
    <x v="2"/>
    <x v="17"/>
    <x v="21"/>
    <x v="5"/>
    <n v="0.6"/>
    <n v="5250"/>
    <n v="3150"/>
    <n v="945"/>
    <n v="0.3"/>
  </r>
  <r>
    <x v="2"/>
    <n v="1128299"/>
    <x v="150"/>
    <x v="2"/>
    <x v="17"/>
    <x v="21"/>
    <x v="0"/>
    <n v="0.54999999999999993"/>
    <n v="7750"/>
    <n v="4262.4999999999991"/>
    <n v="1491.8749999999995"/>
    <n v="0.35"/>
  </r>
  <r>
    <x v="2"/>
    <n v="1128299"/>
    <x v="150"/>
    <x v="2"/>
    <x v="17"/>
    <x v="21"/>
    <x v="1"/>
    <n v="0.64999999999999991"/>
    <n v="6500"/>
    <n v="4224.9999999999991"/>
    <n v="1478.7499999999995"/>
    <n v="0.35"/>
  </r>
  <r>
    <x v="2"/>
    <n v="1128299"/>
    <x v="150"/>
    <x v="2"/>
    <x v="17"/>
    <x v="21"/>
    <x v="2"/>
    <n v="0.79999999999999993"/>
    <n v="6500"/>
    <n v="5200"/>
    <n v="1819.9999999999998"/>
    <n v="0.35"/>
  </r>
  <r>
    <x v="2"/>
    <n v="1128299"/>
    <x v="150"/>
    <x v="2"/>
    <x v="17"/>
    <x v="21"/>
    <x v="3"/>
    <n v="0.79999999999999993"/>
    <n v="5250"/>
    <n v="4200"/>
    <n v="1470"/>
    <n v="0.35"/>
  </r>
  <r>
    <x v="2"/>
    <n v="1128299"/>
    <x v="150"/>
    <x v="2"/>
    <x v="17"/>
    <x v="21"/>
    <x v="4"/>
    <n v="0.9"/>
    <n v="4000"/>
    <n v="3600"/>
    <n v="1440"/>
    <n v="0.4"/>
  </r>
  <r>
    <x v="2"/>
    <n v="1128299"/>
    <x v="150"/>
    <x v="2"/>
    <x v="17"/>
    <x v="21"/>
    <x v="5"/>
    <n v="1.05"/>
    <n v="7000"/>
    <n v="7350"/>
    <n v="2205"/>
    <n v="0.3"/>
  </r>
  <r>
    <x v="2"/>
    <n v="1128299"/>
    <x v="151"/>
    <x v="2"/>
    <x v="17"/>
    <x v="21"/>
    <x v="0"/>
    <n v="0.85"/>
    <n v="8500"/>
    <n v="7225"/>
    <n v="2528.75"/>
    <n v="0.35"/>
  </r>
  <r>
    <x v="2"/>
    <n v="1128299"/>
    <x v="151"/>
    <x v="2"/>
    <x v="17"/>
    <x v="21"/>
    <x v="1"/>
    <n v="0.9"/>
    <n v="7000"/>
    <n v="6300"/>
    <n v="2205"/>
    <n v="0.35"/>
  </r>
  <r>
    <x v="2"/>
    <n v="1128299"/>
    <x v="151"/>
    <x v="2"/>
    <x v="17"/>
    <x v="21"/>
    <x v="2"/>
    <n v="0.9"/>
    <n v="6500"/>
    <n v="5850"/>
    <n v="2047.4999999999998"/>
    <n v="0.35"/>
  </r>
  <r>
    <x v="2"/>
    <n v="1128299"/>
    <x v="151"/>
    <x v="2"/>
    <x v="17"/>
    <x v="21"/>
    <x v="3"/>
    <n v="0.85"/>
    <n v="5500"/>
    <n v="4675"/>
    <n v="1636.25"/>
    <n v="0.35"/>
  </r>
  <r>
    <x v="2"/>
    <n v="1128299"/>
    <x v="151"/>
    <x v="2"/>
    <x v="17"/>
    <x v="21"/>
    <x v="4"/>
    <n v="0.9"/>
    <n v="6000"/>
    <n v="5400"/>
    <n v="2160"/>
    <n v="0.4"/>
  </r>
  <r>
    <x v="2"/>
    <n v="1128299"/>
    <x v="151"/>
    <x v="2"/>
    <x v="17"/>
    <x v="21"/>
    <x v="5"/>
    <n v="1.05"/>
    <n v="6000"/>
    <n v="6300"/>
    <n v="1890"/>
    <n v="0.3"/>
  </r>
  <r>
    <x v="2"/>
    <n v="1128299"/>
    <x v="152"/>
    <x v="2"/>
    <x v="17"/>
    <x v="21"/>
    <x v="0"/>
    <n v="0.9"/>
    <n v="8000"/>
    <n v="7200"/>
    <n v="2520"/>
    <n v="0.35"/>
  </r>
  <r>
    <x v="2"/>
    <n v="1128299"/>
    <x v="152"/>
    <x v="2"/>
    <x v="17"/>
    <x v="21"/>
    <x v="1"/>
    <n v="0.8"/>
    <n v="7750"/>
    <n v="6200"/>
    <n v="2170"/>
    <n v="0.35"/>
  </r>
  <r>
    <x v="2"/>
    <n v="1128299"/>
    <x v="152"/>
    <x v="2"/>
    <x v="17"/>
    <x v="21"/>
    <x v="2"/>
    <n v="0.70000000000000007"/>
    <n v="6500"/>
    <n v="4550"/>
    <n v="1592.5"/>
    <n v="0.35"/>
  </r>
  <r>
    <x v="2"/>
    <n v="1128299"/>
    <x v="152"/>
    <x v="2"/>
    <x v="17"/>
    <x v="21"/>
    <x v="3"/>
    <n v="0.70000000000000007"/>
    <n v="4250"/>
    <n v="2975.0000000000005"/>
    <n v="1041.25"/>
    <n v="0.35"/>
  </r>
  <r>
    <x v="2"/>
    <n v="1128299"/>
    <x v="152"/>
    <x v="2"/>
    <x v="17"/>
    <x v="21"/>
    <x v="4"/>
    <n v="0.7"/>
    <n v="4250"/>
    <n v="2975"/>
    <n v="1190"/>
    <n v="0.4"/>
  </r>
  <r>
    <x v="2"/>
    <n v="1128299"/>
    <x v="152"/>
    <x v="2"/>
    <x v="17"/>
    <x v="21"/>
    <x v="5"/>
    <n v="0.75"/>
    <n v="2500"/>
    <n v="1875"/>
    <n v="562.5"/>
    <n v="0.3"/>
  </r>
  <r>
    <x v="2"/>
    <n v="1128299"/>
    <x v="153"/>
    <x v="2"/>
    <x v="17"/>
    <x v="21"/>
    <x v="0"/>
    <n v="0.50000000000000011"/>
    <n v="4500"/>
    <n v="2250.0000000000005"/>
    <n v="787.50000000000011"/>
    <n v="0.35"/>
  </r>
  <r>
    <x v="2"/>
    <n v="1128299"/>
    <x v="153"/>
    <x v="2"/>
    <x v="17"/>
    <x v="21"/>
    <x v="1"/>
    <n v="0.55000000000000016"/>
    <n v="4500"/>
    <n v="2475.0000000000009"/>
    <n v="866.25000000000023"/>
    <n v="0.35"/>
  </r>
  <r>
    <x v="2"/>
    <n v="1128299"/>
    <x v="153"/>
    <x v="2"/>
    <x v="17"/>
    <x v="21"/>
    <x v="2"/>
    <n v="0.50000000000000011"/>
    <n v="2500"/>
    <n v="1250.0000000000002"/>
    <n v="437.50000000000006"/>
    <n v="0.35"/>
  </r>
  <r>
    <x v="2"/>
    <n v="1128299"/>
    <x v="153"/>
    <x v="2"/>
    <x v="17"/>
    <x v="21"/>
    <x v="3"/>
    <n v="0.50000000000000011"/>
    <n v="2000"/>
    <n v="1000.0000000000002"/>
    <n v="350.00000000000006"/>
    <n v="0.35"/>
  </r>
  <r>
    <x v="2"/>
    <n v="1128299"/>
    <x v="153"/>
    <x v="2"/>
    <x v="17"/>
    <x v="21"/>
    <x v="4"/>
    <n v="0.60000000000000009"/>
    <n v="2250"/>
    <n v="1350.0000000000002"/>
    <n v="540.00000000000011"/>
    <n v="0.4"/>
  </r>
  <r>
    <x v="2"/>
    <n v="1128299"/>
    <x v="153"/>
    <x v="2"/>
    <x v="17"/>
    <x v="21"/>
    <x v="5"/>
    <n v="0.44999999999999996"/>
    <n v="2500"/>
    <n v="1125"/>
    <n v="337.5"/>
    <n v="0.3"/>
  </r>
  <r>
    <x v="2"/>
    <n v="1128299"/>
    <x v="154"/>
    <x v="2"/>
    <x v="17"/>
    <x v="21"/>
    <x v="0"/>
    <n v="0.4"/>
    <n v="3500"/>
    <n v="1400"/>
    <n v="489.99999999999994"/>
    <n v="0.35"/>
  </r>
  <r>
    <x v="2"/>
    <n v="1128299"/>
    <x v="154"/>
    <x v="2"/>
    <x v="17"/>
    <x v="21"/>
    <x v="1"/>
    <n v="0.55000000000000016"/>
    <n v="5250"/>
    <n v="2887.5000000000009"/>
    <n v="1010.6250000000002"/>
    <n v="0.35"/>
  </r>
  <r>
    <x v="2"/>
    <n v="1128299"/>
    <x v="154"/>
    <x v="2"/>
    <x v="17"/>
    <x v="21"/>
    <x v="2"/>
    <n v="0.50000000000000011"/>
    <n v="3500"/>
    <n v="1750.0000000000005"/>
    <n v="612.50000000000011"/>
    <n v="0.35"/>
  </r>
  <r>
    <x v="2"/>
    <n v="1128299"/>
    <x v="154"/>
    <x v="2"/>
    <x v="17"/>
    <x v="21"/>
    <x v="3"/>
    <n v="0.45000000000000007"/>
    <n v="3250"/>
    <n v="1462.5000000000002"/>
    <n v="511.87500000000006"/>
    <n v="0.35"/>
  </r>
  <r>
    <x v="2"/>
    <n v="1128299"/>
    <x v="154"/>
    <x v="2"/>
    <x v="17"/>
    <x v="21"/>
    <x v="4"/>
    <n v="0.55000000000000004"/>
    <n v="3000"/>
    <n v="1650.0000000000002"/>
    <n v="660.00000000000011"/>
    <n v="0.4"/>
  </r>
  <r>
    <x v="2"/>
    <n v="1128299"/>
    <x v="154"/>
    <x v="2"/>
    <x v="17"/>
    <x v="21"/>
    <x v="5"/>
    <n v="0.60000000000000009"/>
    <n v="3500"/>
    <n v="2100.0000000000005"/>
    <n v="630.00000000000011"/>
    <n v="0.3"/>
  </r>
  <r>
    <x v="2"/>
    <n v="1128299"/>
    <x v="155"/>
    <x v="2"/>
    <x v="17"/>
    <x v="21"/>
    <x v="0"/>
    <n v="0.45000000000000007"/>
    <n v="5750"/>
    <n v="2587.5000000000005"/>
    <n v="905.62500000000011"/>
    <n v="0.35"/>
  </r>
  <r>
    <x v="2"/>
    <n v="1128299"/>
    <x v="155"/>
    <x v="2"/>
    <x v="17"/>
    <x v="21"/>
    <x v="1"/>
    <n v="0.50000000000000011"/>
    <n v="6500"/>
    <n v="3250.0000000000009"/>
    <n v="1137.5000000000002"/>
    <n v="0.35"/>
  </r>
  <r>
    <x v="2"/>
    <n v="1128299"/>
    <x v="155"/>
    <x v="2"/>
    <x v="17"/>
    <x v="21"/>
    <x v="2"/>
    <n v="0.45000000000000007"/>
    <n v="4750"/>
    <n v="2137.5000000000005"/>
    <n v="748.12500000000011"/>
    <n v="0.35"/>
  </r>
  <r>
    <x v="2"/>
    <n v="1128299"/>
    <x v="155"/>
    <x v="2"/>
    <x v="17"/>
    <x v="21"/>
    <x v="3"/>
    <n v="0.55000000000000016"/>
    <n v="4500"/>
    <n v="2475.0000000000009"/>
    <n v="866.25000000000023"/>
    <n v="0.35"/>
  </r>
  <r>
    <x v="2"/>
    <n v="1128299"/>
    <x v="155"/>
    <x v="2"/>
    <x v="17"/>
    <x v="21"/>
    <x v="4"/>
    <n v="0.75000000000000011"/>
    <n v="4250"/>
    <n v="3187.5000000000005"/>
    <n v="1275.0000000000002"/>
    <n v="0.4"/>
  </r>
  <r>
    <x v="2"/>
    <n v="1128299"/>
    <x v="155"/>
    <x v="2"/>
    <x v="17"/>
    <x v="21"/>
    <x v="5"/>
    <n v="0.80000000000000016"/>
    <n v="5500"/>
    <n v="4400.0000000000009"/>
    <n v="1320.0000000000002"/>
    <n v="0.3"/>
  </r>
  <r>
    <x v="2"/>
    <n v="1128299"/>
    <x v="156"/>
    <x v="2"/>
    <x v="17"/>
    <x v="21"/>
    <x v="0"/>
    <n v="0.65000000000000013"/>
    <n v="7500"/>
    <n v="4875.0000000000009"/>
    <n v="1706.2500000000002"/>
    <n v="0.35"/>
  </r>
  <r>
    <x v="2"/>
    <n v="1128299"/>
    <x v="156"/>
    <x v="2"/>
    <x v="17"/>
    <x v="21"/>
    <x v="1"/>
    <n v="0.75000000000000022"/>
    <n v="7500"/>
    <n v="5625.0000000000018"/>
    <n v="1968.7500000000005"/>
    <n v="0.35"/>
  </r>
  <r>
    <x v="2"/>
    <n v="1128299"/>
    <x v="156"/>
    <x v="2"/>
    <x v="17"/>
    <x v="21"/>
    <x v="2"/>
    <n v="0.70000000000000018"/>
    <n v="5500"/>
    <n v="3850.0000000000009"/>
    <n v="1347.5000000000002"/>
    <n v="0.35"/>
  </r>
  <r>
    <x v="2"/>
    <n v="1128299"/>
    <x v="156"/>
    <x v="2"/>
    <x v="17"/>
    <x v="21"/>
    <x v="3"/>
    <n v="0.70000000000000018"/>
    <n v="5500"/>
    <n v="3850.0000000000009"/>
    <n v="1347.5000000000002"/>
    <n v="0.35"/>
  </r>
  <r>
    <x v="2"/>
    <n v="1128299"/>
    <x v="156"/>
    <x v="2"/>
    <x v="17"/>
    <x v="21"/>
    <x v="4"/>
    <n v="0.80000000000000016"/>
    <n v="4750"/>
    <n v="3800.0000000000009"/>
    <n v="1520.0000000000005"/>
    <n v="0.4"/>
  </r>
  <r>
    <x v="2"/>
    <n v="1128299"/>
    <x v="156"/>
    <x v="2"/>
    <x v="17"/>
    <x v="21"/>
    <x v="5"/>
    <n v="0.8500000000000002"/>
    <n v="5750"/>
    <n v="4887.5000000000009"/>
    <n v="1466.2500000000002"/>
    <n v="0.3"/>
  </r>
  <r>
    <x v="0"/>
    <n v="1185732"/>
    <x v="157"/>
    <x v="4"/>
    <x v="18"/>
    <x v="22"/>
    <x v="0"/>
    <n v="0.35"/>
    <n v="7500"/>
    <n v="2625"/>
    <n v="1312.5"/>
    <n v="0.5"/>
  </r>
  <r>
    <x v="0"/>
    <n v="1185732"/>
    <x v="157"/>
    <x v="4"/>
    <x v="18"/>
    <x v="22"/>
    <x v="1"/>
    <n v="0.35"/>
    <n v="5500"/>
    <n v="1924.9999999999998"/>
    <n v="769.99999999999989"/>
    <n v="0.39999999999999997"/>
  </r>
  <r>
    <x v="0"/>
    <n v="1185732"/>
    <x v="157"/>
    <x v="4"/>
    <x v="18"/>
    <x v="22"/>
    <x v="2"/>
    <n v="0.25"/>
    <n v="5500"/>
    <n v="1375"/>
    <n v="412.5"/>
    <n v="0.3"/>
  </r>
  <r>
    <x v="0"/>
    <n v="1185732"/>
    <x v="157"/>
    <x v="4"/>
    <x v="18"/>
    <x v="22"/>
    <x v="3"/>
    <n v="0.29999999999999993"/>
    <n v="4000"/>
    <n v="1199.9999999999998"/>
    <n v="419.99999999999989"/>
    <n v="0.35"/>
  </r>
  <r>
    <x v="0"/>
    <n v="1185732"/>
    <x v="157"/>
    <x v="4"/>
    <x v="18"/>
    <x v="22"/>
    <x v="4"/>
    <n v="0.45000000000000007"/>
    <n v="4500"/>
    <n v="2025.0000000000002"/>
    <n v="810"/>
    <n v="0.39999999999999997"/>
  </r>
  <r>
    <x v="0"/>
    <n v="1185732"/>
    <x v="157"/>
    <x v="4"/>
    <x v="18"/>
    <x v="22"/>
    <x v="5"/>
    <n v="0.35"/>
    <n v="5500"/>
    <n v="1924.9999999999998"/>
    <n v="1058.75"/>
    <n v="0.55000000000000004"/>
  </r>
  <r>
    <x v="0"/>
    <n v="1185732"/>
    <x v="103"/>
    <x v="4"/>
    <x v="18"/>
    <x v="22"/>
    <x v="0"/>
    <n v="0.35"/>
    <n v="8000"/>
    <n v="2800"/>
    <n v="1400"/>
    <n v="0.5"/>
  </r>
  <r>
    <x v="0"/>
    <n v="1185732"/>
    <x v="103"/>
    <x v="4"/>
    <x v="18"/>
    <x v="22"/>
    <x v="1"/>
    <n v="0.35"/>
    <n v="4500"/>
    <n v="1575"/>
    <n v="630"/>
    <n v="0.39999999999999997"/>
  </r>
  <r>
    <x v="0"/>
    <n v="1185732"/>
    <x v="103"/>
    <x v="4"/>
    <x v="18"/>
    <x v="22"/>
    <x v="2"/>
    <n v="0.25"/>
    <n v="5000"/>
    <n v="1250"/>
    <n v="375"/>
    <n v="0.3"/>
  </r>
  <r>
    <x v="0"/>
    <n v="1185732"/>
    <x v="103"/>
    <x v="4"/>
    <x v="18"/>
    <x v="22"/>
    <x v="3"/>
    <n v="0.29999999999999993"/>
    <n v="3750"/>
    <n v="1124.9999999999998"/>
    <n v="393.74999999999989"/>
    <n v="0.35"/>
  </r>
  <r>
    <x v="0"/>
    <n v="1185732"/>
    <x v="103"/>
    <x v="4"/>
    <x v="18"/>
    <x v="22"/>
    <x v="4"/>
    <n v="0.45000000000000007"/>
    <n v="4500"/>
    <n v="2025.0000000000002"/>
    <n v="810"/>
    <n v="0.39999999999999997"/>
  </r>
  <r>
    <x v="0"/>
    <n v="1185732"/>
    <x v="103"/>
    <x v="4"/>
    <x v="18"/>
    <x v="22"/>
    <x v="5"/>
    <n v="0.35"/>
    <n v="5500"/>
    <n v="1924.9999999999998"/>
    <n v="1058.75"/>
    <n v="0.55000000000000004"/>
  </r>
  <r>
    <x v="0"/>
    <n v="1185732"/>
    <x v="158"/>
    <x v="4"/>
    <x v="18"/>
    <x v="22"/>
    <x v="0"/>
    <n v="0.35"/>
    <n v="7700"/>
    <n v="2695"/>
    <n v="1347.5"/>
    <n v="0.5"/>
  </r>
  <r>
    <x v="0"/>
    <n v="1185732"/>
    <x v="158"/>
    <x v="4"/>
    <x v="18"/>
    <x v="22"/>
    <x v="1"/>
    <n v="0.35"/>
    <n v="4500"/>
    <n v="1575"/>
    <n v="630"/>
    <n v="0.39999999999999997"/>
  </r>
  <r>
    <x v="0"/>
    <n v="1185732"/>
    <x v="158"/>
    <x v="4"/>
    <x v="18"/>
    <x v="22"/>
    <x v="2"/>
    <n v="0.25"/>
    <n v="4750"/>
    <n v="1187.5"/>
    <n v="356.25"/>
    <n v="0.3"/>
  </r>
  <r>
    <x v="0"/>
    <n v="1185732"/>
    <x v="158"/>
    <x v="4"/>
    <x v="18"/>
    <x v="22"/>
    <x v="3"/>
    <n v="0.29999999999999993"/>
    <n v="3250"/>
    <n v="974.99999999999977"/>
    <n v="341.24999999999989"/>
    <n v="0.35"/>
  </r>
  <r>
    <x v="0"/>
    <n v="1185732"/>
    <x v="158"/>
    <x v="4"/>
    <x v="18"/>
    <x v="22"/>
    <x v="4"/>
    <n v="0.45000000000000007"/>
    <n v="3750"/>
    <n v="1687.5000000000002"/>
    <n v="675"/>
    <n v="0.39999999999999997"/>
  </r>
  <r>
    <x v="0"/>
    <n v="1185732"/>
    <x v="158"/>
    <x v="4"/>
    <x v="18"/>
    <x v="22"/>
    <x v="5"/>
    <n v="0.35"/>
    <n v="4750"/>
    <n v="1662.5"/>
    <n v="914.37500000000011"/>
    <n v="0.55000000000000004"/>
  </r>
  <r>
    <x v="0"/>
    <n v="1185732"/>
    <x v="159"/>
    <x v="4"/>
    <x v="18"/>
    <x v="22"/>
    <x v="0"/>
    <n v="0.35"/>
    <n v="7250"/>
    <n v="2537.5"/>
    <n v="1268.75"/>
    <n v="0.5"/>
  </r>
  <r>
    <x v="0"/>
    <n v="1185732"/>
    <x v="159"/>
    <x v="4"/>
    <x v="18"/>
    <x v="22"/>
    <x v="1"/>
    <n v="0.4"/>
    <n v="4250"/>
    <n v="1700"/>
    <n v="680"/>
    <n v="0.39999999999999997"/>
  </r>
  <r>
    <x v="0"/>
    <n v="1185732"/>
    <x v="159"/>
    <x v="4"/>
    <x v="18"/>
    <x v="22"/>
    <x v="2"/>
    <n v="0.30000000000000004"/>
    <n v="4500"/>
    <n v="1350.0000000000002"/>
    <n v="405.00000000000006"/>
    <n v="0.3"/>
  </r>
  <r>
    <x v="0"/>
    <n v="1185732"/>
    <x v="159"/>
    <x v="4"/>
    <x v="18"/>
    <x v="22"/>
    <x v="3"/>
    <n v="0.35"/>
    <n v="3750"/>
    <n v="1312.5"/>
    <n v="459.37499999999994"/>
    <n v="0.35"/>
  </r>
  <r>
    <x v="0"/>
    <n v="1185732"/>
    <x v="159"/>
    <x v="4"/>
    <x v="18"/>
    <x v="22"/>
    <x v="4"/>
    <n v="0.5"/>
    <n v="4000"/>
    <n v="2000"/>
    <n v="799.99999999999989"/>
    <n v="0.39999999999999997"/>
  </r>
  <r>
    <x v="0"/>
    <n v="1185732"/>
    <x v="159"/>
    <x v="4"/>
    <x v="18"/>
    <x v="22"/>
    <x v="5"/>
    <n v="0.4"/>
    <n v="5250"/>
    <n v="2100"/>
    <n v="1155"/>
    <n v="0.55000000000000004"/>
  </r>
  <r>
    <x v="0"/>
    <n v="1185732"/>
    <x v="160"/>
    <x v="4"/>
    <x v="18"/>
    <x v="22"/>
    <x v="0"/>
    <n v="0.5"/>
    <n v="7950"/>
    <n v="3975"/>
    <n v="1987.5"/>
    <n v="0.5"/>
  </r>
  <r>
    <x v="0"/>
    <n v="1185732"/>
    <x v="160"/>
    <x v="4"/>
    <x v="18"/>
    <x v="22"/>
    <x v="1"/>
    <n v="0.5"/>
    <n v="5000"/>
    <n v="2500"/>
    <n v="999.99999999999989"/>
    <n v="0.39999999999999997"/>
  </r>
  <r>
    <x v="0"/>
    <n v="1185732"/>
    <x v="160"/>
    <x v="4"/>
    <x v="18"/>
    <x v="22"/>
    <x v="2"/>
    <n v="0.45"/>
    <n v="4750"/>
    <n v="2137.5"/>
    <n v="641.25"/>
    <n v="0.3"/>
  </r>
  <r>
    <x v="0"/>
    <n v="1185732"/>
    <x v="160"/>
    <x v="4"/>
    <x v="18"/>
    <x v="22"/>
    <x v="3"/>
    <n v="0.45"/>
    <n v="4500"/>
    <n v="2025"/>
    <n v="708.75"/>
    <n v="0.35"/>
  </r>
  <r>
    <x v="0"/>
    <n v="1185732"/>
    <x v="160"/>
    <x v="4"/>
    <x v="18"/>
    <x v="22"/>
    <x v="4"/>
    <n v="0.54999999999999993"/>
    <n v="4750"/>
    <n v="2612.4999999999995"/>
    <n v="1044.9999999999998"/>
    <n v="0.39999999999999997"/>
  </r>
  <r>
    <x v="0"/>
    <n v="1185732"/>
    <x v="160"/>
    <x v="4"/>
    <x v="18"/>
    <x v="22"/>
    <x v="5"/>
    <n v="0.6"/>
    <n v="5750"/>
    <n v="3450"/>
    <n v="1897.5000000000002"/>
    <n v="0.55000000000000004"/>
  </r>
  <r>
    <x v="0"/>
    <n v="1185732"/>
    <x v="107"/>
    <x v="4"/>
    <x v="18"/>
    <x v="22"/>
    <x v="0"/>
    <n v="0.54999999999999993"/>
    <n v="8250"/>
    <n v="4537.4999999999991"/>
    <n v="2268.7499999999995"/>
    <n v="0.5"/>
  </r>
  <r>
    <x v="0"/>
    <n v="1185732"/>
    <x v="107"/>
    <x v="4"/>
    <x v="18"/>
    <x v="22"/>
    <x v="1"/>
    <n v="0.5"/>
    <n v="5750"/>
    <n v="2875"/>
    <n v="1150"/>
    <n v="0.39999999999999997"/>
  </r>
  <r>
    <x v="0"/>
    <n v="1185732"/>
    <x v="107"/>
    <x v="4"/>
    <x v="18"/>
    <x v="22"/>
    <x v="2"/>
    <n v="0.45"/>
    <n v="5500"/>
    <n v="2475"/>
    <n v="742.5"/>
    <n v="0.3"/>
  </r>
  <r>
    <x v="0"/>
    <n v="1185732"/>
    <x v="107"/>
    <x v="4"/>
    <x v="18"/>
    <x v="22"/>
    <x v="3"/>
    <n v="0.45"/>
    <n v="5250"/>
    <n v="2362.5"/>
    <n v="826.875"/>
    <n v="0.35"/>
  </r>
  <r>
    <x v="0"/>
    <n v="1185732"/>
    <x v="107"/>
    <x v="4"/>
    <x v="18"/>
    <x v="22"/>
    <x v="4"/>
    <n v="0.6"/>
    <n v="5250"/>
    <n v="3150"/>
    <n v="1260"/>
    <n v="0.39999999999999997"/>
  </r>
  <r>
    <x v="0"/>
    <n v="1185732"/>
    <x v="107"/>
    <x v="4"/>
    <x v="18"/>
    <x v="22"/>
    <x v="5"/>
    <n v="0.65"/>
    <n v="6750"/>
    <n v="4387.5"/>
    <n v="2413.125"/>
    <n v="0.55000000000000004"/>
  </r>
  <r>
    <x v="0"/>
    <n v="1185732"/>
    <x v="161"/>
    <x v="4"/>
    <x v="18"/>
    <x v="22"/>
    <x v="0"/>
    <n v="0.6"/>
    <n v="9000"/>
    <n v="5400"/>
    <n v="2700"/>
    <n v="0.5"/>
  </r>
  <r>
    <x v="0"/>
    <n v="1185732"/>
    <x v="161"/>
    <x v="4"/>
    <x v="18"/>
    <x v="22"/>
    <x v="1"/>
    <n v="0.55000000000000004"/>
    <n v="6500"/>
    <n v="3575.0000000000005"/>
    <n v="1430"/>
    <n v="0.39999999999999997"/>
  </r>
  <r>
    <x v="0"/>
    <n v="1185732"/>
    <x v="161"/>
    <x v="4"/>
    <x v="18"/>
    <x v="22"/>
    <x v="2"/>
    <n v="0.5"/>
    <n v="5750"/>
    <n v="2875"/>
    <n v="862.5"/>
    <n v="0.3"/>
  </r>
  <r>
    <x v="0"/>
    <n v="1185732"/>
    <x v="161"/>
    <x v="4"/>
    <x v="18"/>
    <x v="22"/>
    <x v="3"/>
    <n v="0.5"/>
    <n v="5250"/>
    <n v="2625"/>
    <n v="918.74999999999989"/>
    <n v="0.35"/>
  </r>
  <r>
    <x v="0"/>
    <n v="1185732"/>
    <x v="161"/>
    <x v="4"/>
    <x v="18"/>
    <x v="22"/>
    <x v="4"/>
    <n v="0.6"/>
    <n v="5500"/>
    <n v="3300"/>
    <n v="1320"/>
    <n v="0.39999999999999997"/>
  </r>
  <r>
    <x v="0"/>
    <n v="1185732"/>
    <x v="161"/>
    <x v="4"/>
    <x v="18"/>
    <x v="22"/>
    <x v="5"/>
    <n v="0.65"/>
    <n v="7250"/>
    <n v="4712.5"/>
    <n v="2591.875"/>
    <n v="0.55000000000000004"/>
  </r>
  <r>
    <x v="0"/>
    <n v="1185732"/>
    <x v="162"/>
    <x v="4"/>
    <x v="18"/>
    <x v="22"/>
    <x v="0"/>
    <n v="0.6"/>
    <n v="8750"/>
    <n v="5250"/>
    <n v="2625"/>
    <n v="0.5"/>
  </r>
  <r>
    <x v="0"/>
    <n v="1185732"/>
    <x v="162"/>
    <x v="4"/>
    <x v="18"/>
    <x v="22"/>
    <x v="1"/>
    <n v="0.55000000000000004"/>
    <n v="6500"/>
    <n v="3575.0000000000005"/>
    <n v="1430"/>
    <n v="0.39999999999999997"/>
  </r>
  <r>
    <x v="0"/>
    <n v="1185732"/>
    <x v="162"/>
    <x v="4"/>
    <x v="18"/>
    <x v="22"/>
    <x v="2"/>
    <n v="0.45000000000000007"/>
    <n v="5750"/>
    <n v="2587.5000000000005"/>
    <n v="776.25000000000011"/>
    <n v="0.3"/>
  </r>
  <r>
    <x v="0"/>
    <n v="1185732"/>
    <x v="162"/>
    <x v="4"/>
    <x v="18"/>
    <x v="22"/>
    <x v="3"/>
    <n v="0.35"/>
    <n v="5250"/>
    <n v="1837.4999999999998"/>
    <n v="643.12499999999989"/>
    <n v="0.35"/>
  </r>
  <r>
    <x v="0"/>
    <n v="1185732"/>
    <x v="162"/>
    <x v="4"/>
    <x v="18"/>
    <x v="22"/>
    <x v="4"/>
    <n v="0.45000000000000007"/>
    <n v="5000"/>
    <n v="2250.0000000000005"/>
    <n v="900.00000000000011"/>
    <n v="0.39999999999999997"/>
  </r>
  <r>
    <x v="0"/>
    <n v="1185732"/>
    <x v="162"/>
    <x v="4"/>
    <x v="18"/>
    <x v="22"/>
    <x v="5"/>
    <n v="0.50000000000000011"/>
    <n v="6750"/>
    <n v="3375.0000000000009"/>
    <n v="1856.2500000000007"/>
    <n v="0.55000000000000004"/>
  </r>
  <r>
    <x v="0"/>
    <n v="1185732"/>
    <x v="163"/>
    <x v="4"/>
    <x v="18"/>
    <x v="22"/>
    <x v="0"/>
    <n v="0.45000000000000007"/>
    <n v="8000"/>
    <n v="3600.0000000000005"/>
    <n v="1800.0000000000002"/>
    <n v="0.5"/>
  </r>
  <r>
    <x v="0"/>
    <n v="1185732"/>
    <x v="163"/>
    <x v="4"/>
    <x v="18"/>
    <x v="22"/>
    <x v="1"/>
    <n v="0.40000000000000013"/>
    <n v="6000"/>
    <n v="2400.0000000000009"/>
    <n v="960.00000000000023"/>
    <n v="0.39999999999999997"/>
  </r>
  <r>
    <x v="0"/>
    <n v="1185732"/>
    <x v="163"/>
    <x v="4"/>
    <x v="18"/>
    <x v="22"/>
    <x v="2"/>
    <n v="0.35"/>
    <n v="5000"/>
    <n v="1750"/>
    <n v="525"/>
    <n v="0.3"/>
  </r>
  <r>
    <x v="0"/>
    <n v="1185732"/>
    <x v="163"/>
    <x v="4"/>
    <x v="18"/>
    <x v="22"/>
    <x v="3"/>
    <n v="0.35"/>
    <n v="4750"/>
    <n v="1662.5"/>
    <n v="581.875"/>
    <n v="0.35"/>
  </r>
  <r>
    <x v="0"/>
    <n v="1185732"/>
    <x v="163"/>
    <x v="4"/>
    <x v="18"/>
    <x v="22"/>
    <x v="4"/>
    <n v="0.45000000000000007"/>
    <n v="4750"/>
    <n v="2137.5000000000005"/>
    <n v="855.00000000000011"/>
    <n v="0.39999999999999997"/>
  </r>
  <r>
    <x v="0"/>
    <n v="1185732"/>
    <x v="163"/>
    <x v="4"/>
    <x v="18"/>
    <x v="22"/>
    <x v="5"/>
    <n v="0.50000000000000011"/>
    <n v="5750"/>
    <n v="2875.0000000000005"/>
    <n v="1581.2500000000005"/>
    <n v="0.55000000000000004"/>
  </r>
  <r>
    <x v="0"/>
    <n v="1185732"/>
    <x v="111"/>
    <x v="4"/>
    <x v="18"/>
    <x v="22"/>
    <x v="0"/>
    <n v="0.50000000000000011"/>
    <n v="7500"/>
    <n v="3750.0000000000009"/>
    <n v="1875.0000000000005"/>
    <n v="0.5"/>
  </r>
  <r>
    <x v="0"/>
    <n v="1185732"/>
    <x v="111"/>
    <x v="4"/>
    <x v="18"/>
    <x v="22"/>
    <x v="1"/>
    <n v="0.40000000000000013"/>
    <n v="5750"/>
    <n v="2300.0000000000009"/>
    <n v="920.00000000000034"/>
    <n v="0.39999999999999997"/>
  </r>
  <r>
    <x v="0"/>
    <n v="1185732"/>
    <x v="111"/>
    <x v="4"/>
    <x v="18"/>
    <x v="22"/>
    <x v="2"/>
    <n v="0.40000000000000013"/>
    <n v="4250"/>
    <n v="1700.0000000000005"/>
    <n v="510.00000000000011"/>
    <n v="0.3"/>
  </r>
  <r>
    <x v="0"/>
    <n v="1185732"/>
    <x v="111"/>
    <x v="4"/>
    <x v="18"/>
    <x v="22"/>
    <x v="3"/>
    <n v="0.40000000000000013"/>
    <n v="4000"/>
    <n v="1600.0000000000005"/>
    <n v="560.00000000000011"/>
    <n v="0.35"/>
  </r>
  <r>
    <x v="0"/>
    <n v="1185732"/>
    <x v="111"/>
    <x v="4"/>
    <x v="18"/>
    <x v="22"/>
    <x v="4"/>
    <n v="0.50000000000000011"/>
    <n v="4000"/>
    <n v="2000.0000000000005"/>
    <n v="800.00000000000011"/>
    <n v="0.39999999999999997"/>
  </r>
  <r>
    <x v="0"/>
    <n v="1185732"/>
    <x v="111"/>
    <x v="4"/>
    <x v="18"/>
    <x v="22"/>
    <x v="5"/>
    <n v="0.55000000000000004"/>
    <n v="5250"/>
    <n v="2887.5000000000005"/>
    <n v="1588.1250000000005"/>
    <n v="0.55000000000000004"/>
  </r>
  <r>
    <x v="0"/>
    <n v="1185732"/>
    <x v="164"/>
    <x v="4"/>
    <x v="18"/>
    <x v="22"/>
    <x v="0"/>
    <n v="0.50000000000000011"/>
    <n v="6750"/>
    <n v="3375.0000000000009"/>
    <n v="1687.5000000000005"/>
    <n v="0.5"/>
  </r>
  <r>
    <x v="0"/>
    <n v="1185732"/>
    <x v="164"/>
    <x v="4"/>
    <x v="18"/>
    <x v="22"/>
    <x v="1"/>
    <n v="0.45000000000000012"/>
    <n v="5000"/>
    <n v="2250.0000000000005"/>
    <n v="900.00000000000011"/>
    <n v="0.39999999999999997"/>
  </r>
  <r>
    <x v="0"/>
    <n v="1185732"/>
    <x v="164"/>
    <x v="4"/>
    <x v="18"/>
    <x v="22"/>
    <x v="2"/>
    <n v="0.45000000000000012"/>
    <n v="4450"/>
    <n v="2002.5000000000005"/>
    <n v="600.75000000000011"/>
    <n v="0.3"/>
  </r>
  <r>
    <x v="0"/>
    <n v="1185732"/>
    <x v="164"/>
    <x v="4"/>
    <x v="18"/>
    <x v="22"/>
    <x v="3"/>
    <n v="0.45000000000000012"/>
    <n v="4750"/>
    <n v="2137.5000000000005"/>
    <n v="748.12500000000011"/>
    <n v="0.35"/>
  </r>
  <r>
    <x v="0"/>
    <n v="1185732"/>
    <x v="164"/>
    <x v="4"/>
    <x v="18"/>
    <x v="22"/>
    <x v="4"/>
    <n v="0.6"/>
    <n v="4500"/>
    <n v="2700"/>
    <n v="1080"/>
    <n v="0.39999999999999997"/>
  </r>
  <r>
    <x v="0"/>
    <n v="1185732"/>
    <x v="164"/>
    <x v="4"/>
    <x v="18"/>
    <x v="22"/>
    <x v="5"/>
    <n v="0.64999999999999991"/>
    <n v="6250"/>
    <n v="4062.4999999999995"/>
    <n v="2234.375"/>
    <n v="0.55000000000000004"/>
  </r>
  <r>
    <x v="0"/>
    <n v="1185732"/>
    <x v="165"/>
    <x v="4"/>
    <x v="18"/>
    <x v="22"/>
    <x v="0"/>
    <n v="0.6"/>
    <n v="8500"/>
    <n v="5100"/>
    <n v="2550"/>
    <n v="0.5"/>
  </r>
  <r>
    <x v="0"/>
    <n v="1185732"/>
    <x v="165"/>
    <x v="4"/>
    <x v="18"/>
    <x v="22"/>
    <x v="1"/>
    <n v="0.5"/>
    <n v="6500"/>
    <n v="3250"/>
    <n v="1300"/>
    <n v="0.39999999999999997"/>
  </r>
  <r>
    <x v="0"/>
    <n v="1185732"/>
    <x v="165"/>
    <x v="4"/>
    <x v="18"/>
    <x v="22"/>
    <x v="2"/>
    <n v="0.5"/>
    <n v="6000"/>
    <n v="3000"/>
    <n v="900"/>
    <n v="0.3"/>
  </r>
  <r>
    <x v="0"/>
    <n v="1185732"/>
    <x v="165"/>
    <x v="4"/>
    <x v="18"/>
    <x v="22"/>
    <x v="3"/>
    <n v="0.5"/>
    <n v="5500"/>
    <n v="2750"/>
    <n v="962.49999999999989"/>
    <n v="0.35"/>
  </r>
  <r>
    <x v="0"/>
    <n v="1185732"/>
    <x v="165"/>
    <x v="4"/>
    <x v="18"/>
    <x v="22"/>
    <x v="4"/>
    <n v="0.6"/>
    <n v="5500"/>
    <n v="3300"/>
    <n v="1320"/>
    <n v="0.39999999999999997"/>
  </r>
  <r>
    <x v="0"/>
    <n v="1185732"/>
    <x v="165"/>
    <x v="4"/>
    <x v="18"/>
    <x v="22"/>
    <x v="5"/>
    <n v="0.64999999999999991"/>
    <n v="6500"/>
    <n v="4224.9999999999991"/>
    <n v="2323.7499999999995"/>
    <n v="0.55000000000000004"/>
  </r>
  <r>
    <x v="0"/>
    <n v="1185732"/>
    <x v="166"/>
    <x v="3"/>
    <x v="19"/>
    <x v="23"/>
    <x v="0"/>
    <n v="0.3"/>
    <n v="6250"/>
    <n v="1875"/>
    <n v="750"/>
    <n v="0.4"/>
  </r>
  <r>
    <x v="0"/>
    <n v="1185732"/>
    <x v="166"/>
    <x v="3"/>
    <x v="19"/>
    <x v="23"/>
    <x v="1"/>
    <n v="0.3"/>
    <n v="4250"/>
    <n v="1275"/>
    <n v="446.25"/>
    <n v="0.35"/>
  </r>
  <r>
    <x v="0"/>
    <n v="1185732"/>
    <x v="166"/>
    <x v="3"/>
    <x v="19"/>
    <x v="23"/>
    <x v="2"/>
    <n v="0.2"/>
    <n v="4250"/>
    <n v="850"/>
    <n v="297.5"/>
    <n v="0.35"/>
  </r>
  <r>
    <x v="0"/>
    <n v="1185732"/>
    <x v="166"/>
    <x v="3"/>
    <x v="19"/>
    <x v="23"/>
    <x v="3"/>
    <n v="0.25000000000000006"/>
    <n v="2750"/>
    <n v="687.50000000000011"/>
    <n v="275.00000000000006"/>
    <n v="0.4"/>
  </r>
  <r>
    <x v="0"/>
    <n v="1185732"/>
    <x v="166"/>
    <x v="3"/>
    <x v="19"/>
    <x v="23"/>
    <x v="4"/>
    <n v="0.39999999999999997"/>
    <n v="3250"/>
    <n v="1300"/>
    <n v="454.99999999999994"/>
    <n v="0.35"/>
  </r>
  <r>
    <x v="0"/>
    <n v="1185732"/>
    <x v="166"/>
    <x v="3"/>
    <x v="19"/>
    <x v="23"/>
    <x v="5"/>
    <n v="0.3"/>
    <n v="4250"/>
    <n v="1275"/>
    <n v="637.5"/>
    <n v="0.5"/>
  </r>
  <r>
    <x v="0"/>
    <n v="1185732"/>
    <x v="167"/>
    <x v="3"/>
    <x v="19"/>
    <x v="23"/>
    <x v="0"/>
    <n v="0.3"/>
    <n v="6750"/>
    <n v="2025"/>
    <n v="810"/>
    <n v="0.4"/>
  </r>
  <r>
    <x v="0"/>
    <n v="1185732"/>
    <x v="167"/>
    <x v="3"/>
    <x v="19"/>
    <x v="23"/>
    <x v="1"/>
    <n v="0.3"/>
    <n v="3250"/>
    <n v="975"/>
    <n v="341.25"/>
    <n v="0.35"/>
  </r>
  <r>
    <x v="0"/>
    <n v="1185732"/>
    <x v="167"/>
    <x v="3"/>
    <x v="19"/>
    <x v="23"/>
    <x v="2"/>
    <n v="0.2"/>
    <n v="3750"/>
    <n v="750"/>
    <n v="262.5"/>
    <n v="0.35"/>
  </r>
  <r>
    <x v="0"/>
    <n v="1185732"/>
    <x v="167"/>
    <x v="3"/>
    <x v="19"/>
    <x v="23"/>
    <x v="3"/>
    <n v="0.25000000000000006"/>
    <n v="2500"/>
    <n v="625.00000000000011"/>
    <n v="250.00000000000006"/>
    <n v="0.4"/>
  </r>
  <r>
    <x v="0"/>
    <n v="1185732"/>
    <x v="167"/>
    <x v="3"/>
    <x v="19"/>
    <x v="23"/>
    <x v="4"/>
    <n v="0.39999999999999997"/>
    <n v="3250"/>
    <n v="1300"/>
    <n v="454.99999999999994"/>
    <n v="0.35"/>
  </r>
  <r>
    <x v="0"/>
    <n v="1185732"/>
    <x v="167"/>
    <x v="3"/>
    <x v="19"/>
    <x v="23"/>
    <x v="5"/>
    <n v="0.3"/>
    <n v="4000"/>
    <n v="1200"/>
    <n v="600"/>
    <n v="0.5"/>
  </r>
  <r>
    <x v="0"/>
    <n v="1185732"/>
    <x v="126"/>
    <x v="3"/>
    <x v="19"/>
    <x v="23"/>
    <x v="0"/>
    <n v="0.35000000000000003"/>
    <n v="6200"/>
    <n v="2170"/>
    <n v="868"/>
    <n v="0.4"/>
  </r>
  <r>
    <x v="0"/>
    <n v="1185732"/>
    <x v="126"/>
    <x v="3"/>
    <x v="19"/>
    <x v="23"/>
    <x v="1"/>
    <n v="0.35000000000000003"/>
    <n v="3000"/>
    <n v="1050"/>
    <n v="367.5"/>
    <n v="0.35"/>
  </r>
  <r>
    <x v="0"/>
    <n v="1185732"/>
    <x v="126"/>
    <x v="3"/>
    <x v="19"/>
    <x v="23"/>
    <x v="2"/>
    <n v="0.25000000000000006"/>
    <n v="3500"/>
    <n v="875.00000000000023"/>
    <n v="306.25000000000006"/>
    <n v="0.35"/>
  </r>
  <r>
    <x v="0"/>
    <n v="1185732"/>
    <x v="126"/>
    <x v="3"/>
    <x v="19"/>
    <x v="23"/>
    <x v="3"/>
    <n v="0.3"/>
    <n v="2000"/>
    <n v="600"/>
    <n v="240"/>
    <n v="0.4"/>
  </r>
  <r>
    <x v="0"/>
    <n v="1185732"/>
    <x v="126"/>
    <x v="3"/>
    <x v="19"/>
    <x v="23"/>
    <x v="4"/>
    <n v="0.45"/>
    <n v="2500"/>
    <n v="1125"/>
    <n v="393.75"/>
    <n v="0.35"/>
  </r>
  <r>
    <x v="0"/>
    <n v="1185732"/>
    <x v="126"/>
    <x v="3"/>
    <x v="19"/>
    <x v="23"/>
    <x v="5"/>
    <n v="0.35000000000000003"/>
    <n v="3500"/>
    <n v="1225.0000000000002"/>
    <n v="612.50000000000011"/>
    <n v="0.5"/>
  </r>
  <r>
    <x v="0"/>
    <n v="1185732"/>
    <x v="127"/>
    <x v="3"/>
    <x v="19"/>
    <x v="23"/>
    <x v="0"/>
    <n v="0.35000000000000003"/>
    <n v="5750"/>
    <n v="2012.5000000000002"/>
    <n v="805.00000000000011"/>
    <n v="0.4"/>
  </r>
  <r>
    <x v="0"/>
    <n v="1185732"/>
    <x v="127"/>
    <x v="3"/>
    <x v="19"/>
    <x v="23"/>
    <x v="1"/>
    <n v="0.30000000000000004"/>
    <n v="2750"/>
    <n v="825.00000000000011"/>
    <n v="288.75"/>
    <n v="0.35"/>
  </r>
  <r>
    <x v="0"/>
    <n v="1185732"/>
    <x v="127"/>
    <x v="3"/>
    <x v="19"/>
    <x v="23"/>
    <x v="2"/>
    <n v="0.20000000000000007"/>
    <n v="2750"/>
    <n v="550.00000000000023"/>
    <n v="192.50000000000006"/>
    <n v="0.35"/>
  </r>
  <r>
    <x v="0"/>
    <n v="1185732"/>
    <x v="127"/>
    <x v="3"/>
    <x v="19"/>
    <x v="23"/>
    <x v="3"/>
    <n v="0.25"/>
    <n v="2000"/>
    <n v="500"/>
    <n v="200"/>
    <n v="0.4"/>
  </r>
  <r>
    <x v="0"/>
    <n v="1185732"/>
    <x v="127"/>
    <x v="3"/>
    <x v="19"/>
    <x v="23"/>
    <x v="4"/>
    <n v="0.4"/>
    <n v="2250"/>
    <n v="900"/>
    <n v="315"/>
    <n v="0.35"/>
  </r>
  <r>
    <x v="0"/>
    <n v="1185732"/>
    <x v="127"/>
    <x v="3"/>
    <x v="19"/>
    <x v="23"/>
    <x v="5"/>
    <n v="0.30000000000000004"/>
    <n v="3500"/>
    <n v="1050.0000000000002"/>
    <n v="525.00000000000011"/>
    <n v="0.5"/>
  </r>
  <r>
    <x v="0"/>
    <n v="1185732"/>
    <x v="168"/>
    <x v="3"/>
    <x v="19"/>
    <x v="23"/>
    <x v="0"/>
    <n v="0.4"/>
    <n v="6200"/>
    <n v="2480"/>
    <n v="992"/>
    <n v="0.4"/>
  </r>
  <r>
    <x v="0"/>
    <n v="1185732"/>
    <x v="168"/>
    <x v="3"/>
    <x v="19"/>
    <x v="23"/>
    <x v="1"/>
    <n v="0.35000000000000009"/>
    <n v="3250"/>
    <n v="1137.5000000000002"/>
    <n v="398.12500000000006"/>
    <n v="0.35"/>
  </r>
  <r>
    <x v="0"/>
    <n v="1185732"/>
    <x v="168"/>
    <x v="3"/>
    <x v="19"/>
    <x v="23"/>
    <x v="2"/>
    <n v="0.30000000000000004"/>
    <n v="3000"/>
    <n v="900.00000000000011"/>
    <n v="315"/>
    <n v="0.35"/>
  </r>
  <r>
    <x v="0"/>
    <n v="1185732"/>
    <x v="168"/>
    <x v="3"/>
    <x v="19"/>
    <x v="23"/>
    <x v="3"/>
    <n v="0.30000000000000004"/>
    <n v="2250"/>
    <n v="675.00000000000011"/>
    <n v="270.00000000000006"/>
    <n v="0.4"/>
  </r>
  <r>
    <x v="0"/>
    <n v="1185732"/>
    <x v="168"/>
    <x v="3"/>
    <x v="19"/>
    <x v="23"/>
    <x v="4"/>
    <n v="0.44999999999999996"/>
    <n v="2500"/>
    <n v="1125"/>
    <n v="393.75"/>
    <n v="0.35"/>
  </r>
  <r>
    <x v="0"/>
    <n v="1185732"/>
    <x v="168"/>
    <x v="3"/>
    <x v="19"/>
    <x v="23"/>
    <x v="5"/>
    <n v="0.49999999999999994"/>
    <n v="3500"/>
    <n v="1749.9999999999998"/>
    <n v="874.99999999999989"/>
    <n v="0.5"/>
  </r>
  <r>
    <x v="0"/>
    <n v="1185732"/>
    <x v="169"/>
    <x v="3"/>
    <x v="19"/>
    <x v="23"/>
    <x v="0"/>
    <n v="0.35000000000000003"/>
    <n v="6000"/>
    <n v="2100"/>
    <n v="840"/>
    <n v="0.4"/>
  </r>
  <r>
    <x v="0"/>
    <n v="1185732"/>
    <x v="169"/>
    <x v="3"/>
    <x v="19"/>
    <x v="23"/>
    <x v="1"/>
    <n v="0.3000000000000001"/>
    <n v="3500"/>
    <n v="1050.0000000000005"/>
    <n v="367.50000000000011"/>
    <n v="0.35"/>
  </r>
  <r>
    <x v="0"/>
    <n v="1185732"/>
    <x v="169"/>
    <x v="3"/>
    <x v="19"/>
    <x v="23"/>
    <x v="2"/>
    <n v="0.25000000000000006"/>
    <n v="3750"/>
    <n v="937.50000000000023"/>
    <n v="328.12500000000006"/>
    <n v="0.35"/>
  </r>
  <r>
    <x v="0"/>
    <n v="1185732"/>
    <x v="169"/>
    <x v="3"/>
    <x v="19"/>
    <x v="23"/>
    <x v="3"/>
    <n v="0.25000000000000006"/>
    <n v="3500"/>
    <n v="875.00000000000023"/>
    <n v="350.00000000000011"/>
    <n v="0.4"/>
  </r>
  <r>
    <x v="0"/>
    <n v="1185732"/>
    <x v="169"/>
    <x v="3"/>
    <x v="19"/>
    <x v="23"/>
    <x v="4"/>
    <n v="0.4"/>
    <n v="3500"/>
    <n v="1400"/>
    <n v="489.99999999999994"/>
    <n v="0.35"/>
  </r>
  <r>
    <x v="0"/>
    <n v="1185732"/>
    <x v="169"/>
    <x v="3"/>
    <x v="19"/>
    <x v="23"/>
    <x v="5"/>
    <n v="0.45"/>
    <n v="5250"/>
    <n v="2362.5"/>
    <n v="1181.25"/>
    <n v="0.5"/>
  </r>
  <r>
    <x v="0"/>
    <n v="1185732"/>
    <x v="130"/>
    <x v="3"/>
    <x v="19"/>
    <x v="23"/>
    <x v="0"/>
    <n v="0.4"/>
    <n v="7500"/>
    <n v="3000"/>
    <n v="1200"/>
    <n v="0.4"/>
  </r>
  <r>
    <x v="0"/>
    <n v="1185732"/>
    <x v="130"/>
    <x v="3"/>
    <x v="19"/>
    <x v="23"/>
    <x v="1"/>
    <n v="0.35000000000000009"/>
    <n v="5000"/>
    <n v="1750.0000000000005"/>
    <n v="612.50000000000011"/>
    <n v="0.35"/>
  </r>
  <r>
    <x v="0"/>
    <n v="1185732"/>
    <x v="130"/>
    <x v="3"/>
    <x v="19"/>
    <x v="23"/>
    <x v="2"/>
    <n v="0.30000000000000004"/>
    <n v="4250"/>
    <n v="1275.0000000000002"/>
    <n v="446.25000000000006"/>
    <n v="0.35"/>
  </r>
  <r>
    <x v="0"/>
    <n v="1185732"/>
    <x v="130"/>
    <x v="3"/>
    <x v="19"/>
    <x v="23"/>
    <x v="3"/>
    <n v="0.30000000000000004"/>
    <n v="3750"/>
    <n v="1125.0000000000002"/>
    <n v="450.00000000000011"/>
    <n v="0.4"/>
  </r>
  <r>
    <x v="0"/>
    <n v="1185732"/>
    <x v="130"/>
    <x v="3"/>
    <x v="19"/>
    <x v="23"/>
    <x v="4"/>
    <n v="0.4"/>
    <n v="3750"/>
    <n v="1500"/>
    <n v="525"/>
    <n v="0.35"/>
  </r>
  <r>
    <x v="0"/>
    <n v="1185732"/>
    <x v="130"/>
    <x v="3"/>
    <x v="19"/>
    <x v="23"/>
    <x v="5"/>
    <n v="0.45"/>
    <n v="5500"/>
    <n v="2475"/>
    <n v="1237.5"/>
    <n v="0.5"/>
  </r>
  <r>
    <x v="0"/>
    <n v="1185732"/>
    <x v="131"/>
    <x v="3"/>
    <x v="19"/>
    <x v="23"/>
    <x v="0"/>
    <n v="0.4"/>
    <n v="7000"/>
    <n v="2800"/>
    <n v="1120"/>
    <n v="0.4"/>
  </r>
  <r>
    <x v="0"/>
    <n v="1185732"/>
    <x v="131"/>
    <x v="3"/>
    <x v="19"/>
    <x v="23"/>
    <x v="1"/>
    <n v="0.40000000000000008"/>
    <n v="4750"/>
    <n v="1900.0000000000005"/>
    <n v="665.00000000000011"/>
    <n v="0.35"/>
  </r>
  <r>
    <x v="0"/>
    <n v="1185732"/>
    <x v="131"/>
    <x v="3"/>
    <x v="19"/>
    <x v="23"/>
    <x v="2"/>
    <n v="0.35000000000000003"/>
    <n v="4000"/>
    <n v="1400.0000000000002"/>
    <n v="490.00000000000006"/>
    <n v="0.35"/>
  </r>
  <r>
    <x v="0"/>
    <n v="1185732"/>
    <x v="131"/>
    <x v="3"/>
    <x v="19"/>
    <x v="23"/>
    <x v="3"/>
    <n v="0.25000000000000006"/>
    <n v="3250"/>
    <n v="812.50000000000023"/>
    <n v="325.00000000000011"/>
    <n v="0.4"/>
  </r>
  <r>
    <x v="0"/>
    <n v="1185732"/>
    <x v="131"/>
    <x v="3"/>
    <x v="19"/>
    <x v="23"/>
    <x v="4"/>
    <n v="0.35000000000000003"/>
    <n v="3000"/>
    <n v="1050"/>
    <n v="367.5"/>
    <n v="0.35"/>
  </r>
  <r>
    <x v="0"/>
    <n v="1185732"/>
    <x v="131"/>
    <x v="3"/>
    <x v="19"/>
    <x v="23"/>
    <x v="5"/>
    <n v="0.4"/>
    <n v="4750"/>
    <n v="1900"/>
    <n v="950"/>
    <n v="0.5"/>
  </r>
  <r>
    <x v="0"/>
    <n v="1185732"/>
    <x v="170"/>
    <x v="3"/>
    <x v="19"/>
    <x v="23"/>
    <x v="0"/>
    <n v="0.35000000000000003"/>
    <n v="6000"/>
    <n v="2100"/>
    <n v="840"/>
    <n v="0.4"/>
  </r>
  <r>
    <x v="0"/>
    <n v="1185732"/>
    <x v="170"/>
    <x v="3"/>
    <x v="19"/>
    <x v="23"/>
    <x v="1"/>
    <n v="0.3000000000000001"/>
    <n v="4000"/>
    <n v="1200.0000000000005"/>
    <n v="420.00000000000011"/>
    <n v="0.35"/>
  </r>
  <r>
    <x v="0"/>
    <n v="1185732"/>
    <x v="170"/>
    <x v="3"/>
    <x v="19"/>
    <x v="23"/>
    <x v="2"/>
    <n v="0.15000000000000002"/>
    <n v="3000"/>
    <n v="450.00000000000006"/>
    <n v="157.5"/>
    <n v="0.35"/>
  </r>
  <r>
    <x v="0"/>
    <n v="1185732"/>
    <x v="170"/>
    <x v="3"/>
    <x v="19"/>
    <x v="23"/>
    <x v="3"/>
    <n v="0.15000000000000002"/>
    <n v="2750"/>
    <n v="412.50000000000006"/>
    <n v="165.00000000000003"/>
    <n v="0.4"/>
  </r>
  <r>
    <x v="0"/>
    <n v="1185732"/>
    <x v="170"/>
    <x v="3"/>
    <x v="19"/>
    <x v="23"/>
    <x v="4"/>
    <n v="0.25"/>
    <n v="2750"/>
    <n v="687.5"/>
    <n v="240.62499999999997"/>
    <n v="0.35"/>
  </r>
  <r>
    <x v="0"/>
    <n v="1185732"/>
    <x v="170"/>
    <x v="3"/>
    <x v="19"/>
    <x v="23"/>
    <x v="5"/>
    <n v="0.30000000000000004"/>
    <n v="3500"/>
    <n v="1050.0000000000002"/>
    <n v="525.00000000000011"/>
    <n v="0.5"/>
  </r>
  <r>
    <x v="0"/>
    <n v="1185732"/>
    <x v="171"/>
    <x v="3"/>
    <x v="19"/>
    <x v="23"/>
    <x v="0"/>
    <n v="0.35"/>
    <n v="5250"/>
    <n v="1837.4999999999998"/>
    <n v="735"/>
    <n v="0.4"/>
  </r>
  <r>
    <x v="0"/>
    <n v="1185732"/>
    <x v="171"/>
    <x v="3"/>
    <x v="19"/>
    <x v="23"/>
    <x v="1"/>
    <n v="0.25"/>
    <n v="3500"/>
    <n v="875"/>
    <n v="306.25"/>
    <n v="0.35"/>
  </r>
  <r>
    <x v="0"/>
    <n v="1185732"/>
    <x v="171"/>
    <x v="3"/>
    <x v="19"/>
    <x v="23"/>
    <x v="2"/>
    <n v="0.25"/>
    <n v="2500"/>
    <n v="625"/>
    <n v="218.75"/>
    <n v="0.35"/>
  </r>
  <r>
    <x v="0"/>
    <n v="1185732"/>
    <x v="171"/>
    <x v="3"/>
    <x v="19"/>
    <x v="23"/>
    <x v="3"/>
    <n v="0.25"/>
    <n v="2250"/>
    <n v="562.5"/>
    <n v="225"/>
    <n v="0.4"/>
  </r>
  <r>
    <x v="0"/>
    <n v="1185732"/>
    <x v="171"/>
    <x v="3"/>
    <x v="19"/>
    <x v="23"/>
    <x v="4"/>
    <n v="0.35"/>
    <n v="2250"/>
    <n v="787.5"/>
    <n v="275.625"/>
    <n v="0.35"/>
  </r>
  <r>
    <x v="0"/>
    <n v="1185732"/>
    <x v="171"/>
    <x v="3"/>
    <x v="19"/>
    <x v="23"/>
    <x v="5"/>
    <n v="0.39999999999999991"/>
    <n v="3500"/>
    <n v="1399.9999999999998"/>
    <n v="699.99999999999989"/>
    <n v="0.5"/>
  </r>
  <r>
    <x v="0"/>
    <n v="1185732"/>
    <x v="134"/>
    <x v="3"/>
    <x v="19"/>
    <x v="23"/>
    <x v="0"/>
    <n v="0.35000000000000003"/>
    <n v="5000"/>
    <n v="1750.0000000000002"/>
    <n v="700.00000000000011"/>
    <n v="0.4"/>
  </r>
  <r>
    <x v="0"/>
    <n v="1185732"/>
    <x v="134"/>
    <x v="3"/>
    <x v="19"/>
    <x v="23"/>
    <x v="1"/>
    <n v="0.25000000000000006"/>
    <n v="3500"/>
    <n v="875.00000000000023"/>
    <n v="306.25000000000006"/>
    <n v="0.35"/>
  </r>
  <r>
    <x v="0"/>
    <n v="1185732"/>
    <x v="134"/>
    <x v="3"/>
    <x v="19"/>
    <x v="23"/>
    <x v="2"/>
    <n v="0.25000000000000006"/>
    <n v="2950"/>
    <n v="737.50000000000011"/>
    <n v="258.125"/>
    <n v="0.35"/>
  </r>
  <r>
    <x v="0"/>
    <n v="1185732"/>
    <x v="134"/>
    <x v="3"/>
    <x v="19"/>
    <x v="23"/>
    <x v="3"/>
    <n v="0.25000000000000006"/>
    <n v="3250"/>
    <n v="812.50000000000023"/>
    <n v="325.00000000000011"/>
    <n v="0.4"/>
  </r>
  <r>
    <x v="0"/>
    <n v="1185732"/>
    <x v="134"/>
    <x v="3"/>
    <x v="19"/>
    <x v="23"/>
    <x v="4"/>
    <n v="0.44999999999999996"/>
    <n v="3000"/>
    <n v="1349.9999999999998"/>
    <n v="472.49999999999989"/>
    <n v="0.35"/>
  </r>
  <r>
    <x v="0"/>
    <n v="1185732"/>
    <x v="134"/>
    <x v="3"/>
    <x v="19"/>
    <x v="23"/>
    <x v="5"/>
    <n v="0.49999999999999983"/>
    <n v="4000"/>
    <n v="1999.9999999999993"/>
    <n v="999.99999999999966"/>
    <n v="0.5"/>
  </r>
  <r>
    <x v="0"/>
    <n v="1185732"/>
    <x v="135"/>
    <x v="3"/>
    <x v="19"/>
    <x v="23"/>
    <x v="0"/>
    <n v="0.44999999999999996"/>
    <n v="6500"/>
    <n v="2924.9999999999995"/>
    <n v="1169.9999999999998"/>
    <n v="0.4"/>
  </r>
  <r>
    <x v="0"/>
    <n v="1185732"/>
    <x v="135"/>
    <x v="3"/>
    <x v="19"/>
    <x v="23"/>
    <x v="1"/>
    <n v="0.35000000000000003"/>
    <n v="4500"/>
    <n v="1575.0000000000002"/>
    <n v="551.25"/>
    <n v="0.35"/>
  </r>
  <r>
    <x v="0"/>
    <n v="1185732"/>
    <x v="135"/>
    <x v="3"/>
    <x v="19"/>
    <x v="23"/>
    <x v="2"/>
    <n v="0.35000000000000003"/>
    <n v="4000"/>
    <n v="1400.0000000000002"/>
    <n v="490.00000000000006"/>
    <n v="0.35"/>
  </r>
  <r>
    <x v="0"/>
    <n v="1185732"/>
    <x v="135"/>
    <x v="3"/>
    <x v="19"/>
    <x v="23"/>
    <x v="3"/>
    <n v="0.35000000000000003"/>
    <n v="3500"/>
    <n v="1225.0000000000002"/>
    <n v="490.00000000000011"/>
    <n v="0.4"/>
  </r>
  <r>
    <x v="0"/>
    <n v="1185732"/>
    <x v="135"/>
    <x v="3"/>
    <x v="19"/>
    <x v="23"/>
    <x v="4"/>
    <n v="0.44999999999999996"/>
    <n v="3500"/>
    <n v="1574.9999999999998"/>
    <n v="551.24999999999989"/>
    <n v="0.35"/>
  </r>
  <r>
    <x v="0"/>
    <n v="1185732"/>
    <x v="135"/>
    <x v="3"/>
    <x v="19"/>
    <x v="23"/>
    <x v="5"/>
    <n v="0.49999999999999983"/>
    <n v="4500"/>
    <n v="2249.9999999999991"/>
    <n v="1124.9999999999995"/>
    <n v="0.5"/>
  </r>
  <r>
    <x v="0"/>
    <n v="1185732"/>
    <x v="118"/>
    <x v="3"/>
    <x v="20"/>
    <x v="24"/>
    <x v="0"/>
    <n v="0.25"/>
    <n v="6750"/>
    <n v="1687.5"/>
    <n v="675"/>
    <n v="0.4"/>
  </r>
  <r>
    <x v="0"/>
    <n v="1185732"/>
    <x v="118"/>
    <x v="3"/>
    <x v="20"/>
    <x v="24"/>
    <x v="1"/>
    <n v="0.25"/>
    <n v="4750"/>
    <n v="1187.5"/>
    <n v="415.625"/>
    <n v="0.35"/>
  </r>
  <r>
    <x v="0"/>
    <n v="1185732"/>
    <x v="118"/>
    <x v="3"/>
    <x v="20"/>
    <x v="24"/>
    <x v="2"/>
    <n v="0.15000000000000002"/>
    <n v="4750"/>
    <n v="712.50000000000011"/>
    <n v="249.37500000000003"/>
    <n v="0.35"/>
  </r>
  <r>
    <x v="0"/>
    <n v="1185732"/>
    <x v="118"/>
    <x v="3"/>
    <x v="20"/>
    <x v="24"/>
    <x v="3"/>
    <n v="0.20000000000000007"/>
    <n v="3250"/>
    <n v="650.00000000000023"/>
    <n v="260.00000000000011"/>
    <n v="0.4"/>
  </r>
  <r>
    <x v="0"/>
    <n v="1185732"/>
    <x v="118"/>
    <x v="3"/>
    <x v="20"/>
    <x v="24"/>
    <x v="4"/>
    <n v="0.35"/>
    <n v="3750"/>
    <n v="1312.5"/>
    <n v="459.37499999999994"/>
    <n v="0.35"/>
  </r>
  <r>
    <x v="0"/>
    <n v="1185732"/>
    <x v="118"/>
    <x v="3"/>
    <x v="20"/>
    <x v="24"/>
    <x v="5"/>
    <n v="0.25"/>
    <n v="4750"/>
    <n v="1187.5"/>
    <n v="593.75"/>
    <n v="0.5"/>
  </r>
  <r>
    <x v="0"/>
    <n v="1185732"/>
    <x v="119"/>
    <x v="3"/>
    <x v="20"/>
    <x v="24"/>
    <x v="0"/>
    <n v="0.25"/>
    <n v="7250"/>
    <n v="1812.5"/>
    <n v="725"/>
    <n v="0.4"/>
  </r>
  <r>
    <x v="0"/>
    <n v="1185732"/>
    <x v="119"/>
    <x v="3"/>
    <x v="20"/>
    <x v="24"/>
    <x v="1"/>
    <n v="0.25"/>
    <n v="3750"/>
    <n v="937.5"/>
    <n v="328.125"/>
    <n v="0.35"/>
  </r>
  <r>
    <x v="0"/>
    <n v="1185732"/>
    <x v="119"/>
    <x v="3"/>
    <x v="20"/>
    <x v="24"/>
    <x v="2"/>
    <n v="0.15000000000000002"/>
    <n v="4250"/>
    <n v="637.50000000000011"/>
    <n v="223.12500000000003"/>
    <n v="0.35"/>
  </r>
  <r>
    <x v="0"/>
    <n v="1185732"/>
    <x v="119"/>
    <x v="3"/>
    <x v="20"/>
    <x v="24"/>
    <x v="3"/>
    <n v="0.20000000000000007"/>
    <n v="3000"/>
    <n v="600.00000000000023"/>
    <n v="240.00000000000011"/>
    <n v="0.4"/>
  </r>
  <r>
    <x v="0"/>
    <n v="1185732"/>
    <x v="119"/>
    <x v="3"/>
    <x v="20"/>
    <x v="24"/>
    <x v="4"/>
    <n v="0.35"/>
    <n v="3750"/>
    <n v="1312.5"/>
    <n v="459.37499999999994"/>
    <n v="0.35"/>
  </r>
  <r>
    <x v="0"/>
    <n v="1185732"/>
    <x v="119"/>
    <x v="3"/>
    <x v="20"/>
    <x v="24"/>
    <x v="5"/>
    <n v="0.25"/>
    <n v="4500"/>
    <n v="1125"/>
    <n v="562.5"/>
    <n v="0.5"/>
  </r>
  <r>
    <x v="0"/>
    <n v="1185732"/>
    <x v="2"/>
    <x v="3"/>
    <x v="20"/>
    <x v="24"/>
    <x v="0"/>
    <n v="0.30000000000000004"/>
    <n v="6700"/>
    <n v="2010.0000000000002"/>
    <n v="804.00000000000011"/>
    <n v="0.4"/>
  </r>
  <r>
    <x v="0"/>
    <n v="1185732"/>
    <x v="2"/>
    <x v="3"/>
    <x v="20"/>
    <x v="24"/>
    <x v="1"/>
    <n v="0.30000000000000004"/>
    <n v="3500"/>
    <n v="1050.0000000000002"/>
    <n v="367.50000000000006"/>
    <n v="0.35"/>
  </r>
  <r>
    <x v="0"/>
    <n v="1185732"/>
    <x v="2"/>
    <x v="3"/>
    <x v="20"/>
    <x v="24"/>
    <x v="2"/>
    <n v="0.20000000000000007"/>
    <n v="4000"/>
    <n v="800.00000000000023"/>
    <n v="280.00000000000006"/>
    <n v="0.35"/>
  </r>
  <r>
    <x v="0"/>
    <n v="1185732"/>
    <x v="2"/>
    <x v="3"/>
    <x v="20"/>
    <x v="24"/>
    <x v="3"/>
    <n v="0.25"/>
    <n v="2500"/>
    <n v="625"/>
    <n v="250"/>
    <n v="0.4"/>
  </r>
  <r>
    <x v="0"/>
    <n v="1185732"/>
    <x v="2"/>
    <x v="3"/>
    <x v="20"/>
    <x v="24"/>
    <x v="4"/>
    <n v="0.4"/>
    <n v="3000"/>
    <n v="1200"/>
    <n v="420"/>
    <n v="0.35"/>
  </r>
  <r>
    <x v="0"/>
    <n v="1185732"/>
    <x v="2"/>
    <x v="3"/>
    <x v="20"/>
    <x v="24"/>
    <x v="5"/>
    <n v="0.30000000000000004"/>
    <n v="4000"/>
    <n v="1200.0000000000002"/>
    <n v="600.00000000000011"/>
    <n v="0.5"/>
  </r>
  <r>
    <x v="0"/>
    <n v="1185732"/>
    <x v="3"/>
    <x v="3"/>
    <x v="20"/>
    <x v="24"/>
    <x v="0"/>
    <n v="0.30000000000000004"/>
    <n v="6250"/>
    <n v="1875.0000000000002"/>
    <n v="750.00000000000011"/>
    <n v="0.4"/>
  </r>
  <r>
    <x v="0"/>
    <n v="1185732"/>
    <x v="3"/>
    <x v="3"/>
    <x v="20"/>
    <x v="24"/>
    <x v="1"/>
    <n v="0.25000000000000006"/>
    <n v="3250"/>
    <n v="812.50000000000023"/>
    <n v="284.37500000000006"/>
    <n v="0.35"/>
  </r>
  <r>
    <x v="0"/>
    <n v="1185732"/>
    <x v="3"/>
    <x v="3"/>
    <x v="20"/>
    <x v="24"/>
    <x v="2"/>
    <n v="0.15000000000000008"/>
    <n v="3250"/>
    <n v="487.50000000000023"/>
    <n v="170.62500000000006"/>
    <n v="0.35"/>
  </r>
  <r>
    <x v="0"/>
    <n v="1185732"/>
    <x v="3"/>
    <x v="3"/>
    <x v="20"/>
    <x v="24"/>
    <x v="3"/>
    <n v="0.2"/>
    <n v="2500"/>
    <n v="500"/>
    <n v="200"/>
    <n v="0.4"/>
  </r>
  <r>
    <x v="0"/>
    <n v="1185732"/>
    <x v="3"/>
    <x v="3"/>
    <x v="20"/>
    <x v="24"/>
    <x v="4"/>
    <n v="0.35000000000000003"/>
    <n v="2750"/>
    <n v="962.50000000000011"/>
    <n v="336.875"/>
    <n v="0.35"/>
  </r>
  <r>
    <x v="0"/>
    <n v="1185732"/>
    <x v="3"/>
    <x v="3"/>
    <x v="20"/>
    <x v="24"/>
    <x v="5"/>
    <n v="0.25000000000000006"/>
    <n v="4000"/>
    <n v="1000.0000000000002"/>
    <n v="500.00000000000011"/>
    <n v="0.5"/>
  </r>
  <r>
    <x v="0"/>
    <n v="1185732"/>
    <x v="120"/>
    <x v="3"/>
    <x v="20"/>
    <x v="24"/>
    <x v="0"/>
    <n v="0.35000000000000003"/>
    <n v="6700"/>
    <n v="2345"/>
    <n v="938"/>
    <n v="0.4"/>
  </r>
  <r>
    <x v="0"/>
    <n v="1185732"/>
    <x v="120"/>
    <x v="3"/>
    <x v="20"/>
    <x v="24"/>
    <x v="1"/>
    <n v="0.3000000000000001"/>
    <n v="3750"/>
    <n v="1125.0000000000005"/>
    <n v="393.75000000000011"/>
    <n v="0.35"/>
  </r>
  <r>
    <x v="0"/>
    <n v="1185732"/>
    <x v="120"/>
    <x v="3"/>
    <x v="20"/>
    <x v="24"/>
    <x v="2"/>
    <n v="0.25000000000000006"/>
    <n v="3500"/>
    <n v="875.00000000000023"/>
    <n v="306.25000000000006"/>
    <n v="0.35"/>
  </r>
  <r>
    <x v="0"/>
    <n v="1185732"/>
    <x v="120"/>
    <x v="3"/>
    <x v="20"/>
    <x v="24"/>
    <x v="3"/>
    <n v="0.25000000000000006"/>
    <n v="2750"/>
    <n v="687.50000000000011"/>
    <n v="275.00000000000006"/>
    <n v="0.4"/>
  </r>
  <r>
    <x v="0"/>
    <n v="1185732"/>
    <x v="120"/>
    <x v="3"/>
    <x v="20"/>
    <x v="24"/>
    <x v="4"/>
    <n v="0.39999999999999997"/>
    <n v="3000"/>
    <n v="1200"/>
    <n v="420"/>
    <n v="0.35"/>
  </r>
  <r>
    <x v="0"/>
    <n v="1185732"/>
    <x v="120"/>
    <x v="3"/>
    <x v="20"/>
    <x v="24"/>
    <x v="5"/>
    <n v="0.44999999999999996"/>
    <n v="4000"/>
    <n v="1799.9999999999998"/>
    <n v="899.99999999999989"/>
    <n v="0.5"/>
  </r>
  <r>
    <x v="0"/>
    <n v="1185732"/>
    <x v="121"/>
    <x v="3"/>
    <x v="20"/>
    <x v="24"/>
    <x v="0"/>
    <n v="0.30000000000000004"/>
    <n v="6500"/>
    <n v="1950.0000000000002"/>
    <n v="780.00000000000011"/>
    <n v="0.4"/>
  </r>
  <r>
    <x v="0"/>
    <n v="1185732"/>
    <x v="121"/>
    <x v="3"/>
    <x v="20"/>
    <x v="24"/>
    <x v="1"/>
    <n v="0.25000000000000011"/>
    <n v="4000"/>
    <n v="1000.0000000000005"/>
    <n v="350.00000000000011"/>
    <n v="0.35"/>
  </r>
  <r>
    <x v="0"/>
    <n v="1185732"/>
    <x v="121"/>
    <x v="3"/>
    <x v="20"/>
    <x v="24"/>
    <x v="2"/>
    <n v="0.20000000000000007"/>
    <n v="4250"/>
    <n v="850.00000000000023"/>
    <n v="297.50000000000006"/>
    <n v="0.35"/>
  </r>
  <r>
    <x v="0"/>
    <n v="1185732"/>
    <x v="121"/>
    <x v="3"/>
    <x v="20"/>
    <x v="24"/>
    <x v="3"/>
    <n v="0.20000000000000007"/>
    <n v="4000"/>
    <n v="800.00000000000023"/>
    <n v="320.00000000000011"/>
    <n v="0.4"/>
  </r>
  <r>
    <x v="0"/>
    <n v="1185732"/>
    <x v="121"/>
    <x v="3"/>
    <x v="20"/>
    <x v="24"/>
    <x v="4"/>
    <n v="0.35000000000000003"/>
    <n v="4000"/>
    <n v="1400.0000000000002"/>
    <n v="490.00000000000006"/>
    <n v="0.35"/>
  </r>
  <r>
    <x v="0"/>
    <n v="1185732"/>
    <x v="121"/>
    <x v="3"/>
    <x v="20"/>
    <x v="24"/>
    <x v="5"/>
    <n v="0.4"/>
    <n v="5750"/>
    <n v="2300"/>
    <n v="1150"/>
    <n v="0.5"/>
  </r>
  <r>
    <x v="0"/>
    <n v="1185732"/>
    <x v="6"/>
    <x v="3"/>
    <x v="20"/>
    <x v="24"/>
    <x v="0"/>
    <n v="0.35000000000000003"/>
    <n v="8000"/>
    <n v="2800.0000000000005"/>
    <n v="1120.0000000000002"/>
    <n v="0.4"/>
  </r>
  <r>
    <x v="0"/>
    <n v="1185732"/>
    <x v="6"/>
    <x v="3"/>
    <x v="20"/>
    <x v="24"/>
    <x v="1"/>
    <n v="0.3000000000000001"/>
    <n v="5500"/>
    <n v="1650.0000000000005"/>
    <n v="577.50000000000011"/>
    <n v="0.35"/>
  </r>
  <r>
    <x v="0"/>
    <n v="1185732"/>
    <x v="6"/>
    <x v="3"/>
    <x v="20"/>
    <x v="24"/>
    <x v="2"/>
    <n v="0.25000000000000006"/>
    <n v="4750"/>
    <n v="1187.5000000000002"/>
    <n v="415.62500000000006"/>
    <n v="0.35"/>
  </r>
  <r>
    <x v="0"/>
    <n v="1185732"/>
    <x v="6"/>
    <x v="3"/>
    <x v="20"/>
    <x v="24"/>
    <x v="3"/>
    <n v="0.25000000000000006"/>
    <n v="4250"/>
    <n v="1062.5000000000002"/>
    <n v="425.00000000000011"/>
    <n v="0.4"/>
  </r>
  <r>
    <x v="0"/>
    <n v="1185732"/>
    <x v="6"/>
    <x v="3"/>
    <x v="20"/>
    <x v="24"/>
    <x v="4"/>
    <n v="0.35000000000000003"/>
    <n v="4250"/>
    <n v="1487.5000000000002"/>
    <n v="520.625"/>
    <n v="0.35"/>
  </r>
  <r>
    <x v="0"/>
    <n v="1185732"/>
    <x v="6"/>
    <x v="3"/>
    <x v="20"/>
    <x v="24"/>
    <x v="5"/>
    <n v="0.4"/>
    <n v="6000"/>
    <n v="2400"/>
    <n v="1200"/>
    <n v="0.5"/>
  </r>
  <r>
    <x v="0"/>
    <n v="1185732"/>
    <x v="7"/>
    <x v="3"/>
    <x v="20"/>
    <x v="24"/>
    <x v="0"/>
    <n v="0.35000000000000003"/>
    <n v="7500"/>
    <n v="2625.0000000000005"/>
    <n v="1050.0000000000002"/>
    <n v="0.4"/>
  </r>
  <r>
    <x v="0"/>
    <n v="1185732"/>
    <x v="7"/>
    <x v="3"/>
    <x v="20"/>
    <x v="24"/>
    <x v="1"/>
    <n v="0.35000000000000009"/>
    <n v="5250"/>
    <n v="1837.5000000000005"/>
    <n v="643.12500000000011"/>
    <n v="0.35"/>
  </r>
  <r>
    <x v="0"/>
    <n v="1185732"/>
    <x v="7"/>
    <x v="3"/>
    <x v="20"/>
    <x v="24"/>
    <x v="2"/>
    <n v="0.30000000000000004"/>
    <n v="4500"/>
    <n v="1350.0000000000002"/>
    <n v="472.50000000000006"/>
    <n v="0.35"/>
  </r>
  <r>
    <x v="0"/>
    <n v="1185732"/>
    <x v="7"/>
    <x v="3"/>
    <x v="20"/>
    <x v="24"/>
    <x v="3"/>
    <n v="0.20000000000000007"/>
    <n v="3750"/>
    <n v="750.00000000000023"/>
    <n v="300.00000000000011"/>
    <n v="0.4"/>
  </r>
  <r>
    <x v="0"/>
    <n v="1185732"/>
    <x v="7"/>
    <x v="3"/>
    <x v="20"/>
    <x v="24"/>
    <x v="4"/>
    <n v="0.30000000000000004"/>
    <n v="3500"/>
    <n v="1050.0000000000002"/>
    <n v="367.50000000000006"/>
    <n v="0.35"/>
  </r>
  <r>
    <x v="0"/>
    <n v="1185732"/>
    <x v="7"/>
    <x v="3"/>
    <x v="20"/>
    <x v="24"/>
    <x v="5"/>
    <n v="0.35000000000000003"/>
    <n v="5250"/>
    <n v="1837.5000000000002"/>
    <n v="918.75000000000011"/>
    <n v="0.5"/>
  </r>
  <r>
    <x v="0"/>
    <n v="1185732"/>
    <x v="122"/>
    <x v="3"/>
    <x v="20"/>
    <x v="24"/>
    <x v="0"/>
    <n v="0.30000000000000004"/>
    <n v="6500"/>
    <n v="1950.0000000000002"/>
    <n v="780.00000000000011"/>
    <n v="0.4"/>
  </r>
  <r>
    <x v="0"/>
    <n v="1185732"/>
    <x v="122"/>
    <x v="3"/>
    <x v="20"/>
    <x v="24"/>
    <x v="1"/>
    <n v="0.25000000000000011"/>
    <n v="4500"/>
    <n v="1125.0000000000005"/>
    <n v="393.75000000000011"/>
    <n v="0.35"/>
  </r>
  <r>
    <x v="0"/>
    <n v="1185732"/>
    <x v="122"/>
    <x v="3"/>
    <x v="20"/>
    <x v="24"/>
    <x v="2"/>
    <n v="0.10000000000000002"/>
    <n v="3500"/>
    <n v="350.00000000000006"/>
    <n v="122.50000000000001"/>
    <n v="0.35"/>
  </r>
  <r>
    <x v="0"/>
    <n v="1185732"/>
    <x v="122"/>
    <x v="3"/>
    <x v="20"/>
    <x v="24"/>
    <x v="3"/>
    <n v="0.10000000000000002"/>
    <n v="3250"/>
    <n v="325.00000000000006"/>
    <n v="130.00000000000003"/>
    <n v="0.4"/>
  </r>
  <r>
    <x v="0"/>
    <n v="1185732"/>
    <x v="122"/>
    <x v="3"/>
    <x v="20"/>
    <x v="24"/>
    <x v="4"/>
    <n v="0.2"/>
    <n v="3250"/>
    <n v="650"/>
    <n v="227.49999999999997"/>
    <n v="0.35"/>
  </r>
  <r>
    <x v="0"/>
    <n v="1185732"/>
    <x v="122"/>
    <x v="3"/>
    <x v="20"/>
    <x v="24"/>
    <x v="5"/>
    <n v="0.25000000000000006"/>
    <n v="4000"/>
    <n v="1000.0000000000002"/>
    <n v="500.00000000000011"/>
    <n v="0.5"/>
  </r>
  <r>
    <x v="0"/>
    <n v="1185732"/>
    <x v="123"/>
    <x v="3"/>
    <x v="20"/>
    <x v="24"/>
    <x v="0"/>
    <n v="0.3"/>
    <n v="5750"/>
    <n v="1725"/>
    <n v="690"/>
    <n v="0.4"/>
  </r>
  <r>
    <x v="0"/>
    <n v="1185732"/>
    <x v="123"/>
    <x v="3"/>
    <x v="20"/>
    <x v="24"/>
    <x v="1"/>
    <n v="0.2"/>
    <n v="4000"/>
    <n v="800"/>
    <n v="280"/>
    <n v="0.35"/>
  </r>
  <r>
    <x v="0"/>
    <n v="1185732"/>
    <x v="123"/>
    <x v="3"/>
    <x v="20"/>
    <x v="24"/>
    <x v="2"/>
    <n v="0.2"/>
    <n v="3000"/>
    <n v="600"/>
    <n v="210"/>
    <n v="0.35"/>
  </r>
  <r>
    <x v="0"/>
    <n v="1185732"/>
    <x v="123"/>
    <x v="3"/>
    <x v="20"/>
    <x v="24"/>
    <x v="3"/>
    <n v="0.2"/>
    <n v="2750"/>
    <n v="550"/>
    <n v="220"/>
    <n v="0.4"/>
  </r>
  <r>
    <x v="0"/>
    <n v="1185732"/>
    <x v="123"/>
    <x v="3"/>
    <x v="20"/>
    <x v="24"/>
    <x v="4"/>
    <n v="0.3"/>
    <n v="2750"/>
    <n v="825"/>
    <n v="288.75"/>
    <n v="0.35"/>
  </r>
  <r>
    <x v="0"/>
    <n v="1185732"/>
    <x v="123"/>
    <x v="3"/>
    <x v="20"/>
    <x v="24"/>
    <x v="5"/>
    <n v="0.34999999999999992"/>
    <n v="4000"/>
    <n v="1399.9999999999998"/>
    <n v="699.99999999999989"/>
    <n v="0.5"/>
  </r>
  <r>
    <x v="0"/>
    <n v="1185732"/>
    <x v="10"/>
    <x v="3"/>
    <x v="20"/>
    <x v="24"/>
    <x v="0"/>
    <n v="0.30000000000000004"/>
    <n v="5500"/>
    <n v="1650.0000000000002"/>
    <n v="660.00000000000011"/>
    <n v="0.4"/>
  </r>
  <r>
    <x v="0"/>
    <n v="1185732"/>
    <x v="10"/>
    <x v="3"/>
    <x v="20"/>
    <x v="24"/>
    <x v="1"/>
    <n v="0.20000000000000007"/>
    <n v="4000"/>
    <n v="800.00000000000023"/>
    <n v="280.00000000000006"/>
    <n v="0.35"/>
  </r>
  <r>
    <x v="0"/>
    <n v="1185732"/>
    <x v="10"/>
    <x v="3"/>
    <x v="20"/>
    <x v="24"/>
    <x v="2"/>
    <n v="0.20000000000000007"/>
    <n v="3450"/>
    <n v="690.00000000000023"/>
    <n v="241.50000000000006"/>
    <n v="0.35"/>
  </r>
  <r>
    <x v="0"/>
    <n v="1185732"/>
    <x v="10"/>
    <x v="3"/>
    <x v="20"/>
    <x v="24"/>
    <x v="3"/>
    <n v="0.20000000000000007"/>
    <n v="3750"/>
    <n v="750.00000000000023"/>
    <n v="300.00000000000011"/>
    <n v="0.4"/>
  </r>
  <r>
    <x v="0"/>
    <n v="1185732"/>
    <x v="10"/>
    <x v="3"/>
    <x v="20"/>
    <x v="24"/>
    <x v="4"/>
    <n v="0.39999999999999997"/>
    <n v="3500"/>
    <n v="1399.9999999999998"/>
    <n v="489.99999999999989"/>
    <n v="0.35"/>
  </r>
  <r>
    <x v="0"/>
    <n v="1185732"/>
    <x v="10"/>
    <x v="3"/>
    <x v="20"/>
    <x v="24"/>
    <x v="5"/>
    <n v="0.44999999999999984"/>
    <n v="4500"/>
    <n v="2024.9999999999993"/>
    <n v="1012.4999999999997"/>
    <n v="0.5"/>
  </r>
  <r>
    <x v="0"/>
    <n v="1185732"/>
    <x v="11"/>
    <x v="3"/>
    <x v="20"/>
    <x v="24"/>
    <x v="0"/>
    <n v="0.39999999999999997"/>
    <n v="7000"/>
    <n v="2799.9999999999995"/>
    <n v="1119.9999999999998"/>
    <n v="0.4"/>
  </r>
  <r>
    <x v="0"/>
    <n v="1185732"/>
    <x v="11"/>
    <x v="3"/>
    <x v="20"/>
    <x v="24"/>
    <x v="1"/>
    <n v="0.30000000000000004"/>
    <n v="5000"/>
    <n v="1500.0000000000002"/>
    <n v="525"/>
    <n v="0.35"/>
  </r>
  <r>
    <x v="0"/>
    <n v="1185732"/>
    <x v="11"/>
    <x v="3"/>
    <x v="20"/>
    <x v="24"/>
    <x v="2"/>
    <n v="0.30000000000000004"/>
    <n v="4500"/>
    <n v="1350.0000000000002"/>
    <n v="472.50000000000006"/>
    <n v="0.35"/>
  </r>
  <r>
    <x v="0"/>
    <n v="1185732"/>
    <x v="11"/>
    <x v="3"/>
    <x v="20"/>
    <x v="24"/>
    <x v="3"/>
    <n v="0.30000000000000004"/>
    <n v="4000"/>
    <n v="1200.0000000000002"/>
    <n v="480.00000000000011"/>
    <n v="0.4"/>
  </r>
  <r>
    <x v="0"/>
    <n v="1185732"/>
    <x v="11"/>
    <x v="3"/>
    <x v="20"/>
    <x v="24"/>
    <x v="4"/>
    <n v="0.39999999999999997"/>
    <n v="4000"/>
    <n v="1599.9999999999998"/>
    <n v="559.99999999999989"/>
    <n v="0.35"/>
  </r>
  <r>
    <x v="0"/>
    <n v="1185732"/>
    <x v="11"/>
    <x v="3"/>
    <x v="20"/>
    <x v="24"/>
    <x v="5"/>
    <n v="0.44999999999999984"/>
    <n v="5000"/>
    <n v="2249.9999999999991"/>
    <n v="1124.9999999999995"/>
    <n v="0.5"/>
  </r>
  <r>
    <x v="2"/>
    <n v="1128299"/>
    <x v="145"/>
    <x v="2"/>
    <x v="21"/>
    <x v="25"/>
    <x v="0"/>
    <n v="0.30000000000000004"/>
    <n v="3500"/>
    <n v="1050.0000000000002"/>
    <n v="367.50000000000006"/>
    <n v="0.35"/>
  </r>
  <r>
    <x v="2"/>
    <n v="1128299"/>
    <x v="145"/>
    <x v="2"/>
    <x v="21"/>
    <x v="25"/>
    <x v="1"/>
    <n v="0.4"/>
    <n v="3500"/>
    <n v="1400"/>
    <n v="489.99999999999994"/>
    <n v="0.35"/>
  </r>
  <r>
    <x v="2"/>
    <n v="1128299"/>
    <x v="145"/>
    <x v="2"/>
    <x v="21"/>
    <x v="25"/>
    <x v="2"/>
    <n v="0.4"/>
    <n v="3500"/>
    <n v="1400"/>
    <n v="489.99999999999994"/>
    <n v="0.35"/>
  </r>
  <r>
    <x v="2"/>
    <n v="1128299"/>
    <x v="145"/>
    <x v="2"/>
    <x v="21"/>
    <x v="25"/>
    <x v="3"/>
    <n v="0.4"/>
    <n v="2000"/>
    <n v="800"/>
    <n v="280"/>
    <n v="0.35"/>
  </r>
  <r>
    <x v="2"/>
    <n v="1128299"/>
    <x v="145"/>
    <x v="2"/>
    <x v="21"/>
    <x v="25"/>
    <x v="4"/>
    <n v="0.45000000000000007"/>
    <n v="1500"/>
    <n v="675.00000000000011"/>
    <n v="270.00000000000006"/>
    <n v="0.4"/>
  </r>
  <r>
    <x v="2"/>
    <n v="1128299"/>
    <x v="145"/>
    <x v="2"/>
    <x v="21"/>
    <x v="25"/>
    <x v="5"/>
    <n v="0.4"/>
    <n v="4000"/>
    <n v="1600"/>
    <n v="480"/>
    <n v="0.3"/>
  </r>
  <r>
    <x v="2"/>
    <n v="1128299"/>
    <x v="146"/>
    <x v="2"/>
    <x v="21"/>
    <x v="25"/>
    <x v="0"/>
    <n v="0.30000000000000004"/>
    <n v="4500"/>
    <n v="1350.0000000000002"/>
    <n v="472.50000000000006"/>
    <n v="0.35"/>
  </r>
  <r>
    <x v="2"/>
    <n v="1128299"/>
    <x v="146"/>
    <x v="2"/>
    <x v="21"/>
    <x v="25"/>
    <x v="1"/>
    <n v="0.4"/>
    <n v="3500"/>
    <n v="1400"/>
    <n v="489.99999999999994"/>
    <n v="0.35"/>
  </r>
  <r>
    <x v="2"/>
    <n v="1128299"/>
    <x v="146"/>
    <x v="2"/>
    <x v="21"/>
    <x v="25"/>
    <x v="2"/>
    <n v="0.4"/>
    <n v="3500"/>
    <n v="1400"/>
    <n v="489.99999999999994"/>
    <n v="0.35"/>
  </r>
  <r>
    <x v="2"/>
    <n v="1128299"/>
    <x v="146"/>
    <x v="2"/>
    <x v="21"/>
    <x v="25"/>
    <x v="3"/>
    <n v="0.4"/>
    <n v="2000"/>
    <n v="800"/>
    <n v="280"/>
    <n v="0.35"/>
  </r>
  <r>
    <x v="2"/>
    <n v="1128299"/>
    <x v="146"/>
    <x v="2"/>
    <x v="21"/>
    <x v="25"/>
    <x v="4"/>
    <n v="0.45000000000000007"/>
    <n v="1250"/>
    <n v="562.50000000000011"/>
    <n v="225.00000000000006"/>
    <n v="0.4"/>
  </r>
  <r>
    <x v="2"/>
    <n v="1128299"/>
    <x v="146"/>
    <x v="2"/>
    <x v="21"/>
    <x v="25"/>
    <x v="5"/>
    <n v="0.4"/>
    <n v="3250"/>
    <n v="1300"/>
    <n v="390"/>
    <n v="0.3"/>
  </r>
  <r>
    <x v="2"/>
    <n v="1128299"/>
    <x v="147"/>
    <x v="2"/>
    <x v="21"/>
    <x v="25"/>
    <x v="0"/>
    <n v="0.4"/>
    <n v="4750"/>
    <n v="1900"/>
    <n v="665"/>
    <n v="0.35"/>
  </r>
  <r>
    <x v="2"/>
    <n v="1128299"/>
    <x v="147"/>
    <x v="2"/>
    <x v="21"/>
    <x v="25"/>
    <x v="1"/>
    <n v="0.5"/>
    <n v="3250"/>
    <n v="1625"/>
    <n v="568.75"/>
    <n v="0.35"/>
  </r>
  <r>
    <x v="2"/>
    <n v="1128299"/>
    <x v="147"/>
    <x v="2"/>
    <x v="21"/>
    <x v="25"/>
    <x v="2"/>
    <n v="0.54999999999999993"/>
    <n v="3500"/>
    <n v="1924.9999999999998"/>
    <n v="673.74999999999989"/>
    <n v="0.35"/>
  </r>
  <r>
    <x v="2"/>
    <n v="1128299"/>
    <x v="147"/>
    <x v="2"/>
    <x v="21"/>
    <x v="25"/>
    <x v="3"/>
    <n v="0.5"/>
    <n v="2500"/>
    <n v="1250"/>
    <n v="437.5"/>
    <n v="0.35"/>
  </r>
  <r>
    <x v="2"/>
    <n v="1128299"/>
    <x v="147"/>
    <x v="2"/>
    <x v="21"/>
    <x v="25"/>
    <x v="4"/>
    <n v="0.55000000000000004"/>
    <n v="1000"/>
    <n v="550"/>
    <n v="220"/>
    <n v="0.4"/>
  </r>
  <r>
    <x v="2"/>
    <n v="1128299"/>
    <x v="147"/>
    <x v="2"/>
    <x v="21"/>
    <x v="25"/>
    <x v="5"/>
    <n v="0.5"/>
    <n v="3000"/>
    <n v="1500"/>
    <n v="450"/>
    <n v="0.3"/>
  </r>
  <r>
    <x v="2"/>
    <n v="1128299"/>
    <x v="148"/>
    <x v="2"/>
    <x v="21"/>
    <x v="25"/>
    <x v="0"/>
    <n v="0.55000000000000004"/>
    <n v="4750"/>
    <n v="2612.5"/>
    <n v="914.37499999999989"/>
    <n v="0.35"/>
  </r>
  <r>
    <x v="2"/>
    <n v="1128299"/>
    <x v="148"/>
    <x v="2"/>
    <x v="21"/>
    <x v="25"/>
    <x v="1"/>
    <n v="0.60000000000000009"/>
    <n v="2750"/>
    <n v="1650.0000000000002"/>
    <n v="577.5"/>
    <n v="0.35"/>
  </r>
  <r>
    <x v="2"/>
    <n v="1128299"/>
    <x v="148"/>
    <x v="2"/>
    <x v="21"/>
    <x v="25"/>
    <x v="2"/>
    <n v="0.60000000000000009"/>
    <n v="3250"/>
    <n v="1950.0000000000002"/>
    <n v="682.5"/>
    <n v="0.35"/>
  </r>
  <r>
    <x v="2"/>
    <n v="1128299"/>
    <x v="148"/>
    <x v="2"/>
    <x v="21"/>
    <x v="25"/>
    <x v="3"/>
    <n v="0.45000000000000007"/>
    <n v="2250"/>
    <n v="1012.5000000000001"/>
    <n v="354.375"/>
    <n v="0.35"/>
  </r>
  <r>
    <x v="2"/>
    <n v="1128299"/>
    <x v="148"/>
    <x v="2"/>
    <x v="21"/>
    <x v="25"/>
    <x v="4"/>
    <n v="0.50000000000000011"/>
    <n v="1250"/>
    <n v="625.00000000000011"/>
    <n v="250.00000000000006"/>
    <n v="0.4"/>
  </r>
  <r>
    <x v="2"/>
    <n v="1128299"/>
    <x v="148"/>
    <x v="2"/>
    <x v="21"/>
    <x v="25"/>
    <x v="5"/>
    <n v="0.65000000000000013"/>
    <n v="3000"/>
    <n v="1950.0000000000005"/>
    <n v="585.00000000000011"/>
    <n v="0.3"/>
  </r>
  <r>
    <x v="2"/>
    <n v="1128299"/>
    <x v="149"/>
    <x v="2"/>
    <x v="21"/>
    <x v="25"/>
    <x v="0"/>
    <n v="0.5"/>
    <n v="5000"/>
    <n v="2500"/>
    <n v="875"/>
    <n v="0.35"/>
  </r>
  <r>
    <x v="2"/>
    <n v="1128299"/>
    <x v="149"/>
    <x v="2"/>
    <x v="21"/>
    <x v="25"/>
    <x v="1"/>
    <n v="0.55000000000000004"/>
    <n v="3500"/>
    <n v="1925.0000000000002"/>
    <n v="673.75"/>
    <n v="0.35"/>
  </r>
  <r>
    <x v="2"/>
    <n v="1128299"/>
    <x v="149"/>
    <x v="2"/>
    <x v="21"/>
    <x v="25"/>
    <x v="2"/>
    <n v="0.55000000000000004"/>
    <n v="3500"/>
    <n v="1925.0000000000002"/>
    <n v="673.75"/>
    <n v="0.35"/>
  </r>
  <r>
    <x v="2"/>
    <n v="1128299"/>
    <x v="149"/>
    <x v="2"/>
    <x v="21"/>
    <x v="25"/>
    <x v="3"/>
    <n v="0.5"/>
    <n v="2750"/>
    <n v="1375"/>
    <n v="481.24999999999994"/>
    <n v="0.35"/>
  </r>
  <r>
    <x v="2"/>
    <n v="1128299"/>
    <x v="149"/>
    <x v="2"/>
    <x v="21"/>
    <x v="25"/>
    <x v="4"/>
    <n v="0.44999999999999996"/>
    <n v="1750"/>
    <n v="787.49999999999989"/>
    <n v="315"/>
    <n v="0.4"/>
  </r>
  <r>
    <x v="2"/>
    <n v="1128299"/>
    <x v="149"/>
    <x v="2"/>
    <x v="21"/>
    <x v="25"/>
    <x v="5"/>
    <n v="0.6"/>
    <n v="5250"/>
    <n v="3150"/>
    <n v="945"/>
    <n v="0.3"/>
  </r>
  <r>
    <x v="2"/>
    <n v="1128299"/>
    <x v="150"/>
    <x v="2"/>
    <x v="21"/>
    <x v="25"/>
    <x v="0"/>
    <n v="0.54999999999999993"/>
    <n v="7750"/>
    <n v="4262.4999999999991"/>
    <n v="1491.8749999999995"/>
    <n v="0.35"/>
  </r>
  <r>
    <x v="2"/>
    <n v="1128299"/>
    <x v="150"/>
    <x v="2"/>
    <x v="21"/>
    <x v="25"/>
    <x v="1"/>
    <n v="0.64999999999999991"/>
    <n v="6500"/>
    <n v="4224.9999999999991"/>
    <n v="1478.7499999999995"/>
    <n v="0.35"/>
  </r>
  <r>
    <x v="2"/>
    <n v="1128299"/>
    <x v="150"/>
    <x v="2"/>
    <x v="21"/>
    <x v="25"/>
    <x v="2"/>
    <n v="0.79999999999999993"/>
    <n v="6500"/>
    <n v="5200"/>
    <n v="1819.9999999999998"/>
    <n v="0.35"/>
  </r>
  <r>
    <x v="2"/>
    <n v="1128299"/>
    <x v="150"/>
    <x v="2"/>
    <x v="21"/>
    <x v="25"/>
    <x v="3"/>
    <n v="0.79999999999999993"/>
    <n v="5250"/>
    <n v="4200"/>
    <n v="1470"/>
    <n v="0.35"/>
  </r>
  <r>
    <x v="2"/>
    <n v="1128299"/>
    <x v="150"/>
    <x v="2"/>
    <x v="21"/>
    <x v="25"/>
    <x v="4"/>
    <n v="0.9"/>
    <n v="4000"/>
    <n v="3600"/>
    <n v="1440"/>
    <n v="0.4"/>
  </r>
  <r>
    <x v="2"/>
    <n v="1128299"/>
    <x v="150"/>
    <x v="2"/>
    <x v="21"/>
    <x v="25"/>
    <x v="5"/>
    <n v="1.05"/>
    <n v="7000"/>
    <n v="7350"/>
    <n v="2205"/>
    <n v="0.3"/>
  </r>
  <r>
    <x v="2"/>
    <n v="1128299"/>
    <x v="151"/>
    <x v="2"/>
    <x v="21"/>
    <x v="25"/>
    <x v="0"/>
    <n v="0.85"/>
    <n v="8500"/>
    <n v="7225"/>
    <n v="2528.75"/>
    <n v="0.35"/>
  </r>
  <r>
    <x v="2"/>
    <n v="1128299"/>
    <x v="151"/>
    <x v="2"/>
    <x v="21"/>
    <x v="25"/>
    <x v="1"/>
    <n v="0.9"/>
    <n v="7000"/>
    <n v="6300"/>
    <n v="2205"/>
    <n v="0.35"/>
  </r>
  <r>
    <x v="2"/>
    <n v="1128299"/>
    <x v="151"/>
    <x v="2"/>
    <x v="21"/>
    <x v="25"/>
    <x v="2"/>
    <n v="0.9"/>
    <n v="6500"/>
    <n v="5850"/>
    <n v="2047.4999999999998"/>
    <n v="0.35"/>
  </r>
  <r>
    <x v="2"/>
    <n v="1128299"/>
    <x v="151"/>
    <x v="2"/>
    <x v="21"/>
    <x v="25"/>
    <x v="3"/>
    <n v="0.85"/>
    <n v="5500"/>
    <n v="4675"/>
    <n v="1636.25"/>
    <n v="0.35"/>
  </r>
  <r>
    <x v="2"/>
    <n v="1128299"/>
    <x v="151"/>
    <x v="2"/>
    <x v="21"/>
    <x v="25"/>
    <x v="4"/>
    <n v="0.9"/>
    <n v="6000"/>
    <n v="5400"/>
    <n v="2160"/>
    <n v="0.4"/>
  </r>
  <r>
    <x v="2"/>
    <n v="1128299"/>
    <x v="151"/>
    <x v="2"/>
    <x v="21"/>
    <x v="25"/>
    <x v="5"/>
    <n v="1.05"/>
    <n v="6000"/>
    <n v="6300"/>
    <n v="1890"/>
    <n v="0.3"/>
  </r>
  <r>
    <x v="2"/>
    <n v="1128299"/>
    <x v="152"/>
    <x v="2"/>
    <x v="21"/>
    <x v="25"/>
    <x v="0"/>
    <n v="0.9"/>
    <n v="8000"/>
    <n v="7200"/>
    <n v="2520"/>
    <n v="0.35"/>
  </r>
  <r>
    <x v="2"/>
    <n v="1128299"/>
    <x v="152"/>
    <x v="2"/>
    <x v="21"/>
    <x v="25"/>
    <x v="1"/>
    <n v="0.8"/>
    <n v="7750"/>
    <n v="6200"/>
    <n v="2170"/>
    <n v="0.35"/>
  </r>
  <r>
    <x v="2"/>
    <n v="1128299"/>
    <x v="152"/>
    <x v="2"/>
    <x v="21"/>
    <x v="25"/>
    <x v="2"/>
    <n v="0.70000000000000007"/>
    <n v="6500"/>
    <n v="4550"/>
    <n v="1592.5"/>
    <n v="0.35"/>
  </r>
  <r>
    <x v="2"/>
    <n v="1128299"/>
    <x v="152"/>
    <x v="2"/>
    <x v="21"/>
    <x v="25"/>
    <x v="3"/>
    <n v="0.70000000000000007"/>
    <n v="4250"/>
    <n v="2975.0000000000005"/>
    <n v="1041.25"/>
    <n v="0.35"/>
  </r>
  <r>
    <x v="2"/>
    <n v="1128299"/>
    <x v="152"/>
    <x v="2"/>
    <x v="21"/>
    <x v="25"/>
    <x v="4"/>
    <n v="0.7"/>
    <n v="4250"/>
    <n v="2975"/>
    <n v="1190"/>
    <n v="0.4"/>
  </r>
  <r>
    <x v="2"/>
    <n v="1128299"/>
    <x v="152"/>
    <x v="2"/>
    <x v="21"/>
    <x v="25"/>
    <x v="5"/>
    <n v="0.75"/>
    <n v="2500"/>
    <n v="1875"/>
    <n v="562.5"/>
    <n v="0.3"/>
  </r>
  <r>
    <x v="2"/>
    <n v="1128299"/>
    <x v="153"/>
    <x v="2"/>
    <x v="21"/>
    <x v="25"/>
    <x v="0"/>
    <n v="0.50000000000000011"/>
    <n v="4500"/>
    <n v="2250.0000000000005"/>
    <n v="787.50000000000011"/>
    <n v="0.35"/>
  </r>
  <r>
    <x v="2"/>
    <n v="1128299"/>
    <x v="153"/>
    <x v="2"/>
    <x v="21"/>
    <x v="25"/>
    <x v="1"/>
    <n v="0.55000000000000016"/>
    <n v="4500"/>
    <n v="2475.0000000000009"/>
    <n v="866.25000000000023"/>
    <n v="0.35"/>
  </r>
  <r>
    <x v="2"/>
    <n v="1128299"/>
    <x v="153"/>
    <x v="2"/>
    <x v="21"/>
    <x v="25"/>
    <x v="2"/>
    <n v="0.50000000000000011"/>
    <n v="2500"/>
    <n v="1250.0000000000002"/>
    <n v="437.50000000000006"/>
    <n v="0.35"/>
  </r>
  <r>
    <x v="2"/>
    <n v="1128299"/>
    <x v="153"/>
    <x v="2"/>
    <x v="21"/>
    <x v="25"/>
    <x v="3"/>
    <n v="0.50000000000000011"/>
    <n v="2000"/>
    <n v="1000.0000000000002"/>
    <n v="350.00000000000006"/>
    <n v="0.35"/>
  </r>
  <r>
    <x v="2"/>
    <n v="1128299"/>
    <x v="153"/>
    <x v="2"/>
    <x v="21"/>
    <x v="25"/>
    <x v="4"/>
    <n v="0.60000000000000009"/>
    <n v="2250"/>
    <n v="1350.0000000000002"/>
    <n v="540.00000000000011"/>
    <n v="0.4"/>
  </r>
  <r>
    <x v="2"/>
    <n v="1128299"/>
    <x v="153"/>
    <x v="2"/>
    <x v="21"/>
    <x v="25"/>
    <x v="5"/>
    <n v="0.44999999999999996"/>
    <n v="2500"/>
    <n v="1125"/>
    <n v="337.5"/>
    <n v="0.3"/>
  </r>
  <r>
    <x v="2"/>
    <n v="1128299"/>
    <x v="154"/>
    <x v="2"/>
    <x v="21"/>
    <x v="25"/>
    <x v="0"/>
    <n v="0.4"/>
    <n v="3500"/>
    <n v="1400"/>
    <n v="489.99999999999994"/>
    <n v="0.35"/>
  </r>
  <r>
    <x v="2"/>
    <n v="1128299"/>
    <x v="154"/>
    <x v="2"/>
    <x v="21"/>
    <x v="25"/>
    <x v="1"/>
    <n v="0.55000000000000016"/>
    <n v="5250"/>
    <n v="2887.5000000000009"/>
    <n v="1010.6250000000002"/>
    <n v="0.35"/>
  </r>
  <r>
    <x v="2"/>
    <n v="1128299"/>
    <x v="154"/>
    <x v="2"/>
    <x v="21"/>
    <x v="25"/>
    <x v="2"/>
    <n v="0.50000000000000011"/>
    <n v="3500"/>
    <n v="1750.0000000000005"/>
    <n v="612.50000000000011"/>
    <n v="0.35"/>
  </r>
  <r>
    <x v="2"/>
    <n v="1128299"/>
    <x v="154"/>
    <x v="2"/>
    <x v="21"/>
    <x v="25"/>
    <x v="3"/>
    <n v="0.45000000000000007"/>
    <n v="3250"/>
    <n v="1462.5000000000002"/>
    <n v="511.87500000000006"/>
    <n v="0.35"/>
  </r>
  <r>
    <x v="2"/>
    <n v="1128299"/>
    <x v="154"/>
    <x v="2"/>
    <x v="21"/>
    <x v="25"/>
    <x v="4"/>
    <n v="0.55000000000000004"/>
    <n v="3000"/>
    <n v="1650.0000000000002"/>
    <n v="660.00000000000011"/>
    <n v="0.4"/>
  </r>
  <r>
    <x v="2"/>
    <n v="1128299"/>
    <x v="154"/>
    <x v="2"/>
    <x v="21"/>
    <x v="25"/>
    <x v="5"/>
    <n v="0.60000000000000009"/>
    <n v="3500"/>
    <n v="2100.0000000000005"/>
    <n v="630.00000000000011"/>
    <n v="0.3"/>
  </r>
  <r>
    <x v="2"/>
    <n v="1128299"/>
    <x v="155"/>
    <x v="2"/>
    <x v="21"/>
    <x v="25"/>
    <x v="0"/>
    <n v="0.45000000000000007"/>
    <n v="5750"/>
    <n v="2587.5000000000005"/>
    <n v="905.62500000000011"/>
    <n v="0.35"/>
  </r>
  <r>
    <x v="2"/>
    <n v="1128299"/>
    <x v="155"/>
    <x v="2"/>
    <x v="21"/>
    <x v="25"/>
    <x v="1"/>
    <n v="0.50000000000000011"/>
    <n v="6500"/>
    <n v="3250.0000000000009"/>
    <n v="1137.5000000000002"/>
    <n v="0.35"/>
  </r>
  <r>
    <x v="2"/>
    <n v="1128299"/>
    <x v="155"/>
    <x v="2"/>
    <x v="21"/>
    <x v="25"/>
    <x v="2"/>
    <n v="0.45000000000000007"/>
    <n v="4750"/>
    <n v="2137.5000000000005"/>
    <n v="748.12500000000011"/>
    <n v="0.35"/>
  </r>
  <r>
    <x v="2"/>
    <n v="1128299"/>
    <x v="155"/>
    <x v="2"/>
    <x v="21"/>
    <x v="25"/>
    <x v="3"/>
    <n v="0.55000000000000016"/>
    <n v="4500"/>
    <n v="2475.0000000000009"/>
    <n v="866.25000000000023"/>
    <n v="0.35"/>
  </r>
  <r>
    <x v="2"/>
    <n v="1128299"/>
    <x v="155"/>
    <x v="2"/>
    <x v="21"/>
    <x v="25"/>
    <x v="4"/>
    <n v="0.75000000000000011"/>
    <n v="4250"/>
    <n v="3187.5000000000005"/>
    <n v="1275.0000000000002"/>
    <n v="0.4"/>
  </r>
  <r>
    <x v="2"/>
    <n v="1128299"/>
    <x v="155"/>
    <x v="2"/>
    <x v="21"/>
    <x v="25"/>
    <x v="5"/>
    <n v="0.80000000000000016"/>
    <n v="5500"/>
    <n v="4400.0000000000009"/>
    <n v="1320.0000000000002"/>
    <n v="0.3"/>
  </r>
  <r>
    <x v="2"/>
    <n v="1128299"/>
    <x v="156"/>
    <x v="2"/>
    <x v="21"/>
    <x v="25"/>
    <x v="0"/>
    <n v="0.65000000000000013"/>
    <n v="7500"/>
    <n v="4875.0000000000009"/>
    <n v="1706.2500000000002"/>
    <n v="0.35"/>
  </r>
  <r>
    <x v="2"/>
    <n v="1128299"/>
    <x v="156"/>
    <x v="2"/>
    <x v="21"/>
    <x v="25"/>
    <x v="1"/>
    <n v="0.75000000000000022"/>
    <n v="7500"/>
    <n v="5625.0000000000018"/>
    <n v="1968.7500000000005"/>
    <n v="0.35"/>
  </r>
  <r>
    <x v="2"/>
    <n v="1128299"/>
    <x v="156"/>
    <x v="2"/>
    <x v="21"/>
    <x v="25"/>
    <x v="2"/>
    <n v="0.70000000000000018"/>
    <n v="5500"/>
    <n v="3850.0000000000009"/>
    <n v="1347.5000000000002"/>
    <n v="0.35"/>
  </r>
  <r>
    <x v="2"/>
    <n v="1128299"/>
    <x v="156"/>
    <x v="2"/>
    <x v="21"/>
    <x v="25"/>
    <x v="3"/>
    <n v="0.70000000000000018"/>
    <n v="5500"/>
    <n v="3850.0000000000009"/>
    <n v="1347.5000000000002"/>
    <n v="0.35"/>
  </r>
  <r>
    <x v="2"/>
    <n v="1128299"/>
    <x v="156"/>
    <x v="2"/>
    <x v="21"/>
    <x v="25"/>
    <x v="4"/>
    <n v="0.80000000000000016"/>
    <n v="4750"/>
    <n v="3800.0000000000009"/>
    <n v="1520.0000000000005"/>
    <n v="0.4"/>
  </r>
  <r>
    <x v="2"/>
    <n v="1128299"/>
    <x v="156"/>
    <x v="2"/>
    <x v="21"/>
    <x v="25"/>
    <x v="5"/>
    <n v="0.8500000000000002"/>
    <n v="5750"/>
    <n v="4887.5000000000009"/>
    <n v="1466.2500000000002"/>
    <n v="0.3"/>
  </r>
  <r>
    <x v="2"/>
    <n v="1128299"/>
    <x v="102"/>
    <x v="2"/>
    <x v="22"/>
    <x v="16"/>
    <x v="0"/>
    <n v="0.35000000000000003"/>
    <n v="4000"/>
    <n v="1400.0000000000002"/>
    <n v="560"/>
    <n v="0.39999999999999997"/>
  </r>
  <r>
    <x v="2"/>
    <n v="1128299"/>
    <x v="102"/>
    <x v="2"/>
    <x v="22"/>
    <x v="16"/>
    <x v="1"/>
    <n v="0.45"/>
    <n v="4000"/>
    <n v="1800"/>
    <n v="719.99999999999989"/>
    <n v="0.39999999999999997"/>
  </r>
  <r>
    <x v="2"/>
    <n v="1128299"/>
    <x v="102"/>
    <x v="2"/>
    <x v="22"/>
    <x v="16"/>
    <x v="2"/>
    <n v="0.45"/>
    <n v="4000"/>
    <n v="1800"/>
    <n v="719.99999999999989"/>
    <n v="0.39999999999999997"/>
  </r>
  <r>
    <x v="2"/>
    <n v="1128299"/>
    <x v="102"/>
    <x v="2"/>
    <x v="22"/>
    <x v="16"/>
    <x v="3"/>
    <n v="0.45"/>
    <n v="2500"/>
    <n v="1125"/>
    <n v="449.99999999999994"/>
    <n v="0.39999999999999997"/>
  </r>
  <r>
    <x v="2"/>
    <n v="1128299"/>
    <x v="102"/>
    <x v="2"/>
    <x v="22"/>
    <x v="16"/>
    <x v="4"/>
    <n v="0.50000000000000011"/>
    <n v="2000"/>
    <n v="1000.0000000000002"/>
    <n v="450.00000000000011"/>
    <n v="0.45"/>
  </r>
  <r>
    <x v="2"/>
    <n v="1128299"/>
    <x v="102"/>
    <x v="2"/>
    <x v="22"/>
    <x v="16"/>
    <x v="5"/>
    <n v="0.45"/>
    <n v="4500"/>
    <n v="2025"/>
    <n v="708.75"/>
    <n v="0.35"/>
  </r>
  <r>
    <x v="2"/>
    <n v="1128299"/>
    <x v="103"/>
    <x v="2"/>
    <x v="22"/>
    <x v="16"/>
    <x v="0"/>
    <n v="0.35000000000000003"/>
    <n v="5000"/>
    <n v="1750.0000000000002"/>
    <n v="700"/>
    <n v="0.39999999999999997"/>
  </r>
  <r>
    <x v="2"/>
    <n v="1128299"/>
    <x v="103"/>
    <x v="2"/>
    <x v="22"/>
    <x v="16"/>
    <x v="1"/>
    <n v="0.45"/>
    <n v="4000"/>
    <n v="1800"/>
    <n v="719.99999999999989"/>
    <n v="0.39999999999999997"/>
  </r>
  <r>
    <x v="2"/>
    <n v="1128299"/>
    <x v="103"/>
    <x v="2"/>
    <x v="22"/>
    <x v="16"/>
    <x v="2"/>
    <n v="0.45"/>
    <n v="4000"/>
    <n v="1800"/>
    <n v="719.99999999999989"/>
    <n v="0.39999999999999997"/>
  </r>
  <r>
    <x v="2"/>
    <n v="1128299"/>
    <x v="103"/>
    <x v="2"/>
    <x v="22"/>
    <x v="16"/>
    <x v="3"/>
    <n v="0.45"/>
    <n v="2500"/>
    <n v="1125"/>
    <n v="449.99999999999994"/>
    <n v="0.39999999999999997"/>
  </r>
  <r>
    <x v="2"/>
    <n v="1128299"/>
    <x v="103"/>
    <x v="2"/>
    <x v="22"/>
    <x v="16"/>
    <x v="4"/>
    <n v="0.50000000000000011"/>
    <n v="1750"/>
    <n v="875.00000000000023"/>
    <n v="393.75000000000011"/>
    <n v="0.45"/>
  </r>
  <r>
    <x v="2"/>
    <n v="1128299"/>
    <x v="103"/>
    <x v="2"/>
    <x v="22"/>
    <x v="16"/>
    <x v="5"/>
    <n v="0.45"/>
    <n v="3750"/>
    <n v="1687.5"/>
    <n v="590.625"/>
    <n v="0.35"/>
  </r>
  <r>
    <x v="2"/>
    <n v="1128299"/>
    <x v="104"/>
    <x v="2"/>
    <x v="22"/>
    <x v="16"/>
    <x v="0"/>
    <n v="0.45"/>
    <n v="5250"/>
    <n v="2362.5"/>
    <n v="944.99999999999989"/>
    <n v="0.39999999999999997"/>
  </r>
  <r>
    <x v="2"/>
    <n v="1128299"/>
    <x v="104"/>
    <x v="2"/>
    <x v="22"/>
    <x v="16"/>
    <x v="1"/>
    <n v="0.55000000000000004"/>
    <n v="3750"/>
    <n v="2062.5"/>
    <n v="824.99999999999989"/>
    <n v="0.39999999999999997"/>
  </r>
  <r>
    <x v="2"/>
    <n v="1128299"/>
    <x v="104"/>
    <x v="2"/>
    <x v="22"/>
    <x v="16"/>
    <x v="2"/>
    <n v="0.6"/>
    <n v="4000"/>
    <n v="2400"/>
    <n v="959.99999999999989"/>
    <n v="0.39999999999999997"/>
  </r>
  <r>
    <x v="2"/>
    <n v="1128299"/>
    <x v="104"/>
    <x v="2"/>
    <x v="22"/>
    <x v="16"/>
    <x v="3"/>
    <n v="0.55000000000000004"/>
    <n v="3000"/>
    <n v="1650.0000000000002"/>
    <n v="660"/>
    <n v="0.39999999999999997"/>
  </r>
  <r>
    <x v="2"/>
    <n v="1128299"/>
    <x v="104"/>
    <x v="2"/>
    <x v="22"/>
    <x v="16"/>
    <x v="4"/>
    <n v="0.60000000000000009"/>
    <n v="1500"/>
    <n v="900.00000000000011"/>
    <n v="405.00000000000006"/>
    <n v="0.45"/>
  </r>
  <r>
    <x v="2"/>
    <n v="1128299"/>
    <x v="104"/>
    <x v="2"/>
    <x v="22"/>
    <x v="16"/>
    <x v="5"/>
    <n v="0.45"/>
    <n v="3500"/>
    <n v="1575"/>
    <n v="551.25"/>
    <n v="0.35"/>
  </r>
  <r>
    <x v="2"/>
    <n v="1128299"/>
    <x v="105"/>
    <x v="2"/>
    <x v="22"/>
    <x v="16"/>
    <x v="0"/>
    <n v="0.5"/>
    <n v="5250"/>
    <n v="2625"/>
    <n v="1050"/>
    <n v="0.39999999999999997"/>
  </r>
  <r>
    <x v="2"/>
    <n v="1128299"/>
    <x v="105"/>
    <x v="2"/>
    <x v="22"/>
    <x v="16"/>
    <x v="1"/>
    <n v="0.55000000000000004"/>
    <n v="3250"/>
    <n v="1787.5000000000002"/>
    <n v="715"/>
    <n v="0.39999999999999997"/>
  </r>
  <r>
    <x v="2"/>
    <n v="1128299"/>
    <x v="105"/>
    <x v="2"/>
    <x v="22"/>
    <x v="16"/>
    <x v="2"/>
    <n v="0.55000000000000004"/>
    <n v="3750"/>
    <n v="2062.5"/>
    <n v="824.99999999999989"/>
    <n v="0.39999999999999997"/>
  </r>
  <r>
    <x v="2"/>
    <n v="1128299"/>
    <x v="105"/>
    <x v="2"/>
    <x v="22"/>
    <x v="16"/>
    <x v="3"/>
    <n v="0.40000000000000008"/>
    <n v="2750"/>
    <n v="1100.0000000000002"/>
    <n v="440.00000000000006"/>
    <n v="0.39999999999999997"/>
  </r>
  <r>
    <x v="2"/>
    <n v="1128299"/>
    <x v="105"/>
    <x v="2"/>
    <x v="22"/>
    <x v="16"/>
    <x v="4"/>
    <n v="0.45000000000000012"/>
    <n v="1750"/>
    <n v="787.50000000000023"/>
    <n v="354.37500000000011"/>
    <n v="0.45"/>
  </r>
  <r>
    <x v="2"/>
    <n v="1128299"/>
    <x v="105"/>
    <x v="2"/>
    <x v="22"/>
    <x v="16"/>
    <x v="5"/>
    <n v="0.60000000000000009"/>
    <n v="3500"/>
    <n v="2100.0000000000005"/>
    <n v="735.00000000000011"/>
    <n v="0.35"/>
  </r>
  <r>
    <x v="2"/>
    <n v="1128299"/>
    <x v="106"/>
    <x v="2"/>
    <x v="22"/>
    <x v="16"/>
    <x v="0"/>
    <n v="0.45"/>
    <n v="5500"/>
    <n v="2475"/>
    <n v="989.99999999999989"/>
    <n v="0.39999999999999997"/>
  </r>
  <r>
    <x v="2"/>
    <n v="1128299"/>
    <x v="106"/>
    <x v="2"/>
    <x v="22"/>
    <x v="16"/>
    <x v="1"/>
    <n v="0.5"/>
    <n v="4000"/>
    <n v="2000"/>
    <n v="799.99999999999989"/>
    <n v="0.39999999999999997"/>
  </r>
  <r>
    <x v="2"/>
    <n v="1128299"/>
    <x v="106"/>
    <x v="2"/>
    <x v="22"/>
    <x v="16"/>
    <x v="2"/>
    <n v="0.5"/>
    <n v="4000"/>
    <n v="2000"/>
    <n v="799.99999999999989"/>
    <n v="0.39999999999999997"/>
  </r>
  <r>
    <x v="2"/>
    <n v="1128299"/>
    <x v="106"/>
    <x v="2"/>
    <x v="22"/>
    <x v="16"/>
    <x v="3"/>
    <n v="0.45"/>
    <n v="3250"/>
    <n v="1462.5"/>
    <n v="585"/>
    <n v="0.39999999999999997"/>
  </r>
  <r>
    <x v="2"/>
    <n v="1128299"/>
    <x v="106"/>
    <x v="2"/>
    <x v="22"/>
    <x v="16"/>
    <x v="4"/>
    <n v="0.39999999999999997"/>
    <n v="2250"/>
    <n v="899.99999999999989"/>
    <n v="404.99999999999994"/>
    <n v="0.45"/>
  </r>
  <r>
    <x v="2"/>
    <n v="1128299"/>
    <x v="106"/>
    <x v="2"/>
    <x v="22"/>
    <x v="16"/>
    <x v="5"/>
    <n v="0.65"/>
    <n v="5750"/>
    <n v="3737.5"/>
    <n v="1308.125"/>
    <n v="0.35"/>
  </r>
  <r>
    <x v="2"/>
    <n v="1128299"/>
    <x v="107"/>
    <x v="2"/>
    <x v="22"/>
    <x v="16"/>
    <x v="0"/>
    <n v="0.6"/>
    <n v="8250"/>
    <n v="4950"/>
    <n v="1979.9999999999998"/>
    <n v="0.39999999999999997"/>
  </r>
  <r>
    <x v="2"/>
    <n v="1128299"/>
    <x v="107"/>
    <x v="2"/>
    <x v="22"/>
    <x v="16"/>
    <x v="1"/>
    <n v="0.7"/>
    <n v="7000"/>
    <n v="4900"/>
    <n v="1959.9999999999998"/>
    <n v="0.39999999999999997"/>
  </r>
  <r>
    <x v="2"/>
    <n v="1128299"/>
    <x v="107"/>
    <x v="2"/>
    <x v="22"/>
    <x v="16"/>
    <x v="2"/>
    <n v="0.85"/>
    <n v="7000"/>
    <n v="5950"/>
    <n v="2380"/>
    <n v="0.39999999999999997"/>
  </r>
  <r>
    <x v="2"/>
    <n v="1128299"/>
    <x v="107"/>
    <x v="2"/>
    <x v="22"/>
    <x v="16"/>
    <x v="3"/>
    <n v="0.85"/>
    <n v="5750"/>
    <n v="4887.5"/>
    <n v="1954.9999999999998"/>
    <n v="0.39999999999999997"/>
  </r>
  <r>
    <x v="2"/>
    <n v="1128299"/>
    <x v="107"/>
    <x v="2"/>
    <x v="22"/>
    <x v="16"/>
    <x v="4"/>
    <n v="0.95000000000000007"/>
    <n v="4500"/>
    <n v="4275"/>
    <n v="1923.75"/>
    <n v="0.45"/>
  </r>
  <r>
    <x v="2"/>
    <n v="1128299"/>
    <x v="107"/>
    <x v="2"/>
    <x v="22"/>
    <x v="16"/>
    <x v="5"/>
    <n v="1.1000000000000001"/>
    <n v="7500"/>
    <n v="8250"/>
    <n v="2887.5"/>
    <n v="0.35"/>
  </r>
  <r>
    <x v="2"/>
    <n v="1128299"/>
    <x v="108"/>
    <x v="2"/>
    <x v="22"/>
    <x v="16"/>
    <x v="0"/>
    <n v="0.9"/>
    <n v="9000"/>
    <n v="8100"/>
    <n v="3239.9999999999995"/>
    <n v="0.39999999999999997"/>
  </r>
  <r>
    <x v="2"/>
    <n v="1128299"/>
    <x v="108"/>
    <x v="2"/>
    <x v="22"/>
    <x v="16"/>
    <x v="1"/>
    <n v="0.95000000000000007"/>
    <n v="7500"/>
    <n v="7125.0000000000009"/>
    <n v="2850"/>
    <n v="0.39999999999999997"/>
  </r>
  <r>
    <x v="2"/>
    <n v="1128299"/>
    <x v="108"/>
    <x v="2"/>
    <x v="22"/>
    <x v="16"/>
    <x v="2"/>
    <n v="0.95000000000000007"/>
    <n v="7000"/>
    <n v="6650.0000000000009"/>
    <n v="2660"/>
    <n v="0.39999999999999997"/>
  </r>
  <r>
    <x v="2"/>
    <n v="1128299"/>
    <x v="108"/>
    <x v="2"/>
    <x v="22"/>
    <x v="16"/>
    <x v="3"/>
    <n v="0.9"/>
    <n v="6000"/>
    <n v="5400"/>
    <n v="2160"/>
    <n v="0.39999999999999997"/>
  </r>
  <r>
    <x v="2"/>
    <n v="1128299"/>
    <x v="108"/>
    <x v="2"/>
    <x v="22"/>
    <x v="16"/>
    <x v="4"/>
    <n v="0.95000000000000007"/>
    <n v="6500"/>
    <n v="6175"/>
    <n v="2778.75"/>
    <n v="0.45"/>
  </r>
  <r>
    <x v="2"/>
    <n v="1128299"/>
    <x v="108"/>
    <x v="2"/>
    <x v="22"/>
    <x v="16"/>
    <x v="5"/>
    <n v="1.1000000000000001"/>
    <n v="6500"/>
    <n v="7150.0000000000009"/>
    <n v="2502.5"/>
    <n v="0.35"/>
  </r>
  <r>
    <x v="2"/>
    <n v="1128299"/>
    <x v="109"/>
    <x v="2"/>
    <x v="22"/>
    <x v="16"/>
    <x v="0"/>
    <n v="0.95000000000000007"/>
    <n v="8500"/>
    <n v="8075.0000000000009"/>
    <n v="3230"/>
    <n v="0.39999999999999997"/>
  </r>
  <r>
    <x v="2"/>
    <n v="1128299"/>
    <x v="109"/>
    <x v="2"/>
    <x v="22"/>
    <x v="16"/>
    <x v="1"/>
    <n v="0.85000000000000009"/>
    <n v="8250"/>
    <n v="7012.5000000000009"/>
    <n v="2805"/>
    <n v="0.39999999999999997"/>
  </r>
  <r>
    <x v="2"/>
    <n v="1128299"/>
    <x v="109"/>
    <x v="2"/>
    <x v="22"/>
    <x v="16"/>
    <x v="2"/>
    <n v="0.75000000000000011"/>
    <n v="7000"/>
    <n v="5250.0000000000009"/>
    <n v="2100"/>
    <n v="0.39999999999999997"/>
  </r>
  <r>
    <x v="2"/>
    <n v="1128299"/>
    <x v="109"/>
    <x v="2"/>
    <x v="22"/>
    <x v="16"/>
    <x v="3"/>
    <n v="0.75000000000000011"/>
    <n v="4750"/>
    <n v="3562.5000000000005"/>
    <n v="1425"/>
    <n v="0.39999999999999997"/>
  </r>
  <r>
    <x v="2"/>
    <n v="1128299"/>
    <x v="109"/>
    <x v="2"/>
    <x v="22"/>
    <x v="16"/>
    <x v="4"/>
    <n v="0.64999999999999991"/>
    <n v="4750"/>
    <n v="3087.4999999999995"/>
    <n v="1389.3749999999998"/>
    <n v="0.45"/>
  </r>
  <r>
    <x v="2"/>
    <n v="1128299"/>
    <x v="109"/>
    <x v="2"/>
    <x v="22"/>
    <x v="16"/>
    <x v="5"/>
    <n v="0.7"/>
    <n v="3000"/>
    <n v="2100"/>
    <n v="735"/>
    <n v="0.35"/>
  </r>
  <r>
    <x v="2"/>
    <n v="1128299"/>
    <x v="110"/>
    <x v="2"/>
    <x v="22"/>
    <x v="16"/>
    <x v="0"/>
    <n v="0.45000000000000012"/>
    <n v="5000"/>
    <n v="2250.0000000000005"/>
    <n v="900.00000000000011"/>
    <n v="0.39999999999999997"/>
  </r>
  <r>
    <x v="2"/>
    <n v="1128299"/>
    <x v="110"/>
    <x v="2"/>
    <x v="22"/>
    <x v="16"/>
    <x v="1"/>
    <n v="0.50000000000000011"/>
    <n v="5000"/>
    <n v="2500.0000000000005"/>
    <n v="1000.0000000000001"/>
    <n v="0.39999999999999997"/>
  </r>
  <r>
    <x v="2"/>
    <n v="1128299"/>
    <x v="110"/>
    <x v="2"/>
    <x v="22"/>
    <x v="16"/>
    <x v="2"/>
    <n v="0.45000000000000012"/>
    <n v="3000"/>
    <n v="1350.0000000000005"/>
    <n v="540.00000000000011"/>
    <n v="0.39999999999999997"/>
  </r>
  <r>
    <x v="2"/>
    <n v="1128299"/>
    <x v="110"/>
    <x v="2"/>
    <x v="22"/>
    <x v="16"/>
    <x v="3"/>
    <n v="0.45000000000000012"/>
    <n v="2500"/>
    <n v="1125.0000000000002"/>
    <n v="450.00000000000006"/>
    <n v="0.39999999999999997"/>
  </r>
  <r>
    <x v="2"/>
    <n v="1128299"/>
    <x v="110"/>
    <x v="2"/>
    <x v="22"/>
    <x v="16"/>
    <x v="4"/>
    <n v="0.55000000000000004"/>
    <n v="2750"/>
    <n v="1512.5000000000002"/>
    <n v="680.62500000000011"/>
    <n v="0.45"/>
  </r>
  <r>
    <x v="2"/>
    <n v="1128299"/>
    <x v="110"/>
    <x v="2"/>
    <x v="22"/>
    <x v="16"/>
    <x v="5"/>
    <n v="0.39999999999999997"/>
    <n v="3000"/>
    <n v="1200"/>
    <n v="420"/>
    <n v="0.35"/>
  </r>
  <r>
    <x v="2"/>
    <n v="1128299"/>
    <x v="111"/>
    <x v="2"/>
    <x v="22"/>
    <x v="16"/>
    <x v="0"/>
    <n v="0.35000000000000003"/>
    <n v="4000"/>
    <n v="1400.0000000000002"/>
    <n v="560"/>
    <n v="0.39999999999999997"/>
  </r>
  <r>
    <x v="2"/>
    <n v="1128299"/>
    <x v="111"/>
    <x v="2"/>
    <x v="22"/>
    <x v="16"/>
    <x v="1"/>
    <n v="0.50000000000000011"/>
    <n v="5750"/>
    <n v="2875.0000000000005"/>
    <n v="1150"/>
    <n v="0.39999999999999997"/>
  </r>
  <r>
    <x v="2"/>
    <n v="1128299"/>
    <x v="111"/>
    <x v="2"/>
    <x v="22"/>
    <x v="16"/>
    <x v="2"/>
    <n v="0.45000000000000012"/>
    <n v="4000"/>
    <n v="1800.0000000000005"/>
    <n v="720.00000000000011"/>
    <n v="0.39999999999999997"/>
  </r>
  <r>
    <x v="2"/>
    <n v="1128299"/>
    <x v="111"/>
    <x v="2"/>
    <x v="22"/>
    <x v="16"/>
    <x v="3"/>
    <n v="0.40000000000000008"/>
    <n v="3750"/>
    <n v="1500.0000000000002"/>
    <n v="600"/>
    <n v="0.39999999999999997"/>
  </r>
  <r>
    <x v="2"/>
    <n v="1128299"/>
    <x v="111"/>
    <x v="2"/>
    <x v="22"/>
    <x v="16"/>
    <x v="4"/>
    <n v="0.5"/>
    <n v="3500"/>
    <n v="1750"/>
    <n v="787.5"/>
    <n v="0.45"/>
  </r>
  <r>
    <x v="2"/>
    <n v="1128299"/>
    <x v="111"/>
    <x v="2"/>
    <x v="22"/>
    <x v="16"/>
    <x v="5"/>
    <n v="0.55000000000000004"/>
    <n v="4000"/>
    <n v="2200"/>
    <n v="770"/>
    <n v="0.35"/>
  </r>
  <r>
    <x v="2"/>
    <n v="1128299"/>
    <x v="112"/>
    <x v="2"/>
    <x v="22"/>
    <x v="16"/>
    <x v="0"/>
    <n v="0.40000000000000008"/>
    <n v="6250"/>
    <n v="2500.0000000000005"/>
    <n v="1000.0000000000001"/>
    <n v="0.39999999999999997"/>
  </r>
  <r>
    <x v="2"/>
    <n v="1128299"/>
    <x v="112"/>
    <x v="2"/>
    <x v="22"/>
    <x v="16"/>
    <x v="1"/>
    <n v="0.45000000000000012"/>
    <n v="7000"/>
    <n v="3150.0000000000009"/>
    <n v="1260.0000000000002"/>
    <n v="0.39999999999999997"/>
  </r>
  <r>
    <x v="2"/>
    <n v="1128299"/>
    <x v="112"/>
    <x v="2"/>
    <x v="22"/>
    <x v="16"/>
    <x v="2"/>
    <n v="0.40000000000000008"/>
    <n v="5250"/>
    <n v="2100.0000000000005"/>
    <n v="840.00000000000011"/>
    <n v="0.39999999999999997"/>
  </r>
  <r>
    <x v="2"/>
    <n v="1128299"/>
    <x v="112"/>
    <x v="2"/>
    <x v="22"/>
    <x v="16"/>
    <x v="3"/>
    <n v="0.50000000000000011"/>
    <n v="5000"/>
    <n v="2500.0000000000005"/>
    <n v="1000.0000000000001"/>
    <n v="0.39999999999999997"/>
  </r>
  <r>
    <x v="2"/>
    <n v="1128299"/>
    <x v="112"/>
    <x v="2"/>
    <x v="22"/>
    <x v="16"/>
    <x v="4"/>
    <n v="0.70000000000000007"/>
    <n v="4750"/>
    <n v="3325.0000000000005"/>
    <n v="1496.2500000000002"/>
    <n v="0.45"/>
  </r>
  <r>
    <x v="2"/>
    <n v="1128299"/>
    <x v="112"/>
    <x v="2"/>
    <x v="22"/>
    <x v="16"/>
    <x v="5"/>
    <n v="0.8500000000000002"/>
    <n v="6000"/>
    <n v="5100.0000000000009"/>
    <n v="1785.0000000000002"/>
    <n v="0.35"/>
  </r>
  <r>
    <x v="2"/>
    <n v="1128299"/>
    <x v="113"/>
    <x v="2"/>
    <x v="22"/>
    <x v="16"/>
    <x v="0"/>
    <n v="0.70000000000000018"/>
    <n v="8000"/>
    <n v="5600.0000000000018"/>
    <n v="2240.0000000000005"/>
    <n v="0.39999999999999997"/>
  </r>
  <r>
    <x v="2"/>
    <n v="1128299"/>
    <x v="113"/>
    <x v="2"/>
    <x v="22"/>
    <x v="16"/>
    <x v="1"/>
    <n v="0.80000000000000027"/>
    <n v="8000"/>
    <n v="6400.0000000000018"/>
    <n v="2560.0000000000005"/>
    <n v="0.39999999999999997"/>
  </r>
  <r>
    <x v="2"/>
    <n v="1128299"/>
    <x v="113"/>
    <x v="2"/>
    <x v="22"/>
    <x v="16"/>
    <x v="2"/>
    <n v="0.75000000000000022"/>
    <n v="6000"/>
    <n v="4500.0000000000009"/>
    <n v="1800.0000000000002"/>
    <n v="0.39999999999999997"/>
  </r>
  <r>
    <x v="2"/>
    <n v="1128299"/>
    <x v="113"/>
    <x v="2"/>
    <x v="22"/>
    <x v="16"/>
    <x v="3"/>
    <n v="0.75000000000000022"/>
    <n v="6000"/>
    <n v="4500.0000000000009"/>
    <n v="1800.0000000000002"/>
    <n v="0.39999999999999997"/>
  </r>
  <r>
    <x v="2"/>
    <n v="1128299"/>
    <x v="113"/>
    <x v="2"/>
    <x v="22"/>
    <x v="16"/>
    <x v="4"/>
    <n v="0.8500000000000002"/>
    <n v="5250"/>
    <n v="4462.5000000000009"/>
    <n v="2008.1250000000005"/>
    <n v="0.45"/>
  </r>
  <r>
    <x v="2"/>
    <n v="1128299"/>
    <x v="113"/>
    <x v="2"/>
    <x v="22"/>
    <x v="16"/>
    <x v="5"/>
    <n v="0.90000000000000024"/>
    <n v="6250"/>
    <n v="5625.0000000000018"/>
    <n v="1968.7500000000005"/>
    <n v="0.35"/>
  </r>
  <r>
    <x v="1"/>
    <n v="1197831"/>
    <x v="58"/>
    <x v="1"/>
    <x v="23"/>
    <x v="26"/>
    <x v="0"/>
    <n v="0.2"/>
    <n v="6750"/>
    <n v="1350"/>
    <n v="405"/>
    <n v="0.3"/>
  </r>
  <r>
    <x v="1"/>
    <n v="1197831"/>
    <x v="58"/>
    <x v="1"/>
    <x v="23"/>
    <x v="26"/>
    <x v="1"/>
    <n v="0.3"/>
    <n v="6750"/>
    <n v="2025"/>
    <n v="607.5"/>
    <n v="0.3"/>
  </r>
  <r>
    <x v="1"/>
    <n v="1197831"/>
    <x v="58"/>
    <x v="1"/>
    <x v="23"/>
    <x v="26"/>
    <x v="2"/>
    <n v="0.3"/>
    <n v="4750"/>
    <n v="1425"/>
    <n v="427.5"/>
    <n v="0.3"/>
  </r>
  <r>
    <x v="1"/>
    <n v="1197831"/>
    <x v="58"/>
    <x v="1"/>
    <x v="23"/>
    <x v="26"/>
    <x v="3"/>
    <n v="0.35"/>
    <n v="4750"/>
    <n v="1662.5"/>
    <n v="665"/>
    <n v="0.4"/>
  </r>
  <r>
    <x v="1"/>
    <n v="1197831"/>
    <x v="58"/>
    <x v="1"/>
    <x v="23"/>
    <x v="26"/>
    <x v="4"/>
    <n v="0.4"/>
    <n v="3250"/>
    <n v="1300"/>
    <n v="325"/>
    <n v="0.25"/>
  </r>
  <r>
    <x v="1"/>
    <n v="1197831"/>
    <x v="58"/>
    <x v="1"/>
    <x v="23"/>
    <x v="26"/>
    <x v="5"/>
    <n v="0.35"/>
    <n v="4750"/>
    <n v="1662.5"/>
    <n v="748.125"/>
    <n v="0.45"/>
  </r>
  <r>
    <x v="1"/>
    <n v="1197831"/>
    <x v="172"/>
    <x v="1"/>
    <x v="23"/>
    <x v="26"/>
    <x v="0"/>
    <n v="0.25"/>
    <n v="6250"/>
    <n v="1562.5"/>
    <n v="468.75"/>
    <n v="0.3"/>
  </r>
  <r>
    <x v="1"/>
    <n v="1197831"/>
    <x v="172"/>
    <x v="1"/>
    <x v="23"/>
    <x v="26"/>
    <x v="1"/>
    <n v="0.35"/>
    <n v="6000"/>
    <n v="2100"/>
    <n v="630"/>
    <n v="0.3"/>
  </r>
  <r>
    <x v="1"/>
    <n v="1197831"/>
    <x v="172"/>
    <x v="1"/>
    <x v="23"/>
    <x v="26"/>
    <x v="2"/>
    <n v="0.35"/>
    <n v="4250"/>
    <n v="1487.5"/>
    <n v="446.25"/>
    <n v="0.3"/>
  </r>
  <r>
    <x v="1"/>
    <n v="1197831"/>
    <x v="172"/>
    <x v="1"/>
    <x v="23"/>
    <x v="26"/>
    <x v="3"/>
    <n v="0.35"/>
    <n v="3750"/>
    <n v="1312.5"/>
    <n v="525"/>
    <n v="0.4"/>
  </r>
  <r>
    <x v="1"/>
    <n v="1197831"/>
    <x v="172"/>
    <x v="1"/>
    <x v="23"/>
    <x v="26"/>
    <x v="4"/>
    <n v="0.4"/>
    <n v="2500"/>
    <n v="1000"/>
    <n v="250"/>
    <n v="0.25"/>
  </r>
  <r>
    <x v="1"/>
    <n v="1197831"/>
    <x v="172"/>
    <x v="1"/>
    <x v="23"/>
    <x v="26"/>
    <x v="5"/>
    <n v="0.35"/>
    <n v="4500"/>
    <n v="1575"/>
    <n v="708.75"/>
    <n v="0.45"/>
  </r>
  <r>
    <x v="1"/>
    <n v="1197831"/>
    <x v="173"/>
    <x v="1"/>
    <x v="23"/>
    <x v="26"/>
    <x v="0"/>
    <n v="0.3"/>
    <n v="6250"/>
    <n v="1875"/>
    <n v="656.25"/>
    <n v="0.35"/>
  </r>
  <r>
    <x v="1"/>
    <n v="1197831"/>
    <x v="173"/>
    <x v="1"/>
    <x v="23"/>
    <x v="26"/>
    <x v="1"/>
    <n v="0.4"/>
    <n v="6250"/>
    <n v="2500"/>
    <n v="875"/>
    <n v="0.35"/>
  </r>
  <r>
    <x v="1"/>
    <n v="1197831"/>
    <x v="173"/>
    <x v="1"/>
    <x v="23"/>
    <x v="26"/>
    <x v="2"/>
    <n v="0.3"/>
    <n v="4500"/>
    <n v="1350"/>
    <n v="472.49999999999994"/>
    <n v="0.35"/>
  </r>
  <r>
    <x v="1"/>
    <n v="1197831"/>
    <x v="173"/>
    <x v="1"/>
    <x v="23"/>
    <x v="26"/>
    <x v="3"/>
    <n v="0.35000000000000003"/>
    <n v="3500"/>
    <n v="1225.0000000000002"/>
    <n v="551.25000000000011"/>
    <n v="0.45"/>
  </r>
  <r>
    <x v="1"/>
    <n v="1197831"/>
    <x v="173"/>
    <x v="1"/>
    <x v="23"/>
    <x v="26"/>
    <x v="4"/>
    <n v="0.4"/>
    <n v="2500"/>
    <n v="1000"/>
    <n v="300"/>
    <n v="0.3"/>
  </r>
  <r>
    <x v="1"/>
    <n v="1197831"/>
    <x v="173"/>
    <x v="1"/>
    <x v="23"/>
    <x v="26"/>
    <x v="5"/>
    <n v="0.35000000000000003"/>
    <n v="4000"/>
    <n v="1400.0000000000002"/>
    <n v="700.00000000000011"/>
    <n v="0.5"/>
  </r>
  <r>
    <x v="1"/>
    <n v="1197831"/>
    <x v="60"/>
    <x v="1"/>
    <x v="23"/>
    <x v="26"/>
    <x v="0"/>
    <n v="0.19999999999999998"/>
    <n v="6500"/>
    <n v="1300"/>
    <n v="454.99999999999994"/>
    <n v="0.35"/>
  </r>
  <r>
    <x v="1"/>
    <n v="1197831"/>
    <x v="60"/>
    <x v="1"/>
    <x v="23"/>
    <x v="26"/>
    <x v="1"/>
    <n v="0.30000000000000004"/>
    <n v="6500"/>
    <n v="1950.0000000000002"/>
    <n v="682.5"/>
    <n v="0.35"/>
  </r>
  <r>
    <x v="1"/>
    <n v="1197831"/>
    <x v="60"/>
    <x v="1"/>
    <x v="23"/>
    <x v="26"/>
    <x v="2"/>
    <n v="0.24999999999999997"/>
    <n v="4750"/>
    <n v="1187.4999999999998"/>
    <n v="415.62499999999989"/>
    <n v="0.35"/>
  </r>
  <r>
    <x v="1"/>
    <n v="1197831"/>
    <x v="60"/>
    <x v="1"/>
    <x v="23"/>
    <x v="26"/>
    <x v="3"/>
    <n v="0.30000000000000004"/>
    <n v="3750"/>
    <n v="1125.0000000000002"/>
    <n v="506.25000000000011"/>
    <n v="0.45"/>
  </r>
  <r>
    <x v="1"/>
    <n v="1197831"/>
    <x v="60"/>
    <x v="1"/>
    <x v="23"/>
    <x v="26"/>
    <x v="4"/>
    <n v="0.35"/>
    <n v="2750"/>
    <n v="962.49999999999989"/>
    <n v="288.74999999999994"/>
    <n v="0.3"/>
  </r>
  <r>
    <x v="1"/>
    <n v="1197831"/>
    <x v="60"/>
    <x v="1"/>
    <x v="23"/>
    <x v="26"/>
    <x v="5"/>
    <n v="0.30000000000000004"/>
    <n v="5500"/>
    <n v="1650.0000000000002"/>
    <n v="825.00000000000011"/>
    <n v="0.5"/>
  </r>
  <r>
    <x v="1"/>
    <n v="1197831"/>
    <x v="174"/>
    <x v="1"/>
    <x v="23"/>
    <x v="26"/>
    <x v="0"/>
    <n v="0.19999999999999998"/>
    <n v="7000"/>
    <n v="1399.9999999999998"/>
    <n v="489.99999999999989"/>
    <n v="0.35"/>
  </r>
  <r>
    <x v="1"/>
    <n v="1197831"/>
    <x v="174"/>
    <x v="1"/>
    <x v="23"/>
    <x v="26"/>
    <x v="1"/>
    <n v="0.30000000000000004"/>
    <n v="7250"/>
    <n v="2175.0000000000005"/>
    <n v="761.25000000000011"/>
    <n v="0.35"/>
  </r>
  <r>
    <x v="1"/>
    <n v="1197831"/>
    <x v="174"/>
    <x v="1"/>
    <x v="23"/>
    <x v="26"/>
    <x v="2"/>
    <n v="0.24999999999999997"/>
    <n v="5750"/>
    <n v="1437.4999999999998"/>
    <n v="503.12499999999989"/>
    <n v="0.35"/>
  </r>
  <r>
    <x v="1"/>
    <n v="1197831"/>
    <x v="174"/>
    <x v="1"/>
    <x v="23"/>
    <x v="26"/>
    <x v="3"/>
    <n v="0.35000000000000003"/>
    <n v="5000"/>
    <n v="1750.0000000000002"/>
    <n v="787.50000000000011"/>
    <n v="0.45"/>
  </r>
  <r>
    <x v="1"/>
    <n v="1197831"/>
    <x v="174"/>
    <x v="1"/>
    <x v="23"/>
    <x v="26"/>
    <x v="4"/>
    <n v="0.5"/>
    <n v="4000"/>
    <n v="2000"/>
    <n v="600"/>
    <n v="0.3"/>
  </r>
  <r>
    <x v="1"/>
    <n v="1197831"/>
    <x v="174"/>
    <x v="1"/>
    <x v="23"/>
    <x v="26"/>
    <x v="5"/>
    <n v="0.45"/>
    <n v="7500"/>
    <n v="3375"/>
    <n v="1687.5"/>
    <n v="0.5"/>
  </r>
  <r>
    <x v="1"/>
    <n v="1197831"/>
    <x v="175"/>
    <x v="1"/>
    <x v="23"/>
    <x v="26"/>
    <x v="0"/>
    <n v="0.45"/>
    <n v="7500"/>
    <n v="3375"/>
    <n v="1181.25"/>
    <n v="0.35"/>
  </r>
  <r>
    <x v="1"/>
    <n v="1197831"/>
    <x v="175"/>
    <x v="1"/>
    <x v="23"/>
    <x v="26"/>
    <x v="1"/>
    <n v="0.5"/>
    <n v="7500"/>
    <n v="3750"/>
    <n v="1312.5"/>
    <n v="0.35"/>
  </r>
  <r>
    <x v="1"/>
    <n v="1197831"/>
    <x v="175"/>
    <x v="1"/>
    <x v="23"/>
    <x v="26"/>
    <x v="2"/>
    <n v="0.5"/>
    <n v="6000"/>
    <n v="3000"/>
    <n v="1050"/>
    <n v="0.35"/>
  </r>
  <r>
    <x v="1"/>
    <n v="1197831"/>
    <x v="175"/>
    <x v="1"/>
    <x v="23"/>
    <x v="26"/>
    <x v="3"/>
    <n v="0.5"/>
    <n v="5500"/>
    <n v="2750"/>
    <n v="1237.5"/>
    <n v="0.45"/>
  </r>
  <r>
    <x v="1"/>
    <n v="1197831"/>
    <x v="175"/>
    <x v="1"/>
    <x v="23"/>
    <x v="26"/>
    <x v="4"/>
    <n v="0.55000000000000004"/>
    <n v="4500"/>
    <n v="2475"/>
    <n v="742.5"/>
    <n v="0.3"/>
  </r>
  <r>
    <x v="1"/>
    <n v="1197831"/>
    <x v="175"/>
    <x v="1"/>
    <x v="23"/>
    <x v="26"/>
    <x v="5"/>
    <n v="0.60000000000000009"/>
    <n v="8250"/>
    <n v="4950.0000000000009"/>
    <n v="2475.0000000000005"/>
    <n v="0.5"/>
  </r>
  <r>
    <x v="1"/>
    <n v="1197831"/>
    <x v="176"/>
    <x v="1"/>
    <x v="23"/>
    <x v="26"/>
    <x v="0"/>
    <n v="0.5"/>
    <n v="7750"/>
    <n v="3875"/>
    <n v="1549.9999999999998"/>
    <n v="0.39999999999999997"/>
  </r>
  <r>
    <x v="1"/>
    <n v="1197831"/>
    <x v="176"/>
    <x v="1"/>
    <x v="23"/>
    <x v="26"/>
    <x v="1"/>
    <n v="0.55000000000000004"/>
    <n v="7750"/>
    <n v="4262.5"/>
    <n v="1704.9999999999998"/>
    <n v="0.39999999999999997"/>
  </r>
  <r>
    <x v="1"/>
    <n v="1197831"/>
    <x v="176"/>
    <x v="1"/>
    <x v="23"/>
    <x v="26"/>
    <x v="2"/>
    <n v="0.5"/>
    <n v="9250"/>
    <n v="4625"/>
    <n v="1849.9999999999998"/>
    <n v="0.39999999999999997"/>
  </r>
  <r>
    <x v="1"/>
    <n v="1197831"/>
    <x v="176"/>
    <x v="1"/>
    <x v="23"/>
    <x v="26"/>
    <x v="3"/>
    <n v="0.5"/>
    <n v="5250"/>
    <n v="2625"/>
    <n v="1312.5"/>
    <n v="0.5"/>
  </r>
  <r>
    <x v="1"/>
    <n v="1197831"/>
    <x v="176"/>
    <x v="1"/>
    <x v="23"/>
    <x v="26"/>
    <x v="4"/>
    <n v="0.55000000000000004"/>
    <n v="5250"/>
    <n v="2887.5000000000005"/>
    <n v="1010.6250000000001"/>
    <n v="0.35"/>
  </r>
  <r>
    <x v="1"/>
    <n v="1197831"/>
    <x v="176"/>
    <x v="1"/>
    <x v="23"/>
    <x v="26"/>
    <x v="5"/>
    <n v="0.65"/>
    <n v="8000"/>
    <n v="5200"/>
    <n v="2860.0000000000005"/>
    <n v="0.55000000000000004"/>
  </r>
  <r>
    <x v="1"/>
    <n v="1197831"/>
    <x v="177"/>
    <x v="1"/>
    <x v="23"/>
    <x v="26"/>
    <x v="0"/>
    <n v="0.5"/>
    <n v="7500"/>
    <n v="3750"/>
    <n v="1499.9999999999998"/>
    <n v="0.39999999999999997"/>
  </r>
  <r>
    <x v="1"/>
    <n v="1197831"/>
    <x v="177"/>
    <x v="1"/>
    <x v="23"/>
    <x v="26"/>
    <x v="1"/>
    <n v="0.55000000000000004"/>
    <n v="7500"/>
    <n v="4125"/>
    <n v="1649.9999999999998"/>
    <n v="0.39999999999999997"/>
  </r>
  <r>
    <x v="1"/>
    <n v="1197831"/>
    <x v="177"/>
    <x v="1"/>
    <x v="23"/>
    <x v="26"/>
    <x v="2"/>
    <n v="0.5"/>
    <n v="9250"/>
    <n v="4625"/>
    <n v="1849.9999999999998"/>
    <n v="0.39999999999999997"/>
  </r>
  <r>
    <x v="1"/>
    <n v="1197831"/>
    <x v="177"/>
    <x v="1"/>
    <x v="23"/>
    <x v="26"/>
    <x v="3"/>
    <n v="0.5"/>
    <n v="4750"/>
    <n v="2375"/>
    <n v="1187.5"/>
    <n v="0.5"/>
  </r>
  <r>
    <x v="1"/>
    <n v="1197831"/>
    <x v="177"/>
    <x v="1"/>
    <x v="23"/>
    <x v="26"/>
    <x v="4"/>
    <n v="0.55000000000000004"/>
    <n v="4750"/>
    <n v="2612.5"/>
    <n v="914.37499999999989"/>
    <n v="0.35"/>
  </r>
  <r>
    <x v="1"/>
    <n v="1197831"/>
    <x v="177"/>
    <x v="1"/>
    <x v="23"/>
    <x v="26"/>
    <x v="5"/>
    <n v="0.6"/>
    <n v="7250"/>
    <n v="4350"/>
    <n v="2392.5"/>
    <n v="0.55000000000000004"/>
  </r>
  <r>
    <x v="1"/>
    <n v="1197831"/>
    <x v="178"/>
    <x v="1"/>
    <x v="23"/>
    <x v="26"/>
    <x v="0"/>
    <n v="0.55000000000000004"/>
    <n v="6750"/>
    <n v="3712.5000000000005"/>
    <n v="1485"/>
    <n v="0.39999999999999997"/>
  </r>
  <r>
    <x v="1"/>
    <n v="1197831"/>
    <x v="178"/>
    <x v="1"/>
    <x v="23"/>
    <x v="26"/>
    <x v="1"/>
    <n v="0.55000000000000004"/>
    <n v="6250"/>
    <n v="3437.5000000000005"/>
    <n v="1375"/>
    <n v="0.39999999999999997"/>
  </r>
  <r>
    <x v="1"/>
    <n v="1197831"/>
    <x v="178"/>
    <x v="1"/>
    <x v="23"/>
    <x v="26"/>
    <x v="2"/>
    <n v="0.6"/>
    <n v="6750"/>
    <n v="4050"/>
    <n v="1619.9999999999998"/>
    <n v="0.39999999999999997"/>
  </r>
  <r>
    <x v="1"/>
    <n v="1197831"/>
    <x v="178"/>
    <x v="1"/>
    <x v="23"/>
    <x v="26"/>
    <x v="3"/>
    <n v="0.6"/>
    <n v="4000"/>
    <n v="2400"/>
    <n v="1200"/>
    <n v="0.5"/>
  </r>
  <r>
    <x v="1"/>
    <n v="1197831"/>
    <x v="178"/>
    <x v="1"/>
    <x v="23"/>
    <x v="26"/>
    <x v="4"/>
    <n v="0.55000000000000004"/>
    <n v="4000"/>
    <n v="2200"/>
    <n v="770"/>
    <n v="0.35"/>
  </r>
  <r>
    <x v="1"/>
    <n v="1197831"/>
    <x v="178"/>
    <x v="1"/>
    <x v="23"/>
    <x v="26"/>
    <x v="5"/>
    <n v="0.5"/>
    <n v="6250"/>
    <n v="3125"/>
    <n v="1718.7500000000002"/>
    <n v="0.55000000000000004"/>
  </r>
  <r>
    <x v="1"/>
    <n v="1197831"/>
    <x v="179"/>
    <x v="1"/>
    <x v="23"/>
    <x v="26"/>
    <x v="0"/>
    <n v="0.4"/>
    <n v="5750"/>
    <n v="2300"/>
    <n v="919.99999999999989"/>
    <n v="0.39999999999999997"/>
  </r>
  <r>
    <x v="1"/>
    <n v="1197831"/>
    <x v="179"/>
    <x v="1"/>
    <x v="23"/>
    <x v="26"/>
    <x v="1"/>
    <n v="0.4"/>
    <n v="5750"/>
    <n v="2300"/>
    <n v="919.99999999999989"/>
    <n v="0.39999999999999997"/>
  </r>
  <r>
    <x v="1"/>
    <n v="1197831"/>
    <x v="179"/>
    <x v="1"/>
    <x v="23"/>
    <x v="26"/>
    <x v="2"/>
    <n v="0.45"/>
    <n v="5250"/>
    <n v="2362.5"/>
    <n v="944.99999999999989"/>
    <n v="0.39999999999999997"/>
  </r>
  <r>
    <x v="1"/>
    <n v="1197831"/>
    <x v="179"/>
    <x v="1"/>
    <x v="23"/>
    <x v="26"/>
    <x v="3"/>
    <n v="0.45"/>
    <n v="3750"/>
    <n v="1687.5"/>
    <n v="843.75"/>
    <n v="0.5"/>
  </r>
  <r>
    <x v="1"/>
    <n v="1197831"/>
    <x v="179"/>
    <x v="1"/>
    <x v="23"/>
    <x v="26"/>
    <x v="4"/>
    <n v="0.35000000000000003"/>
    <n v="3500"/>
    <n v="1225.0000000000002"/>
    <n v="428.75000000000006"/>
    <n v="0.35"/>
  </r>
  <r>
    <x v="1"/>
    <n v="1197831"/>
    <x v="179"/>
    <x v="1"/>
    <x v="23"/>
    <x v="26"/>
    <x v="5"/>
    <n v="0.45"/>
    <n v="5250"/>
    <n v="2362.5"/>
    <n v="1299.375"/>
    <n v="0.55000000000000004"/>
  </r>
  <r>
    <x v="1"/>
    <n v="1197831"/>
    <x v="64"/>
    <x v="1"/>
    <x v="23"/>
    <x v="26"/>
    <x v="0"/>
    <n v="0.35000000000000003"/>
    <n v="6750"/>
    <n v="2362.5"/>
    <n v="944.99999999999989"/>
    <n v="0.39999999999999997"/>
  </r>
  <r>
    <x v="1"/>
    <n v="1197831"/>
    <x v="64"/>
    <x v="1"/>
    <x v="23"/>
    <x v="26"/>
    <x v="1"/>
    <n v="0.35000000000000003"/>
    <n v="6750"/>
    <n v="2362.5"/>
    <n v="944.99999999999989"/>
    <n v="0.39999999999999997"/>
  </r>
  <r>
    <x v="1"/>
    <n v="1197831"/>
    <x v="64"/>
    <x v="1"/>
    <x v="23"/>
    <x v="26"/>
    <x v="2"/>
    <n v="0.6"/>
    <n v="6000"/>
    <n v="3600"/>
    <n v="1439.9999999999998"/>
    <n v="0.39999999999999997"/>
  </r>
  <r>
    <x v="1"/>
    <n v="1197831"/>
    <x v="64"/>
    <x v="1"/>
    <x v="23"/>
    <x v="26"/>
    <x v="3"/>
    <n v="0.6"/>
    <n v="4500"/>
    <n v="2700"/>
    <n v="1350"/>
    <n v="0.5"/>
  </r>
  <r>
    <x v="1"/>
    <n v="1197831"/>
    <x v="64"/>
    <x v="1"/>
    <x v="23"/>
    <x v="26"/>
    <x v="4"/>
    <n v="0.54999999999999993"/>
    <n v="4250"/>
    <n v="2337.4999999999995"/>
    <n v="818.12499999999977"/>
    <n v="0.35"/>
  </r>
  <r>
    <x v="1"/>
    <n v="1197831"/>
    <x v="64"/>
    <x v="1"/>
    <x v="23"/>
    <x v="26"/>
    <x v="5"/>
    <n v="0.65"/>
    <n v="6250"/>
    <n v="4062.5"/>
    <n v="2234.375"/>
    <n v="0.55000000000000004"/>
  </r>
  <r>
    <x v="1"/>
    <n v="1197831"/>
    <x v="65"/>
    <x v="1"/>
    <x v="23"/>
    <x v="26"/>
    <x v="0"/>
    <n v="0.54999999999999993"/>
    <n v="7750"/>
    <n v="4262.4999999999991"/>
    <n v="1704.9999999999995"/>
    <n v="0.39999999999999997"/>
  </r>
  <r>
    <x v="1"/>
    <n v="1197831"/>
    <x v="65"/>
    <x v="1"/>
    <x v="23"/>
    <x v="26"/>
    <x v="1"/>
    <n v="0.54999999999999993"/>
    <n v="7750"/>
    <n v="4262.4999999999991"/>
    <n v="1704.9999999999995"/>
    <n v="0.39999999999999997"/>
  </r>
  <r>
    <x v="1"/>
    <n v="1197831"/>
    <x v="65"/>
    <x v="1"/>
    <x v="23"/>
    <x v="26"/>
    <x v="2"/>
    <n v="0.6"/>
    <n v="6750"/>
    <n v="4050"/>
    <n v="1619.9999999999998"/>
    <n v="0.39999999999999997"/>
  </r>
  <r>
    <x v="1"/>
    <n v="1197831"/>
    <x v="65"/>
    <x v="1"/>
    <x v="23"/>
    <x v="26"/>
    <x v="3"/>
    <n v="0.6"/>
    <n v="5250"/>
    <n v="3150"/>
    <n v="1575"/>
    <n v="0.5"/>
  </r>
  <r>
    <x v="1"/>
    <n v="1197831"/>
    <x v="65"/>
    <x v="1"/>
    <x v="23"/>
    <x v="26"/>
    <x v="4"/>
    <n v="0.54999999999999993"/>
    <n v="4750"/>
    <n v="2612.4999999999995"/>
    <n v="914.37499999999977"/>
    <n v="0.35"/>
  </r>
  <r>
    <x v="1"/>
    <n v="1197831"/>
    <x v="65"/>
    <x v="1"/>
    <x v="23"/>
    <x v="26"/>
    <x v="5"/>
    <n v="0.65"/>
    <n v="7250"/>
    <n v="4712.5"/>
    <n v="2591.875"/>
    <n v="0.55000000000000004"/>
  </r>
  <r>
    <x v="2"/>
    <n v="1128299"/>
    <x v="180"/>
    <x v="2"/>
    <x v="24"/>
    <x v="27"/>
    <x v="0"/>
    <n v="0.29999999999999993"/>
    <n v="4250"/>
    <n v="1274.9999999999998"/>
    <n v="446.24999999999989"/>
    <n v="0.35"/>
  </r>
  <r>
    <x v="2"/>
    <n v="1128299"/>
    <x v="180"/>
    <x v="2"/>
    <x v="24"/>
    <x v="27"/>
    <x v="1"/>
    <n v="0.4"/>
    <n v="4250"/>
    <n v="1700"/>
    <n v="680"/>
    <n v="0.4"/>
  </r>
  <r>
    <x v="2"/>
    <n v="1128299"/>
    <x v="180"/>
    <x v="2"/>
    <x v="24"/>
    <x v="27"/>
    <x v="2"/>
    <n v="0.4"/>
    <n v="4250"/>
    <n v="1700"/>
    <n v="595"/>
    <n v="0.35"/>
  </r>
  <r>
    <x v="2"/>
    <n v="1128299"/>
    <x v="180"/>
    <x v="2"/>
    <x v="24"/>
    <x v="27"/>
    <x v="3"/>
    <n v="0.4"/>
    <n v="2750"/>
    <n v="1100"/>
    <n v="385"/>
    <n v="0.35"/>
  </r>
  <r>
    <x v="2"/>
    <n v="1128299"/>
    <x v="180"/>
    <x v="2"/>
    <x v="24"/>
    <x v="27"/>
    <x v="4"/>
    <n v="0.45000000000000007"/>
    <n v="2250"/>
    <n v="1012.5000000000001"/>
    <n v="303.75"/>
    <n v="0.3"/>
  </r>
  <r>
    <x v="2"/>
    <n v="1128299"/>
    <x v="180"/>
    <x v="2"/>
    <x v="24"/>
    <x v="27"/>
    <x v="5"/>
    <n v="0.4"/>
    <n v="4250"/>
    <n v="1700"/>
    <n v="425"/>
    <n v="0.25"/>
  </r>
  <r>
    <x v="2"/>
    <n v="1128299"/>
    <x v="181"/>
    <x v="2"/>
    <x v="24"/>
    <x v="27"/>
    <x v="0"/>
    <n v="0.29999999999999993"/>
    <n v="4750"/>
    <n v="1424.9999999999998"/>
    <n v="498.74999999999989"/>
    <n v="0.35"/>
  </r>
  <r>
    <x v="2"/>
    <n v="1128299"/>
    <x v="181"/>
    <x v="2"/>
    <x v="24"/>
    <x v="27"/>
    <x v="1"/>
    <n v="0.4"/>
    <n v="3750"/>
    <n v="1500"/>
    <n v="600"/>
    <n v="0.4"/>
  </r>
  <r>
    <x v="2"/>
    <n v="1128299"/>
    <x v="181"/>
    <x v="2"/>
    <x v="24"/>
    <x v="27"/>
    <x v="2"/>
    <n v="0.4"/>
    <n v="3750"/>
    <n v="1500"/>
    <n v="525"/>
    <n v="0.35"/>
  </r>
  <r>
    <x v="2"/>
    <n v="1128299"/>
    <x v="181"/>
    <x v="2"/>
    <x v="24"/>
    <x v="27"/>
    <x v="3"/>
    <n v="0.4"/>
    <n v="2250"/>
    <n v="900"/>
    <n v="315"/>
    <n v="0.35"/>
  </r>
  <r>
    <x v="2"/>
    <n v="1128299"/>
    <x v="181"/>
    <x v="2"/>
    <x v="24"/>
    <x v="27"/>
    <x v="4"/>
    <n v="0.45000000000000007"/>
    <n v="1500"/>
    <n v="675.00000000000011"/>
    <n v="202.50000000000003"/>
    <n v="0.3"/>
  </r>
  <r>
    <x v="2"/>
    <n v="1128299"/>
    <x v="181"/>
    <x v="2"/>
    <x v="24"/>
    <x v="27"/>
    <x v="5"/>
    <n v="0.4"/>
    <n v="3500"/>
    <n v="1400"/>
    <n v="350"/>
    <n v="0.25"/>
  </r>
  <r>
    <x v="2"/>
    <n v="1128299"/>
    <x v="182"/>
    <x v="2"/>
    <x v="24"/>
    <x v="27"/>
    <x v="0"/>
    <n v="0.4"/>
    <n v="5000"/>
    <n v="2000"/>
    <n v="700"/>
    <n v="0.35"/>
  </r>
  <r>
    <x v="2"/>
    <n v="1128299"/>
    <x v="182"/>
    <x v="2"/>
    <x v="24"/>
    <x v="27"/>
    <x v="1"/>
    <n v="0.5"/>
    <n v="3500"/>
    <n v="1750"/>
    <n v="700"/>
    <n v="0.4"/>
  </r>
  <r>
    <x v="2"/>
    <n v="1128299"/>
    <x v="182"/>
    <x v="2"/>
    <x v="24"/>
    <x v="27"/>
    <x v="2"/>
    <n v="0.5"/>
    <n v="3500"/>
    <n v="1750"/>
    <n v="612.5"/>
    <n v="0.35"/>
  </r>
  <r>
    <x v="2"/>
    <n v="1128299"/>
    <x v="182"/>
    <x v="2"/>
    <x v="24"/>
    <x v="27"/>
    <x v="3"/>
    <n v="0.5"/>
    <n v="2250"/>
    <n v="1125"/>
    <n v="393.75"/>
    <n v="0.35"/>
  </r>
  <r>
    <x v="2"/>
    <n v="1128299"/>
    <x v="182"/>
    <x v="2"/>
    <x v="24"/>
    <x v="27"/>
    <x v="4"/>
    <n v="0.55000000000000004"/>
    <n v="1250"/>
    <n v="687.5"/>
    <n v="206.25"/>
    <n v="0.3"/>
  </r>
  <r>
    <x v="2"/>
    <n v="1128299"/>
    <x v="182"/>
    <x v="2"/>
    <x v="24"/>
    <x v="27"/>
    <x v="5"/>
    <n v="0.5"/>
    <n v="3250"/>
    <n v="1625"/>
    <n v="406.25"/>
    <n v="0.25"/>
  </r>
  <r>
    <x v="2"/>
    <n v="1128299"/>
    <x v="183"/>
    <x v="2"/>
    <x v="24"/>
    <x v="27"/>
    <x v="0"/>
    <n v="0.5"/>
    <n v="5000"/>
    <n v="2500"/>
    <n v="875"/>
    <n v="0.35"/>
  </r>
  <r>
    <x v="2"/>
    <n v="1128299"/>
    <x v="183"/>
    <x v="2"/>
    <x v="24"/>
    <x v="27"/>
    <x v="1"/>
    <n v="0.55000000000000004"/>
    <n v="3000"/>
    <n v="1650.0000000000002"/>
    <n v="660.00000000000011"/>
    <n v="0.4"/>
  </r>
  <r>
    <x v="2"/>
    <n v="1128299"/>
    <x v="183"/>
    <x v="2"/>
    <x v="24"/>
    <x v="27"/>
    <x v="2"/>
    <n v="0.55000000000000004"/>
    <n v="3500"/>
    <n v="1925.0000000000002"/>
    <n v="673.75"/>
    <n v="0.35"/>
  </r>
  <r>
    <x v="2"/>
    <n v="1128299"/>
    <x v="183"/>
    <x v="2"/>
    <x v="24"/>
    <x v="27"/>
    <x v="3"/>
    <n v="0.5"/>
    <n v="2500"/>
    <n v="1250"/>
    <n v="437.5"/>
    <n v="0.35"/>
  </r>
  <r>
    <x v="2"/>
    <n v="1128299"/>
    <x v="183"/>
    <x v="2"/>
    <x v="24"/>
    <x v="27"/>
    <x v="4"/>
    <n v="0.55000000000000004"/>
    <n v="1500"/>
    <n v="825.00000000000011"/>
    <n v="247.50000000000003"/>
    <n v="0.3"/>
  </r>
  <r>
    <x v="2"/>
    <n v="1128299"/>
    <x v="183"/>
    <x v="2"/>
    <x v="24"/>
    <x v="27"/>
    <x v="5"/>
    <n v="0.70000000000000007"/>
    <n v="3250"/>
    <n v="2275"/>
    <n v="568.75"/>
    <n v="0.25"/>
  </r>
  <r>
    <x v="2"/>
    <n v="1128299"/>
    <x v="184"/>
    <x v="2"/>
    <x v="24"/>
    <x v="27"/>
    <x v="0"/>
    <n v="0.5"/>
    <n v="5250"/>
    <n v="2625"/>
    <n v="918.74999999999989"/>
    <n v="0.35"/>
  </r>
  <r>
    <x v="2"/>
    <n v="1128299"/>
    <x v="184"/>
    <x v="2"/>
    <x v="24"/>
    <x v="27"/>
    <x v="1"/>
    <n v="0.55000000000000004"/>
    <n v="3750"/>
    <n v="2062.5"/>
    <n v="825"/>
    <n v="0.4"/>
  </r>
  <r>
    <x v="2"/>
    <n v="1128299"/>
    <x v="184"/>
    <x v="2"/>
    <x v="24"/>
    <x v="27"/>
    <x v="2"/>
    <n v="0.55000000000000004"/>
    <n v="4000"/>
    <n v="2200"/>
    <n v="770"/>
    <n v="0.35"/>
  </r>
  <r>
    <x v="2"/>
    <n v="1128299"/>
    <x v="184"/>
    <x v="2"/>
    <x v="24"/>
    <x v="27"/>
    <x v="3"/>
    <n v="0.5"/>
    <n v="3000"/>
    <n v="1500"/>
    <n v="525"/>
    <n v="0.35"/>
  </r>
  <r>
    <x v="2"/>
    <n v="1128299"/>
    <x v="184"/>
    <x v="2"/>
    <x v="24"/>
    <x v="27"/>
    <x v="4"/>
    <n v="0.55000000000000004"/>
    <n v="2000"/>
    <n v="1100"/>
    <n v="330"/>
    <n v="0.3"/>
  </r>
  <r>
    <x v="2"/>
    <n v="1128299"/>
    <x v="184"/>
    <x v="2"/>
    <x v="24"/>
    <x v="27"/>
    <x v="5"/>
    <n v="0.70000000000000007"/>
    <n v="3750"/>
    <n v="2625.0000000000005"/>
    <n v="656.25000000000011"/>
    <n v="0.25"/>
  </r>
  <r>
    <x v="2"/>
    <n v="1128299"/>
    <x v="185"/>
    <x v="2"/>
    <x v="24"/>
    <x v="27"/>
    <x v="0"/>
    <n v="0.5"/>
    <n v="6250"/>
    <n v="3125"/>
    <n v="1093.75"/>
    <n v="0.35"/>
  </r>
  <r>
    <x v="2"/>
    <n v="1128299"/>
    <x v="185"/>
    <x v="2"/>
    <x v="24"/>
    <x v="27"/>
    <x v="1"/>
    <n v="0.55000000000000004"/>
    <n v="4750"/>
    <n v="2612.5"/>
    <n v="1045"/>
    <n v="0.4"/>
  </r>
  <r>
    <x v="2"/>
    <n v="1128299"/>
    <x v="185"/>
    <x v="2"/>
    <x v="24"/>
    <x v="27"/>
    <x v="2"/>
    <n v="0.55000000000000004"/>
    <n v="4750"/>
    <n v="2612.5"/>
    <n v="914.37499999999989"/>
    <n v="0.35"/>
  </r>
  <r>
    <x v="2"/>
    <n v="1128299"/>
    <x v="185"/>
    <x v="2"/>
    <x v="24"/>
    <x v="27"/>
    <x v="3"/>
    <n v="0.5"/>
    <n v="3500"/>
    <n v="1750"/>
    <n v="612.5"/>
    <n v="0.35"/>
  </r>
  <r>
    <x v="2"/>
    <n v="1128299"/>
    <x v="185"/>
    <x v="2"/>
    <x v="24"/>
    <x v="27"/>
    <x v="4"/>
    <n v="0.55000000000000004"/>
    <n v="2250"/>
    <n v="1237.5"/>
    <n v="371.25"/>
    <n v="0.3"/>
  </r>
  <r>
    <x v="2"/>
    <n v="1128299"/>
    <x v="185"/>
    <x v="2"/>
    <x v="24"/>
    <x v="27"/>
    <x v="5"/>
    <n v="0.70000000000000007"/>
    <n v="5250"/>
    <n v="3675.0000000000005"/>
    <n v="918.75000000000011"/>
    <n v="0.25"/>
  </r>
  <r>
    <x v="2"/>
    <n v="1128299"/>
    <x v="186"/>
    <x v="2"/>
    <x v="24"/>
    <x v="27"/>
    <x v="0"/>
    <n v="0.5"/>
    <n v="6750"/>
    <n v="3375"/>
    <n v="1181.25"/>
    <n v="0.35"/>
  </r>
  <r>
    <x v="2"/>
    <n v="1128299"/>
    <x v="186"/>
    <x v="2"/>
    <x v="24"/>
    <x v="27"/>
    <x v="1"/>
    <n v="0.55000000000000004"/>
    <n v="5250"/>
    <n v="2887.5000000000005"/>
    <n v="1155.0000000000002"/>
    <n v="0.4"/>
  </r>
  <r>
    <x v="2"/>
    <n v="1128299"/>
    <x v="186"/>
    <x v="2"/>
    <x v="24"/>
    <x v="27"/>
    <x v="2"/>
    <n v="0.55000000000000004"/>
    <n v="4750"/>
    <n v="2612.5"/>
    <n v="914.37499999999989"/>
    <n v="0.35"/>
  </r>
  <r>
    <x v="2"/>
    <n v="1128299"/>
    <x v="186"/>
    <x v="2"/>
    <x v="24"/>
    <x v="27"/>
    <x v="3"/>
    <n v="0.5"/>
    <n v="3750"/>
    <n v="1875"/>
    <n v="656.25"/>
    <n v="0.35"/>
  </r>
  <r>
    <x v="2"/>
    <n v="1128299"/>
    <x v="186"/>
    <x v="2"/>
    <x v="24"/>
    <x v="27"/>
    <x v="4"/>
    <n v="0.55000000000000004"/>
    <n v="4250"/>
    <n v="2337.5"/>
    <n v="701.25"/>
    <n v="0.3"/>
  </r>
  <r>
    <x v="2"/>
    <n v="1128299"/>
    <x v="186"/>
    <x v="2"/>
    <x v="24"/>
    <x v="27"/>
    <x v="5"/>
    <n v="0.70000000000000007"/>
    <n v="4250"/>
    <n v="2975.0000000000005"/>
    <n v="743.75000000000011"/>
    <n v="0.25"/>
  </r>
  <r>
    <x v="2"/>
    <n v="1128299"/>
    <x v="187"/>
    <x v="2"/>
    <x v="24"/>
    <x v="27"/>
    <x v="0"/>
    <n v="0.55000000000000004"/>
    <n v="6250"/>
    <n v="3437.5000000000005"/>
    <n v="1203.125"/>
    <n v="0.35"/>
  </r>
  <r>
    <x v="2"/>
    <n v="1128299"/>
    <x v="187"/>
    <x v="2"/>
    <x v="24"/>
    <x v="27"/>
    <x v="1"/>
    <n v="0.60000000000000009"/>
    <n v="5750"/>
    <n v="3450.0000000000005"/>
    <n v="1380.0000000000002"/>
    <n v="0.4"/>
  </r>
  <r>
    <x v="2"/>
    <n v="1128299"/>
    <x v="187"/>
    <x v="2"/>
    <x v="24"/>
    <x v="27"/>
    <x v="2"/>
    <n v="0.55000000000000004"/>
    <n v="4500"/>
    <n v="2475"/>
    <n v="866.25"/>
    <n v="0.35"/>
  </r>
  <r>
    <x v="2"/>
    <n v="1128299"/>
    <x v="187"/>
    <x v="2"/>
    <x v="24"/>
    <x v="27"/>
    <x v="3"/>
    <n v="0.55000000000000004"/>
    <n v="4000"/>
    <n v="2200"/>
    <n v="770"/>
    <n v="0.35"/>
  </r>
  <r>
    <x v="2"/>
    <n v="1128299"/>
    <x v="187"/>
    <x v="2"/>
    <x v="24"/>
    <x v="27"/>
    <x v="4"/>
    <n v="0.65"/>
    <n v="4000"/>
    <n v="2600"/>
    <n v="780"/>
    <n v="0.3"/>
  </r>
  <r>
    <x v="2"/>
    <n v="1128299"/>
    <x v="187"/>
    <x v="2"/>
    <x v="24"/>
    <x v="27"/>
    <x v="5"/>
    <n v="0.70000000000000007"/>
    <n v="3750"/>
    <n v="2625.0000000000005"/>
    <n v="656.25000000000011"/>
    <n v="0.25"/>
  </r>
  <r>
    <x v="2"/>
    <n v="1128299"/>
    <x v="188"/>
    <x v="2"/>
    <x v="24"/>
    <x v="27"/>
    <x v="0"/>
    <n v="0.45000000000000007"/>
    <n v="5750"/>
    <n v="2587.5000000000005"/>
    <n v="905.62500000000011"/>
    <n v="0.35"/>
  </r>
  <r>
    <x v="2"/>
    <n v="1128299"/>
    <x v="188"/>
    <x v="2"/>
    <x v="24"/>
    <x v="27"/>
    <x v="1"/>
    <n v="0.50000000000000011"/>
    <n v="5750"/>
    <n v="2875.0000000000005"/>
    <n v="1150.0000000000002"/>
    <n v="0.4"/>
  </r>
  <r>
    <x v="2"/>
    <n v="1128299"/>
    <x v="188"/>
    <x v="2"/>
    <x v="24"/>
    <x v="27"/>
    <x v="2"/>
    <n v="0.45000000000000007"/>
    <n v="4250"/>
    <n v="1912.5000000000002"/>
    <n v="669.375"/>
    <n v="0.35"/>
  </r>
  <r>
    <x v="2"/>
    <n v="1128299"/>
    <x v="188"/>
    <x v="2"/>
    <x v="24"/>
    <x v="27"/>
    <x v="3"/>
    <n v="0.45000000000000007"/>
    <n v="3750"/>
    <n v="1687.5000000000002"/>
    <n v="590.625"/>
    <n v="0.35"/>
  </r>
  <r>
    <x v="2"/>
    <n v="1128299"/>
    <x v="188"/>
    <x v="2"/>
    <x v="24"/>
    <x v="27"/>
    <x v="4"/>
    <n v="0.55000000000000004"/>
    <n v="3750"/>
    <n v="2062.5"/>
    <n v="618.75"/>
    <n v="0.3"/>
  </r>
  <r>
    <x v="2"/>
    <n v="1128299"/>
    <x v="188"/>
    <x v="2"/>
    <x v="24"/>
    <x v="27"/>
    <x v="5"/>
    <n v="0.60000000000000009"/>
    <n v="4250"/>
    <n v="2550.0000000000005"/>
    <n v="637.50000000000011"/>
    <n v="0.25"/>
  </r>
  <r>
    <x v="2"/>
    <n v="1128299"/>
    <x v="189"/>
    <x v="2"/>
    <x v="24"/>
    <x v="27"/>
    <x v="0"/>
    <n v="0.45000000000000007"/>
    <n v="5000"/>
    <n v="2250.0000000000005"/>
    <n v="787.50000000000011"/>
    <n v="0.35"/>
  </r>
  <r>
    <x v="2"/>
    <n v="1128299"/>
    <x v="189"/>
    <x v="2"/>
    <x v="24"/>
    <x v="27"/>
    <x v="1"/>
    <n v="0.50000000000000011"/>
    <n v="5000"/>
    <n v="2500.0000000000005"/>
    <n v="1000.0000000000002"/>
    <n v="0.4"/>
  </r>
  <r>
    <x v="2"/>
    <n v="1128299"/>
    <x v="189"/>
    <x v="2"/>
    <x v="24"/>
    <x v="27"/>
    <x v="2"/>
    <n v="0.45000000000000007"/>
    <n v="3250"/>
    <n v="1462.5000000000002"/>
    <n v="511.87500000000006"/>
    <n v="0.35"/>
  </r>
  <r>
    <x v="2"/>
    <n v="1128299"/>
    <x v="189"/>
    <x v="2"/>
    <x v="24"/>
    <x v="27"/>
    <x v="3"/>
    <n v="0.45000000000000007"/>
    <n v="3000"/>
    <n v="1350.0000000000002"/>
    <n v="472.50000000000006"/>
    <n v="0.35"/>
  </r>
  <r>
    <x v="2"/>
    <n v="1128299"/>
    <x v="189"/>
    <x v="2"/>
    <x v="24"/>
    <x v="27"/>
    <x v="4"/>
    <n v="0.55000000000000004"/>
    <n v="2750"/>
    <n v="1512.5000000000002"/>
    <n v="453.75000000000006"/>
    <n v="0.3"/>
  </r>
  <r>
    <x v="2"/>
    <n v="1128299"/>
    <x v="189"/>
    <x v="2"/>
    <x v="24"/>
    <x v="27"/>
    <x v="5"/>
    <n v="0.60000000000000009"/>
    <n v="3250"/>
    <n v="1950.0000000000002"/>
    <n v="487.50000000000006"/>
    <n v="0.25"/>
  </r>
  <r>
    <x v="2"/>
    <n v="1128299"/>
    <x v="190"/>
    <x v="2"/>
    <x v="24"/>
    <x v="27"/>
    <x v="0"/>
    <n v="0.45000000000000007"/>
    <n v="5000"/>
    <n v="2250.0000000000005"/>
    <n v="787.50000000000011"/>
    <n v="0.35"/>
  </r>
  <r>
    <x v="2"/>
    <n v="1128299"/>
    <x v="190"/>
    <x v="2"/>
    <x v="24"/>
    <x v="27"/>
    <x v="1"/>
    <n v="0.50000000000000011"/>
    <n v="5250"/>
    <n v="2625.0000000000005"/>
    <n v="1050.0000000000002"/>
    <n v="0.4"/>
  </r>
  <r>
    <x v="2"/>
    <n v="1128299"/>
    <x v="190"/>
    <x v="2"/>
    <x v="24"/>
    <x v="27"/>
    <x v="2"/>
    <n v="0.45000000000000007"/>
    <n v="3750"/>
    <n v="1687.5000000000002"/>
    <n v="590.625"/>
    <n v="0.35"/>
  </r>
  <r>
    <x v="2"/>
    <n v="1128299"/>
    <x v="190"/>
    <x v="2"/>
    <x v="24"/>
    <x v="27"/>
    <x v="3"/>
    <n v="0.45000000000000007"/>
    <n v="3500"/>
    <n v="1575.0000000000002"/>
    <n v="551.25"/>
    <n v="0.35"/>
  </r>
  <r>
    <x v="2"/>
    <n v="1128299"/>
    <x v="190"/>
    <x v="2"/>
    <x v="24"/>
    <x v="27"/>
    <x v="4"/>
    <n v="0.55000000000000004"/>
    <n v="3000"/>
    <n v="1650.0000000000002"/>
    <n v="495.00000000000006"/>
    <n v="0.3"/>
  </r>
  <r>
    <x v="2"/>
    <n v="1128299"/>
    <x v="190"/>
    <x v="2"/>
    <x v="24"/>
    <x v="27"/>
    <x v="5"/>
    <n v="0.60000000000000009"/>
    <n v="4250"/>
    <n v="2550.0000000000005"/>
    <n v="637.50000000000011"/>
    <n v="0.25"/>
  </r>
  <r>
    <x v="2"/>
    <n v="1128299"/>
    <x v="191"/>
    <x v="2"/>
    <x v="24"/>
    <x v="27"/>
    <x v="0"/>
    <n v="0.45000000000000007"/>
    <n v="6250"/>
    <n v="2812.5000000000005"/>
    <n v="984.37500000000011"/>
    <n v="0.35"/>
  </r>
  <r>
    <x v="2"/>
    <n v="1128299"/>
    <x v="191"/>
    <x v="2"/>
    <x v="24"/>
    <x v="27"/>
    <x v="1"/>
    <n v="0.50000000000000011"/>
    <n v="6250"/>
    <n v="3125.0000000000009"/>
    <n v="1250.0000000000005"/>
    <n v="0.4"/>
  </r>
  <r>
    <x v="2"/>
    <n v="1128299"/>
    <x v="191"/>
    <x v="2"/>
    <x v="24"/>
    <x v="27"/>
    <x v="2"/>
    <n v="0.45000000000000007"/>
    <n v="4250"/>
    <n v="1912.5000000000002"/>
    <n v="669.375"/>
    <n v="0.35"/>
  </r>
  <r>
    <x v="2"/>
    <n v="1128299"/>
    <x v="191"/>
    <x v="2"/>
    <x v="24"/>
    <x v="27"/>
    <x v="3"/>
    <n v="0.45000000000000007"/>
    <n v="4250"/>
    <n v="1912.5000000000002"/>
    <n v="669.375"/>
    <n v="0.35"/>
  </r>
  <r>
    <x v="2"/>
    <n v="1128299"/>
    <x v="191"/>
    <x v="2"/>
    <x v="24"/>
    <x v="27"/>
    <x v="4"/>
    <n v="0.55000000000000004"/>
    <n v="3500"/>
    <n v="1925.0000000000002"/>
    <n v="577.5"/>
    <n v="0.3"/>
  </r>
  <r>
    <x v="2"/>
    <n v="1128299"/>
    <x v="191"/>
    <x v="2"/>
    <x v="24"/>
    <x v="27"/>
    <x v="5"/>
    <n v="0.60000000000000009"/>
    <n v="4500"/>
    <n v="2700.0000000000005"/>
    <n v="675.00000000000011"/>
    <n v="0.25"/>
  </r>
  <r>
    <x v="2"/>
    <n v="1128299"/>
    <x v="192"/>
    <x v="2"/>
    <x v="25"/>
    <x v="28"/>
    <x v="0"/>
    <n v="0.34999999999999992"/>
    <n v="4750"/>
    <n v="1662.4999999999995"/>
    <n v="581.87499999999977"/>
    <n v="0.35"/>
  </r>
  <r>
    <x v="2"/>
    <n v="1128299"/>
    <x v="192"/>
    <x v="2"/>
    <x v="25"/>
    <x v="28"/>
    <x v="1"/>
    <n v="0.45"/>
    <n v="4750"/>
    <n v="2137.5"/>
    <n v="855"/>
    <n v="0.4"/>
  </r>
  <r>
    <x v="2"/>
    <n v="1128299"/>
    <x v="192"/>
    <x v="2"/>
    <x v="25"/>
    <x v="28"/>
    <x v="2"/>
    <n v="0.45"/>
    <n v="4750"/>
    <n v="2137.5"/>
    <n v="748.125"/>
    <n v="0.35"/>
  </r>
  <r>
    <x v="2"/>
    <n v="1128299"/>
    <x v="192"/>
    <x v="2"/>
    <x v="25"/>
    <x v="28"/>
    <x v="3"/>
    <n v="0.45"/>
    <n v="3250"/>
    <n v="1462.5"/>
    <n v="511.87499999999994"/>
    <n v="0.35"/>
  </r>
  <r>
    <x v="2"/>
    <n v="1128299"/>
    <x v="192"/>
    <x v="2"/>
    <x v="25"/>
    <x v="28"/>
    <x v="4"/>
    <n v="0.50000000000000011"/>
    <n v="2750"/>
    <n v="1375.0000000000002"/>
    <n v="412.50000000000006"/>
    <n v="0.3"/>
  </r>
  <r>
    <x v="2"/>
    <n v="1128299"/>
    <x v="192"/>
    <x v="2"/>
    <x v="25"/>
    <x v="28"/>
    <x v="5"/>
    <n v="0.45"/>
    <n v="4750"/>
    <n v="2137.5"/>
    <n v="534.375"/>
    <n v="0.25"/>
  </r>
  <r>
    <x v="2"/>
    <n v="1128299"/>
    <x v="193"/>
    <x v="2"/>
    <x v="25"/>
    <x v="28"/>
    <x v="0"/>
    <n v="0.34999999999999992"/>
    <n v="5250"/>
    <n v="1837.4999999999995"/>
    <n v="643.12499999999977"/>
    <n v="0.35"/>
  </r>
  <r>
    <x v="2"/>
    <n v="1128299"/>
    <x v="193"/>
    <x v="2"/>
    <x v="25"/>
    <x v="28"/>
    <x v="1"/>
    <n v="0.45"/>
    <n v="4250"/>
    <n v="1912.5"/>
    <n v="765"/>
    <n v="0.4"/>
  </r>
  <r>
    <x v="2"/>
    <n v="1128299"/>
    <x v="193"/>
    <x v="2"/>
    <x v="25"/>
    <x v="28"/>
    <x v="2"/>
    <n v="0.45"/>
    <n v="4250"/>
    <n v="1912.5"/>
    <n v="669.375"/>
    <n v="0.35"/>
  </r>
  <r>
    <x v="2"/>
    <n v="1128299"/>
    <x v="193"/>
    <x v="2"/>
    <x v="25"/>
    <x v="28"/>
    <x v="3"/>
    <n v="0.45"/>
    <n v="2750"/>
    <n v="1237.5"/>
    <n v="433.125"/>
    <n v="0.35"/>
  </r>
  <r>
    <x v="2"/>
    <n v="1128299"/>
    <x v="193"/>
    <x v="2"/>
    <x v="25"/>
    <x v="28"/>
    <x v="4"/>
    <n v="0.50000000000000011"/>
    <n v="2000"/>
    <n v="1000.0000000000002"/>
    <n v="300.00000000000006"/>
    <n v="0.3"/>
  </r>
  <r>
    <x v="2"/>
    <n v="1128299"/>
    <x v="193"/>
    <x v="2"/>
    <x v="25"/>
    <x v="28"/>
    <x v="5"/>
    <n v="0.45"/>
    <n v="4000"/>
    <n v="1800"/>
    <n v="450"/>
    <n v="0.25"/>
  </r>
  <r>
    <x v="2"/>
    <n v="1128299"/>
    <x v="194"/>
    <x v="2"/>
    <x v="25"/>
    <x v="28"/>
    <x v="0"/>
    <n v="0.45"/>
    <n v="5500"/>
    <n v="2475"/>
    <n v="866.25"/>
    <n v="0.35"/>
  </r>
  <r>
    <x v="2"/>
    <n v="1128299"/>
    <x v="194"/>
    <x v="2"/>
    <x v="25"/>
    <x v="28"/>
    <x v="1"/>
    <n v="0.55000000000000004"/>
    <n v="4000"/>
    <n v="2200"/>
    <n v="880"/>
    <n v="0.4"/>
  </r>
  <r>
    <x v="2"/>
    <n v="1128299"/>
    <x v="194"/>
    <x v="2"/>
    <x v="25"/>
    <x v="28"/>
    <x v="2"/>
    <n v="0.55000000000000004"/>
    <n v="4000"/>
    <n v="2200"/>
    <n v="770"/>
    <n v="0.35"/>
  </r>
  <r>
    <x v="2"/>
    <n v="1128299"/>
    <x v="194"/>
    <x v="2"/>
    <x v="25"/>
    <x v="28"/>
    <x v="3"/>
    <n v="0.55000000000000004"/>
    <n v="2750"/>
    <n v="1512.5000000000002"/>
    <n v="529.375"/>
    <n v="0.35"/>
  </r>
  <r>
    <x v="2"/>
    <n v="1128299"/>
    <x v="194"/>
    <x v="2"/>
    <x v="25"/>
    <x v="28"/>
    <x v="4"/>
    <n v="0.60000000000000009"/>
    <n v="1750"/>
    <n v="1050.0000000000002"/>
    <n v="315.00000000000006"/>
    <n v="0.3"/>
  </r>
  <r>
    <x v="2"/>
    <n v="1128299"/>
    <x v="194"/>
    <x v="2"/>
    <x v="25"/>
    <x v="28"/>
    <x v="5"/>
    <n v="0.55000000000000004"/>
    <n v="3750"/>
    <n v="2062.5"/>
    <n v="515.625"/>
    <n v="0.25"/>
  </r>
  <r>
    <x v="2"/>
    <n v="1128299"/>
    <x v="195"/>
    <x v="2"/>
    <x v="25"/>
    <x v="28"/>
    <x v="0"/>
    <n v="0.55000000000000004"/>
    <n v="5500"/>
    <n v="3025.0000000000005"/>
    <n v="1058.75"/>
    <n v="0.35"/>
  </r>
  <r>
    <x v="2"/>
    <n v="1128299"/>
    <x v="195"/>
    <x v="2"/>
    <x v="25"/>
    <x v="28"/>
    <x v="1"/>
    <n v="0.60000000000000009"/>
    <n v="3500"/>
    <n v="2100.0000000000005"/>
    <n v="840.00000000000023"/>
    <n v="0.4"/>
  </r>
  <r>
    <x v="2"/>
    <n v="1128299"/>
    <x v="195"/>
    <x v="2"/>
    <x v="25"/>
    <x v="28"/>
    <x v="2"/>
    <n v="0.60000000000000009"/>
    <n v="4000"/>
    <n v="2400.0000000000005"/>
    <n v="840.00000000000011"/>
    <n v="0.35"/>
  </r>
  <r>
    <x v="2"/>
    <n v="1128299"/>
    <x v="195"/>
    <x v="2"/>
    <x v="25"/>
    <x v="28"/>
    <x v="3"/>
    <n v="0.55000000000000004"/>
    <n v="3000"/>
    <n v="1650.0000000000002"/>
    <n v="577.5"/>
    <n v="0.35"/>
  </r>
  <r>
    <x v="2"/>
    <n v="1128299"/>
    <x v="195"/>
    <x v="2"/>
    <x v="25"/>
    <x v="28"/>
    <x v="4"/>
    <n v="0.60000000000000009"/>
    <n v="2000"/>
    <n v="1200.0000000000002"/>
    <n v="360.00000000000006"/>
    <n v="0.3"/>
  </r>
  <r>
    <x v="2"/>
    <n v="1128299"/>
    <x v="195"/>
    <x v="2"/>
    <x v="25"/>
    <x v="28"/>
    <x v="5"/>
    <n v="0.75000000000000011"/>
    <n v="3750"/>
    <n v="2812.5000000000005"/>
    <n v="703.12500000000011"/>
    <n v="0.25"/>
  </r>
  <r>
    <x v="2"/>
    <n v="1128299"/>
    <x v="196"/>
    <x v="2"/>
    <x v="25"/>
    <x v="28"/>
    <x v="0"/>
    <n v="0.55000000000000004"/>
    <n v="5750"/>
    <n v="3162.5000000000005"/>
    <n v="1106.875"/>
    <n v="0.35"/>
  </r>
  <r>
    <x v="2"/>
    <n v="1128299"/>
    <x v="196"/>
    <x v="2"/>
    <x v="25"/>
    <x v="28"/>
    <x v="1"/>
    <n v="0.60000000000000009"/>
    <n v="4250"/>
    <n v="2550.0000000000005"/>
    <n v="1020.0000000000002"/>
    <n v="0.4"/>
  </r>
  <r>
    <x v="2"/>
    <n v="1128299"/>
    <x v="196"/>
    <x v="2"/>
    <x v="25"/>
    <x v="28"/>
    <x v="2"/>
    <n v="0.60000000000000009"/>
    <n v="4500"/>
    <n v="2700.0000000000005"/>
    <n v="945.00000000000011"/>
    <n v="0.35"/>
  </r>
  <r>
    <x v="2"/>
    <n v="1128299"/>
    <x v="196"/>
    <x v="2"/>
    <x v="25"/>
    <x v="28"/>
    <x v="3"/>
    <n v="0.55000000000000004"/>
    <n v="3500"/>
    <n v="1925.0000000000002"/>
    <n v="673.75"/>
    <n v="0.35"/>
  </r>
  <r>
    <x v="2"/>
    <n v="1128299"/>
    <x v="196"/>
    <x v="2"/>
    <x v="25"/>
    <x v="28"/>
    <x v="4"/>
    <n v="0.60000000000000009"/>
    <n v="2500"/>
    <n v="1500.0000000000002"/>
    <n v="450.00000000000006"/>
    <n v="0.3"/>
  </r>
  <r>
    <x v="2"/>
    <n v="1128299"/>
    <x v="196"/>
    <x v="2"/>
    <x v="25"/>
    <x v="28"/>
    <x v="5"/>
    <n v="0.75000000000000011"/>
    <n v="4250"/>
    <n v="3187.5000000000005"/>
    <n v="796.87500000000011"/>
    <n v="0.25"/>
  </r>
  <r>
    <x v="2"/>
    <n v="1128299"/>
    <x v="197"/>
    <x v="2"/>
    <x v="25"/>
    <x v="28"/>
    <x v="0"/>
    <n v="0.55000000000000004"/>
    <n v="7000"/>
    <n v="3850.0000000000005"/>
    <n v="1347.5"/>
    <n v="0.35"/>
  </r>
  <r>
    <x v="2"/>
    <n v="1128299"/>
    <x v="197"/>
    <x v="2"/>
    <x v="25"/>
    <x v="28"/>
    <x v="1"/>
    <n v="0.60000000000000009"/>
    <n v="5500"/>
    <n v="3300.0000000000005"/>
    <n v="1320.0000000000002"/>
    <n v="0.4"/>
  </r>
  <r>
    <x v="2"/>
    <n v="1128299"/>
    <x v="197"/>
    <x v="2"/>
    <x v="25"/>
    <x v="28"/>
    <x v="2"/>
    <n v="0.60000000000000009"/>
    <n v="5500"/>
    <n v="3300.0000000000005"/>
    <n v="1155"/>
    <n v="0.35"/>
  </r>
  <r>
    <x v="2"/>
    <n v="1128299"/>
    <x v="197"/>
    <x v="2"/>
    <x v="25"/>
    <x v="28"/>
    <x v="3"/>
    <n v="0.55000000000000004"/>
    <n v="4250"/>
    <n v="2337.5"/>
    <n v="818.125"/>
    <n v="0.35"/>
  </r>
  <r>
    <x v="2"/>
    <n v="1128299"/>
    <x v="197"/>
    <x v="2"/>
    <x v="25"/>
    <x v="28"/>
    <x v="4"/>
    <n v="0.60000000000000009"/>
    <n v="3000"/>
    <n v="1800.0000000000002"/>
    <n v="540"/>
    <n v="0.3"/>
  </r>
  <r>
    <x v="2"/>
    <n v="1128299"/>
    <x v="197"/>
    <x v="2"/>
    <x v="25"/>
    <x v="28"/>
    <x v="5"/>
    <n v="0.75000000000000011"/>
    <n v="6000"/>
    <n v="4500.0000000000009"/>
    <n v="1125.0000000000002"/>
    <n v="0.25"/>
  </r>
  <r>
    <x v="2"/>
    <n v="1128299"/>
    <x v="198"/>
    <x v="2"/>
    <x v="25"/>
    <x v="28"/>
    <x v="0"/>
    <n v="0.55000000000000004"/>
    <n v="7500"/>
    <n v="4125"/>
    <n v="1443.75"/>
    <n v="0.35"/>
  </r>
  <r>
    <x v="2"/>
    <n v="1128299"/>
    <x v="198"/>
    <x v="2"/>
    <x v="25"/>
    <x v="28"/>
    <x v="1"/>
    <n v="0.60000000000000009"/>
    <n v="6000"/>
    <n v="3600.0000000000005"/>
    <n v="1440.0000000000002"/>
    <n v="0.4"/>
  </r>
  <r>
    <x v="2"/>
    <n v="1128299"/>
    <x v="198"/>
    <x v="2"/>
    <x v="25"/>
    <x v="28"/>
    <x v="2"/>
    <n v="0.60000000000000009"/>
    <n v="5500"/>
    <n v="3300.0000000000005"/>
    <n v="1155"/>
    <n v="0.35"/>
  </r>
  <r>
    <x v="2"/>
    <n v="1128299"/>
    <x v="198"/>
    <x v="2"/>
    <x v="25"/>
    <x v="28"/>
    <x v="3"/>
    <n v="0.55000000000000004"/>
    <n v="4500"/>
    <n v="2475"/>
    <n v="866.25"/>
    <n v="0.35"/>
  </r>
  <r>
    <x v="2"/>
    <n v="1128299"/>
    <x v="198"/>
    <x v="2"/>
    <x v="25"/>
    <x v="28"/>
    <x v="4"/>
    <n v="0.60000000000000009"/>
    <n v="5000"/>
    <n v="3000.0000000000005"/>
    <n v="900.00000000000011"/>
    <n v="0.3"/>
  </r>
  <r>
    <x v="2"/>
    <n v="1128299"/>
    <x v="198"/>
    <x v="2"/>
    <x v="25"/>
    <x v="28"/>
    <x v="5"/>
    <n v="0.75000000000000011"/>
    <n v="5000"/>
    <n v="3750.0000000000005"/>
    <n v="937.50000000000011"/>
    <n v="0.25"/>
  </r>
  <r>
    <x v="2"/>
    <n v="1128299"/>
    <x v="199"/>
    <x v="2"/>
    <x v="25"/>
    <x v="28"/>
    <x v="0"/>
    <n v="0.60000000000000009"/>
    <n v="7000"/>
    <n v="4200.0000000000009"/>
    <n v="1470.0000000000002"/>
    <n v="0.35"/>
  </r>
  <r>
    <x v="2"/>
    <n v="1128299"/>
    <x v="199"/>
    <x v="2"/>
    <x v="25"/>
    <x v="28"/>
    <x v="1"/>
    <n v="0.65000000000000013"/>
    <n v="6500"/>
    <n v="4225.0000000000009"/>
    <n v="1690.0000000000005"/>
    <n v="0.4"/>
  </r>
  <r>
    <x v="2"/>
    <n v="1128299"/>
    <x v="199"/>
    <x v="2"/>
    <x v="25"/>
    <x v="28"/>
    <x v="2"/>
    <n v="0.60000000000000009"/>
    <n v="5250"/>
    <n v="3150.0000000000005"/>
    <n v="1102.5"/>
    <n v="0.35"/>
  </r>
  <r>
    <x v="2"/>
    <n v="1128299"/>
    <x v="199"/>
    <x v="2"/>
    <x v="25"/>
    <x v="28"/>
    <x v="3"/>
    <n v="0.60000000000000009"/>
    <n v="4750"/>
    <n v="2850.0000000000005"/>
    <n v="997.50000000000011"/>
    <n v="0.35"/>
  </r>
  <r>
    <x v="2"/>
    <n v="1128299"/>
    <x v="199"/>
    <x v="2"/>
    <x v="25"/>
    <x v="28"/>
    <x v="4"/>
    <n v="0.70000000000000007"/>
    <n v="4750"/>
    <n v="3325.0000000000005"/>
    <n v="997.50000000000011"/>
    <n v="0.3"/>
  </r>
  <r>
    <x v="2"/>
    <n v="1128299"/>
    <x v="199"/>
    <x v="2"/>
    <x v="25"/>
    <x v="28"/>
    <x v="5"/>
    <n v="0.75000000000000011"/>
    <n v="4500"/>
    <n v="3375.0000000000005"/>
    <n v="843.75000000000011"/>
    <n v="0.25"/>
  </r>
  <r>
    <x v="2"/>
    <n v="1128299"/>
    <x v="200"/>
    <x v="2"/>
    <x v="25"/>
    <x v="28"/>
    <x v="0"/>
    <n v="0.50000000000000011"/>
    <n v="6250"/>
    <n v="3125.0000000000009"/>
    <n v="1093.7500000000002"/>
    <n v="0.35"/>
  </r>
  <r>
    <x v="2"/>
    <n v="1128299"/>
    <x v="200"/>
    <x v="2"/>
    <x v="25"/>
    <x v="28"/>
    <x v="1"/>
    <n v="0.55000000000000016"/>
    <n v="6250"/>
    <n v="3437.5000000000009"/>
    <n v="1375.0000000000005"/>
    <n v="0.4"/>
  </r>
  <r>
    <x v="2"/>
    <n v="1128299"/>
    <x v="200"/>
    <x v="2"/>
    <x v="25"/>
    <x v="28"/>
    <x v="2"/>
    <n v="0.50000000000000011"/>
    <n v="4750"/>
    <n v="2375.0000000000005"/>
    <n v="831.25000000000011"/>
    <n v="0.35"/>
  </r>
  <r>
    <x v="2"/>
    <n v="1128299"/>
    <x v="200"/>
    <x v="2"/>
    <x v="25"/>
    <x v="28"/>
    <x v="3"/>
    <n v="0.50000000000000011"/>
    <n v="4250"/>
    <n v="2125.0000000000005"/>
    <n v="743.75000000000011"/>
    <n v="0.35"/>
  </r>
  <r>
    <x v="2"/>
    <n v="1128299"/>
    <x v="200"/>
    <x v="2"/>
    <x v="25"/>
    <x v="28"/>
    <x v="4"/>
    <n v="0.60000000000000009"/>
    <n v="4250"/>
    <n v="2550.0000000000005"/>
    <n v="765.00000000000011"/>
    <n v="0.3"/>
  </r>
  <r>
    <x v="2"/>
    <n v="1128299"/>
    <x v="200"/>
    <x v="2"/>
    <x v="25"/>
    <x v="28"/>
    <x v="5"/>
    <n v="0.65000000000000013"/>
    <n v="4750"/>
    <n v="3087.5000000000005"/>
    <n v="771.87500000000011"/>
    <n v="0.25"/>
  </r>
  <r>
    <x v="2"/>
    <n v="1128299"/>
    <x v="201"/>
    <x v="2"/>
    <x v="25"/>
    <x v="28"/>
    <x v="0"/>
    <n v="0.50000000000000011"/>
    <n v="5500"/>
    <n v="2750.0000000000005"/>
    <n v="962.50000000000011"/>
    <n v="0.35"/>
  </r>
  <r>
    <x v="2"/>
    <n v="1128299"/>
    <x v="201"/>
    <x v="2"/>
    <x v="25"/>
    <x v="28"/>
    <x v="1"/>
    <n v="0.55000000000000016"/>
    <n v="5500"/>
    <n v="3025.0000000000009"/>
    <n v="1210.0000000000005"/>
    <n v="0.4"/>
  </r>
  <r>
    <x v="2"/>
    <n v="1128299"/>
    <x v="201"/>
    <x v="2"/>
    <x v="25"/>
    <x v="28"/>
    <x v="2"/>
    <n v="0.50000000000000011"/>
    <n v="3750"/>
    <n v="1875.0000000000005"/>
    <n v="656.25000000000011"/>
    <n v="0.35"/>
  </r>
  <r>
    <x v="2"/>
    <n v="1128299"/>
    <x v="201"/>
    <x v="2"/>
    <x v="25"/>
    <x v="28"/>
    <x v="3"/>
    <n v="0.50000000000000011"/>
    <n v="3500"/>
    <n v="1750.0000000000005"/>
    <n v="612.50000000000011"/>
    <n v="0.35"/>
  </r>
  <r>
    <x v="2"/>
    <n v="1128299"/>
    <x v="201"/>
    <x v="2"/>
    <x v="25"/>
    <x v="28"/>
    <x v="4"/>
    <n v="0.60000000000000009"/>
    <n v="3250"/>
    <n v="1950.0000000000002"/>
    <n v="585"/>
    <n v="0.3"/>
  </r>
  <r>
    <x v="2"/>
    <n v="1128299"/>
    <x v="201"/>
    <x v="2"/>
    <x v="25"/>
    <x v="28"/>
    <x v="5"/>
    <n v="0.75000000000000011"/>
    <n v="3750"/>
    <n v="2812.5000000000005"/>
    <n v="703.12500000000011"/>
    <n v="0.25"/>
  </r>
  <r>
    <x v="2"/>
    <n v="1128299"/>
    <x v="202"/>
    <x v="2"/>
    <x v="25"/>
    <x v="28"/>
    <x v="0"/>
    <n v="0.60000000000000009"/>
    <n v="5500"/>
    <n v="3300.0000000000005"/>
    <n v="1155"/>
    <n v="0.35"/>
  </r>
  <r>
    <x v="2"/>
    <n v="1128299"/>
    <x v="202"/>
    <x v="2"/>
    <x v="25"/>
    <x v="28"/>
    <x v="1"/>
    <n v="0.65000000000000013"/>
    <n v="6000"/>
    <n v="3900.0000000000009"/>
    <n v="1560.0000000000005"/>
    <n v="0.4"/>
  </r>
  <r>
    <x v="2"/>
    <n v="1128299"/>
    <x v="202"/>
    <x v="2"/>
    <x v="25"/>
    <x v="28"/>
    <x v="2"/>
    <n v="0.60000000000000009"/>
    <n v="4500"/>
    <n v="2700.0000000000005"/>
    <n v="945.00000000000011"/>
    <n v="0.35"/>
  </r>
  <r>
    <x v="2"/>
    <n v="1128299"/>
    <x v="202"/>
    <x v="2"/>
    <x v="25"/>
    <x v="28"/>
    <x v="3"/>
    <n v="0.60000000000000009"/>
    <n v="4250"/>
    <n v="2550.0000000000005"/>
    <n v="892.50000000000011"/>
    <n v="0.35"/>
  </r>
  <r>
    <x v="2"/>
    <n v="1128299"/>
    <x v="202"/>
    <x v="2"/>
    <x v="25"/>
    <x v="28"/>
    <x v="4"/>
    <n v="0.70000000000000007"/>
    <n v="3750"/>
    <n v="2625.0000000000005"/>
    <n v="787.50000000000011"/>
    <n v="0.3"/>
  </r>
  <r>
    <x v="2"/>
    <n v="1128299"/>
    <x v="202"/>
    <x v="2"/>
    <x v="25"/>
    <x v="28"/>
    <x v="5"/>
    <n v="0.75000000000000011"/>
    <n v="5000"/>
    <n v="3750.0000000000005"/>
    <n v="937.50000000000011"/>
    <n v="0.25"/>
  </r>
  <r>
    <x v="2"/>
    <n v="1128299"/>
    <x v="203"/>
    <x v="2"/>
    <x v="25"/>
    <x v="28"/>
    <x v="0"/>
    <n v="0.60000000000000009"/>
    <n v="7000"/>
    <n v="4200.0000000000009"/>
    <n v="1470.0000000000002"/>
    <n v="0.35"/>
  </r>
  <r>
    <x v="2"/>
    <n v="1128299"/>
    <x v="203"/>
    <x v="2"/>
    <x v="25"/>
    <x v="28"/>
    <x v="1"/>
    <n v="0.65000000000000013"/>
    <n v="7000"/>
    <n v="4550.0000000000009"/>
    <n v="1820.0000000000005"/>
    <n v="0.4"/>
  </r>
  <r>
    <x v="2"/>
    <n v="1128299"/>
    <x v="203"/>
    <x v="2"/>
    <x v="25"/>
    <x v="28"/>
    <x v="2"/>
    <n v="0.60000000000000009"/>
    <n v="5000"/>
    <n v="3000.0000000000005"/>
    <n v="1050"/>
    <n v="0.35"/>
  </r>
  <r>
    <x v="2"/>
    <n v="1128299"/>
    <x v="203"/>
    <x v="2"/>
    <x v="25"/>
    <x v="28"/>
    <x v="3"/>
    <n v="0.60000000000000009"/>
    <n v="5000"/>
    <n v="3000.0000000000005"/>
    <n v="1050"/>
    <n v="0.35"/>
  </r>
  <r>
    <x v="2"/>
    <n v="1128299"/>
    <x v="203"/>
    <x v="2"/>
    <x v="25"/>
    <x v="28"/>
    <x v="4"/>
    <n v="0.70000000000000007"/>
    <n v="4250"/>
    <n v="2975.0000000000005"/>
    <n v="892.50000000000011"/>
    <n v="0.3"/>
  </r>
  <r>
    <x v="2"/>
    <n v="1128299"/>
    <x v="203"/>
    <x v="2"/>
    <x v="25"/>
    <x v="28"/>
    <x v="5"/>
    <n v="0.75000000000000011"/>
    <n v="5250"/>
    <n v="3937.5000000000005"/>
    <n v="984.37500000000011"/>
    <n v="0.25"/>
  </r>
  <r>
    <x v="2"/>
    <n v="1128299"/>
    <x v="90"/>
    <x v="2"/>
    <x v="26"/>
    <x v="29"/>
    <x v="0"/>
    <n v="0.29999999999999993"/>
    <n v="4500"/>
    <n v="1349.9999999999998"/>
    <n v="539.99999999999989"/>
    <n v="0.4"/>
  </r>
  <r>
    <x v="2"/>
    <n v="1128299"/>
    <x v="90"/>
    <x v="2"/>
    <x v="26"/>
    <x v="29"/>
    <x v="1"/>
    <n v="0.4"/>
    <n v="4500"/>
    <n v="1800"/>
    <n v="720"/>
    <n v="0.4"/>
  </r>
  <r>
    <x v="2"/>
    <n v="1128299"/>
    <x v="90"/>
    <x v="2"/>
    <x v="26"/>
    <x v="29"/>
    <x v="2"/>
    <n v="0.4"/>
    <n v="4500"/>
    <n v="1800"/>
    <n v="630"/>
    <n v="0.35"/>
  </r>
  <r>
    <x v="2"/>
    <n v="1128299"/>
    <x v="90"/>
    <x v="2"/>
    <x v="26"/>
    <x v="29"/>
    <x v="3"/>
    <n v="0.4"/>
    <n v="3000"/>
    <n v="1200"/>
    <n v="480"/>
    <n v="0.4"/>
  </r>
  <r>
    <x v="2"/>
    <n v="1128299"/>
    <x v="90"/>
    <x v="2"/>
    <x v="26"/>
    <x v="29"/>
    <x v="4"/>
    <n v="0.45000000000000012"/>
    <n v="2500"/>
    <n v="1125.0000000000002"/>
    <n v="393.75000000000006"/>
    <n v="0.35"/>
  </r>
  <r>
    <x v="2"/>
    <n v="1128299"/>
    <x v="90"/>
    <x v="2"/>
    <x v="26"/>
    <x v="29"/>
    <x v="5"/>
    <n v="0.4"/>
    <n v="4500"/>
    <n v="1800"/>
    <n v="450"/>
    <n v="0.25"/>
  </r>
  <r>
    <x v="2"/>
    <n v="1128299"/>
    <x v="91"/>
    <x v="2"/>
    <x v="26"/>
    <x v="29"/>
    <x v="0"/>
    <n v="0.29999999999999993"/>
    <n v="5000"/>
    <n v="1499.9999999999998"/>
    <n v="599.99999999999989"/>
    <n v="0.4"/>
  </r>
  <r>
    <x v="2"/>
    <n v="1128299"/>
    <x v="91"/>
    <x v="2"/>
    <x v="26"/>
    <x v="29"/>
    <x v="1"/>
    <n v="0.4"/>
    <n v="4000"/>
    <n v="1600"/>
    <n v="640"/>
    <n v="0.4"/>
  </r>
  <r>
    <x v="2"/>
    <n v="1128299"/>
    <x v="91"/>
    <x v="2"/>
    <x v="26"/>
    <x v="29"/>
    <x v="2"/>
    <n v="0.4"/>
    <n v="4000"/>
    <n v="1600"/>
    <n v="560"/>
    <n v="0.35"/>
  </r>
  <r>
    <x v="2"/>
    <n v="1128299"/>
    <x v="91"/>
    <x v="2"/>
    <x v="26"/>
    <x v="29"/>
    <x v="3"/>
    <n v="0.4"/>
    <n v="2500"/>
    <n v="1000"/>
    <n v="400"/>
    <n v="0.4"/>
  </r>
  <r>
    <x v="2"/>
    <n v="1128299"/>
    <x v="91"/>
    <x v="2"/>
    <x v="26"/>
    <x v="29"/>
    <x v="4"/>
    <n v="0.45000000000000012"/>
    <n v="1750"/>
    <n v="787.50000000000023"/>
    <n v="275.62500000000006"/>
    <n v="0.35"/>
  </r>
  <r>
    <x v="2"/>
    <n v="1128299"/>
    <x v="91"/>
    <x v="2"/>
    <x v="26"/>
    <x v="29"/>
    <x v="5"/>
    <n v="0.4"/>
    <n v="3750"/>
    <n v="1500"/>
    <n v="375"/>
    <n v="0.25"/>
  </r>
  <r>
    <x v="2"/>
    <n v="1128299"/>
    <x v="92"/>
    <x v="2"/>
    <x v="26"/>
    <x v="29"/>
    <x v="0"/>
    <n v="0.4"/>
    <n v="5250"/>
    <n v="2100"/>
    <n v="840"/>
    <n v="0.4"/>
  </r>
  <r>
    <x v="2"/>
    <n v="1128299"/>
    <x v="92"/>
    <x v="2"/>
    <x v="26"/>
    <x v="29"/>
    <x v="1"/>
    <n v="0.5"/>
    <n v="3750"/>
    <n v="1875"/>
    <n v="750"/>
    <n v="0.4"/>
  </r>
  <r>
    <x v="2"/>
    <n v="1128299"/>
    <x v="92"/>
    <x v="2"/>
    <x v="26"/>
    <x v="29"/>
    <x v="2"/>
    <n v="0.5"/>
    <n v="3750"/>
    <n v="1875"/>
    <n v="656.25"/>
    <n v="0.35"/>
  </r>
  <r>
    <x v="2"/>
    <n v="1128299"/>
    <x v="92"/>
    <x v="2"/>
    <x v="26"/>
    <x v="29"/>
    <x v="3"/>
    <n v="0.5"/>
    <n v="2500"/>
    <n v="1250"/>
    <n v="500"/>
    <n v="0.4"/>
  </r>
  <r>
    <x v="2"/>
    <n v="1128299"/>
    <x v="92"/>
    <x v="2"/>
    <x v="26"/>
    <x v="29"/>
    <x v="4"/>
    <n v="0.55000000000000004"/>
    <n v="1500"/>
    <n v="825.00000000000011"/>
    <n v="288.75"/>
    <n v="0.35"/>
  </r>
  <r>
    <x v="2"/>
    <n v="1128299"/>
    <x v="92"/>
    <x v="2"/>
    <x v="26"/>
    <x v="29"/>
    <x v="5"/>
    <n v="0.5"/>
    <n v="3500"/>
    <n v="1750"/>
    <n v="437.5"/>
    <n v="0.25"/>
  </r>
  <r>
    <x v="2"/>
    <n v="1128299"/>
    <x v="93"/>
    <x v="2"/>
    <x v="26"/>
    <x v="29"/>
    <x v="0"/>
    <n v="0.5"/>
    <n v="5250"/>
    <n v="2625"/>
    <n v="1050"/>
    <n v="0.4"/>
  </r>
  <r>
    <x v="2"/>
    <n v="1128299"/>
    <x v="93"/>
    <x v="2"/>
    <x v="26"/>
    <x v="29"/>
    <x v="1"/>
    <n v="0.55000000000000004"/>
    <n v="3250"/>
    <n v="1787.5000000000002"/>
    <n v="715.00000000000011"/>
    <n v="0.4"/>
  </r>
  <r>
    <x v="2"/>
    <n v="1128299"/>
    <x v="93"/>
    <x v="2"/>
    <x v="26"/>
    <x v="29"/>
    <x v="2"/>
    <n v="0.55000000000000004"/>
    <n v="3750"/>
    <n v="2062.5"/>
    <n v="721.875"/>
    <n v="0.35"/>
  </r>
  <r>
    <x v="2"/>
    <n v="1128299"/>
    <x v="93"/>
    <x v="2"/>
    <x v="26"/>
    <x v="29"/>
    <x v="3"/>
    <n v="0.5"/>
    <n v="2750"/>
    <n v="1375"/>
    <n v="550"/>
    <n v="0.4"/>
  </r>
  <r>
    <x v="2"/>
    <n v="1128299"/>
    <x v="93"/>
    <x v="2"/>
    <x v="26"/>
    <x v="29"/>
    <x v="4"/>
    <n v="0.55000000000000004"/>
    <n v="1750"/>
    <n v="962.50000000000011"/>
    <n v="336.875"/>
    <n v="0.35"/>
  </r>
  <r>
    <x v="2"/>
    <n v="1128299"/>
    <x v="93"/>
    <x v="2"/>
    <x v="26"/>
    <x v="29"/>
    <x v="5"/>
    <n v="0.70000000000000007"/>
    <n v="3500"/>
    <n v="2450.0000000000005"/>
    <n v="612.50000000000011"/>
    <n v="0.25"/>
  </r>
  <r>
    <x v="2"/>
    <n v="1128299"/>
    <x v="94"/>
    <x v="2"/>
    <x v="26"/>
    <x v="29"/>
    <x v="0"/>
    <n v="0.5"/>
    <n v="5500"/>
    <n v="2750"/>
    <n v="1100"/>
    <n v="0.4"/>
  </r>
  <r>
    <x v="2"/>
    <n v="1128299"/>
    <x v="94"/>
    <x v="2"/>
    <x v="26"/>
    <x v="29"/>
    <x v="1"/>
    <n v="0.55000000000000004"/>
    <n v="4000"/>
    <n v="2200"/>
    <n v="880"/>
    <n v="0.4"/>
  </r>
  <r>
    <x v="2"/>
    <n v="1128299"/>
    <x v="94"/>
    <x v="2"/>
    <x v="26"/>
    <x v="29"/>
    <x v="2"/>
    <n v="0.55000000000000004"/>
    <n v="4250"/>
    <n v="2337.5"/>
    <n v="818.125"/>
    <n v="0.35"/>
  </r>
  <r>
    <x v="2"/>
    <n v="1128299"/>
    <x v="94"/>
    <x v="2"/>
    <x v="26"/>
    <x v="29"/>
    <x v="3"/>
    <n v="0.5"/>
    <n v="3250"/>
    <n v="1625"/>
    <n v="650"/>
    <n v="0.4"/>
  </r>
  <r>
    <x v="2"/>
    <n v="1128299"/>
    <x v="94"/>
    <x v="2"/>
    <x v="26"/>
    <x v="29"/>
    <x v="4"/>
    <n v="0.55000000000000004"/>
    <n v="2250"/>
    <n v="1237.5"/>
    <n v="433.125"/>
    <n v="0.35"/>
  </r>
  <r>
    <x v="2"/>
    <n v="1128299"/>
    <x v="94"/>
    <x v="2"/>
    <x v="26"/>
    <x v="29"/>
    <x v="5"/>
    <n v="0.70000000000000007"/>
    <n v="4000"/>
    <n v="2800.0000000000005"/>
    <n v="700.00000000000011"/>
    <n v="0.25"/>
  </r>
  <r>
    <x v="2"/>
    <n v="1128299"/>
    <x v="95"/>
    <x v="2"/>
    <x v="26"/>
    <x v="29"/>
    <x v="0"/>
    <n v="0.5"/>
    <n v="6750"/>
    <n v="3375"/>
    <n v="1350"/>
    <n v="0.4"/>
  </r>
  <r>
    <x v="2"/>
    <n v="1128299"/>
    <x v="95"/>
    <x v="2"/>
    <x v="26"/>
    <x v="29"/>
    <x v="1"/>
    <n v="0.55000000000000004"/>
    <n v="5250"/>
    <n v="2887.5000000000005"/>
    <n v="1155.0000000000002"/>
    <n v="0.4"/>
  </r>
  <r>
    <x v="2"/>
    <n v="1128299"/>
    <x v="95"/>
    <x v="2"/>
    <x v="26"/>
    <x v="29"/>
    <x v="2"/>
    <n v="0.55000000000000004"/>
    <n v="5250"/>
    <n v="2887.5000000000005"/>
    <n v="1010.6250000000001"/>
    <n v="0.35"/>
  </r>
  <r>
    <x v="2"/>
    <n v="1128299"/>
    <x v="95"/>
    <x v="2"/>
    <x v="26"/>
    <x v="29"/>
    <x v="3"/>
    <n v="0.5"/>
    <n v="4000"/>
    <n v="2000"/>
    <n v="800"/>
    <n v="0.4"/>
  </r>
  <r>
    <x v="2"/>
    <n v="1128299"/>
    <x v="95"/>
    <x v="2"/>
    <x v="26"/>
    <x v="29"/>
    <x v="4"/>
    <n v="0.55000000000000004"/>
    <n v="2750"/>
    <n v="1512.5000000000002"/>
    <n v="529.375"/>
    <n v="0.35"/>
  </r>
  <r>
    <x v="2"/>
    <n v="1128299"/>
    <x v="95"/>
    <x v="2"/>
    <x v="26"/>
    <x v="29"/>
    <x v="5"/>
    <n v="0.70000000000000007"/>
    <n v="5750"/>
    <n v="4025.0000000000005"/>
    <n v="1006.2500000000001"/>
    <n v="0.25"/>
  </r>
  <r>
    <x v="2"/>
    <n v="1128299"/>
    <x v="96"/>
    <x v="2"/>
    <x v="26"/>
    <x v="29"/>
    <x v="0"/>
    <n v="0.5"/>
    <n v="7250"/>
    <n v="3625"/>
    <n v="1450"/>
    <n v="0.4"/>
  </r>
  <r>
    <x v="2"/>
    <n v="1128299"/>
    <x v="96"/>
    <x v="2"/>
    <x v="26"/>
    <x v="29"/>
    <x v="1"/>
    <n v="0.55000000000000004"/>
    <n v="5750"/>
    <n v="3162.5000000000005"/>
    <n v="1265.0000000000002"/>
    <n v="0.4"/>
  </r>
  <r>
    <x v="2"/>
    <n v="1128299"/>
    <x v="96"/>
    <x v="2"/>
    <x v="26"/>
    <x v="29"/>
    <x v="2"/>
    <n v="0.55000000000000004"/>
    <n v="5250"/>
    <n v="2887.5000000000005"/>
    <n v="1010.6250000000001"/>
    <n v="0.35"/>
  </r>
  <r>
    <x v="2"/>
    <n v="1128299"/>
    <x v="96"/>
    <x v="2"/>
    <x v="26"/>
    <x v="29"/>
    <x v="3"/>
    <n v="0.5"/>
    <n v="4250"/>
    <n v="2125"/>
    <n v="850"/>
    <n v="0.4"/>
  </r>
  <r>
    <x v="2"/>
    <n v="1128299"/>
    <x v="96"/>
    <x v="2"/>
    <x v="26"/>
    <x v="29"/>
    <x v="4"/>
    <n v="0.55000000000000004"/>
    <n v="4750"/>
    <n v="2612.5"/>
    <n v="914.37499999999989"/>
    <n v="0.35"/>
  </r>
  <r>
    <x v="2"/>
    <n v="1128299"/>
    <x v="96"/>
    <x v="2"/>
    <x v="26"/>
    <x v="29"/>
    <x v="5"/>
    <n v="0.70000000000000007"/>
    <n v="4750"/>
    <n v="3325.0000000000005"/>
    <n v="831.25000000000011"/>
    <n v="0.25"/>
  </r>
  <r>
    <x v="2"/>
    <n v="1128299"/>
    <x v="97"/>
    <x v="2"/>
    <x v="26"/>
    <x v="29"/>
    <x v="0"/>
    <n v="0.55000000000000004"/>
    <n v="6750"/>
    <n v="3712.5000000000005"/>
    <n v="1485.0000000000002"/>
    <n v="0.4"/>
  </r>
  <r>
    <x v="2"/>
    <n v="1128299"/>
    <x v="97"/>
    <x v="2"/>
    <x v="26"/>
    <x v="29"/>
    <x v="1"/>
    <n v="0.60000000000000009"/>
    <n v="6250"/>
    <n v="3750.0000000000005"/>
    <n v="1500.0000000000002"/>
    <n v="0.4"/>
  </r>
  <r>
    <x v="2"/>
    <n v="1128299"/>
    <x v="97"/>
    <x v="2"/>
    <x v="26"/>
    <x v="29"/>
    <x v="2"/>
    <n v="0.55000000000000004"/>
    <n v="5000"/>
    <n v="2750"/>
    <n v="962.49999999999989"/>
    <n v="0.35"/>
  </r>
  <r>
    <x v="2"/>
    <n v="1128299"/>
    <x v="97"/>
    <x v="2"/>
    <x v="26"/>
    <x v="29"/>
    <x v="3"/>
    <n v="0.55000000000000004"/>
    <n v="4500"/>
    <n v="2475"/>
    <n v="990"/>
    <n v="0.4"/>
  </r>
  <r>
    <x v="2"/>
    <n v="1128299"/>
    <x v="97"/>
    <x v="2"/>
    <x v="26"/>
    <x v="29"/>
    <x v="4"/>
    <n v="0.65"/>
    <n v="4500"/>
    <n v="2925"/>
    <n v="1023.7499999999999"/>
    <n v="0.35"/>
  </r>
  <r>
    <x v="2"/>
    <n v="1128299"/>
    <x v="97"/>
    <x v="2"/>
    <x v="26"/>
    <x v="29"/>
    <x v="5"/>
    <n v="0.70000000000000007"/>
    <n v="4250"/>
    <n v="2975.0000000000005"/>
    <n v="743.75000000000011"/>
    <n v="0.25"/>
  </r>
  <r>
    <x v="2"/>
    <n v="1128299"/>
    <x v="98"/>
    <x v="2"/>
    <x v="26"/>
    <x v="29"/>
    <x v="0"/>
    <n v="0.45000000000000012"/>
    <n v="6000"/>
    <n v="2700.0000000000009"/>
    <n v="1080.0000000000005"/>
    <n v="0.4"/>
  </r>
  <r>
    <x v="2"/>
    <n v="1128299"/>
    <x v="98"/>
    <x v="2"/>
    <x v="26"/>
    <x v="29"/>
    <x v="1"/>
    <n v="0.50000000000000011"/>
    <n v="6000"/>
    <n v="3000.0000000000005"/>
    <n v="1200.0000000000002"/>
    <n v="0.4"/>
  </r>
  <r>
    <x v="2"/>
    <n v="1128299"/>
    <x v="98"/>
    <x v="2"/>
    <x v="26"/>
    <x v="29"/>
    <x v="2"/>
    <n v="0.45000000000000012"/>
    <n v="4500"/>
    <n v="2025.0000000000005"/>
    <n v="708.75000000000011"/>
    <n v="0.35"/>
  </r>
  <r>
    <x v="2"/>
    <n v="1128299"/>
    <x v="98"/>
    <x v="2"/>
    <x v="26"/>
    <x v="29"/>
    <x v="3"/>
    <n v="0.45000000000000012"/>
    <n v="4000"/>
    <n v="1800.0000000000005"/>
    <n v="720.00000000000023"/>
    <n v="0.4"/>
  </r>
  <r>
    <x v="2"/>
    <n v="1128299"/>
    <x v="98"/>
    <x v="2"/>
    <x v="26"/>
    <x v="29"/>
    <x v="4"/>
    <n v="0.55000000000000004"/>
    <n v="4000"/>
    <n v="2200"/>
    <n v="770"/>
    <n v="0.35"/>
  </r>
  <r>
    <x v="2"/>
    <n v="1128299"/>
    <x v="98"/>
    <x v="2"/>
    <x v="26"/>
    <x v="29"/>
    <x v="5"/>
    <n v="0.60000000000000009"/>
    <n v="4500"/>
    <n v="2700.0000000000005"/>
    <n v="675.00000000000011"/>
    <n v="0.25"/>
  </r>
  <r>
    <x v="2"/>
    <n v="1128299"/>
    <x v="99"/>
    <x v="2"/>
    <x v="26"/>
    <x v="29"/>
    <x v="0"/>
    <n v="0.45000000000000012"/>
    <n v="5250"/>
    <n v="2362.5000000000005"/>
    <n v="945.00000000000023"/>
    <n v="0.4"/>
  </r>
  <r>
    <x v="2"/>
    <n v="1128299"/>
    <x v="99"/>
    <x v="2"/>
    <x v="26"/>
    <x v="29"/>
    <x v="1"/>
    <n v="0.50000000000000011"/>
    <n v="5250"/>
    <n v="2625.0000000000005"/>
    <n v="1050.0000000000002"/>
    <n v="0.4"/>
  </r>
  <r>
    <x v="2"/>
    <n v="1128299"/>
    <x v="99"/>
    <x v="2"/>
    <x v="26"/>
    <x v="29"/>
    <x v="2"/>
    <n v="0.45000000000000012"/>
    <n v="3500"/>
    <n v="1575.0000000000005"/>
    <n v="551.25000000000011"/>
    <n v="0.35"/>
  </r>
  <r>
    <x v="2"/>
    <n v="1128299"/>
    <x v="99"/>
    <x v="2"/>
    <x v="26"/>
    <x v="29"/>
    <x v="3"/>
    <n v="0.45000000000000012"/>
    <n v="3250"/>
    <n v="1462.5000000000005"/>
    <n v="585.00000000000023"/>
    <n v="0.4"/>
  </r>
  <r>
    <x v="2"/>
    <n v="1128299"/>
    <x v="99"/>
    <x v="2"/>
    <x v="26"/>
    <x v="29"/>
    <x v="4"/>
    <n v="0.55000000000000004"/>
    <n v="3000"/>
    <n v="1650.0000000000002"/>
    <n v="577.5"/>
    <n v="0.35"/>
  </r>
  <r>
    <x v="2"/>
    <n v="1128299"/>
    <x v="99"/>
    <x v="2"/>
    <x v="26"/>
    <x v="29"/>
    <x v="5"/>
    <n v="0.70000000000000007"/>
    <n v="3500"/>
    <n v="2450.0000000000005"/>
    <n v="612.50000000000011"/>
    <n v="0.25"/>
  </r>
  <r>
    <x v="2"/>
    <n v="1128299"/>
    <x v="100"/>
    <x v="2"/>
    <x v="26"/>
    <x v="29"/>
    <x v="0"/>
    <n v="0.55000000000000004"/>
    <n v="5250"/>
    <n v="2887.5000000000005"/>
    <n v="1155.0000000000002"/>
    <n v="0.4"/>
  </r>
  <r>
    <x v="2"/>
    <n v="1128299"/>
    <x v="100"/>
    <x v="2"/>
    <x v="26"/>
    <x v="29"/>
    <x v="1"/>
    <n v="0.60000000000000009"/>
    <n v="5750"/>
    <n v="3450.0000000000005"/>
    <n v="1380.0000000000002"/>
    <n v="0.4"/>
  </r>
  <r>
    <x v="2"/>
    <n v="1128299"/>
    <x v="100"/>
    <x v="2"/>
    <x v="26"/>
    <x v="29"/>
    <x v="2"/>
    <n v="0.55000000000000004"/>
    <n v="4250"/>
    <n v="2337.5"/>
    <n v="818.125"/>
    <n v="0.35"/>
  </r>
  <r>
    <x v="2"/>
    <n v="1128299"/>
    <x v="100"/>
    <x v="2"/>
    <x v="26"/>
    <x v="29"/>
    <x v="3"/>
    <n v="0.55000000000000004"/>
    <n v="4000"/>
    <n v="2200"/>
    <n v="880"/>
    <n v="0.4"/>
  </r>
  <r>
    <x v="2"/>
    <n v="1128299"/>
    <x v="100"/>
    <x v="2"/>
    <x v="26"/>
    <x v="29"/>
    <x v="4"/>
    <n v="0.65"/>
    <n v="3500"/>
    <n v="2275"/>
    <n v="796.25"/>
    <n v="0.35"/>
  </r>
  <r>
    <x v="2"/>
    <n v="1128299"/>
    <x v="100"/>
    <x v="2"/>
    <x v="26"/>
    <x v="29"/>
    <x v="5"/>
    <n v="0.70000000000000007"/>
    <n v="4750"/>
    <n v="3325.0000000000005"/>
    <n v="831.25000000000011"/>
    <n v="0.25"/>
  </r>
  <r>
    <x v="2"/>
    <n v="1128299"/>
    <x v="101"/>
    <x v="2"/>
    <x v="26"/>
    <x v="29"/>
    <x v="0"/>
    <n v="0.55000000000000004"/>
    <n v="6750"/>
    <n v="3712.5000000000005"/>
    <n v="1485.0000000000002"/>
    <n v="0.4"/>
  </r>
  <r>
    <x v="2"/>
    <n v="1128299"/>
    <x v="101"/>
    <x v="2"/>
    <x v="26"/>
    <x v="29"/>
    <x v="1"/>
    <n v="0.60000000000000009"/>
    <n v="6750"/>
    <n v="4050.0000000000005"/>
    <n v="1620.0000000000002"/>
    <n v="0.4"/>
  </r>
  <r>
    <x v="2"/>
    <n v="1128299"/>
    <x v="101"/>
    <x v="2"/>
    <x v="26"/>
    <x v="29"/>
    <x v="2"/>
    <n v="0.55000000000000004"/>
    <n v="4750"/>
    <n v="2612.5"/>
    <n v="914.37499999999989"/>
    <n v="0.35"/>
  </r>
  <r>
    <x v="2"/>
    <n v="1128299"/>
    <x v="101"/>
    <x v="2"/>
    <x v="26"/>
    <x v="29"/>
    <x v="3"/>
    <n v="0.55000000000000004"/>
    <n v="4750"/>
    <n v="2612.5"/>
    <n v="1045"/>
    <n v="0.4"/>
  </r>
  <r>
    <x v="2"/>
    <n v="1128299"/>
    <x v="101"/>
    <x v="2"/>
    <x v="26"/>
    <x v="29"/>
    <x v="4"/>
    <n v="0.65"/>
    <n v="4000"/>
    <n v="2600"/>
    <n v="909.99999999999989"/>
    <n v="0.35"/>
  </r>
  <r>
    <x v="2"/>
    <n v="1128299"/>
    <x v="101"/>
    <x v="2"/>
    <x v="26"/>
    <x v="29"/>
    <x v="5"/>
    <n v="0.70000000000000007"/>
    <n v="5000"/>
    <n v="3500.0000000000005"/>
    <n v="875.00000000000011"/>
    <n v="0.25"/>
  </r>
  <r>
    <x v="0"/>
    <n v="1185732"/>
    <x v="204"/>
    <x v="4"/>
    <x v="27"/>
    <x v="30"/>
    <x v="0"/>
    <n v="0.4"/>
    <n v="10250"/>
    <n v="4100"/>
    <n v="1845"/>
    <n v="0.45"/>
  </r>
  <r>
    <x v="0"/>
    <n v="1185732"/>
    <x v="204"/>
    <x v="4"/>
    <x v="27"/>
    <x v="30"/>
    <x v="1"/>
    <n v="0.4"/>
    <n v="8250"/>
    <n v="3300"/>
    <n v="1155"/>
    <n v="0.35"/>
  </r>
  <r>
    <x v="0"/>
    <n v="1185732"/>
    <x v="204"/>
    <x v="4"/>
    <x v="27"/>
    <x v="30"/>
    <x v="2"/>
    <n v="0.30000000000000004"/>
    <n v="8250"/>
    <n v="2475.0000000000005"/>
    <n v="618.75000000000011"/>
    <n v="0.25"/>
  </r>
  <r>
    <x v="0"/>
    <n v="1185732"/>
    <x v="204"/>
    <x v="4"/>
    <x v="27"/>
    <x v="30"/>
    <x v="3"/>
    <n v="0.35"/>
    <n v="6750"/>
    <n v="2362.5"/>
    <n v="708.75"/>
    <n v="0.3"/>
  </r>
  <r>
    <x v="0"/>
    <n v="1185732"/>
    <x v="204"/>
    <x v="4"/>
    <x v="27"/>
    <x v="30"/>
    <x v="4"/>
    <n v="0.5"/>
    <n v="7250"/>
    <n v="3625"/>
    <n v="1268.75"/>
    <n v="0.35"/>
  </r>
  <r>
    <x v="0"/>
    <n v="1185732"/>
    <x v="204"/>
    <x v="4"/>
    <x v="27"/>
    <x v="30"/>
    <x v="5"/>
    <n v="0.4"/>
    <n v="8250"/>
    <n v="3300"/>
    <n v="1650"/>
    <n v="0.5"/>
  </r>
  <r>
    <x v="0"/>
    <n v="1185732"/>
    <x v="205"/>
    <x v="4"/>
    <x v="27"/>
    <x v="30"/>
    <x v="0"/>
    <n v="0.4"/>
    <n v="10750"/>
    <n v="4300"/>
    <n v="1935"/>
    <n v="0.45"/>
  </r>
  <r>
    <x v="0"/>
    <n v="1185732"/>
    <x v="205"/>
    <x v="4"/>
    <x v="27"/>
    <x v="30"/>
    <x v="1"/>
    <n v="0.4"/>
    <n v="7250"/>
    <n v="2900"/>
    <n v="1014.9999999999999"/>
    <n v="0.35"/>
  </r>
  <r>
    <x v="0"/>
    <n v="1185732"/>
    <x v="205"/>
    <x v="4"/>
    <x v="27"/>
    <x v="30"/>
    <x v="2"/>
    <n v="0.30000000000000004"/>
    <n v="7750"/>
    <n v="2325.0000000000005"/>
    <n v="581.25000000000011"/>
    <n v="0.25"/>
  </r>
  <r>
    <x v="0"/>
    <n v="1185732"/>
    <x v="205"/>
    <x v="4"/>
    <x v="27"/>
    <x v="30"/>
    <x v="3"/>
    <n v="0.35"/>
    <n v="6250"/>
    <n v="2187.5"/>
    <n v="656.25"/>
    <n v="0.3"/>
  </r>
  <r>
    <x v="0"/>
    <n v="1185732"/>
    <x v="205"/>
    <x v="4"/>
    <x v="27"/>
    <x v="30"/>
    <x v="4"/>
    <n v="0.5"/>
    <n v="7000"/>
    <n v="3500"/>
    <n v="1225"/>
    <n v="0.35"/>
  </r>
  <r>
    <x v="0"/>
    <n v="1185732"/>
    <x v="205"/>
    <x v="4"/>
    <x v="27"/>
    <x v="30"/>
    <x v="5"/>
    <n v="0.35"/>
    <n v="8000"/>
    <n v="2800"/>
    <n v="1400"/>
    <n v="0.5"/>
  </r>
  <r>
    <x v="0"/>
    <n v="1185732"/>
    <x v="115"/>
    <x v="4"/>
    <x v="27"/>
    <x v="30"/>
    <x v="0"/>
    <n v="0.35"/>
    <n v="10200"/>
    <n v="3570"/>
    <n v="1606.5"/>
    <n v="0.45"/>
  </r>
  <r>
    <x v="0"/>
    <n v="1185732"/>
    <x v="115"/>
    <x v="4"/>
    <x v="27"/>
    <x v="30"/>
    <x v="1"/>
    <n v="0.35"/>
    <n v="7000"/>
    <n v="2450"/>
    <n v="857.5"/>
    <n v="0.35"/>
  </r>
  <r>
    <x v="0"/>
    <n v="1185732"/>
    <x v="115"/>
    <x v="4"/>
    <x v="27"/>
    <x v="30"/>
    <x v="2"/>
    <n v="0.25"/>
    <n v="7250"/>
    <n v="1812.5"/>
    <n v="453.125"/>
    <n v="0.25"/>
  </r>
  <r>
    <x v="0"/>
    <n v="1185732"/>
    <x v="115"/>
    <x v="4"/>
    <x v="27"/>
    <x v="30"/>
    <x v="3"/>
    <n v="0.29999999999999993"/>
    <n v="5750"/>
    <n v="1724.9999999999995"/>
    <n v="517.49999999999989"/>
    <n v="0.3"/>
  </r>
  <r>
    <x v="0"/>
    <n v="1185732"/>
    <x v="115"/>
    <x v="4"/>
    <x v="27"/>
    <x v="30"/>
    <x v="4"/>
    <n v="0.45000000000000007"/>
    <n v="6250"/>
    <n v="2812.5000000000005"/>
    <n v="984.37500000000011"/>
    <n v="0.35"/>
  </r>
  <r>
    <x v="0"/>
    <n v="1185732"/>
    <x v="115"/>
    <x v="4"/>
    <x v="27"/>
    <x v="30"/>
    <x v="5"/>
    <n v="0.35"/>
    <n v="7250"/>
    <n v="2537.5"/>
    <n v="1268.75"/>
    <n v="0.5"/>
  </r>
  <r>
    <x v="0"/>
    <n v="1185732"/>
    <x v="206"/>
    <x v="4"/>
    <x v="27"/>
    <x v="30"/>
    <x v="0"/>
    <n v="0.35"/>
    <n v="9750"/>
    <n v="3412.5"/>
    <n v="1535.625"/>
    <n v="0.45"/>
  </r>
  <r>
    <x v="0"/>
    <n v="1185732"/>
    <x v="206"/>
    <x v="4"/>
    <x v="27"/>
    <x v="30"/>
    <x v="1"/>
    <n v="0.35"/>
    <n v="6750"/>
    <n v="2362.5"/>
    <n v="826.875"/>
    <n v="0.35"/>
  </r>
  <r>
    <x v="0"/>
    <n v="1185732"/>
    <x v="206"/>
    <x v="4"/>
    <x v="27"/>
    <x v="30"/>
    <x v="2"/>
    <n v="0.25"/>
    <n v="6750"/>
    <n v="1687.5"/>
    <n v="421.875"/>
    <n v="0.25"/>
  </r>
  <r>
    <x v="0"/>
    <n v="1185732"/>
    <x v="206"/>
    <x v="4"/>
    <x v="27"/>
    <x v="30"/>
    <x v="3"/>
    <n v="0.29999999999999993"/>
    <n v="6000"/>
    <n v="1799.9999999999995"/>
    <n v="539.99999999999989"/>
    <n v="0.3"/>
  </r>
  <r>
    <x v="0"/>
    <n v="1185732"/>
    <x v="206"/>
    <x v="4"/>
    <x v="27"/>
    <x v="30"/>
    <x v="4"/>
    <n v="0.5"/>
    <n v="6250"/>
    <n v="3125"/>
    <n v="1093.75"/>
    <n v="0.35"/>
  </r>
  <r>
    <x v="0"/>
    <n v="1185732"/>
    <x v="206"/>
    <x v="4"/>
    <x v="27"/>
    <x v="30"/>
    <x v="5"/>
    <n v="0.4"/>
    <n v="7750"/>
    <n v="3100"/>
    <n v="1550"/>
    <n v="0.5"/>
  </r>
  <r>
    <x v="0"/>
    <n v="1185732"/>
    <x v="174"/>
    <x v="4"/>
    <x v="27"/>
    <x v="30"/>
    <x v="0"/>
    <n v="0.5"/>
    <n v="10450"/>
    <n v="5225"/>
    <n v="2351.25"/>
    <n v="0.45"/>
  </r>
  <r>
    <x v="0"/>
    <n v="1185732"/>
    <x v="174"/>
    <x v="4"/>
    <x v="27"/>
    <x v="30"/>
    <x v="1"/>
    <n v="0.5"/>
    <n v="7500"/>
    <n v="3750"/>
    <n v="1312.5"/>
    <n v="0.35"/>
  </r>
  <r>
    <x v="0"/>
    <n v="1185732"/>
    <x v="174"/>
    <x v="4"/>
    <x v="27"/>
    <x v="30"/>
    <x v="2"/>
    <n v="0.45"/>
    <n v="7250"/>
    <n v="3262.5"/>
    <n v="815.625"/>
    <n v="0.25"/>
  </r>
  <r>
    <x v="0"/>
    <n v="1185732"/>
    <x v="174"/>
    <x v="4"/>
    <x v="27"/>
    <x v="30"/>
    <x v="3"/>
    <n v="0.45"/>
    <n v="6750"/>
    <n v="3037.5"/>
    <n v="911.25"/>
    <n v="0.3"/>
  </r>
  <r>
    <x v="0"/>
    <n v="1185732"/>
    <x v="174"/>
    <x v="4"/>
    <x v="27"/>
    <x v="30"/>
    <x v="4"/>
    <n v="0.54999999999999993"/>
    <n v="7000"/>
    <n v="3849.9999999999995"/>
    <n v="1347.4999999999998"/>
    <n v="0.35"/>
  </r>
  <r>
    <x v="0"/>
    <n v="1185732"/>
    <x v="174"/>
    <x v="4"/>
    <x v="27"/>
    <x v="30"/>
    <x v="5"/>
    <n v="0.6"/>
    <n v="8000"/>
    <n v="4800"/>
    <n v="2400"/>
    <n v="0.5"/>
  </r>
  <r>
    <x v="0"/>
    <n v="1185732"/>
    <x v="207"/>
    <x v="4"/>
    <x v="27"/>
    <x v="30"/>
    <x v="0"/>
    <n v="0.54999999999999993"/>
    <n v="10500"/>
    <n v="5774.9999999999991"/>
    <n v="2598.7499999999995"/>
    <n v="0.45"/>
  </r>
  <r>
    <x v="0"/>
    <n v="1185732"/>
    <x v="207"/>
    <x v="4"/>
    <x v="27"/>
    <x v="30"/>
    <x v="1"/>
    <n v="0.5"/>
    <n v="8000"/>
    <n v="4000"/>
    <n v="1400"/>
    <n v="0.35"/>
  </r>
  <r>
    <x v="0"/>
    <n v="1185732"/>
    <x v="207"/>
    <x v="4"/>
    <x v="27"/>
    <x v="30"/>
    <x v="2"/>
    <n v="0.5"/>
    <n v="7750"/>
    <n v="3875"/>
    <n v="968.75"/>
    <n v="0.25"/>
  </r>
  <r>
    <x v="0"/>
    <n v="1185732"/>
    <x v="207"/>
    <x v="4"/>
    <x v="27"/>
    <x v="30"/>
    <x v="3"/>
    <n v="0.5"/>
    <n v="7500"/>
    <n v="3750"/>
    <n v="1125"/>
    <n v="0.3"/>
  </r>
  <r>
    <x v="0"/>
    <n v="1185732"/>
    <x v="207"/>
    <x v="4"/>
    <x v="27"/>
    <x v="30"/>
    <x v="4"/>
    <n v="0.65"/>
    <n v="7500"/>
    <n v="4875"/>
    <n v="1706.25"/>
    <n v="0.35"/>
  </r>
  <r>
    <x v="0"/>
    <n v="1185732"/>
    <x v="207"/>
    <x v="4"/>
    <x v="27"/>
    <x v="30"/>
    <x v="5"/>
    <n v="0.70000000000000007"/>
    <n v="9250"/>
    <n v="6475.0000000000009"/>
    <n v="3237.5000000000005"/>
    <n v="0.5"/>
  </r>
  <r>
    <x v="0"/>
    <n v="1185732"/>
    <x v="116"/>
    <x v="4"/>
    <x v="27"/>
    <x v="30"/>
    <x v="0"/>
    <n v="0.65"/>
    <n v="11500"/>
    <n v="7475"/>
    <n v="3363.75"/>
    <n v="0.45"/>
  </r>
  <r>
    <x v="0"/>
    <n v="1185732"/>
    <x v="116"/>
    <x v="4"/>
    <x v="27"/>
    <x v="30"/>
    <x v="1"/>
    <n v="0.60000000000000009"/>
    <n v="9000"/>
    <n v="5400.0000000000009"/>
    <n v="1890.0000000000002"/>
    <n v="0.35"/>
  </r>
  <r>
    <x v="0"/>
    <n v="1185732"/>
    <x v="116"/>
    <x v="4"/>
    <x v="27"/>
    <x v="30"/>
    <x v="2"/>
    <n v="0.55000000000000004"/>
    <n v="8250"/>
    <n v="4537.5"/>
    <n v="1134.375"/>
    <n v="0.25"/>
  </r>
  <r>
    <x v="0"/>
    <n v="1185732"/>
    <x v="116"/>
    <x v="4"/>
    <x v="27"/>
    <x v="30"/>
    <x v="3"/>
    <n v="0.55000000000000004"/>
    <n v="7750"/>
    <n v="4262.5"/>
    <n v="1278.75"/>
    <n v="0.3"/>
  </r>
  <r>
    <x v="0"/>
    <n v="1185732"/>
    <x v="116"/>
    <x v="4"/>
    <x v="27"/>
    <x v="30"/>
    <x v="4"/>
    <n v="0.65"/>
    <n v="8000"/>
    <n v="5200"/>
    <n v="1819.9999999999998"/>
    <n v="0.35"/>
  </r>
  <r>
    <x v="0"/>
    <n v="1185732"/>
    <x v="116"/>
    <x v="4"/>
    <x v="27"/>
    <x v="30"/>
    <x v="5"/>
    <n v="0.70000000000000007"/>
    <n v="9750"/>
    <n v="6825.0000000000009"/>
    <n v="3412.5000000000005"/>
    <n v="0.5"/>
  </r>
  <r>
    <x v="0"/>
    <n v="1185732"/>
    <x v="208"/>
    <x v="4"/>
    <x v="27"/>
    <x v="30"/>
    <x v="0"/>
    <n v="0.65"/>
    <n v="11250"/>
    <n v="7312.5"/>
    <n v="3290.625"/>
    <n v="0.45"/>
  </r>
  <r>
    <x v="0"/>
    <n v="1185732"/>
    <x v="208"/>
    <x v="4"/>
    <x v="27"/>
    <x v="30"/>
    <x v="1"/>
    <n v="0.60000000000000009"/>
    <n v="9000"/>
    <n v="5400.0000000000009"/>
    <n v="1890.0000000000002"/>
    <n v="0.35"/>
  </r>
  <r>
    <x v="0"/>
    <n v="1185732"/>
    <x v="208"/>
    <x v="4"/>
    <x v="27"/>
    <x v="30"/>
    <x v="2"/>
    <n v="0.55000000000000004"/>
    <n v="8250"/>
    <n v="4537.5"/>
    <n v="1134.375"/>
    <n v="0.25"/>
  </r>
  <r>
    <x v="0"/>
    <n v="1185732"/>
    <x v="208"/>
    <x v="4"/>
    <x v="27"/>
    <x v="30"/>
    <x v="3"/>
    <n v="0.45"/>
    <n v="7750"/>
    <n v="3487.5"/>
    <n v="1046.25"/>
    <n v="0.3"/>
  </r>
  <r>
    <x v="0"/>
    <n v="1185732"/>
    <x v="208"/>
    <x v="4"/>
    <x v="27"/>
    <x v="30"/>
    <x v="4"/>
    <n v="0.55000000000000004"/>
    <n v="7500"/>
    <n v="4125"/>
    <n v="1443.75"/>
    <n v="0.35"/>
  </r>
  <r>
    <x v="0"/>
    <n v="1185732"/>
    <x v="208"/>
    <x v="4"/>
    <x v="27"/>
    <x v="30"/>
    <x v="5"/>
    <n v="0.60000000000000009"/>
    <n v="9250"/>
    <n v="5550.0000000000009"/>
    <n v="2775.0000000000005"/>
    <n v="0.5"/>
  </r>
  <r>
    <x v="0"/>
    <n v="1185732"/>
    <x v="178"/>
    <x v="4"/>
    <x v="27"/>
    <x v="30"/>
    <x v="0"/>
    <n v="0.55000000000000004"/>
    <n v="10250"/>
    <n v="5637.5000000000009"/>
    <n v="2536.8750000000005"/>
    <n v="0.45"/>
  </r>
  <r>
    <x v="0"/>
    <n v="1185732"/>
    <x v="178"/>
    <x v="4"/>
    <x v="27"/>
    <x v="30"/>
    <x v="1"/>
    <n v="0.50000000000000011"/>
    <n v="8250"/>
    <n v="4125.0000000000009"/>
    <n v="1443.7500000000002"/>
    <n v="0.35"/>
  </r>
  <r>
    <x v="0"/>
    <n v="1185732"/>
    <x v="178"/>
    <x v="4"/>
    <x v="27"/>
    <x v="30"/>
    <x v="2"/>
    <n v="0.4"/>
    <n v="7250"/>
    <n v="2900"/>
    <n v="725"/>
    <n v="0.25"/>
  </r>
  <r>
    <x v="0"/>
    <n v="1185732"/>
    <x v="178"/>
    <x v="4"/>
    <x v="27"/>
    <x v="30"/>
    <x v="3"/>
    <n v="0.4"/>
    <n v="7000"/>
    <n v="2800"/>
    <n v="840"/>
    <n v="0.3"/>
  </r>
  <r>
    <x v="0"/>
    <n v="1185732"/>
    <x v="178"/>
    <x v="4"/>
    <x v="27"/>
    <x v="30"/>
    <x v="4"/>
    <n v="0.5"/>
    <n v="7000"/>
    <n v="3500"/>
    <n v="1225"/>
    <n v="0.35"/>
  </r>
  <r>
    <x v="0"/>
    <n v="1185732"/>
    <x v="178"/>
    <x v="4"/>
    <x v="27"/>
    <x v="30"/>
    <x v="5"/>
    <n v="0.55000000000000004"/>
    <n v="8000"/>
    <n v="4400"/>
    <n v="2200"/>
    <n v="0.5"/>
  </r>
  <r>
    <x v="0"/>
    <n v="1185732"/>
    <x v="209"/>
    <x v="4"/>
    <x v="27"/>
    <x v="30"/>
    <x v="0"/>
    <n v="0.55000000000000004"/>
    <n v="9750"/>
    <n v="5362.5"/>
    <n v="2413.125"/>
    <n v="0.45"/>
  </r>
  <r>
    <x v="0"/>
    <n v="1185732"/>
    <x v="209"/>
    <x v="4"/>
    <x v="27"/>
    <x v="30"/>
    <x v="1"/>
    <n v="0.45000000000000012"/>
    <n v="8000"/>
    <n v="3600.0000000000009"/>
    <n v="1260.0000000000002"/>
    <n v="0.35"/>
  </r>
  <r>
    <x v="0"/>
    <n v="1185732"/>
    <x v="209"/>
    <x v="4"/>
    <x v="27"/>
    <x v="30"/>
    <x v="2"/>
    <n v="0.45000000000000012"/>
    <n v="6750"/>
    <n v="3037.5000000000009"/>
    <n v="759.37500000000023"/>
    <n v="0.25"/>
  </r>
  <r>
    <x v="0"/>
    <n v="1185732"/>
    <x v="209"/>
    <x v="4"/>
    <x v="27"/>
    <x v="30"/>
    <x v="3"/>
    <n v="0.45000000000000012"/>
    <n v="6500"/>
    <n v="2925.0000000000009"/>
    <n v="877.50000000000023"/>
    <n v="0.3"/>
  </r>
  <r>
    <x v="0"/>
    <n v="1185732"/>
    <x v="209"/>
    <x v="4"/>
    <x v="27"/>
    <x v="30"/>
    <x v="4"/>
    <n v="0.55000000000000004"/>
    <n v="6500"/>
    <n v="3575.0000000000005"/>
    <n v="1251.25"/>
    <n v="0.35"/>
  </r>
  <r>
    <x v="0"/>
    <n v="1185732"/>
    <x v="209"/>
    <x v="4"/>
    <x v="27"/>
    <x v="30"/>
    <x v="5"/>
    <n v="0.6"/>
    <n v="7750"/>
    <n v="4650"/>
    <n v="2325"/>
    <n v="0.5"/>
  </r>
  <r>
    <x v="0"/>
    <n v="1185732"/>
    <x v="210"/>
    <x v="4"/>
    <x v="27"/>
    <x v="30"/>
    <x v="0"/>
    <n v="0.55000000000000004"/>
    <n v="9250"/>
    <n v="5087.5"/>
    <n v="2289.375"/>
    <n v="0.45"/>
  </r>
  <r>
    <x v="0"/>
    <n v="1185732"/>
    <x v="210"/>
    <x v="4"/>
    <x v="27"/>
    <x v="30"/>
    <x v="1"/>
    <n v="0.45000000000000012"/>
    <n v="7500"/>
    <n v="3375.0000000000009"/>
    <n v="1181.2500000000002"/>
    <n v="0.35"/>
  </r>
  <r>
    <x v="0"/>
    <n v="1185732"/>
    <x v="210"/>
    <x v="4"/>
    <x v="27"/>
    <x v="30"/>
    <x v="2"/>
    <n v="0.45000000000000012"/>
    <n v="6950"/>
    <n v="3127.5000000000009"/>
    <n v="781.87500000000023"/>
    <n v="0.25"/>
  </r>
  <r>
    <x v="0"/>
    <n v="1185732"/>
    <x v="210"/>
    <x v="4"/>
    <x v="27"/>
    <x v="30"/>
    <x v="3"/>
    <n v="0.55000000000000016"/>
    <n v="7500"/>
    <n v="4125.0000000000009"/>
    <n v="1237.5000000000002"/>
    <n v="0.3"/>
  </r>
  <r>
    <x v="0"/>
    <n v="1185732"/>
    <x v="210"/>
    <x v="4"/>
    <x v="27"/>
    <x v="30"/>
    <x v="4"/>
    <n v="0.70000000000000007"/>
    <n v="7250"/>
    <n v="5075.0000000000009"/>
    <n v="1776.2500000000002"/>
    <n v="0.35"/>
  </r>
  <r>
    <x v="0"/>
    <n v="1185732"/>
    <x v="210"/>
    <x v="4"/>
    <x v="27"/>
    <x v="30"/>
    <x v="5"/>
    <n v="0.75"/>
    <n v="8250"/>
    <n v="6187.5"/>
    <n v="3093.75"/>
    <n v="0.5"/>
  </r>
  <r>
    <x v="0"/>
    <n v="1185732"/>
    <x v="211"/>
    <x v="4"/>
    <x v="27"/>
    <x v="30"/>
    <x v="0"/>
    <n v="0.70000000000000007"/>
    <n v="10750"/>
    <n v="7525.0000000000009"/>
    <n v="3386.2500000000005"/>
    <n v="0.45"/>
  </r>
  <r>
    <x v="0"/>
    <n v="1185732"/>
    <x v="211"/>
    <x v="4"/>
    <x v="27"/>
    <x v="30"/>
    <x v="1"/>
    <n v="0.60000000000000009"/>
    <n v="8750"/>
    <n v="5250.0000000000009"/>
    <n v="1837.5000000000002"/>
    <n v="0.35"/>
  </r>
  <r>
    <x v="0"/>
    <n v="1185732"/>
    <x v="211"/>
    <x v="4"/>
    <x v="27"/>
    <x v="30"/>
    <x v="2"/>
    <n v="0.60000000000000009"/>
    <n v="8250"/>
    <n v="4950.0000000000009"/>
    <n v="1237.5000000000002"/>
    <n v="0.25"/>
  </r>
  <r>
    <x v="0"/>
    <n v="1185732"/>
    <x v="211"/>
    <x v="4"/>
    <x v="27"/>
    <x v="30"/>
    <x v="3"/>
    <n v="0.60000000000000009"/>
    <n v="7750"/>
    <n v="4650.0000000000009"/>
    <n v="1395.0000000000002"/>
    <n v="0.3"/>
  </r>
  <r>
    <x v="0"/>
    <n v="1185732"/>
    <x v="211"/>
    <x v="4"/>
    <x v="27"/>
    <x v="30"/>
    <x v="4"/>
    <n v="0.70000000000000007"/>
    <n v="7750"/>
    <n v="5425.0000000000009"/>
    <n v="1898.7500000000002"/>
    <n v="0.35"/>
  </r>
  <r>
    <x v="0"/>
    <n v="1185732"/>
    <x v="211"/>
    <x v="4"/>
    <x v="27"/>
    <x v="30"/>
    <x v="5"/>
    <n v="0.75"/>
    <n v="8750"/>
    <n v="6562.5"/>
    <n v="3281.25"/>
    <n v="0.5"/>
  </r>
  <r>
    <x v="0"/>
    <n v="1185732"/>
    <x v="212"/>
    <x v="4"/>
    <x v="28"/>
    <x v="31"/>
    <x v="0"/>
    <n v="0.35000000000000003"/>
    <n v="9250"/>
    <n v="3237.5000000000005"/>
    <n v="1295.0000000000002"/>
    <n v="0.4"/>
  </r>
  <r>
    <x v="0"/>
    <n v="1185732"/>
    <x v="212"/>
    <x v="4"/>
    <x v="28"/>
    <x v="31"/>
    <x v="1"/>
    <n v="0.35000000000000003"/>
    <n v="7250"/>
    <n v="2537.5000000000005"/>
    <n v="888.12500000000011"/>
    <n v="0.35"/>
  </r>
  <r>
    <x v="0"/>
    <n v="1185732"/>
    <x v="212"/>
    <x v="4"/>
    <x v="28"/>
    <x v="31"/>
    <x v="2"/>
    <n v="0.25000000000000006"/>
    <n v="7250"/>
    <n v="1812.5000000000005"/>
    <n v="725.00000000000023"/>
    <n v="0.4"/>
  </r>
  <r>
    <x v="0"/>
    <n v="1185732"/>
    <x v="212"/>
    <x v="4"/>
    <x v="28"/>
    <x v="31"/>
    <x v="3"/>
    <n v="0.3"/>
    <n v="5750"/>
    <n v="1725"/>
    <n v="690"/>
    <n v="0.4"/>
  </r>
  <r>
    <x v="0"/>
    <n v="1185732"/>
    <x v="212"/>
    <x v="4"/>
    <x v="28"/>
    <x v="31"/>
    <x v="4"/>
    <n v="0.45"/>
    <n v="6250"/>
    <n v="2812.5"/>
    <n v="984.37499999999989"/>
    <n v="0.35"/>
  </r>
  <r>
    <x v="0"/>
    <n v="1185732"/>
    <x v="212"/>
    <x v="4"/>
    <x v="28"/>
    <x v="31"/>
    <x v="5"/>
    <n v="0.35000000000000003"/>
    <n v="7250"/>
    <n v="2537.5000000000005"/>
    <n v="1268.7500000000002"/>
    <n v="0.5"/>
  </r>
  <r>
    <x v="0"/>
    <n v="1185732"/>
    <x v="172"/>
    <x v="4"/>
    <x v="28"/>
    <x v="31"/>
    <x v="0"/>
    <n v="0.35000000000000003"/>
    <n v="9750"/>
    <n v="3412.5000000000005"/>
    <n v="1365.0000000000002"/>
    <n v="0.4"/>
  </r>
  <r>
    <x v="0"/>
    <n v="1185732"/>
    <x v="172"/>
    <x v="4"/>
    <x v="28"/>
    <x v="31"/>
    <x v="1"/>
    <n v="0.35000000000000003"/>
    <n v="6250"/>
    <n v="2187.5"/>
    <n v="765.625"/>
    <n v="0.35"/>
  </r>
  <r>
    <x v="0"/>
    <n v="1185732"/>
    <x v="172"/>
    <x v="4"/>
    <x v="28"/>
    <x v="31"/>
    <x v="2"/>
    <n v="0.25000000000000006"/>
    <n v="6750"/>
    <n v="1687.5000000000005"/>
    <n v="675.00000000000023"/>
    <n v="0.4"/>
  </r>
  <r>
    <x v="0"/>
    <n v="1185732"/>
    <x v="172"/>
    <x v="4"/>
    <x v="28"/>
    <x v="31"/>
    <x v="3"/>
    <n v="0.3"/>
    <n v="5250"/>
    <n v="1575"/>
    <n v="630"/>
    <n v="0.4"/>
  </r>
  <r>
    <x v="0"/>
    <n v="1185732"/>
    <x v="172"/>
    <x v="4"/>
    <x v="28"/>
    <x v="31"/>
    <x v="4"/>
    <n v="0.45"/>
    <n v="6000"/>
    <n v="2700"/>
    <n v="944.99999999999989"/>
    <n v="0.35"/>
  </r>
  <r>
    <x v="0"/>
    <n v="1185732"/>
    <x v="172"/>
    <x v="4"/>
    <x v="28"/>
    <x v="31"/>
    <x v="5"/>
    <n v="0.3"/>
    <n v="7000"/>
    <n v="2100"/>
    <n v="1050"/>
    <n v="0.5"/>
  </r>
  <r>
    <x v="0"/>
    <n v="1185732"/>
    <x v="68"/>
    <x v="4"/>
    <x v="28"/>
    <x v="31"/>
    <x v="0"/>
    <n v="0.3"/>
    <n v="9200"/>
    <n v="2760"/>
    <n v="1104"/>
    <n v="0.4"/>
  </r>
  <r>
    <x v="0"/>
    <n v="1185732"/>
    <x v="68"/>
    <x v="4"/>
    <x v="28"/>
    <x v="31"/>
    <x v="1"/>
    <n v="0.3"/>
    <n v="6000"/>
    <n v="1800"/>
    <n v="630"/>
    <n v="0.35"/>
  </r>
  <r>
    <x v="0"/>
    <n v="1185732"/>
    <x v="68"/>
    <x v="4"/>
    <x v="28"/>
    <x v="31"/>
    <x v="2"/>
    <n v="0.2"/>
    <n v="6250"/>
    <n v="1250"/>
    <n v="500"/>
    <n v="0.4"/>
  </r>
  <r>
    <x v="0"/>
    <n v="1185732"/>
    <x v="68"/>
    <x v="4"/>
    <x v="28"/>
    <x v="31"/>
    <x v="3"/>
    <n v="0.24999999999999994"/>
    <n v="4750"/>
    <n v="1187.4999999999998"/>
    <n v="474.99999999999994"/>
    <n v="0.4"/>
  </r>
  <r>
    <x v="0"/>
    <n v="1185732"/>
    <x v="68"/>
    <x v="4"/>
    <x v="28"/>
    <x v="31"/>
    <x v="4"/>
    <n v="0.40000000000000008"/>
    <n v="5250"/>
    <n v="2100.0000000000005"/>
    <n v="735.00000000000011"/>
    <n v="0.35"/>
  </r>
  <r>
    <x v="0"/>
    <n v="1185732"/>
    <x v="68"/>
    <x v="4"/>
    <x v="28"/>
    <x v="31"/>
    <x v="5"/>
    <n v="0.3"/>
    <n v="6250"/>
    <n v="1875"/>
    <n v="937.5"/>
    <n v="0.5"/>
  </r>
  <r>
    <x v="0"/>
    <n v="1185732"/>
    <x v="69"/>
    <x v="4"/>
    <x v="28"/>
    <x v="31"/>
    <x v="0"/>
    <n v="0.3"/>
    <n v="8750"/>
    <n v="2625"/>
    <n v="1050"/>
    <n v="0.4"/>
  </r>
  <r>
    <x v="0"/>
    <n v="1185732"/>
    <x v="69"/>
    <x v="4"/>
    <x v="28"/>
    <x v="31"/>
    <x v="1"/>
    <n v="0.3"/>
    <n v="5750"/>
    <n v="1725"/>
    <n v="603.75"/>
    <n v="0.35"/>
  </r>
  <r>
    <x v="0"/>
    <n v="1185732"/>
    <x v="69"/>
    <x v="4"/>
    <x v="28"/>
    <x v="31"/>
    <x v="2"/>
    <n v="0.2"/>
    <n v="5750"/>
    <n v="1150"/>
    <n v="460"/>
    <n v="0.4"/>
  </r>
  <r>
    <x v="0"/>
    <n v="1185732"/>
    <x v="69"/>
    <x v="4"/>
    <x v="28"/>
    <x v="31"/>
    <x v="3"/>
    <n v="0.24999999999999994"/>
    <n v="5000"/>
    <n v="1249.9999999999998"/>
    <n v="499.99999999999994"/>
    <n v="0.4"/>
  </r>
  <r>
    <x v="0"/>
    <n v="1185732"/>
    <x v="69"/>
    <x v="4"/>
    <x v="28"/>
    <x v="31"/>
    <x v="4"/>
    <n v="0.45"/>
    <n v="5250"/>
    <n v="2362.5"/>
    <n v="826.875"/>
    <n v="0.35"/>
  </r>
  <r>
    <x v="0"/>
    <n v="1185732"/>
    <x v="69"/>
    <x v="4"/>
    <x v="28"/>
    <x v="31"/>
    <x v="5"/>
    <n v="0.35000000000000003"/>
    <n v="6750"/>
    <n v="2362.5"/>
    <n v="1181.25"/>
    <n v="0.5"/>
  </r>
  <r>
    <x v="0"/>
    <n v="1185732"/>
    <x v="16"/>
    <x v="4"/>
    <x v="28"/>
    <x v="31"/>
    <x v="0"/>
    <n v="0.45"/>
    <n v="9450"/>
    <n v="4252.5"/>
    <n v="1701"/>
    <n v="0.4"/>
  </r>
  <r>
    <x v="0"/>
    <n v="1185732"/>
    <x v="16"/>
    <x v="4"/>
    <x v="28"/>
    <x v="31"/>
    <x v="1"/>
    <n v="0.45"/>
    <n v="6500"/>
    <n v="2925"/>
    <n v="1023.7499999999999"/>
    <n v="0.35"/>
  </r>
  <r>
    <x v="0"/>
    <n v="1185732"/>
    <x v="16"/>
    <x v="4"/>
    <x v="28"/>
    <x v="31"/>
    <x v="2"/>
    <n v="0.4"/>
    <n v="6250"/>
    <n v="2500"/>
    <n v="1000"/>
    <n v="0.4"/>
  </r>
  <r>
    <x v="0"/>
    <n v="1185732"/>
    <x v="16"/>
    <x v="4"/>
    <x v="28"/>
    <x v="31"/>
    <x v="3"/>
    <n v="0.4"/>
    <n v="5750"/>
    <n v="2300"/>
    <n v="920"/>
    <n v="0.4"/>
  </r>
  <r>
    <x v="0"/>
    <n v="1185732"/>
    <x v="16"/>
    <x v="4"/>
    <x v="28"/>
    <x v="31"/>
    <x v="4"/>
    <n v="0.49999999999999994"/>
    <n v="6000"/>
    <n v="2999.9999999999995"/>
    <n v="1049.9999999999998"/>
    <n v="0.35"/>
  </r>
  <r>
    <x v="0"/>
    <n v="1185732"/>
    <x v="16"/>
    <x v="4"/>
    <x v="28"/>
    <x v="31"/>
    <x v="5"/>
    <n v="0.54999999999999993"/>
    <n v="7000"/>
    <n v="3849.9999999999995"/>
    <n v="1924.9999999999998"/>
    <n v="0.5"/>
  </r>
  <r>
    <x v="0"/>
    <n v="1185732"/>
    <x v="175"/>
    <x v="4"/>
    <x v="28"/>
    <x v="31"/>
    <x v="0"/>
    <n v="0.49999999999999994"/>
    <n v="9500"/>
    <n v="4749.9999999999991"/>
    <n v="1899.9999999999998"/>
    <n v="0.4"/>
  </r>
  <r>
    <x v="0"/>
    <n v="1185732"/>
    <x v="175"/>
    <x v="4"/>
    <x v="28"/>
    <x v="31"/>
    <x v="1"/>
    <n v="0.45"/>
    <n v="7000"/>
    <n v="3150"/>
    <n v="1102.5"/>
    <n v="0.35"/>
  </r>
  <r>
    <x v="0"/>
    <n v="1185732"/>
    <x v="175"/>
    <x v="4"/>
    <x v="28"/>
    <x v="31"/>
    <x v="2"/>
    <n v="0.5"/>
    <n v="6750"/>
    <n v="3375"/>
    <n v="1350"/>
    <n v="0.4"/>
  </r>
  <r>
    <x v="0"/>
    <n v="1185732"/>
    <x v="175"/>
    <x v="4"/>
    <x v="28"/>
    <x v="31"/>
    <x v="3"/>
    <n v="0.5"/>
    <n v="6500"/>
    <n v="3250"/>
    <n v="1300"/>
    <n v="0.4"/>
  </r>
  <r>
    <x v="0"/>
    <n v="1185732"/>
    <x v="175"/>
    <x v="4"/>
    <x v="28"/>
    <x v="31"/>
    <x v="4"/>
    <n v="0.65"/>
    <n v="6500"/>
    <n v="4225"/>
    <n v="1478.75"/>
    <n v="0.35"/>
  </r>
  <r>
    <x v="0"/>
    <n v="1185732"/>
    <x v="175"/>
    <x v="4"/>
    <x v="28"/>
    <x v="31"/>
    <x v="5"/>
    <n v="0.70000000000000007"/>
    <n v="8250"/>
    <n v="5775.0000000000009"/>
    <n v="2887.5000000000005"/>
    <n v="0.5"/>
  </r>
  <r>
    <x v="0"/>
    <n v="1185732"/>
    <x v="72"/>
    <x v="4"/>
    <x v="28"/>
    <x v="31"/>
    <x v="0"/>
    <n v="0.65"/>
    <n v="10500"/>
    <n v="6825"/>
    <n v="2730"/>
    <n v="0.4"/>
  </r>
  <r>
    <x v="0"/>
    <n v="1185732"/>
    <x v="72"/>
    <x v="4"/>
    <x v="28"/>
    <x v="31"/>
    <x v="1"/>
    <n v="0.60000000000000009"/>
    <n v="8000"/>
    <n v="4800.0000000000009"/>
    <n v="1680.0000000000002"/>
    <n v="0.35"/>
  </r>
  <r>
    <x v="0"/>
    <n v="1185732"/>
    <x v="72"/>
    <x v="4"/>
    <x v="28"/>
    <x v="31"/>
    <x v="2"/>
    <n v="0.55000000000000004"/>
    <n v="7250"/>
    <n v="3987.5000000000005"/>
    <n v="1595.0000000000002"/>
    <n v="0.4"/>
  </r>
  <r>
    <x v="0"/>
    <n v="1185732"/>
    <x v="72"/>
    <x v="4"/>
    <x v="28"/>
    <x v="31"/>
    <x v="3"/>
    <n v="0.55000000000000004"/>
    <n v="6750"/>
    <n v="3712.5000000000005"/>
    <n v="1485.0000000000002"/>
    <n v="0.4"/>
  </r>
  <r>
    <x v="0"/>
    <n v="1185732"/>
    <x v="72"/>
    <x v="4"/>
    <x v="28"/>
    <x v="31"/>
    <x v="4"/>
    <n v="0.65"/>
    <n v="7000"/>
    <n v="4550"/>
    <n v="1592.5"/>
    <n v="0.35"/>
  </r>
  <r>
    <x v="0"/>
    <n v="1185732"/>
    <x v="72"/>
    <x v="4"/>
    <x v="28"/>
    <x v="31"/>
    <x v="5"/>
    <n v="0.70000000000000007"/>
    <n v="8750"/>
    <n v="6125.0000000000009"/>
    <n v="3062.5000000000005"/>
    <n v="0.5"/>
  </r>
  <r>
    <x v="0"/>
    <n v="1185732"/>
    <x v="73"/>
    <x v="4"/>
    <x v="28"/>
    <x v="31"/>
    <x v="0"/>
    <n v="0.65"/>
    <n v="10250"/>
    <n v="6662.5"/>
    <n v="2665"/>
    <n v="0.4"/>
  </r>
  <r>
    <x v="0"/>
    <n v="1185732"/>
    <x v="73"/>
    <x v="4"/>
    <x v="28"/>
    <x v="31"/>
    <x v="1"/>
    <n v="0.60000000000000009"/>
    <n v="8000"/>
    <n v="4800.0000000000009"/>
    <n v="1680.0000000000002"/>
    <n v="0.35"/>
  </r>
  <r>
    <x v="0"/>
    <n v="1185732"/>
    <x v="73"/>
    <x v="4"/>
    <x v="28"/>
    <x v="31"/>
    <x v="2"/>
    <n v="0.55000000000000004"/>
    <n v="7250"/>
    <n v="3987.5000000000005"/>
    <n v="1595.0000000000002"/>
    <n v="0.4"/>
  </r>
  <r>
    <x v="0"/>
    <n v="1185732"/>
    <x v="73"/>
    <x v="4"/>
    <x v="28"/>
    <x v="31"/>
    <x v="3"/>
    <n v="0.45"/>
    <n v="6750"/>
    <n v="3037.5"/>
    <n v="1215"/>
    <n v="0.4"/>
  </r>
  <r>
    <x v="0"/>
    <n v="1185732"/>
    <x v="73"/>
    <x v="4"/>
    <x v="28"/>
    <x v="31"/>
    <x v="4"/>
    <n v="0.55000000000000004"/>
    <n v="6500"/>
    <n v="3575.0000000000005"/>
    <n v="1251.25"/>
    <n v="0.35"/>
  </r>
  <r>
    <x v="0"/>
    <n v="1185732"/>
    <x v="73"/>
    <x v="4"/>
    <x v="28"/>
    <x v="31"/>
    <x v="5"/>
    <n v="0.60000000000000009"/>
    <n v="8250"/>
    <n v="4950.0000000000009"/>
    <n v="2475.0000000000005"/>
    <n v="0.5"/>
  </r>
  <r>
    <x v="0"/>
    <n v="1185732"/>
    <x v="20"/>
    <x v="4"/>
    <x v="28"/>
    <x v="31"/>
    <x v="0"/>
    <n v="0.55000000000000004"/>
    <n v="9250"/>
    <n v="5087.5"/>
    <n v="2035"/>
    <n v="0.4"/>
  </r>
  <r>
    <x v="0"/>
    <n v="1185732"/>
    <x v="20"/>
    <x v="4"/>
    <x v="28"/>
    <x v="31"/>
    <x v="1"/>
    <n v="0.50000000000000011"/>
    <n v="7250"/>
    <n v="3625.0000000000009"/>
    <n v="1268.7500000000002"/>
    <n v="0.35"/>
  </r>
  <r>
    <x v="0"/>
    <n v="1185732"/>
    <x v="20"/>
    <x v="4"/>
    <x v="28"/>
    <x v="31"/>
    <x v="2"/>
    <n v="0.30000000000000004"/>
    <n v="6250"/>
    <n v="1875.0000000000002"/>
    <n v="750.00000000000011"/>
    <n v="0.4"/>
  </r>
  <r>
    <x v="0"/>
    <n v="1185732"/>
    <x v="20"/>
    <x v="4"/>
    <x v="28"/>
    <x v="31"/>
    <x v="3"/>
    <n v="0.30000000000000004"/>
    <n v="6000"/>
    <n v="1800.0000000000002"/>
    <n v="720.00000000000011"/>
    <n v="0.4"/>
  </r>
  <r>
    <x v="0"/>
    <n v="1185732"/>
    <x v="20"/>
    <x v="4"/>
    <x v="28"/>
    <x v="31"/>
    <x v="4"/>
    <n v="0.4"/>
    <n v="6000"/>
    <n v="2400"/>
    <n v="840"/>
    <n v="0.35"/>
  </r>
  <r>
    <x v="0"/>
    <n v="1185732"/>
    <x v="20"/>
    <x v="4"/>
    <x v="28"/>
    <x v="31"/>
    <x v="5"/>
    <n v="0.45000000000000007"/>
    <n v="7000"/>
    <n v="3150.0000000000005"/>
    <n v="1575.0000000000002"/>
    <n v="0.5"/>
  </r>
  <r>
    <x v="0"/>
    <n v="1185732"/>
    <x v="179"/>
    <x v="4"/>
    <x v="28"/>
    <x v="31"/>
    <x v="0"/>
    <n v="0.45000000000000007"/>
    <n v="8750"/>
    <n v="3937.5000000000005"/>
    <n v="1575.0000000000002"/>
    <n v="0.4"/>
  </r>
  <r>
    <x v="0"/>
    <n v="1185732"/>
    <x v="179"/>
    <x v="4"/>
    <x v="28"/>
    <x v="31"/>
    <x v="1"/>
    <n v="0.35000000000000009"/>
    <n v="7000"/>
    <n v="2450.0000000000005"/>
    <n v="857.50000000000011"/>
    <n v="0.35"/>
  </r>
  <r>
    <x v="0"/>
    <n v="1185732"/>
    <x v="179"/>
    <x v="4"/>
    <x v="28"/>
    <x v="31"/>
    <x v="2"/>
    <n v="0.35000000000000009"/>
    <n v="5750"/>
    <n v="2012.5000000000005"/>
    <n v="805.00000000000023"/>
    <n v="0.4"/>
  </r>
  <r>
    <x v="0"/>
    <n v="1185732"/>
    <x v="179"/>
    <x v="4"/>
    <x v="28"/>
    <x v="31"/>
    <x v="3"/>
    <n v="0.35000000000000009"/>
    <n v="5500"/>
    <n v="1925.0000000000005"/>
    <n v="770.00000000000023"/>
    <n v="0.4"/>
  </r>
  <r>
    <x v="0"/>
    <n v="1185732"/>
    <x v="179"/>
    <x v="4"/>
    <x v="28"/>
    <x v="31"/>
    <x v="4"/>
    <n v="0.45000000000000007"/>
    <n v="5500"/>
    <n v="2475.0000000000005"/>
    <n v="866.25000000000011"/>
    <n v="0.35"/>
  </r>
  <r>
    <x v="0"/>
    <n v="1185732"/>
    <x v="179"/>
    <x v="4"/>
    <x v="28"/>
    <x v="31"/>
    <x v="5"/>
    <n v="0.5"/>
    <n v="6750"/>
    <n v="3375"/>
    <n v="1687.5"/>
    <n v="0.5"/>
  </r>
  <r>
    <x v="0"/>
    <n v="1185732"/>
    <x v="76"/>
    <x v="4"/>
    <x v="28"/>
    <x v="31"/>
    <x v="0"/>
    <n v="0.45000000000000007"/>
    <n v="8250"/>
    <n v="3712.5000000000005"/>
    <n v="1485.0000000000002"/>
    <n v="0.4"/>
  </r>
  <r>
    <x v="0"/>
    <n v="1185732"/>
    <x v="76"/>
    <x v="4"/>
    <x v="28"/>
    <x v="31"/>
    <x v="1"/>
    <n v="0.35000000000000009"/>
    <n v="6500"/>
    <n v="2275.0000000000005"/>
    <n v="796.25000000000011"/>
    <n v="0.35"/>
  </r>
  <r>
    <x v="0"/>
    <n v="1185732"/>
    <x v="76"/>
    <x v="4"/>
    <x v="28"/>
    <x v="31"/>
    <x v="2"/>
    <n v="0.40000000000000013"/>
    <n v="5950"/>
    <n v="2380.0000000000009"/>
    <n v="952.00000000000045"/>
    <n v="0.4"/>
  </r>
  <r>
    <x v="0"/>
    <n v="1185732"/>
    <x v="76"/>
    <x v="4"/>
    <x v="28"/>
    <x v="31"/>
    <x v="3"/>
    <n v="0.6000000000000002"/>
    <n v="6500"/>
    <n v="3900.0000000000014"/>
    <n v="1560.0000000000007"/>
    <n v="0.4"/>
  </r>
  <r>
    <x v="0"/>
    <n v="1185732"/>
    <x v="76"/>
    <x v="4"/>
    <x v="28"/>
    <x v="31"/>
    <x v="4"/>
    <n v="0.75000000000000011"/>
    <n v="6250"/>
    <n v="4687.5000000000009"/>
    <n v="1640.6250000000002"/>
    <n v="0.35"/>
  </r>
  <r>
    <x v="0"/>
    <n v="1185732"/>
    <x v="76"/>
    <x v="4"/>
    <x v="28"/>
    <x v="31"/>
    <x v="5"/>
    <n v="0.75"/>
    <n v="7250"/>
    <n v="5437.5"/>
    <n v="2718.75"/>
    <n v="0.5"/>
  </r>
  <r>
    <x v="0"/>
    <n v="1185732"/>
    <x v="77"/>
    <x v="4"/>
    <x v="28"/>
    <x v="31"/>
    <x v="0"/>
    <n v="0.70000000000000007"/>
    <n v="9750"/>
    <n v="6825.0000000000009"/>
    <n v="2730.0000000000005"/>
    <n v="0.4"/>
  </r>
  <r>
    <x v="0"/>
    <n v="1185732"/>
    <x v="77"/>
    <x v="4"/>
    <x v="28"/>
    <x v="31"/>
    <x v="1"/>
    <n v="0.60000000000000009"/>
    <n v="7750"/>
    <n v="4650.0000000000009"/>
    <n v="1627.5000000000002"/>
    <n v="0.35"/>
  </r>
  <r>
    <x v="0"/>
    <n v="1185732"/>
    <x v="77"/>
    <x v="4"/>
    <x v="28"/>
    <x v="31"/>
    <x v="2"/>
    <n v="0.60000000000000009"/>
    <n v="7250"/>
    <n v="4350.0000000000009"/>
    <n v="1740.0000000000005"/>
    <n v="0.4"/>
  </r>
  <r>
    <x v="0"/>
    <n v="1185732"/>
    <x v="77"/>
    <x v="4"/>
    <x v="28"/>
    <x v="31"/>
    <x v="3"/>
    <n v="0.60000000000000009"/>
    <n v="6750"/>
    <n v="4050.0000000000005"/>
    <n v="1620.0000000000002"/>
    <n v="0.4"/>
  </r>
  <r>
    <x v="0"/>
    <n v="1185732"/>
    <x v="77"/>
    <x v="4"/>
    <x v="28"/>
    <x v="31"/>
    <x v="4"/>
    <n v="0.70000000000000007"/>
    <n v="6750"/>
    <n v="4725"/>
    <n v="1653.75"/>
    <n v="0.35"/>
  </r>
  <r>
    <x v="0"/>
    <n v="1185732"/>
    <x v="77"/>
    <x v="4"/>
    <x v="28"/>
    <x v="31"/>
    <x v="5"/>
    <n v="0.75"/>
    <n v="7750"/>
    <n v="5812.5"/>
    <n v="2906.25"/>
    <n v="0.5"/>
  </r>
  <r>
    <x v="0"/>
    <n v="1185732"/>
    <x v="90"/>
    <x v="4"/>
    <x v="29"/>
    <x v="32"/>
    <x v="0"/>
    <n v="0.35000000000000003"/>
    <n v="7750"/>
    <n v="2712.5000000000005"/>
    <n v="1085.0000000000002"/>
    <n v="0.4"/>
  </r>
  <r>
    <x v="0"/>
    <n v="1185732"/>
    <x v="90"/>
    <x v="4"/>
    <x v="29"/>
    <x v="32"/>
    <x v="1"/>
    <n v="0.35000000000000003"/>
    <n v="5750"/>
    <n v="2012.5000000000002"/>
    <n v="704.375"/>
    <n v="0.35"/>
  </r>
  <r>
    <x v="0"/>
    <n v="1185732"/>
    <x v="90"/>
    <x v="4"/>
    <x v="29"/>
    <x v="32"/>
    <x v="2"/>
    <n v="0.25000000000000006"/>
    <n v="5750"/>
    <n v="1437.5000000000002"/>
    <n v="575.00000000000011"/>
    <n v="0.4"/>
  </r>
  <r>
    <x v="0"/>
    <n v="1185732"/>
    <x v="90"/>
    <x v="4"/>
    <x v="29"/>
    <x v="32"/>
    <x v="3"/>
    <n v="0.3"/>
    <n v="4250"/>
    <n v="1275"/>
    <n v="510"/>
    <n v="0.4"/>
  </r>
  <r>
    <x v="0"/>
    <n v="1185732"/>
    <x v="90"/>
    <x v="4"/>
    <x v="29"/>
    <x v="32"/>
    <x v="4"/>
    <n v="0.45"/>
    <n v="4750"/>
    <n v="2137.5"/>
    <n v="748.125"/>
    <n v="0.35"/>
  </r>
  <r>
    <x v="0"/>
    <n v="1185732"/>
    <x v="90"/>
    <x v="4"/>
    <x v="29"/>
    <x v="32"/>
    <x v="5"/>
    <n v="0.35000000000000003"/>
    <n v="5750"/>
    <n v="2012.5000000000002"/>
    <n v="1006.2500000000001"/>
    <n v="0.5"/>
  </r>
  <r>
    <x v="0"/>
    <n v="1185732"/>
    <x v="119"/>
    <x v="4"/>
    <x v="29"/>
    <x v="32"/>
    <x v="0"/>
    <n v="0.35000000000000003"/>
    <n v="8250"/>
    <n v="2887.5000000000005"/>
    <n v="1155.0000000000002"/>
    <n v="0.4"/>
  </r>
  <r>
    <x v="0"/>
    <n v="1185732"/>
    <x v="119"/>
    <x v="4"/>
    <x v="29"/>
    <x v="32"/>
    <x v="1"/>
    <n v="0.35000000000000003"/>
    <n v="4750"/>
    <n v="1662.5000000000002"/>
    <n v="581.875"/>
    <n v="0.35"/>
  </r>
  <r>
    <x v="0"/>
    <n v="1185732"/>
    <x v="119"/>
    <x v="4"/>
    <x v="29"/>
    <x v="32"/>
    <x v="2"/>
    <n v="0.25000000000000006"/>
    <n v="5250"/>
    <n v="1312.5000000000002"/>
    <n v="525.00000000000011"/>
    <n v="0.4"/>
  </r>
  <r>
    <x v="0"/>
    <n v="1185732"/>
    <x v="119"/>
    <x v="4"/>
    <x v="29"/>
    <x v="32"/>
    <x v="3"/>
    <n v="0.3"/>
    <n v="3750"/>
    <n v="1125"/>
    <n v="450"/>
    <n v="0.4"/>
  </r>
  <r>
    <x v="0"/>
    <n v="1185732"/>
    <x v="119"/>
    <x v="4"/>
    <x v="29"/>
    <x v="32"/>
    <x v="4"/>
    <n v="0.45"/>
    <n v="4500"/>
    <n v="2025"/>
    <n v="708.75"/>
    <n v="0.35"/>
  </r>
  <r>
    <x v="0"/>
    <n v="1185732"/>
    <x v="119"/>
    <x v="4"/>
    <x v="29"/>
    <x v="32"/>
    <x v="5"/>
    <n v="0.3"/>
    <n v="5500"/>
    <n v="1650"/>
    <n v="825"/>
    <n v="0.5"/>
  </r>
  <r>
    <x v="0"/>
    <n v="1185732"/>
    <x v="137"/>
    <x v="4"/>
    <x v="29"/>
    <x v="32"/>
    <x v="0"/>
    <n v="0.3"/>
    <n v="7700"/>
    <n v="2310"/>
    <n v="924"/>
    <n v="0.4"/>
  </r>
  <r>
    <x v="0"/>
    <n v="1185732"/>
    <x v="137"/>
    <x v="4"/>
    <x v="29"/>
    <x v="32"/>
    <x v="1"/>
    <n v="0.3"/>
    <n v="4500"/>
    <n v="1350"/>
    <n v="472.49999999999994"/>
    <n v="0.35"/>
  </r>
  <r>
    <x v="0"/>
    <n v="1185732"/>
    <x v="137"/>
    <x v="4"/>
    <x v="29"/>
    <x v="32"/>
    <x v="2"/>
    <n v="0.2"/>
    <n v="4750"/>
    <n v="950"/>
    <n v="380"/>
    <n v="0.4"/>
  </r>
  <r>
    <x v="0"/>
    <n v="1185732"/>
    <x v="137"/>
    <x v="4"/>
    <x v="29"/>
    <x v="32"/>
    <x v="3"/>
    <n v="0.24999999999999994"/>
    <n v="3250"/>
    <n v="812.49999999999977"/>
    <n v="324.99999999999994"/>
    <n v="0.4"/>
  </r>
  <r>
    <x v="0"/>
    <n v="1185732"/>
    <x v="137"/>
    <x v="4"/>
    <x v="29"/>
    <x v="32"/>
    <x v="4"/>
    <n v="0.40000000000000008"/>
    <n v="3750"/>
    <n v="1500.0000000000002"/>
    <n v="525"/>
    <n v="0.35"/>
  </r>
  <r>
    <x v="0"/>
    <n v="1185732"/>
    <x v="137"/>
    <x v="4"/>
    <x v="29"/>
    <x v="32"/>
    <x v="5"/>
    <n v="0.3"/>
    <n v="4750"/>
    <n v="1425"/>
    <n v="712.5"/>
    <n v="0.5"/>
  </r>
  <r>
    <x v="0"/>
    <n v="1185732"/>
    <x v="138"/>
    <x v="4"/>
    <x v="29"/>
    <x v="32"/>
    <x v="0"/>
    <n v="0.3"/>
    <n v="7250"/>
    <n v="2175"/>
    <n v="870"/>
    <n v="0.4"/>
  </r>
  <r>
    <x v="0"/>
    <n v="1185732"/>
    <x v="138"/>
    <x v="4"/>
    <x v="29"/>
    <x v="32"/>
    <x v="1"/>
    <n v="0.3"/>
    <n v="4250"/>
    <n v="1275"/>
    <n v="446.25"/>
    <n v="0.35"/>
  </r>
  <r>
    <x v="0"/>
    <n v="1185732"/>
    <x v="138"/>
    <x v="4"/>
    <x v="29"/>
    <x v="32"/>
    <x v="2"/>
    <n v="0.2"/>
    <n v="4250"/>
    <n v="850"/>
    <n v="340"/>
    <n v="0.4"/>
  </r>
  <r>
    <x v="0"/>
    <n v="1185732"/>
    <x v="138"/>
    <x v="4"/>
    <x v="29"/>
    <x v="32"/>
    <x v="3"/>
    <n v="0.24999999999999994"/>
    <n v="3500"/>
    <n v="874.99999999999977"/>
    <n v="349.99999999999994"/>
    <n v="0.4"/>
  </r>
  <r>
    <x v="0"/>
    <n v="1185732"/>
    <x v="138"/>
    <x v="4"/>
    <x v="29"/>
    <x v="32"/>
    <x v="4"/>
    <n v="0.45"/>
    <n v="3750"/>
    <n v="1687.5"/>
    <n v="590.625"/>
    <n v="0.35"/>
  </r>
  <r>
    <x v="0"/>
    <n v="1185732"/>
    <x v="138"/>
    <x v="4"/>
    <x v="29"/>
    <x v="32"/>
    <x v="5"/>
    <n v="0.35000000000000003"/>
    <n v="5250"/>
    <n v="1837.5000000000002"/>
    <n v="918.75000000000011"/>
    <n v="0.5"/>
  </r>
  <r>
    <x v="0"/>
    <n v="1185732"/>
    <x v="213"/>
    <x v="4"/>
    <x v="29"/>
    <x v="32"/>
    <x v="0"/>
    <n v="0.45"/>
    <n v="7950"/>
    <n v="3577.5"/>
    <n v="1431"/>
    <n v="0.4"/>
  </r>
  <r>
    <x v="0"/>
    <n v="1185732"/>
    <x v="213"/>
    <x v="4"/>
    <x v="29"/>
    <x v="32"/>
    <x v="1"/>
    <n v="0.45"/>
    <n v="5000"/>
    <n v="2250"/>
    <n v="787.5"/>
    <n v="0.35"/>
  </r>
  <r>
    <x v="0"/>
    <n v="1185732"/>
    <x v="213"/>
    <x v="4"/>
    <x v="29"/>
    <x v="32"/>
    <x v="2"/>
    <n v="0.4"/>
    <n v="4750"/>
    <n v="1900"/>
    <n v="760"/>
    <n v="0.4"/>
  </r>
  <r>
    <x v="0"/>
    <n v="1185732"/>
    <x v="213"/>
    <x v="4"/>
    <x v="29"/>
    <x v="32"/>
    <x v="3"/>
    <n v="0.4"/>
    <n v="4250"/>
    <n v="1700"/>
    <n v="680"/>
    <n v="0.4"/>
  </r>
  <r>
    <x v="0"/>
    <n v="1185732"/>
    <x v="213"/>
    <x v="4"/>
    <x v="29"/>
    <x v="32"/>
    <x v="4"/>
    <n v="0.49999999999999994"/>
    <n v="4500"/>
    <n v="2249.9999999999995"/>
    <n v="787.49999999999977"/>
    <n v="0.35"/>
  </r>
  <r>
    <x v="0"/>
    <n v="1185732"/>
    <x v="213"/>
    <x v="4"/>
    <x v="29"/>
    <x v="32"/>
    <x v="5"/>
    <n v="0.54999999999999993"/>
    <n v="5500"/>
    <n v="3024.9999999999995"/>
    <n v="1512.4999999999998"/>
    <n v="0.5"/>
  </r>
  <r>
    <x v="0"/>
    <n v="1185732"/>
    <x v="121"/>
    <x v="4"/>
    <x v="29"/>
    <x v="32"/>
    <x v="0"/>
    <n v="0.49999999999999994"/>
    <n v="8000"/>
    <n v="3999.9999999999995"/>
    <n v="1600"/>
    <n v="0.4"/>
  </r>
  <r>
    <x v="0"/>
    <n v="1185732"/>
    <x v="121"/>
    <x v="4"/>
    <x v="29"/>
    <x v="32"/>
    <x v="1"/>
    <n v="0.45"/>
    <n v="5500"/>
    <n v="2475"/>
    <n v="866.25"/>
    <n v="0.35"/>
  </r>
  <r>
    <x v="0"/>
    <n v="1185732"/>
    <x v="121"/>
    <x v="4"/>
    <x v="29"/>
    <x v="32"/>
    <x v="2"/>
    <n v="0.5"/>
    <n v="5250"/>
    <n v="2625"/>
    <n v="1050"/>
    <n v="0.4"/>
  </r>
  <r>
    <x v="0"/>
    <n v="1185732"/>
    <x v="121"/>
    <x v="4"/>
    <x v="29"/>
    <x v="32"/>
    <x v="3"/>
    <n v="0.5"/>
    <n v="5000"/>
    <n v="2500"/>
    <n v="1000"/>
    <n v="0.4"/>
  </r>
  <r>
    <x v="0"/>
    <n v="1185732"/>
    <x v="121"/>
    <x v="4"/>
    <x v="29"/>
    <x v="32"/>
    <x v="4"/>
    <n v="0.65"/>
    <n v="5000"/>
    <n v="3250"/>
    <n v="1137.5"/>
    <n v="0.35"/>
  </r>
  <r>
    <x v="0"/>
    <n v="1185732"/>
    <x v="121"/>
    <x v="4"/>
    <x v="29"/>
    <x v="32"/>
    <x v="5"/>
    <n v="0.70000000000000007"/>
    <n v="6750"/>
    <n v="4725"/>
    <n v="2362.5"/>
    <n v="0.5"/>
  </r>
  <r>
    <x v="0"/>
    <n v="1185732"/>
    <x v="140"/>
    <x v="4"/>
    <x v="29"/>
    <x v="32"/>
    <x v="0"/>
    <n v="0.65"/>
    <n v="9000"/>
    <n v="5850"/>
    <n v="2340"/>
    <n v="0.4"/>
  </r>
  <r>
    <x v="0"/>
    <n v="1185732"/>
    <x v="140"/>
    <x v="4"/>
    <x v="29"/>
    <x v="32"/>
    <x v="1"/>
    <n v="0.60000000000000009"/>
    <n v="6500"/>
    <n v="3900.0000000000005"/>
    <n v="1365"/>
    <n v="0.35"/>
  </r>
  <r>
    <x v="0"/>
    <n v="1185732"/>
    <x v="140"/>
    <x v="4"/>
    <x v="29"/>
    <x v="32"/>
    <x v="2"/>
    <n v="0.55000000000000004"/>
    <n v="5750"/>
    <n v="3162.5000000000005"/>
    <n v="1265.0000000000002"/>
    <n v="0.4"/>
  </r>
  <r>
    <x v="0"/>
    <n v="1185732"/>
    <x v="140"/>
    <x v="4"/>
    <x v="29"/>
    <x v="32"/>
    <x v="3"/>
    <n v="0.55000000000000004"/>
    <n v="5250"/>
    <n v="2887.5000000000005"/>
    <n v="1155.0000000000002"/>
    <n v="0.4"/>
  </r>
  <r>
    <x v="0"/>
    <n v="1185732"/>
    <x v="140"/>
    <x v="4"/>
    <x v="29"/>
    <x v="32"/>
    <x v="4"/>
    <n v="0.65"/>
    <n v="5500"/>
    <n v="3575"/>
    <n v="1251.25"/>
    <n v="0.35"/>
  </r>
  <r>
    <x v="0"/>
    <n v="1185732"/>
    <x v="140"/>
    <x v="4"/>
    <x v="29"/>
    <x v="32"/>
    <x v="5"/>
    <n v="0.70000000000000007"/>
    <n v="7250"/>
    <n v="5075.0000000000009"/>
    <n v="2537.5000000000005"/>
    <n v="0.5"/>
  </r>
  <r>
    <x v="0"/>
    <n v="1185732"/>
    <x v="141"/>
    <x v="4"/>
    <x v="29"/>
    <x v="32"/>
    <x v="0"/>
    <n v="0.65"/>
    <n v="8750"/>
    <n v="5687.5"/>
    <n v="2275"/>
    <n v="0.4"/>
  </r>
  <r>
    <x v="0"/>
    <n v="1185732"/>
    <x v="141"/>
    <x v="4"/>
    <x v="29"/>
    <x v="32"/>
    <x v="1"/>
    <n v="0.60000000000000009"/>
    <n v="6500"/>
    <n v="3900.0000000000005"/>
    <n v="1365"/>
    <n v="0.35"/>
  </r>
  <r>
    <x v="0"/>
    <n v="1185732"/>
    <x v="141"/>
    <x v="4"/>
    <x v="29"/>
    <x v="32"/>
    <x v="2"/>
    <n v="0.55000000000000004"/>
    <n v="5750"/>
    <n v="3162.5000000000005"/>
    <n v="1265.0000000000002"/>
    <n v="0.4"/>
  </r>
  <r>
    <x v="0"/>
    <n v="1185732"/>
    <x v="141"/>
    <x v="4"/>
    <x v="29"/>
    <x v="32"/>
    <x v="3"/>
    <n v="0.45"/>
    <n v="5250"/>
    <n v="2362.5"/>
    <n v="945"/>
    <n v="0.4"/>
  </r>
  <r>
    <x v="0"/>
    <n v="1185732"/>
    <x v="141"/>
    <x v="4"/>
    <x v="29"/>
    <x v="32"/>
    <x v="4"/>
    <n v="0.55000000000000004"/>
    <n v="5000"/>
    <n v="2750"/>
    <n v="962.49999999999989"/>
    <n v="0.35"/>
  </r>
  <r>
    <x v="0"/>
    <n v="1185732"/>
    <x v="141"/>
    <x v="4"/>
    <x v="29"/>
    <x v="32"/>
    <x v="5"/>
    <n v="0.60000000000000009"/>
    <n v="6750"/>
    <n v="4050.0000000000005"/>
    <n v="2025.0000000000002"/>
    <n v="0.5"/>
  </r>
  <r>
    <x v="0"/>
    <n v="1185732"/>
    <x v="214"/>
    <x v="4"/>
    <x v="29"/>
    <x v="32"/>
    <x v="0"/>
    <n v="0.55000000000000004"/>
    <n v="7750"/>
    <n v="4262.5"/>
    <n v="1705"/>
    <n v="0.4"/>
  </r>
  <r>
    <x v="0"/>
    <n v="1185732"/>
    <x v="214"/>
    <x v="4"/>
    <x v="29"/>
    <x v="32"/>
    <x v="1"/>
    <n v="0.50000000000000011"/>
    <n v="5750"/>
    <n v="2875.0000000000005"/>
    <n v="1006.2500000000001"/>
    <n v="0.35"/>
  </r>
  <r>
    <x v="0"/>
    <n v="1185732"/>
    <x v="214"/>
    <x v="4"/>
    <x v="29"/>
    <x v="32"/>
    <x v="2"/>
    <n v="0.25000000000000006"/>
    <n v="4750"/>
    <n v="1187.5000000000002"/>
    <n v="475.00000000000011"/>
    <n v="0.4"/>
  </r>
  <r>
    <x v="0"/>
    <n v="1185732"/>
    <x v="214"/>
    <x v="4"/>
    <x v="29"/>
    <x v="32"/>
    <x v="3"/>
    <n v="0.25000000000000006"/>
    <n v="4500"/>
    <n v="1125.0000000000002"/>
    <n v="450.00000000000011"/>
    <n v="0.4"/>
  </r>
  <r>
    <x v="0"/>
    <n v="1185732"/>
    <x v="214"/>
    <x v="4"/>
    <x v="29"/>
    <x v="32"/>
    <x v="4"/>
    <n v="0.35000000000000003"/>
    <n v="4500"/>
    <n v="1575.0000000000002"/>
    <n v="551.25"/>
    <n v="0.35"/>
  </r>
  <r>
    <x v="0"/>
    <n v="1185732"/>
    <x v="214"/>
    <x v="4"/>
    <x v="29"/>
    <x v="32"/>
    <x v="5"/>
    <n v="0.40000000000000008"/>
    <n v="5500"/>
    <n v="2200.0000000000005"/>
    <n v="1100.0000000000002"/>
    <n v="0.5"/>
  </r>
  <r>
    <x v="0"/>
    <n v="1185732"/>
    <x v="123"/>
    <x v="4"/>
    <x v="29"/>
    <x v="32"/>
    <x v="0"/>
    <n v="0.40000000000000008"/>
    <n v="7250"/>
    <n v="2900.0000000000005"/>
    <n v="1160.0000000000002"/>
    <n v="0.4"/>
  </r>
  <r>
    <x v="0"/>
    <n v="1185732"/>
    <x v="123"/>
    <x v="4"/>
    <x v="29"/>
    <x v="32"/>
    <x v="1"/>
    <n v="0.3000000000000001"/>
    <n v="5500"/>
    <n v="1650.0000000000005"/>
    <n v="577.50000000000011"/>
    <n v="0.35"/>
  </r>
  <r>
    <x v="0"/>
    <n v="1185732"/>
    <x v="123"/>
    <x v="4"/>
    <x v="29"/>
    <x v="32"/>
    <x v="2"/>
    <n v="0.3000000000000001"/>
    <n v="4250"/>
    <n v="1275.0000000000005"/>
    <n v="510.00000000000023"/>
    <n v="0.4"/>
  </r>
  <r>
    <x v="0"/>
    <n v="1185732"/>
    <x v="123"/>
    <x v="4"/>
    <x v="29"/>
    <x v="32"/>
    <x v="3"/>
    <n v="0.3000000000000001"/>
    <n v="4000"/>
    <n v="1200.0000000000005"/>
    <n v="480.00000000000023"/>
    <n v="0.4"/>
  </r>
  <r>
    <x v="0"/>
    <n v="1185732"/>
    <x v="123"/>
    <x v="4"/>
    <x v="29"/>
    <x v="32"/>
    <x v="4"/>
    <n v="0.40000000000000008"/>
    <n v="4000"/>
    <n v="1600.0000000000002"/>
    <n v="560"/>
    <n v="0.35"/>
  </r>
  <r>
    <x v="0"/>
    <n v="1185732"/>
    <x v="123"/>
    <x v="4"/>
    <x v="29"/>
    <x v="32"/>
    <x v="5"/>
    <n v="0.4"/>
    <n v="5250"/>
    <n v="2100"/>
    <n v="1050"/>
    <n v="0.5"/>
  </r>
  <r>
    <x v="0"/>
    <n v="1185732"/>
    <x v="143"/>
    <x v="4"/>
    <x v="29"/>
    <x v="32"/>
    <x v="0"/>
    <n v="0.35000000000000009"/>
    <n v="6750"/>
    <n v="2362.5000000000005"/>
    <n v="945.00000000000023"/>
    <n v="0.4"/>
  </r>
  <r>
    <x v="0"/>
    <n v="1185732"/>
    <x v="143"/>
    <x v="4"/>
    <x v="29"/>
    <x v="32"/>
    <x v="1"/>
    <n v="0.25000000000000011"/>
    <n v="5000"/>
    <n v="1250.0000000000005"/>
    <n v="437.50000000000011"/>
    <n v="0.35"/>
  </r>
  <r>
    <x v="0"/>
    <n v="1185732"/>
    <x v="143"/>
    <x v="4"/>
    <x v="29"/>
    <x v="32"/>
    <x v="2"/>
    <n v="0.35000000000000014"/>
    <n v="4450"/>
    <n v="1557.5000000000007"/>
    <n v="623.00000000000034"/>
    <n v="0.4"/>
  </r>
  <r>
    <x v="0"/>
    <n v="1185732"/>
    <x v="143"/>
    <x v="4"/>
    <x v="29"/>
    <x v="32"/>
    <x v="3"/>
    <n v="0.65000000000000024"/>
    <n v="5000"/>
    <n v="3250.0000000000014"/>
    <n v="1300.0000000000007"/>
    <n v="0.4"/>
  </r>
  <r>
    <x v="0"/>
    <n v="1185732"/>
    <x v="143"/>
    <x v="4"/>
    <x v="29"/>
    <x v="32"/>
    <x v="4"/>
    <n v="0.80000000000000016"/>
    <n v="4750"/>
    <n v="3800.0000000000009"/>
    <n v="1330.0000000000002"/>
    <n v="0.35"/>
  </r>
  <r>
    <x v="0"/>
    <n v="1185732"/>
    <x v="143"/>
    <x v="4"/>
    <x v="29"/>
    <x v="32"/>
    <x v="5"/>
    <n v="0.8"/>
    <n v="5750"/>
    <n v="4600"/>
    <n v="2300"/>
    <n v="0.5"/>
  </r>
  <r>
    <x v="0"/>
    <n v="1185732"/>
    <x v="144"/>
    <x v="4"/>
    <x v="29"/>
    <x v="32"/>
    <x v="0"/>
    <n v="0.75000000000000011"/>
    <n v="8250"/>
    <n v="6187.5000000000009"/>
    <n v="2475.0000000000005"/>
    <n v="0.4"/>
  </r>
  <r>
    <x v="0"/>
    <n v="1185732"/>
    <x v="144"/>
    <x v="4"/>
    <x v="29"/>
    <x v="32"/>
    <x v="1"/>
    <n v="0.65000000000000013"/>
    <n v="6250"/>
    <n v="4062.5000000000009"/>
    <n v="1421.8750000000002"/>
    <n v="0.35"/>
  </r>
  <r>
    <x v="0"/>
    <n v="1185732"/>
    <x v="144"/>
    <x v="4"/>
    <x v="29"/>
    <x v="32"/>
    <x v="2"/>
    <n v="0.65000000000000013"/>
    <n v="5750"/>
    <n v="3737.5000000000009"/>
    <n v="1495.0000000000005"/>
    <n v="0.4"/>
  </r>
  <r>
    <x v="0"/>
    <n v="1185732"/>
    <x v="144"/>
    <x v="4"/>
    <x v="29"/>
    <x v="32"/>
    <x v="3"/>
    <n v="0.65000000000000013"/>
    <n v="5250"/>
    <n v="3412.5000000000009"/>
    <n v="1365.0000000000005"/>
    <n v="0.4"/>
  </r>
  <r>
    <x v="0"/>
    <n v="1185732"/>
    <x v="144"/>
    <x v="4"/>
    <x v="29"/>
    <x v="32"/>
    <x v="4"/>
    <n v="0.75000000000000011"/>
    <n v="5250"/>
    <n v="3937.5000000000005"/>
    <n v="1378.125"/>
    <n v="0.35"/>
  </r>
  <r>
    <x v="0"/>
    <n v="1185732"/>
    <x v="144"/>
    <x v="4"/>
    <x v="29"/>
    <x v="32"/>
    <x v="5"/>
    <n v="0.8"/>
    <n v="6250"/>
    <n v="5000"/>
    <n v="2500"/>
    <n v="0.5"/>
  </r>
  <r>
    <x v="0"/>
    <n v="1185732"/>
    <x v="215"/>
    <x v="3"/>
    <x v="30"/>
    <x v="33"/>
    <x v="0"/>
    <n v="0.4"/>
    <n v="5000"/>
    <n v="2000"/>
    <n v="800"/>
    <n v="0.4"/>
  </r>
  <r>
    <x v="0"/>
    <n v="1185732"/>
    <x v="215"/>
    <x v="3"/>
    <x v="30"/>
    <x v="33"/>
    <x v="1"/>
    <n v="0.4"/>
    <n v="3000"/>
    <n v="1200"/>
    <n v="420"/>
    <n v="0.35"/>
  </r>
  <r>
    <x v="0"/>
    <n v="1185732"/>
    <x v="215"/>
    <x v="3"/>
    <x v="30"/>
    <x v="33"/>
    <x v="2"/>
    <n v="0.30000000000000004"/>
    <n v="3000"/>
    <n v="900.00000000000011"/>
    <n v="360.00000000000006"/>
    <n v="0.4"/>
  </r>
  <r>
    <x v="0"/>
    <n v="1185732"/>
    <x v="215"/>
    <x v="3"/>
    <x v="30"/>
    <x v="33"/>
    <x v="3"/>
    <n v="0.35000000000000003"/>
    <n v="1500"/>
    <n v="525"/>
    <n v="210"/>
    <n v="0.4"/>
  </r>
  <r>
    <x v="0"/>
    <n v="1185732"/>
    <x v="215"/>
    <x v="3"/>
    <x v="30"/>
    <x v="33"/>
    <x v="4"/>
    <n v="0.49999999999999994"/>
    <n v="2000"/>
    <n v="999.99999999999989"/>
    <n v="349.99999999999994"/>
    <n v="0.35"/>
  </r>
  <r>
    <x v="0"/>
    <n v="1185732"/>
    <x v="215"/>
    <x v="3"/>
    <x v="30"/>
    <x v="33"/>
    <x v="5"/>
    <n v="0.4"/>
    <n v="3000"/>
    <n v="1200"/>
    <n v="480"/>
    <n v="0.4"/>
  </r>
  <r>
    <x v="0"/>
    <n v="1185732"/>
    <x v="216"/>
    <x v="3"/>
    <x v="30"/>
    <x v="33"/>
    <x v="0"/>
    <n v="0.4"/>
    <n v="5500"/>
    <n v="2200"/>
    <n v="880"/>
    <n v="0.4"/>
  </r>
  <r>
    <x v="0"/>
    <n v="1185732"/>
    <x v="216"/>
    <x v="3"/>
    <x v="30"/>
    <x v="33"/>
    <x v="1"/>
    <n v="0.4"/>
    <n v="2000"/>
    <n v="800"/>
    <n v="280"/>
    <n v="0.35"/>
  </r>
  <r>
    <x v="0"/>
    <n v="1185732"/>
    <x v="216"/>
    <x v="3"/>
    <x v="30"/>
    <x v="33"/>
    <x v="2"/>
    <n v="0.30000000000000004"/>
    <n v="2500"/>
    <n v="750.00000000000011"/>
    <n v="300.00000000000006"/>
    <n v="0.4"/>
  </r>
  <r>
    <x v="0"/>
    <n v="1185732"/>
    <x v="216"/>
    <x v="3"/>
    <x v="30"/>
    <x v="33"/>
    <x v="3"/>
    <n v="0.35000000000000003"/>
    <n v="1250"/>
    <n v="437.50000000000006"/>
    <n v="175.00000000000003"/>
    <n v="0.4"/>
  </r>
  <r>
    <x v="0"/>
    <n v="1185732"/>
    <x v="216"/>
    <x v="3"/>
    <x v="30"/>
    <x v="33"/>
    <x v="4"/>
    <n v="0.49999999999999994"/>
    <n v="2000"/>
    <n v="999.99999999999989"/>
    <n v="349.99999999999994"/>
    <n v="0.35"/>
  </r>
  <r>
    <x v="0"/>
    <n v="1185732"/>
    <x v="216"/>
    <x v="3"/>
    <x v="30"/>
    <x v="33"/>
    <x v="5"/>
    <n v="0.4"/>
    <n v="3000"/>
    <n v="1200"/>
    <n v="480"/>
    <n v="0.4"/>
  </r>
  <r>
    <x v="0"/>
    <n v="1185732"/>
    <x v="217"/>
    <x v="3"/>
    <x v="30"/>
    <x v="33"/>
    <x v="0"/>
    <n v="0.45"/>
    <n v="5200"/>
    <n v="2340"/>
    <n v="936"/>
    <n v="0.4"/>
  </r>
  <r>
    <x v="0"/>
    <n v="1185732"/>
    <x v="217"/>
    <x v="3"/>
    <x v="30"/>
    <x v="33"/>
    <x v="1"/>
    <n v="0.45"/>
    <n v="2250"/>
    <n v="1012.5"/>
    <n v="354.375"/>
    <n v="0.35"/>
  </r>
  <r>
    <x v="0"/>
    <n v="1185732"/>
    <x v="217"/>
    <x v="3"/>
    <x v="30"/>
    <x v="33"/>
    <x v="2"/>
    <n v="0.35000000000000003"/>
    <n v="2500"/>
    <n v="875.00000000000011"/>
    <n v="350.00000000000006"/>
    <n v="0.4"/>
  </r>
  <r>
    <x v="0"/>
    <n v="1185732"/>
    <x v="217"/>
    <x v="3"/>
    <x v="30"/>
    <x v="33"/>
    <x v="3"/>
    <n v="0.4"/>
    <n v="1000"/>
    <n v="400"/>
    <n v="160"/>
    <n v="0.4"/>
  </r>
  <r>
    <x v="0"/>
    <n v="1185732"/>
    <x v="217"/>
    <x v="3"/>
    <x v="30"/>
    <x v="33"/>
    <x v="4"/>
    <n v="0.54999999999999993"/>
    <n v="1500"/>
    <n v="824.99999999999989"/>
    <n v="288.74999999999994"/>
    <n v="0.35"/>
  </r>
  <r>
    <x v="0"/>
    <n v="1185732"/>
    <x v="217"/>
    <x v="3"/>
    <x v="30"/>
    <x v="33"/>
    <x v="5"/>
    <n v="0.45"/>
    <n v="2500"/>
    <n v="1125"/>
    <n v="450"/>
    <n v="0.4"/>
  </r>
  <r>
    <x v="0"/>
    <n v="1185732"/>
    <x v="218"/>
    <x v="3"/>
    <x v="30"/>
    <x v="33"/>
    <x v="0"/>
    <n v="0.45"/>
    <n v="4750"/>
    <n v="2137.5"/>
    <n v="855"/>
    <n v="0.4"/>
  </r>
  <r>
    <x v="0"/>
    <n v="1185732"/>
    <x v="218"/>
    <x v="3"/>
    <x v="30"/>
    <x v="33"/>
    <x v="1"/>
    <n v="0.45"/>
    <n v="1750"/>
    <n v="787.5"/>
    <n v="275.625"/>
    <n v="0.35"/>
  </r>
  <r>
    <x v="0"/>
    <n v="1185732"/>
    <x v="218"/>
    <x v="3"/>
    <x v="30"/>
    <x v="33"/>
    <x v="2"/>
    <n v="0.4"/>
    <n v="1750"/>
    <n v="700"/>
    <n v="280"/>
    <n v="0.4"/>
  </r>
  <r>
    <x v="0"/>
    <n v="1185732"/>
    <x v="218"/>
    <x v="3"/>
    <x v="30"/>
    <x v="33"/>
    <x v="3"/>
    <n v="0.45"/>
    <n v="1000"/>
    <n v="450"/>
    <n v="180"/>
    <n v="0.4"/>
  </r>
  <r>
    <x v="0"/>
    <n v="1185732"/>
    <x v="218"/>
    <x v="3"/>
    <x v="30"/>
    <x v="33"/>
    <x v="4"/>
    <n v="0.5"/>
    <n v="1250"/>
    <n v="625"/>
    <n v="218.75"/>
    <n v="0.35"/>
  </r>
  <r>
    <x v="0"/>
    <n v="1185732"/>
    <x v="218"/>
    <x v="3"/>
    <x v="30"/>
    <x v="33"/>
    <x v="5"/>
    <n v="0.4"/>
    <n v="2500"/>
    <n v="1000"/>
    <n v="400"/>
    <n v="0.4"/>
  </r>
  <r>
    <x v="0"/>
    <n v="1185732"/>
    <x v="219"/>
    <x v="3"/>
    <x v="30"/>
    <x v="33"/>
    <x v="0"/>
    <n v="0.5"/>
    <n v="5200"/>
    <n v="2600"/>
    <n v="1040"/>
    <n v="0.4"/>
  </r>
  <r>
    <x v="0"/>
    <n v="1185732"/>
    <x v="219"/>
    <x v="3"/>
    <x v="30"/>
    <x v="33"/>
    <x v="1"/>
    <n v="0.45000000000000007"/>
    <n v="2250"/>
    <n v="1012.5000000000001"/>
    <n v="354.375"/>
    <n v="0.35"/>
  </r>
  <r>
    <x v="0"/>
    <n v="1185732"/>
    <x v="219"/>
    <x v="3"/>
    <x v="30"/>
    <x v="33"/>
    <x v="2"/>
    <n v="0.4"/>
    <n v="2000"/>
    <n v="800"/>
    <n v="320"/>
    <n v="0.4"/>
  </r>
  <r>
    <x v="0"/>
    <n v="1185732"/>
    <x v="219"/>
    <x v="3"/>
    <x v="30"/>
    <x v="33"/>
    <x v="3"/>
    <n v="0.4"/>
    <n v="1250"/>
    <n v="500"/>
    <n v="200"/>
    <n v="0.4"/>
  </r>
  <r>
    <x v="0"/>
    <n v="1185732"/>
    <x v="219"/>
    <x v="3"/>
    <x v="30"/>
    <x v="33"/>
    <x v="4"/>
    <n v="0.5"/>
    <n v="1500"/>
    <n v="750"/>
    <n v="262.5"/>
    <n v="0.35"/>
  </r>
  <r>
    <x v="0"/>
    <n v="1185732"/>
    <x v="219"/>
    <x v="3"/>
    <x v="30"/>
    <x v="33"/>
    <x v="5"/>
    <n v="0.55000000000000004"/>
    <n v="2750"/>
    <n v="1512.5000000000002"/>
    <n v="605.00000000000011"/>
    <n v="0.4"/>
  </r>
  <r>
    <x v="0"/>
    <n v="1185732"/>
    <x v="220"/>
    <x v="3"/>
    <x v="30"/>
    <x v="33"/>
    <x v="0"/>
    <n v="0.4"/>
    <n v="5250"/>
    <n v="2100"/>
    <n v="840"/>
    <n v="0.4"/>
  </r>
  <r>
    <x v="0"/>
    <n v="1185732"/>
    <x v="220"/>
    <x v="3"/>
    <x v="30"/>
    <x v="33"/>
    <x v="1"/>
    <n v="0.35000000000000009"/>
    <n v="2750"/>
    <n v="962.50000000000023"/>
    <n v="336.87500000000006"/>
    <n v="0.35"/>
  </r>
  <r>
    <x v="0"/>
    <n v="1185732"/>
    <x v="220"/>
    <x v="3"/>
    <x v="30"/>
    <x v="33"/>
    <x v="2"/>
    <n v="0.30000000000000004"/>
    <n v="2250"/>
    <n v="675.00000000000011"/>
    <n v="270.00000000000006"/>
    <n v="0.4"/>
  </r>
  <r>
    <x v="0"/>
    <n v="1185732"/>
    <x v="220"/>
    <x v="3"/>
    <x v="30"/>
    <x v="33"/>
    <x v="3"/>
    <n v="0.30000000000000004"/>
    <n v="2000"/>
    <n v="600.00000000000011"/>
    <n v="240.00000000000006"/>
    <n v="0.4"/>
  </r>
  <r>
    <x v="0"/>
    <n v="1185732"/>
    <x v="220"/>
    <x v="3"/>
    <x v="30"/>
    <x v="33"/>
    <x v="4"/>
    <n v="0.5"/>
    <n v="2000"/>
    <n v="1000"/>
    <n v="350"/>
    <n v="0.35"/>
  </r>
  <r>
    <x v="0"/>
    <n v="1185732"/>
    <x v="220"/>
    <x v="3"/>
    <x v="30"/>
    <x v="33"/>
    <x v="5"/>
    <n v="0.55000000000000004"/>
    <n v="3750"/>
    <n v="2062.5"/>
    <n v="825"/>
    <n v="0.4"/>
  </r>
  <r>
    <x v="0"/>
    <n v="1185732"/>
    <x v="221"/>
    <x v="3"/>
    <x v="30"/>
    <x v="33"/>
    <x v="0"/>
    <n v="0.5"/>
    <n v="6000"/>
    <n v="3000"/>
    <n v="1200"/>
    <n v="0.4"/>
  </r>
  <r>
    <x v="0"/>
    <n v="1185732"/>
    <x v="221"/>
    <x v="3"/>
    <x v="30"/>
    <x v="33"/>
    <x v="1"/>
    <n v="0.45000000000000007"/>
    <n v="3500"/>
    <n v="1575.0000000000002"/>
    <n v="551.25"/>
    <n v="0.35"/>
  </r>
  <r>
    <x v="0"/>
    <n v="1185732"/>
    <x v="221"/>
    <x v="3"/>
    <x v="30"/>
    <x v="33"/>
    <x v="2"/>
    <n v="0.4"/>
    <n v="2750"/>
    <n v="1100"/>
    <n v="440"/>
    <n v="0.4"/>
  </r>
  <r>
    <x v="0"/>
    <n v="1185732"/>
    <x v="221"/>
    <x v="3"/>
    <x v="30"/>
    <x v="33"/>
    <x v="3"/>
    <n v="0.4"/>
    <n v="2250"/>
    <n v="900"/>
    <n v="360"/>
    <n v="0.4"/>
  </r>
  <r>
    <x v="0"/>
    <n v="1185732"/>
    <x v="221"/>
    <x v="3"/>
    <x v="30"/>
    <x v="33"/>
    <x v="4"/>
    <n v="0.5"/>
    <n v="2500"/>
    <n v="1250"/>
    <n v="437.5"/>
    <n v="0.35"/>
  </r>
  <r>
    <x v="0"/>
    <n v="1185732"/>
    <x v="221"/>
    <x v="3"/>
    <x v="30"/>
    <x v="33"/>
    <x v="5"/>
    <n v="0.55000000000000004"/>
    <n v="4250"/>
    <n v="2337.5"/>
    <n v="935"/>
    <n v="0.4"/>
  </r>
  <r>
    <x v="0"/>
    <n v="1185732"/>
    <x v="222"/>
    <x v="3"/>
    <x v="30"/>
    <x v="33"/>
    <x v="0"/>
    <n v="0.5"/>
    <n v="5750"/>
    <n v="2875"/>
    <n v="1150"/>
    <n v="0.4"/>
  </r>
  <r>
    <x v="0"/>
    <n v="1185732"/>
    <x v="222"/>
    <x v="3"/>
    <x v="30"/>
    <x v="33"/>
    <x v="1"/>
    <n v="0.45000000000000007"/>
    <n v="3500"/>
    <n v="1575.0000000000002"/>
    <n v="551.25"/>
    <n v="0.35"/>
  </r>
  <r>
    <x v="0"/>
    <n v="1185732"/>
    <x v="222"/>
    <x v="3"/>
    <x v="30"/>
    <x v="33"/>
    <x v="2"/>
    <n v="0.4"/>
    <n v="2750"/>
    <n v="1100"/>
    <n v="440"/>
    <n v="0.4"/>
  </r>
  <r>
    <x v="0"/>
    <n v="1185732"/>
    <x v="222"/>
    <x v="3"/>
    <x v="30"/>
    <x v="33"/>
    <x v="3"/>
    <n v="0.4"/>
    <n v="2500"/>
    <n v="1000"/>
    <n v="400"/>
    <n v="0.4"/>
  </r>
  <r>
    <x v="0"/>
    <n v="1185732"/>
    <x v="222"/>
    <x v="3"/>
    <x v="30"/>
    <x v="33"/>
    <x v="4"/>
    <n v="0.5"/>
    <n v="2250"/>
    <n v="1125"/>
    <n v="393.75"/>
    <n v="0.35"/>
  </r>
  <r>
    <x v="0"/>
    <n v="1185732"/>
    <x v="222"/>
    <x v="3"/>
    <x v="30"/>
    <x v="33"/>
    <x v="5"/>
    <n v="0.55000000000000004"/>
    <n v="4000"/>
    <n v="2200"/>
    <n v="880"/>
    <n v="0.4"/>
  </r>
  <r>
    <x v="0"/>
    <n v="1185732"/>
    <x v="223"/>
    <x v="3"/>
    <x v="30"/>
    <x v="33"/>
    <x v="0"/>
    <n v="0.5"/>
    <n v="5250"/>
    <n v="2625"/>
    <n v="1050"/>
    <n v="0.4"/>
  </r>
  <r>
    <x v="0"/>
    <n v="1185732"/>
    <x v="223"/>
    <x v="3"/>
    <x v="30"/>
    <x v="33"/>
    <x v="1"/>
    <n v="0.45000000000000007"/>
    <n v="3250"/>
    <n v="1462.5000000000002"/>
    <n v="511.87500000000006"/>
    <n v="0.35"/>
  </r>
  <r>
    <x v="0"/>
    <n v="1185732"/>
    <x v="223"/>
    <x v="3"/>
    <x v="30"/>
    <x v="33"/>
    <x v="2"/>
    <n v="0.35000000000000003"/>
    <n v="2250"/>
    <n v="787.50000000000011"/>
    <n v="315.00000000000006"/>
    <n v="0.4"/>
  </r>
  <r>
    <x v="0"/>
    <n v="1185732"/>
    <x v="223"/>
    <x v="3"/>
    <x v="30"/>
    <x v="33"/>
    <x v="3"/>
    <n v="0.35000000000000003"/>
    <n v="2000"/>
    <n v="700.00000000000011"/>
    <n v="280.00000000000006"/>
    <n v="0.4"/>
  </r>
  <r>
    <x v="0"/>
    <n v="1185732"/>
    <x v="223"/>
    <x v="3"/>
    <x v="30"/>
    <x v="33"/>
    <x v="4"/>
    <n v="0.45"/>
    <n v="2000"/>
    <n v="900"/>
    <n v="315"/>
    <n v="0.35"/>
  </r>
  <r>
    <x v="0"/>
    <n v="1185732"/>
    <x v="223"/>
    <x v="3"/>
    <x v="30"/>
    <x v="33"/>
    <x v="5"/>
    <n v="0.5"/>
    <n v="2750"/>
    <n v="1375"/>
    <n v="550"/>
    <n v="0.4"/>
  </r>
  <r>
    <x v="0"/>
    <n v="1185732"/>
    <x v="224"/>
    <x v="3"/>
    <x v="30"/>
    <x v="33"/>
    <x v="0"/>
    <n v="0.54999999999999993"/>
    <n v="4500"/>
    <n v="2474.9999999999995"/>
    <n v="989.99999999999989"/>
    <n v="0.4"/>
  </r>
  <r>
    <x v="0"/>
    <n v="1185732"/>
    <x v="224"/>
    <x v="3"/>
    <x v="30"/>
    <x v="33"/>
    <x v="1"/>
    <n v="0.45"/>
    <n v="2750"/>
    <n v="1237.5"/>
    <n v="433.125"/>
    <n v="0.35"/>
  </r>
  <r>
    <x v="0"/>
    <n v="1185732"/>
    <x v="224"/>
    <x v="3"/>
    <x v="30"/>
    <x v="33"/>
    <x v="2"/>
    <n v="0.45"/>
    <n v="1750"/>
    <n v="787.5"/>
    <n v="315"/>
    <n v="0.4"/>
  </r>
  <r>
    <x v="0"/>
    <n v="1185732"/>
    <x v="224"/>
    <x v="3"/>
    <x v="30"/>
    <x v="33"/>
    <x v="3"/>
    <n v="0.45"/>
    <n v="1500"/>
    <n v="675"/>
    <n v="270"/>
    <n v="0.4"/>
  </r>
  <r>
    <x v="0"/>
    <n v="1185732"/>
    <x v="224"/>
    <x v="3"/>
    <x v="30"/>
    <x v="33"/>
    <x v="4"/>
    <n v="0.54999999999999993"/>
    <n v="1500"/>
    <n v="824.99999999999989"/>
    <n v="288.74999999999994"/>
    <n v="0.35"/>
  </r>
  <r>
    <x v="0"/>
    <n v="1185732"/>
    <x v="224"/>
    <x v="3"/>
    <x v="30"/>
    <x v="33"/>
    <x v="5"/>
    <n v="0.54999999999999993"/>
    <n v="2750"/>
    <n v="1512.4999999999998"/>
    <n v="604.99999999999989"/>
    <n v="0.4"/>
  </r>
  <r>
    <x v="0"/>
    <n v="1185732"/>
    <x v="225"/>
    <x v="3"/>
    <x v="30"/>
    <x v="33"/>
    <x v="0"/>
    <n v="0.5"/>
    <n v="4250"/>
    <n v="2125"/>
    <n v="850"/>
    <n v="0.4"/>
  </r>
  <r>
    <x v="0"/>
    <n v="1185732"/>
    <x v="225"/>
    <x v="3"/>
    <x v="30"/>
    <x v="33"/>
    <x v="1"/>
    <n v="0.4"/>
    <n v="2750"/>
    <n v="1100"/>
    <n v="385"/>
    <n v="0.35"/>
  </r>
  <r>
    <x v="0"/>
    <n v="1185732"/>
    <x v="225"/>
    <x v="3"/>
    <x v="30"/>
    <x v="33"/>
    <x v="2"/>
    <n v="0.45"/>
    <n v="2200"/>
    <n v="990"/>
    <n v="396"/>
    <n v="0.4"/>
  </r>
  <r>
    <x v="0"/>
    <n v="1185732"/>
    <x v="225"/>
    <x v="3"/>
    <x v="30"/>
    <x v="33"/>
    <x v="3"/>
    <n v="0.55000000000000004"/>
    <n v="2000"/>
    <n v="1100"/>
    <n v="440"/>
    <n v="0.4"/>
  </r>
  <r>
    <x v="0"/>
    <n v="1185732"/>
    <x v="225"/>
    <x v="3"/>
    <x v="30"/>
    <x v="33"/>
    <x v="4"/>
    <n v="0.65"/>
    <n v="1750"/>
    <n v="1137.5"/>
    <n v="398.125"/>
    <n v="0.35"/>
  </r>
  <r>
    <x v="0"/>
    <n v="1185732"/>
    <x v="225"/>
    <x v="3"/>
    <x v="30"/>
    <x v="33"/>
    <x v="5"/>
    <n v="0.7"/>
    <n v="2750"/>
    <n v="1924.9999999999998"/>
    <n v="770"/>
    <n v="0.4"/>
  </r>
  <r>
    <x v="0"/>
    <n v="1185732"/>
    <x v="226"/>
    <x v="3"/>
    <x v="30"/>
    <x v="33"/>
    <x v="0"/>
    <n v="0.65"/>
    <n v="5250"/>
    <n v="3412.5"/>
    <n v="1365"/>
    <n v="0.4"/>
  </r>
  <r>
    <x v="0"/>
    <n v="1185732"/>
    <x v="226"/>
    <x v="3"/>
    <x v="30"/>
    <x v="33"/>
    <x v="1"/>
    <n v="0.55000000000000004"/>
    <n v="3250"/>
    <n v="1787.5000000000002"/>
    <n v="625.625"/>
    <n v="0.35"/>
  </r>
  <r>
    <x v="0"/>
    <n v="1185732"/>
    <x v="226"/>
    <x v="3"/>
    <x v="30"/>
    <x v="33"/>
    <x v="2"/>
    <n v="0.55000000000000004"/>
    <n v="2750"/>
    <n v="1512.5000000000002"/>
    <n v="605.00000000000011"/>
    <n v="0.4"/>
  </r>
  <r>
    <x v="0"/>
    <n v="1185732"/>
    <x v="226"/>
    <x v="3"/>
    <x v="30"/>
    <x v="33"/>
    <x v="3"/>
    <n v="0.5"/>
    <n v="2250"/>
    <n v="1125"/>
    <n v="450"/>
    <n v="0.4"/>
  </r>
  <r>
    <x v="0"/>
    <n v="1185732"/>
    <x v="226"/>
    <x v="3"/>
    <x v="30"/>
    <x v="33"/>
    <x v="4"/>
    <n v="0.6"/>
    <n v="2250"/>
    <n v="1350"/>
    <n v="472.49999999999994"/>
    <n v="0.35"/>
  </r>
  <r>
    <x v="0"/>
    <n v="1185732"/>
    <x v="226"/>
    <x v="3"/>
    <x v="30"/>
    <x v="33"/>
    <x v="5"/>
    <n v="0.64999999999999991"/>
    <n v="3250"/>
    <n v="2112.4999999999995"/>
    <n v="844.99999999999989"/>
    <n v="0.4"/>
  </r>
  <r>
    <x v="0"/>
    <n v="1185732"/>
    <x v="24"/>
    <x v="4"/>
    <x v="31"/>
    <x v="34"/>
    <x v="0"/>
    <n v="0.30000000000000004"/>
    <n v="7250"/>
    <n v="2175.0000000000005"/>
    <n v="870.00000000000023"/>
    <n v="0.4"/>
  </r>
  <r>
    <x v="0"/>
    <n v="1185732"/>
    <x v="24"/>
    <x v="4"/>
    <x v="31"/>
    <x v="34"/>
    <x v="1"/>
    <n v="0.30000000000000004"/>
    <n v="5250"/>
    <n v="1575.0000000000002"/>
    <n v="551.25"/>
    <n v="0.35"/>
  </r>
  <r>
    <x v="0"/>
    <n v="1185732"/>
    <x v="24"/>
    <x v="4"/>
    <x v="31"/>
    <x v="34"/>
    <x v="2"/>
    <n v="0.20000000000000007"/>
    <n v="5250"/>
    <n v="1050.0000000000005"/>
    <n v="420.00000000000023"/>
    <n v="0.4"/>
  </r>
  <r>
    <x v="0"/>
    <n v="1185732"/>
    <x v="24"/>
    <x v="4"/>
    <x v="31"/>
    <x v="34"/>
    <x v="3"/>
    <n v="0.25"/>
    <n v="3750"/>
    <n v="937.5"/>
    <n v="375"/>
    <n v="0.4"/>
  </r>
  <r>
    <x v="0"/>
    <n v="1185732"/>
    <x v="24"/>
    <x v="4"/>
    <x v="31"/>
    <x v="34"/>
    <x v="4"/>
    <n v="0.4"/>
    <n v="4250"/>
    <n v="1700"/>
    <n v="595"/>
    <n v="0.35"/>
  </r>
  <r>
    <x v="0"/>
    <n v="1185732"/>
    <x v="24"/>
    <x v="4"/>
    <x v="31"/>
    <x v="34"/>
    <x v="5"/>
    <n v="0.30000000000000004"/>
    <n v="5250"/>
    <n v="1575.0000000000002"/>
    <n v="787.50000000000011"/>
    <n v="0.5"/>
  </r>
  <r>
    <x v="0"/>
    <n v="1185732"/>
    <x v="167"/>
    <x v="4"/>
    <x v="31"/>
    <x v="34"/>
    <x v="0"/>
    <n v="0.30000000000000004"/>
    <n v="7750"/>
    <n v="2325.0000000000005"/>
    <n v="930.00000000000023"/>
    <n v="0.4"/>
  </r>
  <r>
    <x v="0"/>
    <n v="1185732"/>
    <x v="167"/>
    <x v="4"/>
    <x v="31"/>
    <x v="34"/>
    <x v="1"/>
    <n v="0.30000000000000004"/>
    <n v="4250"/>
    <n v="1275.0000000000002"/>
    <n v="446.25000000000006"/>
    <n v="0.35"/>
  </r>
  <r>
    <x v="0"/>
    <n v="1185732"/>
    <x v="167"/>
    <x v="4"/>
    <x v="31"/>
    <x v="34"/>
    <x v="2"/>
    <n v="0.20000000000000007"/>
    <n v="4750"/>
    <n v="950.00000000000034"/>
    <n v="380.00000000000017"/>
    <n v="0.4"/>
  </r>
  <r>
    <x v="0"/>
    <n v="1185732"/>
    <x v="167"/>
    <x v="4"/>
    <x v="31"/>
    <x v="34"/>
    <x v="3"/>
    <n v="0.25"/>
    <n v="3250"/>
    <n v="812.5"/>
    <n v="325"/>
    <n v="0.4"/>
  </r>
  <r>
    <x v="0"/>
    <n v="1185732"/>
    <x v="167"/>
    <x v="4"/>
    <x v="31"/>
    <x v="34"/>
    <x v="4"/>
    <n v="0.4"/>
    <n v="4000"/>
    <n v="1600"/>
    <n v="560"/>
    <n v="0.35"/>
  </r>
  <r>
    <x v="0"/>
    <n v="1185732"/>
    <x v="167"/>
    <x v="4"/>
    <x v="31"/>
    <x v="34"/>
    <x v="5"/>
    <n v="0.25"/>
    <n v="5000"/>
    <n v="1250"/>
    <n v="625"/>
    <n v="0.5"/>
  </r>
  <r>
    <x v="0"/>
    <n v="1185732"/>
    <x v="104"/>
    <x v="4"/>
    <x v="31"/>
    <x v="34"/>
    <x v="0"/>
    <n v="0.25"/>
    <n v="7200"/>
    <n v="1800"/>
    <n v="720"/>
    <n v="0.4"/>
  </r>
  <r>
    <x v="0"/>
    <n v="1185732"/>
    <x v="104"/>
    <x v="4"/>
    <x v="31"/>
    <x v="34"/>
    <x v="1"/>
    <n v="0.25"/>
    <n v="4000"/>
    <n v="1000"/>
    <n v="350"/>
    <n v="0.35"/>
  </r>
  <r>
    <x v="0"/>
    <n v="1185732"/>
    <x v="104"/>
    <x v="4"/>
    <x v="31"/>
    <x v="34"/>
    <x v="2"/>
    <n v="0.15000000000000002"/>
    <n v="4250"/>
    <n v="637.50000000000011"/>
    <n v="255.00000000000006"/>
    <n v="0.4"/>
  </r>
  <r>
    <x v="0"/>
    <n v="1185732"/>
    <x v="104"/>
    <x v="4"/>
    <x v="31"/>
    <x v="34"/>
    <x v="3"/>
    <n v="0.19999999999999996"/>
    <n v="2750"/>
    <n v="549.99999999999989"/>
    <n v="219.99999999999997"/>
    <n v="0.4"/>
  </r>
  <r>
    <x v="0"/>
    <n v="1185732"/>
    <x v="104"/>
    <x v="4"/>
    <x v="31"/>
    <x v="34"/>
    <x v="4"/>
    <n v="0.35000000000000009"/>
    <n v="3250"/>
    <n v="1137.5000000000002"/>
    <n v="398.12500000000006"/>
    <n v="0.35"/>
  </r>
  <r>
    <x v="0"/>
    <n v="1185732"/>
    <x v="104"/>
    <x v="4"/>
    <x v="31"/>
    <x v="34"/>
    <x v="5"/>
    <n v="0.25"/>
    <n v="4250"/>
    <n v="1062.5"/>
    <n v="531.25"/>
    <n v="0.5"/>
  </r>
  <r>
    <x v="0"/>
    <n v="1185732"/>
    <x v="105"/>
    <x v="4"/>
    <x v="31"/>
    <x v="34"/>
    <x v="0"/>
    <n v="0.25"/>
    <n v="6750"/>
    <n v="1687.5"/>
    <n v="675"/>
    <n v="0.4"/>
  </r>
  <r>
    <x v="0"/>
    <n v="1185732"/>
    <x v="105"/>
    <x v="4"/>
    <x v="31"/>
    <x v="34"/>
    <x v="1"/>
    <n v="0.25"/>
    <n v="3750"/>
    <n v="937.5"/>
    <n v="328.125"/>
    <n v="0.35"/>
  </r>
  <r>
    <x v="0"/>
    <n v="1185732"/>
    <x v="105"/>
    <x v="4"/>
    <x v="31"/>
    <x v="34"/>
    <x v="2"/>
    <n v="0.15000000000000002"/>
    <n v="3750"/>
    <n v="562.50000000000011"/>
    <n v="225.00000000000006"/>
    <n v="0.4"/>
  </r>
  <r>
    <x v="0"/>
    <n v="1185732"/>
    <x v="105"/>
    <x v="4"/>
    <x v="31"/>
    <x v="34"/>
    <x v="3"/>
    <n v="0.19999999999999996"/>
    <n v="3000"/>
    <n v="599.99999999999989"/>
    <n v="239.99999999999997"/>
    <n v="0.4"/>
  </r>
  <r>
    <x v="0"/>
    <n v="1185732"/>
    <x v="105"/>
    <x v="4"/>
    <x v="31"/>
    <x v="34"/>
    <x v="4"/>
    <n v="0.4"/>
    <n v="3250"/>
    <n v="1300"/>
    <n v="454.99999999999994"/>
    <n v="0.35"/>
  </r>
  <r>
    <x v="0"/>
    <n v="1185732"/>
    <x v="105"/>
    <x v="4"/>
    <x v="31"/>
    <x v="34"/>
    <x v="5"/>
    <n v="0.30000000000000004"/>
    <n v="4750"/>
    <n v="1425.0000000000002"/>
    <n v="712.50000000000011"/>
    <n v="0.5"/>
  </r>
  <r>
    <x v="0"/>
    <n v="1185732"/>
    <x v="40"/>
    <x v="4"/>
    <x v="31"/>
    <x v="34"/>
    <x v="0"/>
    <n v="0.4"/>
    <n v="7450"/>
    <n v="2980"/>
    <n v="1192"/>
    <n v="0.4"/>
  </r>
  <r>
    <x v="0"/>
    <n v="1185732"/>
    <x v="40"/>
    <x v="4"/>
    <x v="31"/>
    <x v="34"/>
    <x v="1"/>
    <n v="0.4"/>
    <n v="4500"/>
    <n v="1800"/>
    <n v="630"/>
    <n v="0.35"/>
  </r>
  <r>
    <x v="0"/>
    <n v="1185732"/>
    <x v="40"/>
    <x v="4"/>
    <x v="31"/>
    <x v="34"/>
    <x v="2"/>
    <n v="0.35000000000000003"/>
    <n v="4250"/>
    <n v="1487.5000000000002"/>
    <n v="595.00000000000011"/>
    <n v="0.4"/>
  </r>
  <r>
    <x v="0"/>
    <n v="1185732"/>
    <x v="40"/>
    <x v="4"/>
    <x v="31"/>
    <x v="34"/>
    <x v="3"/>
    <n v="0.35000000000000003"/>
    <n v="3750"/>
    <n v="1312.5000000000002"/>
    <n v="525.00000000000011"/>
    <n v="0.4"/>
  </r>
  <r>
    <x v="0"/>
    <n v="1185732"/>
    <x v="40"/>
    <x v="4"/>
    <x v="31"/>
    <x v="34"/>
    <x v="4"/>
    <n v="0.44999999999999996"/>
    <n v="4000"/>
    <n v="1799.9999999999998"/>
    <n v="629.99999999999989"/>
    <n v="0.35"/>
  </r>
  <r>
    <x v="0"/>
    <n v="1185732"/>
    <x v="40"/>
    <x v="4"/>
    <x v="31"/>
    <x v="34"/>
    <x v="5"/>
    <n v="0.49999999999999994"/>
    <n v="5000"/>
    <n v="2499.9999999999995"/>
    <n v="1249.9999999999998"/>
    <n v="0.5"/>
  </r>
  <r>
    <x v="0"/>
    <n v="1185732"/>
    <x v="169"/>
    <x v="4"/>
    <x v="31"/>
    <x v="34"/>
    <x v="0"/>
    <n v="0.44999999999999996"/>
    <n v="7500"/>
    <n v="3374.9999999999995"/>
    <n v="1350"/>
    <n v="0.4"/>
  </r>
  <r>
    <x v="0"/>
    <n v="1185732"/>
    <x v="169"/>
    <x v="4"/>
    <x v="31"/>
    <x v="34"/>
    <x v="1"/>
    <n v="0.4"/>
    <n v="5000"/>
    <n v="2000"/>
    <n v="700"/>
    <n v="0.35"/>
  </r>
  <r>
    <x v="0"/>
    <n v="1185732"/>
    <x v="169"/>
    <x v="4"/>
    <x v="31"/>
    <x v="34"/>
    <x v="2"/>
    <n v="0.45"/>
    <n v="4750"/>
    <n v="2137.5"/>
    <n v="855"/>
    <n v="0.4"/>
  </r>
  <r>
    <x v="0"/>
    <n v="1185732"/>
    <x v="169"/>
    <x v="4"/>
    <x v="31"/>
    <x v="34"/>
    <x v="3"/>
    <n v="0.45"/>
    <n v="4500"/>
    <n v="2025"/>
    <n v="810"/>
    <n v="0.4"/>
  </r>
  <r>
    <x v="0"/>
    <n v="1185732"/>
    <x v="169"/>
    <x v="4"/>
    <x v="31"/>
    <x v="34"/>
    <x v="4"/>
    <n v="0.6"/>
    <n v="4500"/>
    <n v="2700"/>
    <n v="944.99999999999989"/>
    <n v="0.35"/>
  </r>
  <r>
    <x v="0"/>
    <n v="1185732"/>
    <x v="169"/>
    <x v="4"/>
    <x v="31"/>
    <x v="34"/>
    <x v="5"/>
    <n v="0.65"/>
    <n v="6250"/>
    <n v="4062.5"/>
    <n v="2031.25"/>
    <n v="0.5"/>
  </r>
  <r>
    <x v="0"/>
    <n v="1185732"/>
    <x v="108"/>
    <x v="4"/>
    <x v="31"/>
    <x v="34"/>
    <x v="0"/>
    <n v="0.6"/>
    <n v="8500"/>
    <n v="5100"/>
    <n v="2040"/>
    <n v="0.4"/>
  </r>
  <r>
    <x v="0"/>
    <n v="1185732"/>
    <x v="108"/>
    <x v="4"/>
    <x v="31"/>
    <x v="34"/>
    <x v="1"/>
    <n v="0.55000000000000004"/>
    <n v="6000"/>
    <n v="3300.0000000000005"/>
    <n v="1155"/>
    <n v="0.35"/>
  </r>
  <r>
    <x v="0"/>
    <n v="1185732"/>
    <x v="108"/>
    <x v="4"/>
    <x v="31"/>
    <x v="34"/>
    <x v="2"/>
    <n v="0.5"/>
    <n v="5250"/>
    <n v="2625"/>
    <n v="1050"/>
    <n v="0.4"/>
  </r>
  <r>
    <x v="0"/>
    <n v="1185732"/>
    <x v="108"/>
    <x v="4"/>
    <x v="31"/>
    <x v="34"/>
    <x v="3"/>
    <n v="0.5"/>
    <n v="4750"/>
    <n v="2375"/>
    <n v="950"/>
    <n v="0.4"/>
  </r>
  <r>
    <x v="0"/>
    <n v="1185732"/>
    <x v="108"/>
    <x v="4"/>
    <x v="31"/>
    <x v="34"/>
    <x v="4"/>
    <n v="0.6"/>
    <n v="5000"/>
    <n v="3000"/>
    <n v="1050"/>
    <n v="0.35"/>
  </r>
  <r>
    <x v="0"/>
    <n v="1185732"/>
    <x v="108"/>
    <x v="4"/>
    <x v="31"/>
    <x v="34"/>
    <x v="5"/>
    <n v="0.65"/>
    <n v="6750"/>
    <n v="4387.5"/>
    <n v="2193.75"/>
    <n v="0.5"/>
  </r>
  <r>
    <x v="0"/>
    <n v="1185732"/>
    <x v="109"/>
    <x v="4"/>
    <x v="31"/>
    <x v="34"/>
    <x v="0"/>
    <n v="0.6"/>
    <n v="8250"/>
    <n v="4950"/>
    <n v="1980"/>
    <n v="0.4"/>
  </r>
  <r>
    <x v="0"/>
    <n v="1185732"/>
    <x v="109"/>
    <x v="4"/>
    <x v="31"/>
    <x v="34"/>
    <x v="1"/>
    <n v="0.55000000000000004"/>
    <n v="6000"/>
    <n v="3300.0000000000005"/>
    <n v="1155"/>
    <n v="0.35"/>
  </r>
  <r>
    <x v="0"/>
    <n v="1185732"/>
    <x v="109"/>
    <x v="4"/>
    <x v="31"/>
    <x v="34"/>
    <x v="2"/>
    <n v="0.5"/>
    <n v="5250"/>
    <n v="2625"/>
    <n v="1050"/>
    <n v="0.4"/>
  </r>
  <r>
    <x v="0"/>
    <n v="1185732"/>
    <x v="109"/>
    <x v="4"/>
    <x v="31"/>
    <x v="34"/>
    <x v="3"/>
    <n v="0.4"/>
    <n v="4750"/>
    <n v="1900"/>
    <n v="760"/>
    <n v="0.4"/>
  </r>
  <r>
    <x v="0"/>
    <n v="1185732"/>
    <x v="109"/>
    <x v="4"/>
    <x v="31"/>
    <x v="34"/>
    <x v="4"/>
    <n v="0.5"/>
    <n v="4500"/>
    <n v="2250"/>
    <n v="787.5"/>
    <n v="0.35"/>
  </r>
  <r>
    <x v="0"/>
    <n v="1185732"/>
    <x v="109"/>
    <x v="4"/>
    <x v="31"/>
    <x v="34"/>
    <x v="5"/>
    <n v="0.55000000000000004"/>
    <n v="6250"/>
    <n v="3437.5000000000005"/>
    <n v="1718.7500000000002"/>
    <n v="0.5"/>
  </r>
  <r>
    <x v="0"/>
    <n v="1185732"/>
    <x v="44"/>
    <x v="4"/>
    <x v="31"/>
    <x v="34"/>
    <x v="0"/>
    <n v="0.5"/>
    <n v="7250"/>
    <n v="3625"/>
    <n v="1450"/>
    <n v="0.4"/>
  </r>
  <r>
    <x v="0"/>
    <n v="1185732"/>
    <x v="44"/>
    <x v="4"/>
    <x v="31"/>
    <x v="34"/>
    <x v="1"/>
    <n v="0.45000000000000012"/>
    <n v="5250"/>
    <n v="2362.5000000000005"/>
    <n v="826.87500000000011"/>
    <n v="0.35"/>
  </r>
  <r>
    <x v="0"/>
    <n v="1185732"/>
    <x v="44"/>
    <x v="4"/>
    <x v="31"/>
    <x v="34"/>
    <x v="2"/>
    <n v="0.20000000000000007"/>
    <n v="4250"/>
    <n v="850.00000000000023"/>
    <n v="340.00000000000011"/>
    <n v="0.4"/>
  </r>
  <r>
    <x v="0"/>
    <n v="1185732"/>
    <x v="44"/>
    <x v="4"/>
    <x v="31"/>
    <x v="34"/>
    <x v="3"/>
    <n v="0.20000000000000007"/>
    <n v="4000"/>
    <n v="800.00000000000023"/>
    <n v="320.00000000000011"/>
    <n v="0.4"/>
  </r>
  <r>
    <x v="0"/>
    <n v="1185732"/>
    <x v="44"/>
    <x v="4"/>
    <x v="31"/>
    <x v="34"/>
    <x v="4"/>
    <n v="0.30000000000000004"/>
    <n v="4000"/>
    <n v="1200.0000000000002"/>
    <n v="420.00000000000006"/>
    <n v="0.35"/>
  </r>
  <r>
    <x v="0"/>
    <n v="1185732"/>
    <x v="44"/>
    <x v="4"/>
    <x v="31"/>
    <x v="34"/>
    <x v="5"/>
    <n v="0.35000000000000009"/>
    <n v="5000"/>
    <n v="1750.0000000000005"/>
    <n v="875.00000000000023"/>
    <n v="0.5"/>
  </r>
  <r>
    <x v="0"/>
    <n v="1185732"/>
    <x v="171"/>
    <x v="4"/>
    <x v="31"/>
    <x v="34"/>
    <x v="0"/>
    <n v="0.35000000000000009"/>
    <n v="6750"/>
    <n v="2362.5000000000005"/>
    <n v="945.00000000000023"/>
    <n v="0.4"/>
  </r>
  <r>
    <x v="0"/>
    <n v="1185732"/>
    <x v="171"/>
    <x v="4"/>
    <x v="31"/>
    <x v="34"/>
    <x v="1"/>
    <n v="0.25000000000000011"/>
    <n v="5000"/>
    <n v="1250.0000000000005"/>
    <n v="437.50000000000011"/>
    <n v="0.35"/>
  </r>
  <r>
    <x v="0"/>
    <n v="1185732"/>
    <x v="171"/>
    <x v="4"/>
    <x v="31"/>
    <x v="34"/>
    <x v="2"/>
    <n v="0.25000000000000011"/>
    <n v="3750"/>
    <n v="937.50000000000045"/>
    <n v="375.00000000000023"/>
    <n v="0.4"/>
  </r>
  <r>
    <x v="0"/>
    <n v="1185732"/>
    <x v="171"/>
    <x v="4"/>
    <x v="31"/>
    <x v="34"/>
    <x v="3"/>
    <n v="0.25000000000000011"/>
    <n v="3500"/>
    <n v="875.00000000000034"/>
    <n v="350.00000000000017"/>
    <n v="0.4"/>
  </r>
  <r>
    <x v="0"/>
    <n v="1185732"/>
    <x v="171"/>
    <x v="4"/>
    <x v="31"/>
    <x v="34"/>
    <x v="4"/>
    <n v="0.35000000000000009"/>
    <n v="3500"/>
    <n v="1225.0000000000002"/>
    <n v="428.75000000000006"/>
    <n v="0.35"/>
  </r>
  <r>
    <x v="0"/>
    <n v="1185732"/>
    <x v="171"/>
    <x v="4"/>
    <x v="31"/>
    <x v="34"/>
    <x v="5"/>
    <n v="0.35000000000000003"/>
    <n v="4750"/>
    <n v="1662.5000000000002"/>
    <n v="831.25000000000011"/>
    <n v="0.5"/>
  </r>
  <r>
    <x v="0"/>
    <n v="1185732"/>
    <x v="112"/>
    <x v="4"/>
    <x v="31"/>
    <x v="34"/>
    <x v="0"/>
    <n v="0.3000000000000001"/>
    <n v="6250"/>
    <n v="1875.0000000000007"/>
    <n v="750.00000000000034"/>
    <n v="0.4"/>
  </r>
  <r>
    <x v="0"/>
    <n v="1185732"/>
    <x v="112"/>
    <x v="4"/>
    <x v="31"/>
    <x v="34"/>
    <x v="1"/>
    <n v="0.20000000000000012"/>
    <n v="4500"/>
    <n v="900.00000000000057"/>
    <n v="315.00000000000017"/>
    <n v="0.35"/>
  </r>
  <r>
    <x v="0"/>
    <n v="1185732"/>
    <x v="112"/>
    <x v="4"/>
    <x v="31"/>
    <x v="34"/>
    <x v="2"/>
    <n v="0.30000000000000016"/>
    <n v="3950"/>
    <n v="1185.0000000000007"/>
    <n v="474.00000000000028"/>
    <n v="0.4"/>
  </r>
  <r>
    <x v="0"/>
    <n v="1185732"/>
    <x v="112"/>
    <x v="4"/>
    <x v="31"/>
    <x v="34"/>
    <x v="3"/>
    <n v="0.6000000000000002"/>
    <n v="4500"/>
    <n v="2700.0000000000009"/>
    <n v="1080.0000000000005"/>
    <n v="0.4"/>
  </r>
  <r>
    <x v="0"/>
    <n v="1185732"/>
    <x v="112"/>
    <x v="4"/>
    <x v="31"/>
    <x v="34"/>
    <x v="4"/>
    <n v="0.75000000000000011"/>
    <n v="4250"/>
    <n v="3187.5000000000005"/>
    <n v="1115.625"/>
    <n v="0.35"/>
  </r>
  <r>
    <x v="0"/>
    <n v="1185732"/>
    <x v="112"/>
    <x v="4"/>
    <x v="31"/>
    <x v="34"/>
    <x v="5"/>
    <n v="0.75"/>
    <n v="5250"/>
    <n v="3937.5"/>
    <n v="1968.75"/>
    <n v="0.5"/>
  </r>
  <r>
    <x v="0"/>
    <n v="1185732"/>
    <x v="113"/>
    <x v="4"/>
    <x v="31"/>
    <x v="34"/>
    <x v="0"/>
    <n v="0.70000000000000007"/>
    <n v="7750"/>
    <n v="5425.0000000000009"/>
    <n v="2170.0000000000005"/>
    <n v="0.4"/>
  </r>
  <r>
    <x v="0"/>
    <n v="1185732"/>
    <x v="113"/>
    <x v="4"/>
    <x v="31"/>
    <x v="34"/>
    <x v="1"/>
    <n v="0.60000000000000009"/>
    <n v="5750"/>
    <n v="3450.0000000000005"/>
    <n v="1207.5"/>
    <n v="0.35"/>
  </r>
  <r>
    <x v="0"/>
    <n v="1185732"/>
    <x v="113"/>
    <x v="4"/>
    <x v="31"/>
    <x v="34"/>
    <x v="2"/>
    <n v="0.60000000000000009"/>
    <n v="5250"/>
    <n v="3150.0000000000005"/>
    <n v="1260.0000000000002"/>
    <n v="0.4"/>
  </r>
  <r>
    <x v="0"/>
    <n v="1185732"/>
    <x v="113"/>
    <x v="4"/>
    <x v="31"/>
    <x v="34"/>
    <x v="3"/>
    <n v="0.60000000000000009"/>
    <n v="4750"/>
    <n v="2850.0000000000005"/>
    <n v="1140.0000000000002"/>
    <n v="0.4"/>
  </r>
  <r>
    <x v="0"/>
    <n v="1185732"/>
    <x v="113"/>
    <x v="4"/>
    <x v="31"/>
    <x v="34"/>
    <x v="4"/>
    <n v="0.70000000000000007"/>
    <n v="4750"/>
    <n v="3325.0000000000005"/>
    <n v="1163.75"/>
    <n v="0.35"/>
  </r>
  <r>
    <x v="0"/>
    <n v="1185732"/>
    <x v="113"/>
    <x v="4"/>
    <x v="31"/>
    <x v="34"/>
    <x v="5"/>
    <n v="0.75"/>
    <n v="5750"/>
    <n v="4312.5"/>
    <n v="2156.25"/>
    <n v="0.5"/>
  </r>
  <r>
    <x v="1"/>
    <n v="1197831"/>
    <x v="180"/>
    <x v="1"/>
    <x v="32"/>
    <x v="35"/>
    <x v="0"/>
    <n v="0.25000000000000006"/>
    <n v="6500"/>
    <n v="1625.0000000000005"/>
    <n v="650.00000000000023"/>
    <n v="0.4"/>
  </r>
  <r>
    <x v="1"/>
    <n v="1197831"/>
    <x v="180"/>
    <x v="1"/>
    <x v="32"/>
    <x v="35"/>
    <x v="1"/>
    <n v="0.25000000000000006"/>
    <n v="4500"/>
    <n v="1125.0000000000002"/>
    <n v="393.75000000000006"/>
    <n v="0.35"/>
  </r>
  <r>
    <x v="1"/>
    <n v="1197831"/>
    <x v="180"/>
    <x v="1"/>
    <x v="32"/>
    <x v="35"/>
    <x v="2"/>
    <n v="0.15000000000000008"/>
    <n v="4500"/>
    <n v="675.00000000000034"/>
    <n v="270.00000000000017"/>
    <n v="0.4"/>
  </r>
  <r>
    <x v="1"/>
    <n v="1197831"/>
    <x v="180"/>
    <x v="1"/>
    <x v="32"/>
    <x v="35"/>
    <x v="3"/>
    <n v="0.2"/>
    <n v="3000"/>
    <n v="600"/>
    <n v="240"/>
    <n v="0.4"/>
  </r>
  <r>
    <x v="1"/>
    <n v="1197831"/>
    <x v="180"/>
    <x v="1"/>
    <x v="32"/>
    <x v="35"/>
    <x v="4"/>
    <n v="0.35000000000000003"/>
    <n v="3500"/>
    <n v="1225.0000000000002"/>
    <n v="428.75000000000006"/>
    <n v="0.35"/>
  </r>
  <r>
    <x v="1"/>
    <n v="1197831"/>
    <x v="180"/>
    <x v="1"/>
    <x v="32"/>
    <x v="35"/>
    <x v="5"/>
    <n v="0.25000000000000006"/>
    <n v="4500"/>
    <n v="1125.0000000000002"/>
    <n v="450.00000000000011"/>
    <n v="0.4"/>
  </r>
  <r>
    <x v="1"/>
    <n v="1197831"/>
    <x v="227"/>
    <x v="1"/>
    <x v="32"/>
    <x v="35"/>
    <x v="0"/>
    <n v="0.25000000000000006"/>
    <n v="7000"/>
    <n v="1750.0000000000005"/>
    <n v="700.00000000000023"/>
    <n v="0.4"/>
  </r>
  <r>
    <x v="1"/>
    <n v="1197831"/>
    <x v="227"/>
    <x v="1"/>
    <x v="32"/>
    <x v="35"/>
    <x v="1"/>
    <n v="0.25000000000000006"/>
    <n v="3500"/>
    <n v="875.00000000000023"/>
    <n v="306.25000000000006"/>
    <n v="0.35"/>
  </r>
  <r>
    <x v="1"/>
    <n v="1197831"/>
    <x v="227"/>
    <x v="1"/>
    <x v="32"/>
    <x v="35"/>
    <x v="2"/>
    <n v="0.15000000000000008"/>
    <n v="4000"/>
    <n v="600.00000000000034"/>
    <n v="240.00000000000014"/>
    <n v="0.4"/>
  </r>
  <r>
    <x v="1"/>
    <n v="1197831"/>
    <x v="227"/>
    <x v="1"/>
    <x v="32"/>
    <x v="35"/>
    <x v="3"/>
    <n v="0.2"/>
    <n v="2500"/>
    <n v="500"/>
    <n v="200"/>
    <n v="0.4"/>
  </r>
  <r>
    <x v="1"/>
    <n v="1197831"/>
    <x v="227"/>
    <x v="1"/>
    <x v="32"/>
    <x v="35"/>
    <x v="4"/>
    <n v="0.35000000000000003"/>
    <n v="3250"/>
    <n v="1137.5"/>
    <n v="398.125"/>
    <n v="0.35"/>
  </r>
  <r>
    <x v="1"/>
    <n v="1197831"/>
    <x v="227"/>
    <x v="1"/>
    <x v="32"/>
    <x v="35"/>
    <x v="5"/>
    <n v="0.2"/>
    <n v="4250"/>
    <n v="850"/>
    <n v="340"/>
    <n v="0.4"/>
  </r>
  <r>
    <x v="1"/>
    <n v="1197831"/>
    <x v="26"/>
    <x v="1"/>
    <x v="32"/>
    <x v="35"/>
    <x v="0"/>
    <n v="0.2"/>
    <n v="6450"/>
    <n v="1290"/>
    <n v="516"/>
    <n v="0.4"/>
  </r>
  <r>
    <x v="1"/>
    <n v="1197831"/>
    <x v="26"/>
    <x v="1"/>
    <x v="32"/>
    <x v="35"/>
    <x v="1"/>
    <n v="0.2"/>
    <n v="3250"/>
    <n v="650"/>
    <n v="227.49999999999997"/>
    <n v="0.35"/>
  </r>
  <r>
    <x v="1"/>
    <n v="1197831"/>
    <x v="26"/>
    <x v="1"/>
    <x v="32"/>
    <x v="35"/>
    <x v="2"/>
    <n v="0.10000000000000002"/>
    <n v="3500"/>
    <n v="350.00000000000006"/>
    <n v="140.00000000000003"/>
    <n v="0.4"/>
  </r>
  <r>
    <x v="1"/>
    <n v="1197831"/>
    <x v="26"/>
    <x v="1"/>
    <x v="32"/>
    <x v="35"/>
    <x v="3"/>
    <n v="0.19999999999999996"/>
    <n v="2000"/>
    <n v="399.99999999999989"/>
    <n v="159.99999999999997"/>
    <n v="0.4"/>
  </r>
  <r>
    <x v="1"/>
    <n v="1197831"/>
    <x v="26"/>
    <x v="1"/>
    <x v="32"/>
    <x v="35"/>
    <x v="4"/>
    <n v="0.35000000000000009"/>
    <n v="2500"/>
    <n v="875.00000000000023"/>
    <n v="306.25000000000006"/>
    <n v="0.35"/>
  </r>
  <r>
    <x v="1"/>
    <n v="1197831"/>
    <x v="26"/>
    <x v="1"/>
    <x v="32"/>
    <x v="35"/>
    <x v="5"/>
    <n v="0.25"/>
    <n v="3500"/>
    <n v="875"/>
    <n v="350"/>
    <n v="0.4"/>
  </r>
  <r>
    <x v="1"/>
    <n v="1197831"/>
    <x v="27"/>
    <x v="1"/>
    <x v="32"/>
    <x v="35"/>
    <x v="0"/>
    <n v="0.25"/>
    <n v="6000"/>
    <n v="1500"/>
    <n v="600"/>
    <n v="0.4"/>
  </r>
  <r>
    <x v="1"/>
    <n v="1197831"/>
    <x v="27"/>
    <x v="1"/>
    <x v="32"/>
    <x v="35"/>
    <x v="1"/>
    <n v="0.25"/>
    <n v="3000"/>
    <n v="750"/>
    <n v="262.5"/>
    <n v="0.35"/>
  </r>
  <r>
    <x v="1"/>
    <n v="1197831"/>
    <x v="27"/>
    <x v="1"/>
    <x v="32"/>
    <x v="35"/>
    <x v="2"/>
    <n v="0.15000000000000002"/>
    <n v="3000"/>
    <n v="450.00000000000006"/>
    <n v="180.00000000000003"/>
    <n v="0.4"/>
  </r>
  <r>
    <x v="1"/>
    <n v="1197831"/>
    <x v="27"/>
    <x v="1"/>
    <x v="32"/>
    <x v="35"/>
    <x v="3"/>
    <n v="0.19999999999999996"/>
    <n v="2250"/>
    <n v="449.99999999999989"/>
    <n v="179.99999999999997"/>
    <n v="0.4"/>
  </r>
  <r>
    <x v="1"/>
    <n v="1197831"/>
    <x v="27"/>
    <x v="1"/>
    <x v="32"/>
    <x v="35"/>
    <x v="4"/>
    <n v="0.4"/>
    <n v="2500"/>
    <n v="1000"/>
    <n v="350"/>
    <n v="0.35"/>
  </r>
  <r>
    <x v="1"/>
    <n v="1197831"/>
    <x v="27"/>
    <x v="1"/>
    <x v="32"/>
    <x v="35"/>
    <x v="5"/>
    <n v="0.30000000000000004"/>
    <n v="4000"/>
    <n v="1200.0000000000002"/>
    <n v="480.00000000000011"/>
    <n v="0.4"/>
  </r>
  <r>
    <x v="1"/>
    <n v="1197831"/>
    <x v="168"/>
    <x v="1"/>
    <x v="32"/>
    <x v="35"/>
    <x v="0"/>
    <n v="0.4"/>
    <n v="6700"/>
    <n v="2680"/>
    <n v="1072"/>
    <n v="0.4"/>
  </r>
  <r>
    <x v="1"/>
    <n v="1197831"/>
    <x v="168"/>
    <x v="1"/>
    <x v="32"/>
    <x v="35"/>
    <x v="1"/>
    <n v="0.4"/>
    <n v="3750"/>
    <n v="1500"/>
    <n v="525"/>
    <n v="0.35"/>
  </r>
  <r>
    <x v="1"/>
    <n v="1197831"/>
    <x v="168"/>
    <x v="1"/>
    <x v="32"/>
    <x v="35"/>
    <x v="2"/>
    <n v="0.35000000000000003"/>
    <n v="3500"/>
    <n v="1225.0000000000002"/>
    <n v="490.00000000000011"/>
    <n v="0.4"/>
  </r>
  <r>
    <x v="1"/>
    <n v="1197831"/>
    <x v="168"/>
    <x v="1"/>
    <x v="32"/>
    <x v="35"/>
    <x v="3"/>
    <n v="0.35000000000000003"/>
    <n v="3000"/>
    <n v="1050"/>
    <n v="420"/>
    <n v="0.4"/>
  </r>
  <r>
    <x v="1"/>
    <n v="1197831"/>
    <x v="168"/>
    <x v="1"/>
    <x v="32"/>
    <x v="35"/>
    <x v="4"/>
    <n v="0.44999999999999996"/>
    <n v="3250"/>
    <n v="1462.4999999999998"/>
    <n v="511.87499999999989"/>
    <n v="0.35"/>
  </r>
  <r>
    <x v="1"/>
    <n v="1197831"/>
    <x v="168"/>
    <x v="1"/>
    <x v="32"/>
    <x v="35"/>
    <x v="5"/>
    <n v="0.44999999999999996"/>
    <n v="4250"/>
    <n v="1912.4999999999998"/>
    <n v="765"/>
    <n v="0.4"/>
  </r>
  <r>
    <x v="1"/>
    <n v="1197831"/>
    <x v="228"/>
    <x v="1"/>
    <x v="32"/>
    <x v="35"/>
    <x v="0"/>
    <n v="0.39999999999999997"/>
    <n v="6750"/>
    <n v="2700"/>
    <n v="1080"/>
    <n v="0.4"/>
  </r>
  <r>
    <x v="1"/>
    <n v="1197831"/>
    <x v="228"/>
    <x v="1"/>
    <x v="32"/>
    <x v="35"/>
    <x v="1"/>
    <n v="0.35000000000000003"/>
    <n v="4250"/>
    <n v="1487.5000000000002"/>
    <n v="520.625"/>
    <n v="0.35"/>
  </r>
  <r>
    <x v="1"/>
    <n v="1197831"/>
    <x v="228"/>
    <x v="1"/>
    <x v="32"/>
    <x v="35"/>
    <x v="2"/>
    <n v="0.4"/>
    <n v="4000"/>
    <n v="1600"/>
    <n v="640"/>
    <n v="0.4"/>
  </r>
  <r>
    <x v="1"/>
    <n v="1197831"/>
    <x v="228"/>
    <x v="1"/>
    <x v="32"/>
    <x v="35"/>
    <x v="3"/>
    <n v="0.4"/>
    <n v="3750"/>
    <n v="1500"/>
    <n v="600"/>
    <n v="0.4"/>
  </r>
  <r>
    <x v="1"/>
    <n v="1197831"/>
    <x v="228"/>
    <x v="1"/>
    <x v="32"/>
    <x v="35"/>
    <x v="4"/>
    <n v="0.54999999999999993"/>
    <n v="3750"/>
    <n v="2062.4999999999995"/>
    <n v="721.87499999999977"/>
    <n v="0.35"/>
  </r>
  <r>
    <x v="1"/>
    <n v="1197831"/>
    <x v="228"/>
    <x v="1"/>
    <x v="32"/>
    <x v="35"/>
    <x v="5"/>
    <n v="0.6"/>
    <n v="5500"/>
    <n v="3300"/>
    <n v="1320"/>
    <n v="0.4"/>
  </r>
  <r>
    <x v="1"/>
    <n v="1197831"/>
    <x v="30"/>
    <x v="1"/>
    <x v="32"/>
    <x v="35"/>
    <x v="0"/>
    <n v="0.54999999999999993"/>
    <n v="7750"/>
    <n v="4262.4999999999991"/>
    <n v="1704.9999999999998"/>
    <n v="0.4"/>
  </r>
  <r>
    <x v="1"/>
    <n v="1197831"/>
    <x v="30"/>
    <x v="1"/>
    <x v="32"/>
    <x v="35"/>
    <x v="1"/>
    <n v="0.5"/>
    <n v="5250"/>
    <n v="2625"/>
    <n v="918.74999999999989"/>
    <n v="0.35"/>
  </r>
  <r>
    <x v="1"/>
    <n v="1197831"/>
    <x v="30"/>
    <x v="1"/>
    <x v="32"/>
    <x v="35"/>
    <x v="2"/>
    <n v="0.45"/>
    <n v="4500"/>
    <n v="2025"/>
    <n v="810"/>
    <n v="0.4"/>
  </r>
  <r>
    <x v="1"/>
    <n v="1197831"/>
    <x v="30"/>
    <x v="1"/>
    <x v="32"/>
    <x v="35"/>
    <x v="3"/>
    <n v="0.45"/>
    <n v="4000"/>
    <n v="1800"/>
    <n v="720"/>
    <n v="0.4"/>
  </r>
  <r>
    <x v="1"/>
    <n v="1197831"/>
    <x v="30"/>
    <x v="1"/>
    <x v="32"/>
    <x v="35"/>
    <x v="4"/>
    <n v="0.6"/>
    <n v="4250"/>
    <n v="2550"/>
    <n v="892.5"/>
    <n v="0.35"/>
  </r>
  <r>
    <x v="1"/>
    <n v="1197831"/>
    <x v="30"/>
    <x v="1"/>
    <x v="32"/>
    <x v="35"/>
    <x v="5"/>
    <n v="0.65"/>
    <n v="6000"/>
    <n v="3900"/>
    <n v="1560"/>
    <n v="0.4"/>
  </r>
  <r>
    <x v="1"/>
    <n v="1197831"/>
    <x v="31"/>
    <x v="1"/>
    <x v="32"/>
    <x v="35"/>
    <x v="0"/>
    <n v="0.6"/>
    <n v="7500"/>
    <n v="4500"/>
    <n v="1800"/>
    <n v="0.4"/>
  </r>
  <r>
    <x v="1"/>
    <n v="1197831"/>
    <x v="31"/>
    <x v="1"/>
    <x v="32"/>
    <x v="35"/>
    <x v="1"/>
    <n v="0.55000000000000004"/>
    <n v="5250"/>
    <n v="2887.5000000000005"/>
    <n v="1010.6250000000001"/>
    <n v="0.35"/>
  </r>
  <r>
    <x v="1"/>
    <n v="1197831"/>
    <x v="31"/>
    <x v="1"/>
    <x v="32"/>
    <x v="35"/>
    <x v="2"/>
    <n v="0.5"/>
    <n v="4500"/>
    <n v="2250"/>
    <n v="900"/>
    <n v="0.4"/>
  </r>
  <r>
    <x v="1"/>
    <n v="1197831"/>
    <x v="31"/>
    <x v="1"/>
    <x v="32"/>
    <x v="35"/>
    <x v="3"/>
    <n v="0.4"/>
    <n v="4000"/>
    <n v="1600"/>
    <n v="640"/>
    <n v="0.4"/>
  </r>
  <r>
    <x v="1"/>
    <n v="1197831"/>
    <x v="31"/>
    <x v="1"/>
    <x v="32"/>
    <x v="35"/>
    <x v="4"/>
    <n v="0.5"/>
    <n v="3750"/>
    <n v="1875"/>
    <n v="656.25"/>
    <n v="0.35"/>
  </r>
  <r>
    <x v="1"/>
    <n v="1197831"/>
    <x v="31"/>
    <x v="1"/>
    <x v="32"/>
    <x v="35"/>
    <x v="5"/>
    <n v="0.55000000000000004"/>
    <n v="5500"/>
    <n v="3025.0000000000005"/>
    <n v="1210.0000000000002"/>
    <n v="0.4"/>
  </r>
  <r>
    <x v="1"/>
    <n v="1197831"/>
    <x v="170"/>
    <x v="1"/>
    <x v="32"/>
    <x v="35"/>
    <x v="0"/>
    <n v="0.5"/>
    <n v="6500"/>
    <n v="3250"/>
    <n v="1300"/>
    <n v="0.4"/>
  </r>
  <r>
    <x v="1"/>
    <n v="1197831"/>
    <x v="170"/>
    <x v="1"/>
    <x v="32"/>
    <x v="35"/>
    <x v="1"/>
    <n v="0.40000000000000013"/>
    <n v="4500"/>
    <n v="1800.0000000000007"/>
    <n v="630.00000000000023"/>
    <n v="0.35"/>
  </r>
  <r>
    <x v="1"/>
    <n v="1197831"/>
    <x v="170"/>
    <x v="1"/>
    <x v="32"/>
    <x v="35"/>
    <x v="2"/>
    <n v="0.15000000000000008"/>
    <n v="3500"/>
    <n v="525.00000000000023"/>
    <n v="210.00000000000011"/>
    <n v="0.4"/>
  </r>
  <r>
    <x v="1"/>
    <n v="1197831"/>
    <x v="170"/>
    <x v="1"/>
    <x v="32"/>
    <x v="35"/>
    <x v="3"/>
    <n v="0.15000000000000008"/>
    <n v="3250"/>
    <n v="487.50000000000023"/>
    <n v="195.00000000000011"/>
    <n v="0.4"/>
  </r>
  <r>
    <x v="1"/>
    <n v="1197831"/>
    <x v="170"/>
    <x v="1"/>
    <x v="32"/>
    <x v="35"/>
    <x v="4"/>
    <n v="0.25000000000000006"/>
    <n v="3250"/>
    <n v="812.50000000000023"/>
    <n v="284.37500000000006"/>
    <n v="0.35"/>
  </r>
  <r>
    <x v="1"/>
    <n v="1197831"/>
    <x v="170"/>
    <x v="1"/>
    <x v="32"/>
    <x v="35"/>
    <x v="5"/>
    <n v="0.3000000000000001"/>
    <n v="4250"/>
    <n v="1275.0000000000005"/>
    <n v="510.00000000000023"/>
    <n v="0.4"/>
  </r>
  <r>
    <x v="1"/>
    <n v="1197831"/>
    <x v="229"/>
    <x v="1"/>
    <x v="32"/>
    <x v="35"/>
    <x v="0"/>
    <n v="0.3000000000000001"/>
    <n v="6000"/>
    <n v="1800.0000000000007"/>
    <n v="720.00000000000034"/>
    <n v="0.4"/>
  </r>
  <r>
    <x v="1"/>
    <n v="1197831"/>
    <x v="229"/>
    <x v="1"/>
    <x v="32"/>
    <x v="35"/>
    <x v="1"/>
    <n v="0.20000000000000012"/>
    <n v="4250"/>
    <n v="850.00000000000057"/>
    <n v="297.50000000000017"/>
    <n v="0.35"/>
  </r>
  <r>
    <x v="1"/>
    <n v="1197831"/>
    <x v="229"/>
    <x v="1"/>
    <x v="32"/>
    <x v="35"/>
    <x v="2"/>
    <n v="0.20000000000000012"/>
    <n v="3000"/>
    <n v="600.00000000000034"/>
    <n v="240.00000000000014"/>
    <n v="0.4"/>
  </r>
  <r>
    <x v="1"/>
    <n v="1197831"/>
    <x v="229"/>
    <x v="1"/>
    <x v="32"/>
    <x v="35"/>
    <x v="3"/>
    <n v="0.20000000000000012"/>
    <n v="2750"/>
    <n v="550.00000000000034"/>
    <n v="220.00000000000014"/>
    <n v="0.4"/>
  </r>
  <r>
    <x v="1"/>
    <n v="1197831"/>
    <x v="229"/>
    <x v="1"/>
    <x v="32"/>
    <x v="35"/>
    <x v="4"/>
    <n v="0.3000000000000001"/>
    <n v="2750"/>
    <n v="825.00000000000023"/>
    <n v="288.75000000000006"/>
    <n v="0.35"/>
  </r>
  <r>
    <x v="1"/>
    <n v="1197831"/>
    <x v="229"/>
    <x v="1"/>
    <x v="32"/>
    <x v="35"/>
    <x v="5"/>
    <n v="0.30000000000000004"/>
    <n v="4000"/>
    <n v="1200.0000000000002"/>
    <n v="480.00000000000011"/>
    <n v="0.4"/>
  </r>
  <r>
    <x v="1"/>
    <n v="1197831"/>
    <x v="34"/>
    <x v="1"/>
    <x v="32"/>
    <x v="35"/>
    <x v="0"/>
    <n v="0.25000000000000011"/>
    <n v="5500"/>
    <n v="1375.0000000000007"/>
    <n v="550.00000000000034"/>
    <n v="0.4"/>
  </r>
  <r>
    <x v="1"/>
    <n v="1197831"/>
    <x v="34"/>
    <x v="1"/>
    <x v="32"/>
    <x v="35"/>
    <x v="1"/>
    <n v="0.15000000000000013"/>
    <n v="3750"/>
    <n v="562.50000000000045"/>
    <n v="196.87500000000014"/>
    <n v="0.35"/>
  </r>
  <r>
    <x v="1"/>
    <n v="1197831"/>
    <x v="34"/>
    <x v="1"/>
    <x v="32"/>
    <x v="35"/>
    <x v="2"/>
    <n v="0.25000000000000017"/>
    <n v="3200"/>
    <n v="800.00000000000057"/>
    <n v="320.00000000000023"/>
    <n v="0.4"/>
  </r>
  <r>
    <x v="1"/>
    <n v="1197831"/>
    <x v="34"/>
    <x v="1"/>
    <x v="32"/>
    <x v="35"/>
    <x v="3"/>
    <n v="0.55000000000000016"/>
    <n v="3750"/>
    <n v="2062.5000000000005"/>
    <n v="825.00000000000023"/>
    <n v="0.4"/>
  </r>
  <r>
    <x v="1"/>
    <n v="1197831"/>
    <x v="34"/>
    <x v="1"/>
    <x v="32"/>
    <x v="35"/>
    <x v="4"/>
    <n v="0.75000000000000011"/>
    <n v="3500"/>
    <n v="2625.0000000000005"/>
    <n v="918.75000000000011"/>
    <n v="0.35"/>
  </r>
  <r>
    <x v="1"/>
    <n v="1197831"/>
    <x v="34"/>
    <x v="1"/>
    <x v="32"/>
    <x v="35"/>
    <x v="5"/>
    <n v="0.75"/>
    <n v="4500"/>
    <n v="3375"/>
    <n v="1350"/>
    <n v="0.4"/>
  </r>
  <r>
    <x v="1"/>
    <n v="1197831"/>
    <x v="35"/>
    <x v="1"/>
    <x v="32"/>
    <x v="35"/>
    <x v="0"/>
    <n v="0.70000000000000007"/>
    <n v="7000"/>
    <n v="4900.0000000000009"/>
    <n v="1960.0000000000005"/>
    <n v="0.4"/>
  </r>
  <r>
    <x v="1"/>
    <n v="1197831"/>
    <x v="35"/>
    <x v="1"/>
    <x v="32"/>
    <x v="35"/>
    <x v="1"/>
    <n v="0.60000000000000009"/>
    <n v="5000"/>
    <n v="3000.0000000000005"/>
    <n v="1050"/>
    <n v="0.35"/>
  </r>
  <r>
    <x v="1"/>
    <n v="1197831"/>
    <x v="35"/>
    <x v="1"/>
    <x v="32"/>
    <x v="35"/>
    <x v="2"/>
    <n v="0.60000000000000009"/>
    <n v="4500"/>
    <n v="2700.0000000000005"/>
    <n v="1080.0000000000002"/>
    <n v="0.4"/>
  </r>
  <r>
    <x v="1"/>
    <n v="1197831"/>
    <x v="35"/>
    <x v="1"/>
    <x v="32"/>
    <x v="35"/>
    <x v="3"/>
    <n v="0.60000000000000009"/>
    <n v="4000"/>
    <n v="2400.0000000000005"/>
    <n v="960.00000000000023"/>
    <n v="0.4"/>
  </r>
  <r>
    <x v="1"/>
    <n v="1197831"/>
    <x v="35"/>
    <x v="1"/>
    <x v="32"/>
    <x v="35"/>
    <x v="4"/>
    <n v="0.70000000000000007"/>
    <n v="4000"/>
    <n v="2800.0000000000005"/>
    <n v="980.00000000000011"/>
    <n v="0.35"/>
  </r>
  <r>
    <x v="1"/>
    <n v="1197831"/>
    <x v="35"/>
    <x v="1"/>
    <x v="32"/>
    <x v="35"/>
    <x v="5"/>
    <n v="0.75"/>
    <n v="5000"/>
    <n v="3750"/>
    <n v="1500"/>
    <n v="0.4"/>
  </r>
  <r>
    <x v="1"/>
    <n v="1197831"/>
    <x v="180"/>
    <x v="1"/>
    <x v="33"/>
    <x v="36"/>
    <x v="0"/>
    <n v="0.25000000000000006"/>
    <n v="5750"/>
    <n v="1437.5000000000002"/>
    <n v="575.00000000000011"/>
    <n v="0.4"/>
  </r>
  <r>
    <x v="1"/>
    <n v="1197831"/>
    <x v="180"/>
    <x v="1"/>
    <x v="33"/>
    <x v="36"/>
    <x v="1"/>
    <n v="0.25000000000000006"/>
    <n v="3750"/>
    <n v="937.50000000000023"/>
    <n v="328.12500000000006"/>
    <n v="0.35"/>
  </r>
  <r>
    <x v="1"/>
    <n v="1197831"/>
    <x v="180"/>
    <x v="1"/>
    <x v="33"/>
    <x v="36"/>
    <x v="2"/>
    <n v="0.15000000000000008"/>
    <n v="3750"/>
    <n v="562.50000000000034"/>
    <n v="225.00000000000014"/>
    <n v="0.4"/>
  </r>
  <r>
    <x v="1"/>
    <n v="1197831"/>
    <x v="180"/>
    <x v="1"/>
    <x v="33"/>
    <x v="36"/>
    <x v="3"/>
    <n v="0.2"/>
    <n v="2250"/>
    <n v="450"/>
    <n v="180"/>
    <n v="0.4"/>
  </r>
  <r>
    <x v="1"/>
    <n v="1197831"/>
    <x v="180"/>
    <x v="1"/>
    <x v="33"/>
    <x v="36"/>
    <x v="4"/>
    <n v="0.35000000000000003"/>
    <n v="2750"/>
    <n v="962.50000000000011"/>
    <n v="336.875"/>
    <n v="0.35"/>
  </r>
  <r>
    <x v="1"/>
    <n v="1197831"/>
    <x v="180"/>
    <x v="1"/>
    <x v="33"/>
    <x v="36"/>
    <x v="5"/>
    <n v="0.25000000000000006"/>
    <n v="3750"/>
    <n v="937.50000000000023"/>
    <n v="375.00000000000011"/>
    <n v="0.4"/>
  </r>
  <r>
    <x v="1"/>
    <n v="1197831"/>
    <x v="227"/>
    <x v="1"/>
    <x v="33"/>
    <x v="36"/>
    <x v="0"/>
    <n v="0.25000000000000006"/>
    <n v="6250"/>
    <n v="1562.5000000000005"/>
    <n v="625.00000000000023"/>
    <n v="0.4"/>
  </r>
  <r>
    <x v="1"/>
    <n v="1197831"/>
    <x v="227"/>
    <x v="1"/>
    <x v="33"/>
    <x v="36"/>
    <x v="1"/>
    <n v="0.25000000000000006"/>
    <n v="2750"/>
    <n v="687.50000000000011"/>
    <n v="240.62500000000003"/>
    <n v="0.35"/>
  </r>
  <r>
    <x v="1"/>
    <n v="1197831"/>
    <x v="227"/>
    <x v="1"/>
    <x v="33"/>
    <x v="36"/>
    <x v="2"/>
    <n v="0.15000000000000008"/>
    <n v="3250"/>
    <n v="487.50000000000023"/>
    <n v="195.00000000000011"/>
    <n v="0.4"/>
  </r>
  <r>
    <x v="1"/>
    <n v="1197831"/>
    <x v="227"/>
    <x v="1"/>
    <x v="33"/>
    <x v="36"/>
    <x v="3"/>
    <n v="0.2"/>
    <n v="1750"/>
    <n v="350"/>
    <n v="140"/>
    <n v="0.4"/>
  </r>
  <r>
    <x v="1"/>
    <n v="1197831"/>
    <x v="227"/>
    <x v="1"/>
    <x v="33"/>
    <x v="36"/>
    <x v="4"/>
    <n v="0.35000000000000003"/>
    <n v="2500"/>
    <n v="875.00000000000011"/>
    <n v="306.25"/>
    <n v="0.35"/>
  </r>
  <r>
    <x v="1"/>
    <n v="1197831"/>
    <x v="227"/>
    <x v="1"/>
    <x v="33"/>
    <x v="36"/>
    <x v="5"/>
    <n v="0.2"/>
    <n v="3500"/>
    <n v="700"/>
    <n v="280"/>
    <n v="0.4"/>
  </r>
  <r>
    <x v="1"/>
    <n v="1197831"/>
    <x v="26"/>
    <x v="1"/>
    <x v="33"/>
    <x v="36"/>
    <x v="0"/>
    <n v="0.2"/>
    <n v="5700"/>
    <n v="1140"/>
    <n v="456"/>
    <n v="0.4"/>
  </r>
  <r>
    <x v="1"/>
    <n v="1197831"/>
    <x v="26"/>
    <x v="1"/>
    <x v="33"/>
    <x v="36"/>
    <x v="1"/>
    <n v="0.2"/>
    <n v="2500"/>
    <n v="500"/>
    <n v="175"/>
    <n v="0.35"/>
  </r>
  <r>
    <x v="1"/>
    <n v="1197831"/>
    <x v="26"/>
    <x v="1"/>
    <x v="33"/>
    <x v="36"/>
    <x v="2"/>
    <n v="0.10000000000000002"/>
    <n v="2750"/>
    <n v="275.00000000000006"/>
    <n v="110.00000000000003"/>
    <n v="0.4"/>
  </r>
  <r>
    <x v="1"/>
    <n v="1197831"/>
    <x v="26"/>
    <x v="1"/>
    <x v="33"/>
    <x v="36"/>
    <x v="3"/>
    <n v="0.19999999999999996"/>
    <n v="1250"/>
    <n v="249.99999999999994"/>
    <n v="99.999999999999986"/>
    <n v="0.4"/>
  </r>
  <r>
    <x v="1"/>
    <n v="1197831"/>
    <x v="26"/>
    <x v="1"/>
    <x v="33"/>
    <x v="36"/>
    <x v="4"/>
    <n v="0.35000000000000009"/>
    <n v="1750"/>
    <n v="612.50000000000011"/>
    <n v="214.37500000000003"/>
    <n v="0.35"/>
  </r>
  <r>
    <x v="1"/>
    <n v="1197831"/>
    <x v="26"/>
    <x v="1"/>
    <x v="33"/>
    <x v="36"/>
    <x v="5"/>
    <n v="0.25"/>
    <n v="2750"/>
    <n v="687.5"/>
    <n v="275"/>
    <n v="0.4"/>
  </r>
  <r>
    <x v="1"/>
    <n v="1197831"/>
    <x v="27"/>
    <x v="1"/>
    <x v="33"/>
    <x v="36"/>
    <x v="0"/>
    <n v="0.25"/>
    <n v="5250"/>
    <n v="1312.5"/>
    <n v="525"/>
    <n v="0.4"/>
  </r>
  <r>
    <x v="1"/>
    <n v="1197831"/>
    <x v="27"/>
    <x v="1"/>
    <x v="33"/>
    <x v="36"/>
    <x v="1"/>
    <n v="0.25"/>
    <n v="2250"/>
    <n v="562.5"/>
    <n v="196.875"/>
    <n v="0.35"/>
  </r>
  <r>
    <x v="1"/>
    <n v="1197831"/>
    <x v="27"/>
    <x v="1"/>
    <x v="33"/>
    <x v="36"/>
    <x v="2"/>
    <n v="0.15000000000000002"/>
    <n v="2250"/>
    <n v="337.50000000000006"/>
    <n v="135.00000000000003"/>
    <n v="0.4"/>
  </r>
  <r>
    <x v="1"/>
    <n v="1197831"/>
    <x v="27"/>
    <x v="1"/>
    <x v="33"/>
    <x v="36"/>
    <x v="3"/>
    <n v="0.19999999999999996"/>
    <n v="1500"/>
    <n v="299.99999999999994"/>
    <n v="119.99999999999999"/>
    <n v="0.4"/>
  </r>
  <r>
    <x v="1"/>
    <n v="1197831"/>
    <x v="27"/>
    <x v="1"/>
    <x v="33"/>
    <x v="36"/>
    <x v="4"/>
    <n v="0.4"/>
    <n v="1750"/>
    <n v="700"/>
    <n v="244.99999999999997"/>
    <n v="0.35"/>
  </r>
  <r>
    <x v="1"/>
    <n v="1197831"/>
    <x v="27"/>
    <x v="1"/>
    <x v="33"/>
    <x v="36"/>
    <x v="5"/>
    <n v="0.30000000000000004"/>
    <n v="3250"/>
    <n v="975.00000000000011"/>
    <n v="390.00000000000006"/>
    <n v="0.4"/>
  </r>
  <r>
    <x v="1"/>
    <n v="1197831"/>
    <x v="168"/>
    <x v="1"/>
    <x v="33"/>
    <x v="36"/>
    <x v="0"/>
    <n v="0.4"/>
    <n v="5950"/>
    <n v="2380"/>
    <n v="952"/>
    <n v="0.4"/>
  </r>
  <r>
    <x v="1"/>
    <n v="1197831"/>
    <x v="168"/>
    <x v="1"/>
    <x v="33"/>
    <x v="36"/>
    <x v="1"/>
    <n v="0.4"/>
    <n v="3000"/>
    <n v="1200"/>
    <n v="420"/>
    <n v="0.35"/>
  </r>
  <r>
    <x v="1"/>
    <n v="1197831"/>
    <x v="168"/>
    <x v="1"/>
    <x v="33"/>
    <x v="36"/>
    <x v="2"/>
    <n v="0.35000000000000003"/>
    <n v="2750"/>
    <n v="962.50000000000011"/>
    <n v="385.00000000000006"/>
    <n v="0.4"/>
  </r>
  <r>
    <x v="1"/>
    <n v="1197831"/>
    <x v="168"/>
    <x v="1"/>
    <x v="33"/>
    <x v="36"/>
    <x v="3"/>
    <n v="0.35000000000000003"/>
    <n v="2250"/>
    <n v="787.50000000000011"/>
    <n v="315.00000000000006"/>
    <n v="0.4"/>
  </r>
  <r>
    <x v="1"/>
    <n v="1197831"/>
    <x v="168"/>
    <x v="1"/>
    <x v="33"/>
    <x v="36"/>
    <x v="4"/>
    <n v="0.44999999999999996"/>
    <n v="2500"/>
    <n v="1125"/>
    <n v="393.75"/>
    <n v="0.35"/>
  </r>
  <r>
    <x v="1"/>
    <n v="1197831"/>
    <x v="168"/>
    <x v="1"/>
    <x v="33"/>
    <x v="36"/>
    <x v="5"/>
    <n v="0.44999999999999996"/>
    <n v="3500"/>
    <n v="1574.9999999999998"/>
    <n v="630"/>
    <n v="0.4"/>
  </r>
  <r>
    <x v="1"/>
    <n v="1197831"/>
    <x v="228"/>
    <x v="1"/>
    <x v="33"/>
    <x v="36"/>
    <x v="0"/>
    <n v="0.39999999999999997"/>
    <n v="6000"/>
    <n v="2400"/>
    <n v="960"/>
    <n v="0.4"/>
  </r>
  <r>
    <x v="1"/>
    <n v="1197831"/>
    <x v="228"/>
    <x v="1"/>
    <x v="33"/>
    <x v="36"/>
    <x v="1"/>
    <n v="0.35000000000000003"/>
    <n v="3500"/>
    <n v="1225.0000000000002"/>
    <n v="428.75000000000006"/>
    <n v="0.35"/>
  </r>
  <r>
    <x v="1"/>
    <n v="1197831"/>
    <x v="228"/>
    <x v="1"/>
    <x v="33"/>
    <x v="36"/>
    <x v="2"/>
    <n v="0.4"/>
    <n v="3250"/>
    <n v="1300"/>
    <n v="520"/>
    <n v="0.4"/>
  </r>
  <r>
    <x v="1"/>
    <n v="1197831"/>
    <x v="228"/>
    <x v="1"/>
    <x v="33"/>
    <x v="36"/>
    <x v="3"/>
    <n v="0.4"/>
    <n v="3000"/>
    <n v="1200"/>
    <n v="480"/>
    <n v="0.4"/>
  </r>
  <r>
    <x v="1"/>
    <n v="1197831"/>
    <x v="228"/>
    <x v="1"/>
    <x v="33"/>
    <x v="36"/>
    <x v="4"/>
    <n v="0.54999999999999993"/>
    <n v="3000"/>
    <n v="1649.9999999999998"/>
    <n v="577.49999999999989"/>
    <n v="0.35"/>
  </r>
  <r>
    <x v="1"/>
    <n v="1197831"/>
    <x v="228"/>
    <x v="1"/>
    <x v="33"/>
    <x v="36"/>
    <x v="5"/>
    <n v="0.6"/>
    <n v="4750"/>
    <n v="2850"/>
    <n v="1140"/>
    <n v="0.4"/>
  </r>
  <r>
    <x v="1"/>
    <n v="1197831"/>
    <x v="30"/>
    <x v="1"/>
    <x v="33"/>
    <x v="36"/>
    <x v="0"/>
    <n v="0.54999999999999993"/>
    <n v="7000"/>
    <n v="3849.9999999999995"/>
    <n v="1540"/>
    <n v="0.4"/>
  </r>
  <r>
    <x v="1"/>
    <n v="1197831"/>
    <x v="30"/>
    <x v="1"/>
    <x v="33"/>
    <x v="36"/>
    <x v="1"/>
    <n v="0.5"/>
    <n v="4500"/>
    <n v="2250"/>
    <n v="787.5"/>
    <n v="0.35"/>
  </r>
  <r>
    <x v="1"/>
    <n v="1197831"/>
    <x v="30"/>
    <x v="1"/>
    <x v="33"/>
    <x v="36"/>
    <x v="2"/>
    <n v="0.45"/>
    <n v="3750"/>
    <n v="1687.5"/>
    <n v="675"/>
    <n v="0.4"/>
  </r>
  <r>
    <x v="1"/>
    <n v="1197831"/>
    <x v="30"/>
    <x v="1"/>
    <x v="33"/>
    <x v="36"/>
    <x v="3"/>
    <n v="0.45"/>
    <n v="3250"/>
    <n v="1462.5"/>
    <n v="585"/>
    <n v="0.4"/>
  </r>
  <r>
    <x v="1"/>
    <n v="1197831"/>
    <x v="30"/>
    <x v="1"/>
    <x v="33"/>
    <x v="36"/>
    <x v="4"/>
    <n v="0.6"/>
    <n v="3500"/>
    <n v="2100"/>
    <n v="735"/>
    <n v="0.35"/>
  </r>
  <r>
    <x v="1"/>
    <n v="1197831"/>
    <x v="30"/>
    <x v="1"/>
    <x v="33"/>
    <x v="36"/>
    <x v="5"/>
    <n v="0.65"/>
    <n v="5250"/>
    <n v="3412.5"/>
    <n v="1365"/>
    <n v="0.4"/>
  </r>
  <r>
    <x v="1"/>
    <n v="1197831"/>
    <x v="31"/>
    <x v="1"/>
    <x v="33"/>
    <x v="36"/>
    <x v="0"/>
    <n v="0.6"/>
    <n v="6750"/>
    <n v="4050"/>
    <n v="1620"/>
    <n v="0.4"/>
  </r>
  <r>
    <x v="1"/>
    <n v="1197831"/>
    <x v="31"/>
    <x v="1"/>
    <x v="33"/>
    <x v="36"/>
    <x v="1"/>
    <n v="0.55000000000000004"/>
    <n v="4500"/>
    <n v="2475"/>
    <n v="866.25"/>
    <n v="0.35"/>
  </r>
  <r>
    <x v="1"/>
    <n v="1197831"/>
    <x v="31"/>
    <x v="1"/>
    <x v="33"/>
    <x v="36"/>
    <x v="2"/>
    <n v="0.5"/>
    <n v="3750"/>
    <n v="1875"/>
    <n v="750"/>
    <n v="0.4"/>
  </r>
  <r>
    <x v="1"/>
    <n v="1197831"/>
    <x v="31"/>
    <x v="1"/>
    <x v="33"/>
    <x v="36"/>
    <x v="3"/>
    <n v="0.4"/>
    <n v="3250"/>
    <n v="1300"/>
    <n v="520"/>
    <n v="0.4"/>
  </r>
  <r>
    <x v="1"/>
    <n v="1197831"/>
    <x v="31"/>
    <x v="1"/>
    <x v="33"/>
    <x v="36"/>
    <x v="4"/>
    <n v="0.5"/>
    <n v="3000"/>
    <n v="1500"/>
    <n v="525"/>
    <n v="0.35"/>
  </r>
  <r>
    <x v="1"/>
    <n v="1197831"/>
    <x v="31"/>
    <x v="1"/>
    <x v="33"/>
    <x v="36"/>
    <x v="5"/>
    <n v="0.55000000000000004"/>
    <n v="4750"/>
    <n v="2612.5"/>
    <n v="1045"/>
    <n v="0.4"/>
  </r>
  <r>
    <x v="1"/>
    <n v="1197831"/>
    <x v="170"/>
    <x v="1"/>
    <x v="33"/>
    <x v="36"/>
    <x v="0"/>
    <n v="0.5"/>
    <n v="5750"/>
    <n v="2875"/>
    <n v="1150"/>
    <n v="0.4"/>
  </r>
  <r>
    <x v="1"/>
    <n v="1197831"/>
    <x v="170"/>
    <x v="1"/>
    <x v="33"/>
    <x v="36"/>
    <x v="1"/>
    <n v="0.40000000000000013"/>
    <n v="3750"/>
    <n v="1500.0000000000005"/>
    <n v="525.00000000000011"/>
    <n v="0.35"/>
  </r>
  <r>
    <x v="1"/>
    <n v="1197831"/>
    <x v="170"/>
    <x v="1"/>
    <x v="33"/>
    <x v="36"/>
    <x v="2"/>
    <n v="0.15000000000000008"/>
    <n v="2750"/>
    <n v="412.50000000000023"/>
    <n v="165.00000000000011"/>
    <n v="0.4"/>
  </r>
  <r>
    <x v="1"/>
    <n v="1197831"/>
    <x v="170"/>
    <x v="1"/>
    <x v="33"/>
    <x v="36"/>
    <x v="3"/>
    <n v="0.15000000000000008"/>
    <n v="2500"/>
    <n v="375.00000000000017"/>
    <n v="150.00000000000009"/>
    <n v="0.4"/>
  </r>
  <r>
    <x v="1"/>
    <n v="1197831"/>
    <x v="170"/>
    <x v="1"/>
    <x v="33"/>
    <x v="36"/>
    <x v="4"/>
    <n v="0.25000000000000006"/>
    <n v="2500"/>
    <n v="625.00000000000011"/>
    <n v="218.75000000000003"/>
    <n v="0.35"/>
  </r>
  <r>
    <x v="1"/>
    <n v="1197831"/>
    <x v="170"/>
    <x v="1"/>
    <x v="33"/>
    <x v="36"/>
    <x v="5"/>
    <n v="0.3000000000000001"/>
    <n v="3500"/>
    <n v="1050.0000000000005"/>
    <n v="420.00000000000023"/>
    <n v="0.4"/>
  </r>
  <r>
    <x v="1"/>
    <n v="1197831"/>
    <x v="229"/>
    <x v="1"/>
    <x v="33"/>
    <x v="36"/>
    <x v="0"/>
    <n v="0.3000000000000001"/>
    <n v="5250"/>
    <n v="1575.0000000000005"/>
    <n v="630.00000000000023"/>
    <n v="0.4"/>
  </r>
  <r>
    <x v="1"/>
    <n v="1197831"/>
    <x v="229"/>
    <x v="1"/>
    <x v="33"/>
    <x v="36"/>
    <x v="1"/>
    <n v="0.20000000000000012"/>
    <n v="3500"/>
    <n v="700.00000000000045"/>
    <n v="245.00000000000014"/>
    <n v="0.35"/>
  </r>
  <r>
    <x v="1"/>
    <n v="1197831"/>
    <x v="229"/>
    <x v="1"/>
    <x v="33"/>
    <x v="36"/>
    <x v="2"/>
    <n v="0.20000000000000012"/>
    <n v="2250"/>
    <n v="450.00000000000028"/>
    <n v="180.00000000000011"/>
    <n v="0.4"/>
  </r>
  <r>
    <x v="1"/>
    <n v="1197831"/>
    <x v="229"/>
    <x v="1"/>
    <x v="33"/>
    <x v="36"/>
    <x v="3"/>
    <n v="0.20000000000000012"/>
    <n v="2000"/>
    <n v="400.00000000000023"/>
    <n v="160.00000000000011"/>
    <n v="0.4"/>
  </r>
  <r>
    <x v="1"/>
    <n v="1197831"/>
    <x v="229"/>
    <x v="1"/>
    <x v="33"/>
    <x v="36"/>
    <x v="4"/>
    <n v="0.3000000000000001"/>
    <n v="2000"/>
    <n v="600.00000000000023"/>
    <n v="210.00000000000006"/>
    <n v="0.35"/>
  </r>
  <r>
    <x v="1"/>
    <n v="1197831"/>
    <x v="229"/>
    <x v="1"/>
    <x v="33"/>
    <x v="36"/>
    <x v="5"/>
    <n v="0.30000000000000004"/>
    <n v="3250"/>
    <n v="975.00000000000011"/>
    <n v="390.00000000000006"/>
    <n v="0.4"/>
  </r>
  <r>
    <x v="1"/>
    <n v="1197831"/>
    <x v="34"/>
    <x v="1"/>
    <x v="33"/>
    <x v="36"/>
    <x v="0"/>
    <n v="0.25000000000000011"/>
    <n v="4750"/>
    <n v="1187.5000000000005"/>
    <n v="475.00000000000023"/>
    <n v="0.4"/>
  </r>
  <r>
    <x v="1"/>
    <n v="1197831"/>
    <x v="34"/>
    <x v="1"/>
    <x v="33"/>
    <x v="36"/>
    <x v="1"/>
    <n v="0.15000000000000013"/>
    <n v="3000"/>
    <n v="450.0000000000004"/>
    <n v="157.50000000000014"/>
    <n v="0.35"/>
  </r>
  <r>
    <x v="1"/>
    <n v="1197831"/>
    <x v="34"/>
    <x v="1"/>
    <x v="33"/>
    <x v="36"/>
    <x v="2"/>
    <n v="0.25000000000000017"/>
    <n v="2450"/>
    <n v="612.50000000000045"/>
    <n v="245.0000000000002"/>
    <n v="0.4"/>
  </r>
  <r>
    <x v="1"/>
    <n v="1197831"/>
    <x v="34"/>
    <x v="1"/>
    <x v="33"/>
    <x v="36"/>
    <x v="3"/>
    <n v="0.55000000000000016"/>
    <n v="3000"/>
    <n v="1650.0000000000005"/>
    <n v="660.00000000000023"/>
    <n v="0.4"/>
  </r>
  <r>
    <x v="1"/>
    <n v="1197831"/>
    <x v="34"/>
    <x v="1"/>
    <x v="33"/>
    <x v="36"/>
    <x v="4"/>
    <n v="0.75000000000000011"/>
    <n v="2750"/>
    <n v="2062.5000000000005"/>
    <n v="721.87500000000011"/>
    <n v="0.35"/>
  </r>
  <r>
    <x v="1"/>
    <n v="1197831"/>
    <x v="34"/>
    <x v="1"/>
    <x v="33"/>
    <x v="36"/>
    <x v="5"/>
    <n v="0.75"/>
    <n v="3750"/>
    <n v="2812.5"/>
    <n v="1125"/>
    <n v="0.4"/>
  </r>
  <r>
    <x v="1"/>
    <n v="1197831"/>
    <x v="35"/>
    <x v="1"/>
    <x v="33"/>
    <x v="36"/>
    <x v="0"/>
    <n v="0.70000000000000007"/>
    <n v="6250"/>
    <n v="4375"/>
    <n v="1750"/>
    <n v="0.4"/>
  </r>
  <r>
    <x v="1"/>
    <n v="1197831"/>
    <x v="35"/>
    <x v="1"/>
    <x v="33"/>
    <x v="36"/>
    <x v="1"/>
    <n v="0.60000000000000009"/>
    <n v="4250"/>
    <n v="2550.0000000000005"/>
    <n v="892.50000000000011"/>
    <n v="0.35"/>
  </r>
  <r>
    <x v="1"/>
    <n v="1197831"/>
    <x v="35"/>
    <x v="1"/>
    <x v="33"/>
    <x v="36"/>
    <x v="2"/>
    <n v="0.60000000000000009"/>
    <n v="3750"/>
    <n v="2250.0000000000005"/>
    <n v="900.00000000000023"/>
    <n v="0.4"/>
  </r>
  <r>
    <x v="1"/>
    <n v="1197831"/>
    <x v="35"/>
    <x v="1"/>
    <x v="33"/>
    <x v="36"/>
    <x v="3"/>
    <n v="0.60000000000000009"/>
    <n v="3250"/>
    <n v="1950.0000000000002"/>
    <n v="780.00000000000011"/>
    <n v="0.4"/>
  </r>
  <r>
    <x v="1"/>
    <n v="1197831"/>
    <x v="35"/>
    <x v="1"/>
    <x v="33"/>
    <x v="36"/>
    <x v="4"/>
    <n v="0.70000000000000007"/>
    <n v="3250"/>
    <n v="2275"/>
    <n v="796.25"/>
    <n v="0.35"/>
  </r>
  <r>
    <x v="1"/>
    <n v="1197831"/>
    <x v="35"/>
    <x v="1"/>
    <x v="33"/>
    <x v="36"/>
    <x v="5"/>
    <n v="0.75"/>
    <n v="4250"/>
    <n v="3187.5"/>
    <n v="1275"/>
    <n v="0.4"/>
  </r>
  <r>
    <x v="1"/>
    <n v="1197831"/>
    <x v="230"/>
    <x v="1"/>
    <x v="34"/>
    <x v="37"/>
    <x v="0"/>
    <n v="0.25000000000000006"/>
    <n v="5500"/>
    <n v="1375.0000000000002"/>
    <n v="481.25000000000006"/>
    <n v="0.35"/>
  </r>
  <r>
    <x v="1"/>
    <n v="1197831"/>
    <x v="230"/>
    <x v="1"/>
    <x v="34"/>
    <x v="37"/>
    <x v="1"/>
    <n v="0.25000000000000006"/>
    <n v="3500"/>
    <n v="875.00000000000023"/>
    <n v="306.25000000000006"/>
    <n v="0.35"/>
  </r>
  <r>
    <x v="1"/>
    <n v="1197831"/>
    <x v="230"/>
    <x v="1"/>
    <x v="34"/>
    <x v="37"/>
    <x v="2"/>
    <n v="0.15000000000000008"/>
    <n v="3500"/>
    <n v="525.00000000000023"/>
    <n v="183.75000000000006"/>
    <n v="0.35"/>
  </r>
  <r>
    <x v="1"/>
    <n v="1197831"/>
    <x v="230"/>
    <x v="1"/>
    <x v="34"/>
    <x v="37"/>
    <x v="3"/>
    <n v="0.2"/>
    <n v="2000"/>
    <n v="400"/>
    <n v="140"/>
    <n v="0.35"/>
  </r>
  <r>
    <x v="1"/>
    <n v="1197831"/>
    <x v="230"/>
    <x v="1"/>
    <x v="34"/>
    <x v="37"/>
    <x v="4"/>
    <n v="0.35000000000000003"/>
    <n v="2500"/>
    <n v="875.00000000000011"/>
    <n v="306.25"/>
    <n v="0.35"/>
  </r>
  <r>
    <x v="1"/>
    <n v="1197831"/>
    <x v="230"/>
    <x v="1"/>
    <x v="34"/>
    <x v="37"/>
    <x v="5"/>
    <n v="0.25000000000000006"/>
    <n v="3500"/>
    <n v="875.00000000000023"/>
    <n v="306.25000000000006"/>
    <n v="0.35"/>
  </r>
  <r>
    <x v="1"/>
    <n v="1197831"/>
    <x v="231"/>
    <x v="1"/>
    <x v="34"/>
    <x v="37"/>
    <x v="0"/>
    <n v="0.25000000000000006"/>
    <n v="6000"/>
    <n v="1500.0000000000002"/>
    <n v="525"/>
    <n v="0.35"/>
  </r>
  <r>
    <x v="1"/>
    <n v="1197831"/>
    <x v="231"/>
    <x v="1"/>
    <x v="34"/>
    <x v="37"/>
    <x v="1"/>
    <n v="0.25000000000000006"/>
    <n v="2500"/>
    <n v="625.00000000000011"/>
    <n v="218.75000000000003"/>
    <n v="0.35"/>
  </r>
  <r>
    <x v="1"/>
    <n v="1197831"/>
    <x v="231"/>
    <x v="1"/>
    <x v="34"/>
    <x v="37"/>
    <x v="2"/>
    <n v="0.15000000000000008"/>
    <n v="3000"/>
    <n v="450.00000000000023"/>
    <n v="157.50000000000006"/>
    <n v="0.35"/>
  </r>
  <r>
    <x v="1"/>
    <n v="1197831"/>
    <x v="231"/>
    <x v="1"/>
    <x v="34"/>
    <x v="37"/>
    <x v="3"/>
    <n v="0.2"/>
    <n v="1500"/>
    <n v="300"/>
    <n v="105"/>
    <n v="0.35"/>
  </r>
  <r>
    <x v="1"/>
    <n v="1197831"/>
    <x v="231"/>
    <x v="1"/>
    <x v="34"/>
    <x v="37"/>
    <x v="4"/>
    <n v="0.35000000000000003"/>
    <n v="2250"/>
    <n v="787.50000000000011"/>
    <n v="275.625"/>
    <n v="0.35"/>
  </r>
  <r>
    <x v="1"/>
    <n v="1197831"/>
    <x v="231"/>
    <x v="1"/>
    <x v="34"/>
    <x v="37"/>
    <x v="5"/>
    <n v="0.2"/>
    <n v="3250"/>
    <n v="650"/>
    <n v="227.49999999999997"/>
    <n v="0.35"/>
  </r>
  <r>
    <x v="1"/>
    <n v="1197831"/>
    <x v="92"/>
    <x v="1"/>
    <x v="34"/>
    <x v="37"/>
    <x v="0"/>
    <n v="0.2"/>
    <n v="5450"/>
    <n v="1090"/>
    <n v="381.5"/>
    <n v="0.35"/>
  </r>
  <r>
    <x v="1"/>
    <n v="1197831"/>
    <x v="92"/>
    <x v="1"/>
    <x v="34"/>
    <x v="37"/>
    <x v="1"/>
    <n v="0.2"/>
    <n v="2250"/>
    <n v="450"/>
    <n v="157.5"/>
    <n v="0.35"/>
  </r>
  <r>
    <x v="1"/>
    <n v="1197831"/>
    <x v="92"/>
    <x v="1"/>
    <x v="34"/>
    <x v="37"/>
    <x v="2"/>
    <n v="0.10000000000000002"/>
    <n v="2500"/>
    <n v="250.00000000000006"/>
    <n v="87.500000000000014"/>
    <n v="0.35"/>
  </r>
  <r>
    <x v="1"/>
    <n v="1197831"/>
    <x v="92"/>
    <x v="1"/>
    <x v="34"/>
    <x v="37"/>
    <x v="3"/>
    <n v="0.19999999999999996"/>
    <n v="1000"/>
    <n v="199.99999999999994"/>
    <n v="69.999999999999972"/>
    <n v="0.35"/>
  </r>
  <r>
    <x v="1"/>
    <n v="1197831"/>
    <x v="92"/>
    <x v="1"/>
    <x v="34"/>
    <x v="37"/>
    <x v="4"/>
    <n v="0.35000000000000009"/>
    <n v="1500"/>
    <n v="525.00000000000011"/>
    <n v="183.75000000000003"/>
    <n v="0.35"/>
  </r>
  <r>
    <x v="1"/>
    <n v="1197831"/>
    <x v="92"/>
    <x v="1"/>
    <x v="34"/>
    <x v="37"/>
    <x v="5"/>
    <n v="0.25"/>
    <n v="2500"/>
    <n v="625"/>
    <n v="218.75"/>
    <n v="0.35"/>
  </r>
  <r>
    <x v="1"/>
    <n v="1197831"/>
    <x v="93"/>
    <x v="1"/>
    <x v="34"/>
    <x v="37"/>
    <x v="0"/>
    <n v="0.25"/>
    <n v="5000"/>
    <n v="1250"/>
    <n v="437.5"/>
    <n v="0.35"/>
  </r>
  <r>
    <x v="1"/>
    <n v="1197831"/>
    <x v="93"/>
    <x v="1"/>
    <x v="34"/>
    <x v="37"/>
    <x v="1"/>
    <n v="0.25"/>
    <n v="2000"/>
    <n v="500"/>
    <n v="175"/>
    <n v="0.35"/>
  </r>
  <r>
    <x v="1"/>
    <n v="1197831"/>
    <x v="93"/>
    <x v="1"/>
    <x v="34"/>
    <x v="37"/>
    <x v="2"/>
    <n v="0.15000000000000002"/>
    <n v="2000"/>
    <n v="300.00000000000006"/>
    <n v="105.00000000000001"/>
    <n v="0.35"/>
  </r>
  <r>
    <x v="1"/>
    <n v="1197831"/>
    <x v="93"/>
    <x v="1"/>
    <x v="34"/>
    <x v="37"/>
    <x v="3"/>
    <n v="0.19999999999999996"/>
    <n v="1250"/>
    <n v="249.99999999999994"/>
    <n v="87.499999999999972"/>
    <n v="0.35"/>
  </r>
  <r>
    <x v="1"/>
    <n v="1197831"/>
    <x v="93"/>
    <x v="1"/>
    <x v="34"/>
    <x v="37"/>
    <x v="4"/>
    <n v="0.4"/>
    <n v="1500"/>
    <n v="600"/>
    <n v="210"/>
    <n v="0.35"/>
  </r>
  <r>
    <x v="1"/>
    <n v="1197831"/>
    <x v="93"/>
    <x v="1"/>
    <x v="34"/>
    <x v="37"/>
    <x v="5"/>
    <n v="0.30000000000000004"/>
    <n v="3000"/>
    <n v="900.00000000000011"/>
    <n v="315"/>
    <n v="0.35"/>
  </r>
  <r>
    <x v="1"/>
    <n v="1197831"/>
    <x v="120"/>
    <x v="1"/>
    <x v="34"/>
    <x v="37"/>
    <x v="0"/>
    <n v="0.4"/>
    <n v="5700"/>
    <n v="2280"/>
    <n v="798"/>
    <n v="0.35"/>
  </r>
  <r>
    <x v="1"/>
    <n v="1197831"/>
    <x v="120"/>
    <x v="1"/>
    <x v="34"/>
    <x v="37"/>
    <x v="1"/>
    <n v="0.4"/>
    <n v="2750"/>
    <n v="1100"/>
    <n v="385"/>
    <n v="0.35"/>
  </r>
  <r>
    <x v="1"/>
    <n v="1197831"/>
    <x v="120"/>
    <x v="1"/>
    <x v="34"/>
    <x v="37"/>
    <x v="2"/>
    <n v="0.35000000000000003"/>
    <n v="2500"/>
    <n v="875.00000000000011"/>
    <n v="306.25"/>
    <n v="0.35"/>
  </r>
  <r>
    <x v="1"/>
    <n v="1197831"/>
    <x v="120"/>
    <x v="1"/>
    <x v="34"/>
    <x v="37"/>
    <x v="3"/>
    <n v="0.35000000000000003"/>
    <n v="2000"/>
    <n v="700.00000000000011"/>
    <n v="245.00000000000003"/>
    <n v="0.35"/>
  </r>
  <r>
    <x v="1"/>
    <n v="1197831"/>
    <x v="120"/>
    <x v="1"/>
    <x v="34"/>
    <x v="37"/>
    <x v="4"/>
    <n v="0.44999999999999996"/>
    <n v="2250"/>
    <n v="1012.4999999999999"/>
    <n v="354.37499999999994"/>
    <n v="0.35"/>
  </r>
  <r>
    <x v="1"/>
    <n v="1197831"/>
    <x v="120"/>
    <x v="1"/>
    <x v="34"/>
    <x v="37"/>
    <x v="5"/>
    <n v="0.44999999999999996"/>
    <n v="3250"/>
    <n v="1462.4999999999998"/>
    <n v="511.87499999999989"/>
    <n v="0.35"/>
  </r>
  <r>
    <x v="1"/>
    <n v="1197831"/>
    <x v="232"/>
    <x v="1"/>
    <x v="34"/>
    <x v="37"/>
    <x v="0"/>
    <n v="0.39999999999999997"/>
    <n v="5750"/>
    <n v="2300"/>
    <n v="805"/>
    <n v="0.35"/>
  </r>
  <r>
    <x v="1"/>
    <n v="1197831"/>
    <x v="232"/>
    <x v="1"/>
    <x v="34"/>
    <x v="37"/>
    <x v="1"/>
    <n v="0.35000000000000003"/>
    <n v="3250"/>
    <n v="1137.5"/>
    <n v="398.125"/>
    <n v="0.35"/>
  </r>
  <r>
    <x v="1"/>
    <n v="1197831"/>
    <x v="232"/>
    <x v="1"/>
    <x v="34"/>
    <x v="37"/>
    <x v="2"/>
    <n v="0.4"/>
    <n v="3000"/>
    <n v="1200"/>
    <n v="420"/>
    <n v="0.35"/>
  </r>
  <r>
    <x v="1"/>
    <n v="1197831"/>
    <x v="232"/>
    <x v="1"/>
    <x v="34"/>
    <x v="37"/>
    <x v="3"/>
    <n v="0.4"/>
    <n v="2750"/>
    <n v="1100"/>
    <n v="385"/>
    <n v="0.35"/>
  </r>
  <r>
    <x v="1"/>
    <n v="1197831"/>
    <x v="232"/>
    <x v="1"/>
    <x v="34"/>
    <x v="37"/>
    <x v="4"/>
    <n v="0.54999999999999993"/>
    <n v="2750"/>
    <n v="1512.4999999999998"/>
    <n v="529.37499999999989"/>
    <n v="0.35"/>
  </r>
  <r>
    <x v="1"/>
    <n v="1197831"/>
    <x v="232"/>
    <x v="1"/>
    <x v="34"/>
    <x v="37"/>
    <x v="5"/>
    <n v="0.6"/>
    <n v="4500"/>
    <n v="2700"/>
    <n v="944.99999999999989"/>
    <n v="0.35"/>
  </r>
  <r>
    <x v="1"/>
    <n v="1197831"/>
    <x v="96"/>
    <x v="1"/>
    <x v="34"/>
    <x v="37"/>
    <x v="0"/>
    <n v="0.54999999999999993"/>
    <n v="6750"/>
    <n v="3712.4999999999995"/>
    <n v="1299.3749999999998"/>
    <n v="0.35"/>
  </r>
  <r>
    <x v="1"/>
    <n v="1197831"/>
    <x v="96"/>
    <x v="1"/>
    <x v="34"/>
    <x v="37"/>
    <x v="1"/>
    <n v="0.5"/>
    <n v="4250"/>
    <n v="2125"/>
    <n v="743.75"/>
    <n v="0.35"/>
  </r>
  <r>
    <x v="1"/>
    <n v="1197831"/>
    <x v="96"/>
    <x v="1"/>
    <x v="34"/>
    <x v="37"/>
    <x v="2"/>
    <n v="0.45"/>
    <n v="3500"/>
    <n v="1575"/>
    <n v="551.25"/>
    <n v="0.35"/>
  </r>
  <r>
    <x v="1"/>
    <n v="1197831"/>
    <x v="96"/>
    <x v="1"/>
    <x v="34"/>
    <x v="37"/>
    <x v="3"/>
    <n v="0.45"/>
    <n v="3000"/>
    <n v="1350"/>
    <n v="472.49999999999994"/>
    <n v="0.35"/>
  </r>
  <r>
    <x v="1"/>
    <n v="1197831"/>
    <x v="96"/>
    <x v="1"/>
    <x v="34"/>
    <x v="37"/>
    <x v="4"/>
    <n v="0.6"/>
    <n v="3250"/>
    <n v="1950"/>
    <n v="682.5"/>
    <n v="0.35"/>
  </r>
  <r>
    <x v="1"/>
    <n v="1197831"/>
    <x v="96"/>
    <x v="1"/>
    <x v="34"/>
    <x v="37"/>
    <x v="5"/>
    <n v="0.65"/>
    <n v="5000"/>
    <n v="3250"/>
    <n v="1137.5"/>
    <n v="0.35"/>
  </r>
  <r>
    <x v="1"/>
    <n v="1197831"/>
    <x v="97"/>
    <x v="1"/>
    <x v="34"/>
    <x v="37"/>
    <x v="0"/>
    <n v="0.6"/>
    <n v="6500"/>
    <n v="3900"/>
    <n v="1365"/>
    <n v="0.35"/>
  </r>
  <r>
    <x v="1"/>
    <n v="1197831"/>
    <x v="97"/>
    <x v="1"/>
    <x v="34"/>
    <x v="37"/>
    <x v="1"/>
    <n v="0.55000000000000004"/>
    <n v="4250"/>
    <n v="2337.5"/>
    <n v="818.125"/>
    <n v="0.35"/>
  </r>
  <r>
    <x v="1"/>
    <n v="1197831"/>
    <x v="97"/>
    <x v="1"/>
    <x v="34"/>
    <x v="37"/>
    <x v="2"/>
    <n v="0.5"/>
    <n v="3500"/>
    <n v="1750"/>
    <n v="612.5"/>
    <n v="0.35"/>
  </r>
  <r>
    <x v="1"/>
    <n v="1197831"/>
    <x v="97"/>
    <x v="1"/>
    <x v="34"/>
    <x v="37"/>
    <x v="3"/>
    <n v="0.4"/>
    <n v="3000"/>
    <n v="1200"/>
    <n v="420"/>
    <n v="0.35"/>
  </r>
  <r>
    <x v="1"/>
    <n v="1197831"/>
    <x v="97"/>
    <x v="1"/>
    <x v="34"/>
    <x v="37"/>
    <x v="4"/>
    <n v="0.5"/>
    <n v="2750"/>
    <n v="1375"/>
    <n v="481.24999999999994"/>
    <n v="0.35"/>
  </r>
  <r>
    <x v="1"/>
    <n v="1197831"/>
    <x v="97"/>
    <x v="1"/>
    <x v="34"/>
    <x v="37"/>
    <x v="5"/>
    <n v="0.55000000000000004"/>
    <n v="4500"/>
    <n v="2475"/>
    <n v="866.25"/>
    <n v="0.35"/>
  </r>
  <r>
    <x v="1"/>
    <n v="1197831"/>
    <x v="122"/>
    <x v="1"/>
    <x v="34"/>
    <x v="37"/>
    <x v="0"/>
    <n v="0.5"/>
    <n v="5500"/>
    <n v="2750"/>
    <n v="962.49999999999989"/>
    <n v="0.35"/>
  </r>
  <r>
    <x v="1"/>
    <n v="1197831"/>
    <x v="122"/>
    <x v="1"/>
    <x v="34"/>
    <x v="37"/>
    <x v="1"/>
    <n v="0.40000000000000013"/>
    <n v="3500"/>
    <n v="1400.0000000000005"/>
    <n v="490.00000000000011"/>
    <n v="0.35"/>
  </r>
  <r>
    <x v="1"/>
    <n v="1197831"/>
    <x v="122"/>
    <x v="1"/>
    <x v="34"/>
    <x v="37"/>
    <x v="2"/>
    <n v="0.15000000000000008"/>
    <n v="2500"/>
    <n v="375.00000000000017"/>
    <n v="131.25000000000006"/>
    <n v="0.35"/>
  </r>
  <r>
    <x v="1"/>
    <n v="1197831"/>
    <x v="122"/>
    <x v="1"/>
    <x v="34"/>
    <x v="37"/>
    <x v="3"/>
    <n v="0.15000000000000008"/>
    <n v="2250"/>
    <n v="337.50000000000017"/>
    <n v="118.12500000000006"/>
    <n v="0.35"/>
  </r>
  <r>
    <x v="1"/>
    <n v="1197831"/>
    <x v="122"/>
    <x v="1"/>
    <x v="34"/>
    <x v="37"/>
    <x v="4"/>
    <n v="0.25000000000000006"/>
    <n v="2250"/>
    <n v="562.50000000000011"/>
    <n v="196.87500000000003"/>
    <n v="0.35"/>
  </r>
  <r>
    <x v="1"/>
    <n v="1197831"/>
    <x v="122"/>
    <x v="1"/>
    <x v="34"/>
    <x v="37"/>
    <x v="5"/>
    <n v="0.3000000000000001"/>
    <n v="3250"/>
    <n v="975.00000000000034"/>
    <n v="341.25000000000011"/>
    <n v="0.35"/>
  </r>
  <r>
    <x v="1"/>
    <n v="1197831"/>
    <x v="233"/>
    <x v="1"/>
    <x v="34"/>
    <x v="37"/>
    <x v="0"/>
    <n v="0.3000000000000001"/>
    <n v="5000"/>
    <n v="1500.0000000000005"/>
    <n v="525.00000000000011"/>
    <n v="0.35"/>
  </r>
  <r>
    <x v="1"/>
    <n v="1197831"/>
    <x v="233"/>
    <x v="1"/>
    <x v="34"/>
    <x v="37"/>
    <x v="1"/>
    <n v="0.20000000000000012"/>
    <n v="3250"/>
    <n v="650.00000000000034"/>
    <n v="227.50000000000011"/>
    <n v="0.35"/>
  </r>
  <r>
    <x v="1"/>
    <n v="1197831"/>
    <x v="233"/>
    <x v="1"/>
    <x v="34"/>
    <x v="37"/>
    <x v="2"/>
    <n v="0.20000000000000012"/>
    <n v="2000"/>
    <n v="400.00000000000023"/>
    <n v="140.00000000000006"/>
    <n v="0.35"/>
  </r>
  <r>
    <x v="1"/>
    <n v="1197831"/>
    <x v="233"/>
    <x v="1"/>
    <x v="34"/>
    <x v="37"/>
    <x v="3"/>
    <n v="0.20000000000000012"/>
    <n v="1750"/>
    <n v="350.00000000000023"/>
    <n v="122.50000000000007"/>
    <n v="0.35"/>
  </r>
  <r>
    <x v="1"/>
    <n v="1197831"/>
    <x v="233"/>
    <x v="1"/>
    <x v="34"/>
    <x v="37"/>
    <x v="4"/>
    <n v="0.3000000000000001"/>
    <n v="1750"/>
    <n v="525.00000000000023"/>
    <n v="183.75000000000006"/>
    <n v="0.35"/>
  </r>
  <r>
    <x v="1"/>
    <n v="1197831"/>
    <x v="233"/>
    <x v="1"/>
    <x v="34"/>
    <x v="37"/>
    <x v="5"/>
    <n v="0.30000000000000004"/>
    <n v="3000"/>
    <n v="900.00000000000011"/>
    <n v="315"/>
    <n v="0.35"/>
  </r>
  <r>
    <x v="1"/>
    <n v="1197831"/>
    <x v="100"/>
    <x v="1"/>
    <x v="34"/>
    <x v="37"/>
    <x v="0"/>
    <n v="0.25000000000000011"/>
    <n v="4500"/>
    <n v="1125.0000000000005"/>
    <n v="393.75000000000011"/>
    <n v="0.35"/>
  </r>
  <r>
    <x v="1"/>
    <n v="1197831"/>
    <x v="100"/>
    <x v="1"/>
    <x v="34"/>
    <x v="37"/>
    <x v="1"/>
    <n v="0.15000000000000013"/>
    <n v="2750"/>
    <n v="412.50000000000034"/>
    <n v="144.37500000000011"/>
    <n v="0.35"/>
  </r>
  <r>
    <x v="1"/>
    <n v="1197831"/>
    <x v="100"/>
    <x v="1"/>
    <x v="34"/>
    <x v="37"/>
    <x v="2"/>
    <n v="0.25000000000000017"/>
    <n v="2200"/>
    <n v="550.00000000000034"/>
    <n v="192.50000000000011"/>
    <n v="0.35"/>
  </r>
  <r>
    <x v="1"/>
    <n v="1197831"/>
    <x v="100"/>
    <x v="1"/>
    <x v="34"/>
    <x v="37"/>
    <x v="3"/>
    <n v="0.55000000000000016"/>
    <n v="2750"/>
    <n v="1512.5000000000005"/>
    <n v="529.37500000000011"/>
    <n v="0.35"/>
  </r>
  <r>
    <x v="1"/>
    <n v="1197831"/>
    <x v="100"/>
    <x v="1"/>
    <x v="34"/>
    <x v="37"/>
    <x v="4"/>
    <n v="0.75000000000000011"/>
    <n v="2500"/>
    <n v="1875.0000000000002"/>
    <n v="656.25"/>
    <n v="0.35"/>
  </r>
  <r>
    <x v="1"/>
    <n v="1197831"/>
    <x v="100"/>
    <x v="1"/>
    <x v="34"/>
    <x v="37"/>
    <x v="5"/>
    <n v="0.75"/>
    <n v="3500"/>
    <n v="2625"/>
    <n v="918.74999999999989"/>
    <n v="0.35"/>
  </r>
  <r>
    <x v="1"/>
    <n v="1197831"/>
    <x v="101"/>
    <x v="1"/>
    <x v="34"/>
    <x v="37"/>
    <x v="0"/>
    <n v="0.70000000000000007"/>
    <n v="6000"/>
    <n v="4200"/>
    <n v="1470"/>
    <n v="0.35"/>
  </r>
  <r>
    <x v="1"/>
    <n v="1197831"/>
    <x v="101"/>
    <x v="1"/>
    <x v="34"/>
    <x v="37"/>
    <x v="1"/>
    <n v="0.60000000000000009"/>
    <n v="4000"/>
    <n v="2400.0000000000005"/>
    <n v="840.00000000000011"/>
    <n v="0.35"/>
  </r>
  <r>
    <x v="1"/>
    <n v="1197831"/>
    <x v="101"/>
    <x v="1"/>
    <x v="34"/>
    <x v="37"/>
    <x v="2"/>
    <n v="0.60000000000000009"/>
    <n v="3500"/>
    <n v="2100.0000000000005"/>
    <n v="735.00000000000011"/>
    <n v="0.35"/>
  </r>
  <r>
    <x v="1"/>
    <n v="1197831"/>
    <x v="101"/>
    <x v="1"/>
    <x v="34"/>
    <x v="37"/>
    <x v="3"/>
    <n v="0.60000000000000009"/>
    <n v="3000"/>
    <n v="1800.0000000000002"/>
    <n v="630"/>
    <n v="0.35"/>
  </r>
  <r>
    <x v="1"/>
    <n v="1197831"/>
    <x v="101"/>
    <x v="1"/>
    <x v="34"/>
    <x v="37"/>
    <x v="4"/>
    <n v="0.70000000000000007"/>
    <n v="3000"/>
    <n v="2100"/>
    <n v="735"/>
    <n v="0.35"/>
  </r>
  <r>
    <x v="1"/>
    <n v="1197831"/>
    <x v="101"/>
    <x v="1"/>
    <x v="34"/>
    <x v="37"/>
    <x v="5"/>
    <n v="0.75"/>
    <n v="4000"/>
    <n v="3000"/>
    <n v="1050"/>
    <n v="0.35"/>
  </r>
  <r>
    <x v="0"/>
    <n v="1185732"/>
    <x v="78"/>
    <x v="3"/>
    <x v="35"/>
    <x v="38"/>
    <x v="0"/>
    <n v="0.4"/>
    <n v="4750"/>
    <n v="1900"/>
    <n v="665"/>
    <n v="0.35"/>
  </r>
  <r>
    <x v="0"/>
    <n v="1185732"/>
    <x v="78"/>
    <x v="3"/>
    <x v="35"/>
    <x v="38"/>
    <x v="1"/>
    <n v="0.4"/>
    <n v="2750"/>
    <n v="1100"/>
    <n v="330"/>
    <n v="0.3"/>
  </r>
  <r>
    <x v="0"/>
    <n v="1185732"/>
    <x v="78"/>
    <x v="3"/>
    <x v="35"/>
    <x v="38"/>
    <x v="2"/>
    <n v="0.30000000000000004"/>
    <n v="2750"/>
    <n v="825.00000000000011"/>
    <n v="247.50000000000003"/>
    <n v="0.3"/>
  </r>
  <r>
    <x v="0"/>
    <n v="1185732"/>
    <x v="78"/>
    <x v="3"/>
    <x v="35"/>
    <x v="38"/>
    <x v="3"/>
    <n v="0.35000000000000003"/>
    <n v="1250"/>
    <n v="437.50000000000006"/>
    <n v="131.25"/>
    <n v="0.3"/>
  </r>
  <r>
    <x v="0"/>
    <n v="1185732"/>
    <x v="78"/>
    <x v="3"/>
    <x v="35"/>
    <x v="38"/>
    <x v="4"/>
    <n v="0.49999999999999994"/>
    <n v="1750"/>
    <n v="874.99999999999989"/>
    <n v="306.24999999999994"/>
    <n v="0.35"/>
  </r>
  <r>
    <x v="0"/>
    <n v="1185732"/>
    <x v="78"/>
    <x v="3"/>
    <x v="35"/>
    <x v="38"/>
    <x v="5"/>
    <n v="0.4"/>
    <n v="2750"/>
    <n v="1100"/>
    <n v="440"/>
    <n v="0.4"/>
  </r>
  <r>
    <x v="0"/>
    <n v="1185732"/>
    <x v="1"/>
    <x v="3"/>
    <x v="35"/>
    <x v="38"/>
    <x v="0"/>
    <n v="0.4"/>
    <n v="5250"/>
    <n v="2100"/>
    <n v="735"/>
    <n v="0.35"/>
  </r>
  <r>
    <x v="0"/>
    <n v="1185732"/>
    <x v="1"/>
    <x v="3"/>
    <x v="35"/>
    <x v="38"/>
    <x v="1"/>
    <n v="0.4"/>
    <n v="1750"/>
    <n v="700"/>
    <n v="210"/>
    <n v="0.3"/>
  </r>
  <r>
    <x v="0"/>
    <n v="1185732"/>
    <x v="1"/>
    <x v="3"/>
    <x v="35"/>
    <x v="38"/>
    <x v="2"/>
    <n v="0.30000000000000004"/>
    <n v="2250"/>
    <n v="675.00000000000011"/>
    <n v="202.50000000000003"/>
    <n v="0.3"/>
  </r>
  <r>
    <x v="0"/>
    <n v="1185732"/>
    <x v="1"/>
    <x v="3"/>
    <x v="35"/>
    <x v="38"/>
    <x v="3"/>
    <n v="0.35000000000000003"/>
    <n v="1000"/>
    <n v="350.00000000000006"/>
    <n v="105.00000000000001"/>
    <n v="0.3"/>
  </r>
  <r>
    <x v="0"/>
    <n v="1185732"/>
    <x v="1"/>
    <x v="3"/>
    <x v="35"/>
    <x v="38"/>
    <x v="4"/>
    <n v="0.49999999999999994"/>
    <n v="1750"/>
    <n v="874.99999999999989"/>
    <n v="306.24999999999994"/>
    <n v="0.35"/>
  </r>
  <r>
    <x v="0"/>
    <n v="1185732"/>
    <x v="1"/>
    <x v="3"/>
    <x v="35"/>
    <x v="38"/>
    <x v="5"/>
    <n v="0.35"/>
    <n v="2750"/>
    <n v="962.49999999999989"/>
    <n v="385"/>
    <n v="0.4"/>
  </r>
  <r>
    <x v="0"/>
    <n v="1185732"/>
    <x v="234"/>
    <x v="3"/>
    <x v="35"/>
    <x v="38"/>
    <x v="0"/>
    <n v="0.4"/>
    <n v="4950"/>
    <n v="1980"/>
    <n v="693"/>
    <n v="0.35"/>
  </r>
  <r>
    <x v="0"/>
    <n v="1185732"/>
    <x v="234"/>
    <x v="3"/>
    <x v="35"/>
    <x v="38"/>
    <x v="1"/>
    <n v="0.4"/>
    <n v="2000"/>
    <n v="800"/>
    <n v="240"/>
    <n v="0.3"/>
  </r>
  <r>
    <x v="0"/>
    <n v="1185732"/>
    <x v="234"/>
    <x v="3"/>
    <x v="35"/>
    <x v="38"/>
    <x v="2"/>
    <n v="0.30000000000000004"/>
    <n v="2250"/>
    <n v="675.00000000000011"/>
    <n v="202.50000000000003"/>
    <n v="0.3"/>
  </r>
  <r>
    <x v="0"/>
    <n v="1185732"/>
    <x v="234"/>
    <x v="3"/>
    <x v="35"/>
    <x v="38"/>
    <x v="3"/>
    <n v="0.35"/>
    <n v="750"/>
    <n v="262.5"/>
    <n v="78.75"/>
    <n v="0.3"/>
  </r>
  <r>
    <x v="0"/>
    <n v="1185732"/>
    <x v="234"/>
    <x v="3"/>
    <x v="35"/>
    <x v="38"/>
    <x v="4"/>
    <n v="0.5"/>
    <n v="1250"/>
    <n v="625"/>
    <n v="218.75"/>
    <n v="0.35"/>
  </r>
  <r>
    <x v="0"/>
    <n v="1185732"/>
    <x v="234"/>
    <x v="3"/>
    <x v="35"/>
    <x v="38"/>
    <x v="5"/>
    <n v="0.4"/>
    <n v="2250"/>
    <n v="900"/>
    <n v="360"/>
    <n v="0.4"/>
  </r>
  <r>
    <x v="0"/>
    <n v="1185732"/>
    <x v="235"/>
    <x v="3"/>
    <x v="35"/>
    <x v="38"/>
    <x v="0"/>
    <n v="0.4"/>
    <n v="4500"/>
    <n v="1800"/>
    <n v="630"/>
    <n v="0.35"/>
  </r>
  <r>
    <x v="0"/>
    <n v="1185732"/>
    <x v="235"/>
    <x v="3"/>
    <x v="35"/>
    <x v="38"/>
    <x v="1"/>
    <n v="0.4"/>
    <n v="1500"/>
    <n v="600"/>
    <n v="180"/>
    <n v="0.3"/>
  </r>
  <r>
    <x v="0"/>
    <n v="1185732"/>
    <x v="235"/>
    <x v="3"/>
    <x v="35"/>
    <x v="38"/>
    <x v="2"/>
    <n v="0.30000000000000004"/>
    <n v="1500"/>
    <n v="450.00000000000006"/>
    <n v="135"/>
    <n v="0.3"/>
  </r>
  <r>
    <x v="0"/>
    <n v="1185732"/>
    <x v="235"/>
    <x v="3"/>
    <x v="35"/>
    <x v="38"/>
    <x v="3"/>
    <n v="0.35"/>
    <n v="750"/>
    <n v="262.5"/>
    <n v="78.75"/>
    <n v="0.3"/>
  </r>
  <r>
    <x v="0"/>
    <n v="1185732"/>
    <x v="235"/>
    <x v="3"/>
    <x v="35"/>
    <x v="38"/>
    <x v="4"/>
    <n v="0.6"/>
    <n v="1000"/>
    <n v="600"/>
    <n v="210"/>
    <n v="0.35"/>
  </r>
  <r>
    <x v="0"/>
    <n v="1185732"/>
    <x v="235"/>
    <x v="3"/>
    <x v="35"/>
    <x v="38"/>
    <x v="5"/>
    <n v="0.5"/>
    <n v="2250"/>
    <n v="1125"/>
    <n v="450"/>
    <n v="0.4"/>
  </r>
  <r>
    <x v="0"/>
    <n v="1185732"/>
    <x v="236"/>
    <x v="3"/>
    <x v="35"/>
    <x v="38"/>
    <x v="0"/>
    <n v="0.6"/>
    <n v="4950"/>
    <n v="2970"/>
    <n v="1039.5"/>
    <n v="0.35"/>
  </r>
  <r>
    <x v="0"/>
    <n v="1185732"/>
    <x v="236"/>
    <x v="3"/>
    <x v="35"/>
    <x v="38"/>
    <x v="1"/>
    <n v="0.5"/>
    <n v="2000"/>
    <n v="1000"/>
    <n v="300"/>
    <n v="0.3"/>
  </r>
  <r>
    <x v="0"/>
    <n v="1185732"/>
    <x v="236"/>
    <x v="3"/>
    <x v="35"/>
    <x v="38"/>
    <x v="2"/>
    <n v="0.45"/>
    <n v="1750"/>
    <n v="787.5"/>
    <n v="236.25"/>
    <n v="0.3"/>
  </r>
  <r>
    <x v="0"/>
    <n v="1185732"/>
    <x v="236"/>
    <x v="3"/>
    <x v="35"/>
    <x v="38"/>
    <x v="3"/>
    <n v="0.45"/>
    <n v="1000"/>
    <n v="450"/>
    <n v="135"/>
    <n v="0.3"/>
  </r>
  <r>
    <x v="0"/>
    <n v="1185732"/>
    <x v="236"/>
    <x v="3"/>
    <x v="35"/>
    <x v="38"/>
    <x v="4"/>
    <n v="0.54999999999999993"/>
    <n v="1250"/>
    <n v="687.49999999999989"/>
    <n v="240.62499999999994"/>
    <n v="0.35"/>
  </r>
  <r>
    <x v="0"/>
    <n v="1185732"/>
    <x v="236"/>
    <x v="3"/>
    <x v="35"/>
    <x v="38"/>
    <x v="5"/>
    <n v="0.6"/>
    <n v="2500"/>
    <n v="1500"/>
    <n v="600"/>
    <n v="0.4"/>
  </r>
  <r>
    <x v="0"/>
    <n v="1185732"/>
    <x v="5"/>
    <x v="3"/>
    <x v="35"/>
    <x v="38"/>
    <x v="0"/>
    <n v="0.45"/>
    <n v="5000"/>
    <n v="2250"/>
    <n v="787.5"/>
    <n v="0.35"/>
  </r>
  <r>
    <x v="0"/>
    <n v="1185732"/>
    <x v="5"/>
    <x v="3"/>
    <x v="35"/>
    <x v="38"/>
    <x v="1"/>
    <n v="0.40000000000000008"/>
    <n v="2500"/>
    <n v="1000.0000000000002"/>
    <n v="300.00000000000006"/>
    <n v="0.3"/>
  </r>
  <r>
    <x v="0"/>
    <n v="1185732"/>
    <x v="5"/>
    <x v="3"/>
    <x v="35"/>
    <x v="38"/>
    <x v="2"/>
    <n v="0.35000000000000003"/>
    <n v="2000"/>
    <n v="700.00000000000011"/>
    <n v="210.00000000000003"/>
    <n v="0.3"/>
  </r>
  <r>
    <x v="0"/>
    <n v="1185732"/>
    <x v="5"/>
    <x v="3"/>
    <x v="35"/>
    <x v="38"/>
    <x v="3"/>
    <n v="0.35000000000000003"/>
    <n v="1750"/>
    <n v="612.50000000000011"/>
    <n v="183.75000000000003"/>
    <n v="0.3"/>
  </r>
  <r>
    <x v="0"/>
    <n v="1185732"/>
    <x v="5"/>
    <x v="3"/>
    <x v="35"/>
    <x v="38"/>
    <x v="4"/>
    <n v="0.45"/>
    <n v="1750"/>
    <n v="787.5"/>
    <n v="275.625"/>
    <n v="0.35"/>
  </r>
  <r>
    <x v="0"/>
    <n v="1185732"/>
    <x v="5"/>
    <x v="3"/>
    <x v="35"/>
    <x v="38"/>
    <x v="5"/>
    <n v="0.55000000000000004"/>
    <n v="3250"/>
    <n v="1787.5000000000002"/>
    <n v="715.00000000000011"/>
    <n v="0.4"/>
  </r>
  <r>
    <x v="0"/>
    <n v="1185732"/>
    <x v="237"/>
    <x v="3"/>
    <x v="35"/>
    <x v="38"/>
    <x v="0"/>
    <n v="0.5"/>
    <n v="5500"/>
    <n v="2750"/>
    <n v="962.49999999999989"/>
    <n v="0.35"/>
  </r>
  <r>
    <x v="0"/>
    <n v="1185732"/>
    <x v="237"/>
    <x v="3"/>
    <x v="35"/>
    <x v="38"/>
    <x v="1"/>
    <n v="0.45000000000000007"/>
    <n v="3000"/>
    <n v="1350.0000000000002"/>
    <n v="405.00000000000006"/>
    <n v="0.3"/>
  </r>
  <r>
    <x v="0"/>
    <n v="1185732"/>
    <x v="237"/>
    <x v="3"/>
    <x v="35"/>
    <x v="38"/>
    <x v="2"/>
    <n v="0.4"/>
    <n v="2250"/>
    <n v="900"/>
    <n v="270"/>
    <n v="0.3"/>
  </r>
  <r>
    <x v="0"/>
    <n v="1185732"/>
    <x v="237"/>
    <x v="3"/>
    <x v="35"/>
    <x v="38"/>
    <x v="3"/>
    <n v="0.4"/>
    <n v="1750"/>
    <n v="700"/>
    <n v="210"/>
    <n v="0.3"/>
  </r>
  <r>
    <x v="0"/>
    <n v="1185732"/>
    <x v="237"/>
    <x v="3"/>
    <x v="35"/>
    <x v="38"/>
    <x v="4"/>
    <n v="0.5"/>
    <n v="2000"/>
    <n v="1000"/>
    <n v="350"/>
    <n v="0.35"/>
  </r>
  <r>
    <x v="0"/>
    <n v="1185732"/>
    <x v="237"/>
    <x v="3"/>
    <x v="35"/>
    <x v="38"/>
    <x v="5"/>
    <n v="0.55000000000000004"/>
    <n v="3750"/>
    <n v="2062.5"/>
    <n v="825"/>
    <n v="0.4"/>
  </r>
  <r>
    <x v="0"/>
    <n v="1185732"/>
    <x v="238"/>
    <x v="3"/>
    <x v="35"/>
    <x v="38"/>
    <x v="0"/>
    <n v="0.5"/>
    <n v="5250"/>
    <n v="2625"/>
    <n v="918.74999999999989"/>
    <n v="0.35"/>
  </r>
  <r>
    <x v="0"/>
    <n v="1185732"/>
    <x v="238"/>
    <x v="3"/>
    <x v="35"/>
    <x v="38"/>
    <x v="1"/>
    <n v="0.45000000000000007"/>
    <n v="3000"/>
    <n v="1350.0000000000002"/>
    <n v="405.00000000000006"/>
    <n v="0.3"/>
  </r>
  <r>
    <x v="0"/>
    <n v="1185732"/>
    <x v="238"/>
    <x v="3"/>
    <x v="35"/>
    <x v="38"/>
    <x v="2"/>
    <n v="0.4"/>
    <n v="2250"/>
    <n v="900"/>
    <n v="270"/>
    <n v="0.3"/>
  </r>
  <r>
    <x v="0"/>
    <n v="1185732"/>
    <x v="238"/>
    <x v="3"/>
    <x v="35"/>
    <x v="38"/>
    <x v="3"/>
    <n v="0.4"/>
    <n v="2000"/>
    <n v="800"/>
    <n v="240"/>
    <n v="0.3"/>
  </r>
  <r>
    <x v="0"/>
    <n v="1185732"/>
    <x v="238"/>
    <x v="3"/>
    <x v="35"/>
    <x v="38"/>
    <x v="4"/>
    <n v="0.5"/>
    <n v="1750"/>
    <n v="875"/>
    <n v="306.25"/>
    <n v="0.35"/>
  </r>
  <r>
    <x v="0"/>
    <n v="1185732"/>
    <x v="238"/>
    <x v="3"/>
    <x v="35"/>
    <x v="38"/>
    <x v="5"/>
    <n v="0.55000000000000004"/>
    <n v="3500"/>
    <n v="1925.0000000000002"/>
    <n v="770.00000000000011"/>
    <n v="0.4"/>
  </r>
  <r>
    <x v="0"/>
    <n v="1185732"/>
    <x v="239"/>
    <x v="3"/>
    <x v="35"/>
    <x v="38"/>
    <x v="0"/>
    <n v="0.45"/>
    <n v="4750"/>
    <n v="2137.5"/>
    <n v="748.125"/>
    <n v="0.35"/>
  </r>
  <r>
    <x v="0"/>
    <n v="1185732"/>
    <x v="239"/>
    <x v="3"/>
    <x v="35"/>
    <x v="38"/>
    <x v="1"/>
    <n v="0.40000000000000008"/>
    <n v="2750"/>
    <n v="1100.0000000000002"/>
    <n v="330.00000000000006"/>
    <n v="0.3"/>
  </r>
  <r>
    <x v="0"/>
    <n v="1185732"/>
    <x v="239"/>
    <x v="3"/>
    <x v="35"/>
    <x v="38"/>
    <x v="2"/>
    <n v="0.35000000000000003"/>
    <n v="1750"/>
    <n v="612.50000000000011"/>
    <n v="183.75000000000003"/>
    <n v="0.3"/>
  </r>
  <r>
    <x v="0"/>
    <n v="1185732"/>
    <x v="239"/>
    <x v="3"/>
    <x v="35"/>
    <x v="38"/>
    <x v="3"/>
    <n v="0.35000000000000003"/>
    <n v="1500"/>
    <n v="525"/>
    <n v="157.5"/>
    <n v="0.3"/>
  </r>
  <r>
    <x v="0"/>
    <n v="1185732"/>
    <x v="239"/>
    <x v="3"/>
    <x v="35"/>
    <x v="38"/>
    <x v="4"/>
    <n v="0.45"/>
    <n v="1500"/>
    <n v="675"/>
    <n v="236.24999999999997"/>
    <n v="0.35"/>
  </r>
  <r>
    <x v="0"/>
    <n v="1185732"/>
    <x v="239"/>
    <x v="3"/>
    <x v="35"/>
    <x v="38"/>
    <x v="5"/>
    <n v="0.5"/>
    <n v="2250"/>
    <n v="1125"/>
    <n v="450"/>
    <n v="0.4"/>
  </r>
  <r>
    <x v="0"/>
    <n v="1185732"/>
    <x v="9"/>
    <x v="3"/>
    <x v="35"/>
    <x v="38"/>
    <x v="0"/>
    <n v="0.54999999999999993"/>
    <n v="4000"/>
    <n v="2199.9999999999995"/>
    <n v="769.99999999999977"/>
    <n v="0.35"/>
  </r>
  <r>
    <x v="0"/>
    <n v="1185732"/>
    <x v="9"/>
    <x v="3"/>
    <x v="35"/>
    <x v="38"/>
    <x v="1"/>
    <n v="0.45"/>
    <n v="2500"/>
    <n v="1125"/>
    <n v="337.5"/>
    <n v="0.3"/>
  </r>
  <r>
    <x v="0"/>
    <n v="1185732"/>
    <x v="9"/>
    <x v="3"/>
    <x v="35"/>
    <x v="38"/>
    <x v="2"/>
    <n v="0.45"/>
    <n v="1500"/>
    <n v="675"/>
    <n v="202.5"/>
    <n v="0.3"/>
  </r>
  <r>
    <x v="0"/>
    <n v="1185732"/>
    <x v="9"/>
    <x v="3"/>
    <x v="35"/>
    <x v="38"/>
    <x v="3"/>
    <n v="0.45"/>
    <n v="1250"/>
    <n v="562.5"/>
    <n v="168.75"/>
    <n v="0.3"/>
  </r>
  <r>
    <x v="0"/>
    <n v="1185732"/>
    <x v="9"/>
    <x v="3"/>
    <x v="35"/>
    <x v="38"/>
    <x v="4"/>
    <n v="0.54999999999999993"/>
    <n v="1250"/>
    <n v="687.49999999999989"/>
    <n v="240.62499999999994"/>
    <n v="0.35"/>
  </r>
  <r>
    <x v="0"/>
    <n v="1185732"/>
    <x v="9"/>
    <x v="3"/>
    <x v="35"/>
    <x v="38"/>
    <x v="5"/>
    <n v="0.59999999999999987"/>
    <n v="2500"/>
    <n v="1499.9999999999998"/>
    <n v="599.99999999999989"/>
    <n v="0.4"/>
  </r>
  <r>
    <x v="0"/>
    <n v="1185732"/>
    <x v="240"/>
    <x v="3"/>
    <x v="35"/>
    <x v="38"/>
    <x v="0"/>
    <n v="0.54999999999999993"/>
    <n v="4000"/>
    <n v="2199.9999999999995"/>
    <n v="769.99999999999977"/>
    <n v="0.35"/>
  </r>
  <r>
    <x v="0"/>
    <n v="1185732"/>
    <x v="240"/>
    <x v="3"/>
    <x v="35"/>
    <x v="38"/>
    <x v="1"/>
    <n v="0.45"/>
    <n v="2500"/>
    <n v="1125"/>
    <n v="337.5"/>
    <n v="0.3"/>
  </r>
  <r>
    <x v="0"/>
    <n v="1185732"/>
    <x v="240"/>
    <x v="3"/>
    <x v="35"/>
    <x v="38"/>
    <x v="2"/>
    <n v="0.45"/>
    <n v="1950"/>
    <n v="877.5"/>
    <n v="263.25"/>
    <n v="0.3"/>
  </r>
  <r>
    <x v="0"/>
    <n v="1185732"/>
    <x v="240"/>
    <x v="3"/>
    <x v="35"/>
    <x v="38"/>
    <x v="3"/>
    <n v="0.45"/>
    <n v="1750"/>
    <n v="787.5"/>
    <n v="236.25"/>
    <n v="0.3"/>
  </r>
  <r>
    <x v="0"/>
    <n v="1185732"/>
    <x v="240"/>
    <x v="3"/>
    <x v="35"/>
    <x v="38"/>
    <x v="4"/>
    <n v="0.6"/>
    <n v="1500"/>
    <n v="900"/>
    <n v="315"/>
    <n v="0.35"/>
  </r>
  <r>
    <x v="0"/>
    <n v="1185732"/>
    <x v="240"/>
    <x v="3"/>
    <x v="35"/>
    <x v="38"/>
    <x v="5"/>
    <n v="0.64999999999999991"/>
    <n v="2500"/>
    <n v="1624.9999999999998"/>
    <n v="650"/>
    <n v="0.4"/>
  </r>
  <r>
    <x v="0"/>
    <n v="1185732"/>
    <x v="241"/>
    <x v="3"/>
    <x v="35"/>
    <x v="38"/>
    <x v="0"/>
    <n v="0.6"/>
    <n v="5000"/>
    <n v="3000"/>
    <n v="1050"/>
    <n v="0.35"/>
  </r>
  <r>
    <x v="0"/>
    <n v="1185732"/>
    <x v="241"/>
    <x v="3"/>
    <x v="35"/>
    <x v="38"/>
    <x v="1"/>
    <n v="0.5"/>
    <n v="3000"/>
    <n v="1500"/>
    <n v="450"/>
    <n v="0.3"/>
  </r>
  <r>
    <x v="0"/>
    <n v="1185732"/>
    <x v="241"/>
    <x v="3"/>
    <x v="35"/>
    <x v="38"/>
    <x v="2"/>
    <n v="0.5"/>
    <n v="2500"/>
    <n v="1250"/>
    <n v="375"/>
    <n v="0.3"/>
  </r>
  <r>
    <x v="0"/>
    <n v="1185732"/>
    <x v="241"/>
    <x v="3"/>
    <x v="35"/>
    <x v="38"/>
    <x v="3"/>
    <n v="0.5"/>
    <n v="2000"/>
    <n v="1000"/>
    <n v="300"/>
    <n v="0.3"/>
  </r>
  <r>
    <x v="0"/>
    <n v="1185732"/>
    <x v="241"/>
    <x v="3"/>
    <x v="35"/>
    <x v="38"/>
    <x v="4"/>
    <n v="0.6"/>
    <n v="2000"/>
    <n v="1200"/>
    <n v="420"/>
    <n v="0.35"/>
  </r>
  <r>
    <x v="0"/>
    <n v="1185732"/>
    <x v="241"/>
    <x v="3"/>
    <x v="35"/>
    <x v="38"/>
    <x v="5"/>
    <n v="0.64999999999999991"/>
    <n v="3000"/>
    <n v="1949.9999999999998"/>
    <n v="780"/>
    <n v="0.4"/>
  </r>
  <r>
    <x v="0"/>
    <n v="1185732"/>
    <x v="204"/>
    <x v="3"/>
    <x v="36"/>
    <x v="39"/>
    <x v="0"/>
    <n v="0.35000000000000003"/>
    <n v="4750"/>
    <n v="1662.5000000000002"/>
    <n v="581.875"/>
    <n v="0.35"/>
  </r>
  <r>
    <x v="0"/>
    <n v="1185732"/>
    <x v="204"/>
    <x v="3"/>
    <x v="36"/>
    <x v="39"/>
    <x v="1"/>
    <n v="0.35000000000000003"/>
    <n v="2750"/>
    <n v="962.50000000000011"/>
    <n v="288.75"/>
    <n v="0.3"/>
  </r>
  <r>
    <x v="0"/>
    <n v="1185732"/>
    <x v="204"/>
    <x v="3"/>
    <x v="36"/>
    <x v="39"/>
    <x v="2"/>
    <n v="0.25000000000000006"/>
    <n v="2750"/>
    <n v="687.50000000000011"/>
    <n v="206.25000000000003"/>
    <n v="0.3"/>
  </r>
  <r>
    <x v="0"/>
    <n v="1185732"/>
    <x v="204"/>
    <x v="3"/>
    <x v="36"/>
    <x v="39"/>
    <x v="3"/>
    <n v="0.30000000000000004"/>
    <n v="1250"/>
    <n v="375.00000000000006"/>
    <n v="112.50000000000001"/>
    <n v="0.3"/>
  </r>
  <r>
    <x v="0"/>
    <n v="1185732"/>
    <x v="204"/>
    <x v="3"/>
    <x v="36"/>
    <x v="39"/>
    <x v="4"/>
    <n v="0.44999999999999996"/>
    <n v="1750"/>
    <n v="787.49999999999989"/>
    <n v="275.62499999999994"/>
    <n v="0.35"/>
  </r>
  <r>
    <x v="0"/>
    <n v="1185732"/>
    <x v="204"/>
    <x v="3"/>
    <x v="36"/>
    <x v="39"/>
    <x v="5"/>
    <n v="0.35000000000000003"/>
    <n v="2750"/>
    <n v="962.50000000000011"/>
    <n v="385.00000000000006"/>
    <n v="0.4"/>
  </r>
  <r>
    <x v="0"/>
    <n v="1185732"/>
    <x v="242"/>
    <x v="3"/>
    <x v="36"/>
    <x v="39"/>
    <x v="0"/>
    <n v="0.35000000000000003"/>
    <n v="5250"/>
    <n v="1837.5000000000002"/>
    <n v="643.125"/>
    <n v="0.35"/>
  </r>
  <r>
    <x v="0"/>
    <n v="1185732"/>
    <x v="242"/>
    <x v="3"/>
    <x v="36"/>
    <x v="39"/>
    <x v="1"/>
    <n v="0.35000000000000003"/>
    <n v="1750"/>
    <n v="612.50000000000011"/>
    <n v="183.75000000000003"/>
    <n v="0.3"/>
  </r>
  <r>
    <x v="0"/>
    <n v="1185732"/>
    <x v="242"/>
    <x v="3"/>
    <x v="36"/>
    <x v="39"/>
    <x v="2"/>
    <n v="0.25000000000000006"/>
    <n v="2250"/>
    <n v="562.50000000000011"/>
    <n v="168.75000000000003"/>
    <n v="0.3"/>
  </r>
  <r>
    <x v="0"/>
    <n v="1185732"/>
    <x v="242"/>
    <x v="3"/>
    <x v="36"/>
    <x v="39"/>
    <x v="3"/>
    <n v="0.30000000000000004"/>
    <n v="1000"/>
    <n v="300.00000000000006"/>
    <n v="90.000000000000014"/>
    <n v="0.3"/>
  </r>
  <r>
    <x v="0"/>
    <n v="1185732"/>
    <x v="242"/>
    <x v="3"/>
    <x v="36"/>
    <x v="39"/>
    <x v="4"/>
    <n v="0.44999999999999996"/>
    <n v="1750"/>
    <n v="787.49999999999989"/>
    <n v="275.62499999999994"/>
    <n v="0.35"/>
  </r>
  <r>
    <x v="0"/>
    <n v="1185732"/>
    <x v="242"/>
    <x v="3"/>
    <x v="36"/>
    <x v="39"/>
    <x v="5"/>
    <n v="0.24999999999999997"/>
    <n v="2750"/>
    <n v="687.49999999999989"/>
    <n v="274.99999999999994"/>
    <n v="0.4"/>
  </r>
  <r>
    <x v="0"/>
    <n v="1185732"/>
    <x v="80"/>
    <x v="3"/>
    <x v="36"/>
    <x v="39"/>
    <x v="0"/>
    <n v="0.30000000000000004"/>
    <n v="4950"/>
    <n v="1485.0000000000002"/>
    <n v="519.75"/>
    <n v="0.35"/>
  </r>
  <r>
    <x v="0"/>
    <n v="1185732"/>
    <x v="80"/>
    <x v="3"/>
    <x v="36"/>
    <x v="39"/>
    <x v="1"/>
    <n v="0.30000000000000004"/>
    <n v="2000"/>
    <n v="600.00000000000011"/>
    <n v="180.00000000000003"/>
    <n v="0.3"/>
  </r>
  <r>
    <x v="0"/>
    <n v="1185732"/>
    <x v="80"/>
    <x v="3"/>
    <x v="36"/>
    <x v="39"/>
    <x v="2"/>
    <n v="0.20000000000000004"/>
    <n v="2250"/>
    <n v="450.00000000000011"/>
    <n v="135.00000000000003"/>
    <n v="0.3"/>
  </r>
  <r>
    <x v="0"/>
    <n v="1185732"/>
    <x v="80"/>
    <x v="3"/>
    <x v="36"/>
    <x v="39"/>
    <x v="3"/>
    <n v="0.24999999999999997"/>
    <n v="750"/>
    <n v="187.49999999999997"/>
    <n v="56.249999999999993"/>
    <n v="0.3"/>
  </r>
  <r>
    <x v="0"/>
    <n v="1185732"/>
    <x v="80"/>
    <x v="3"/>
    <x v="36"/>
    <x v="39"/>
    <x v="4"/>
    <n v="0.4"/>
    <n v="1250"/>
    <n v="500"/>
    <n v="175"/>
    <n v="0.35"/>
  </r>
  <r>
    <x v="0"/>
    <n v="1185732"/>
    <x v="80"/>
    <x v="3"/>
    <x v="36"/>
    <x v="39"/>
    <x v="5"/>
    <n v="0.30000000000000004"/>
    <n v="2250"/>
    <n v="675.00000000000011"/>
    <n v="270.00000000000006"/>
    <n v="0.4"/>
  </r>
  <r>
    <x v="0"/>
    <n v="1185732"/>
    <x v="81"/>
    <x v="3"/>
    <x v="36"/>
    <x v="39"/>
    <x v="0"/>
    <n v="0.30000000000000004"/>
    <n v="4500"/>
    <n v="1350.0000000000002"/>
    <n v="472.50000000000006"/>
    <n v="0.35"/>
  </r>
  <r>
    <x v="0"/>
    <n v="1185732"/>
    <x v="81"/>
    <x v="3"/>
    <x v="36"/>
    <x v="39"/>
    <x v="1"/>
    <n v="0.30000000000000004"/>
    <n v="1500"/>
    <n v="450.00000000000006"/>
    <n v="135"/>
    <n v="0.3"/>
  </r>
  <r>
    <x v="0"/>
    <n v="1185732"/>
    <x v="81"/>
    <x v="3"/>
    <x v="36"/>
    <x v="39"/>
    <x v="2"/>
    <n v="0.20000000000000004"/>
    <n v="1500"/>
    <n v="300.00000000000006"/>
    <n v="90.000000000000014"/>
    <n v="0.3"/>
  </r>
  <r>
    <x v="0"/>
    <n v="1185732"/>
    <x v="81"/>
    <x v="3"/>
    <x v="36"/>
    <x v="39"/>
    <x v="3"/>
    <n v="0.24999999999999997"/>
    <n v="750"/>
    <n v="187.49999999999997"/>
    <n v="56.249999999999993"/>
    <n v="0.3"/>
  </r>
  <r>
    <x v="0"/>
    <n v="1185732"/>
    <x v="81"/>
    <x v="3"/>
    <x v="36"/>
    <x v="39"/>
    <x v="4"/>
    <n v="0.6"/>
    <n v="1000"/>
    <n v="600"/>
    <n v="210"/>
    <n v="0.35"/>
  </r>
  <r>
    <x v="0"/>
    <n v="1185732"/>
    <x v="81"/>
    <x v="3"/>
    <x v="36"/>
    <x v="39"/>
    <x v="5"/>
    <n v="0.5"/>
    <n v="2250"/>
    <n v="1125"/>
    <n v="450"/>
    <n v="0.4"/>
  </r>
  <r>
    <x v="0"/>
    <n v="1185732"/>
    <x v="4"/>
    <x v="3"/>
    <x v="36"/>
    <x v="39"/>
    <x v="0"/>
    <n v="0.6"/>
    <n v="4950"/>
    <n v="2970"/>
    <n v="1039.5"/>
    <n v="0.35"/>
  </r>
  <r>
    <x v="0"/>
    <n v="1185732"/>
    <x v="4"/>
    <x v="3"/>
    <x v="36"/>
    <x v="39"/>
    <x v="1"/>
    <n v="0.45"/>
    <n v="2000"/>
    <n v="900"/>
    <n v="270"/>
    <n v="0.3"/>
  </r>
  <r>
    <x v="0"/>
    <n v="1185732"/>
    <x v="4"/>
    <x v="3"/>
    <x v="36"/>
    <x v="39"/>
    <x v="2"/>
    <n v="0.4"/>
    <n v="1750"/>
    <n v="700"/>
    <n v="210"/>
    <n v="0.3"/>
  </r>
  <r>
    <x v="0"/>
    <n v="1185732"/>
    <x v="4"/>
    <x v="3"/>
    <x v="36"/>
    <x v="39"/>
    <x v="3"/>
    <n v="0.4"/>
    <n v="1000"/>
    <n v="400"/>
    <n v="120"/>
    <n v="0.3"/>
  </r>
  <r>
    <x v="0"/>
    <n v="1185732"/>
    <x v="4"/>
    <x v="3"/>
    <x v="36"/>
    <x v="39"/>
    <x v="4"/>
    <n v="0.49999999999999994"/>
    <n v="1250"/>
    <n v="624.99999999999989"/>
    <n v="218.74999999999994"/>
    <n v="0.35"/>
  </r>
  <r>
    <x v="0"/>
    <n v="1185732"/>
    <x v="4"/>
    <x v="3"/>
    <x v="36"/>
    <x v="39"/>
    <x v="5"/>
    <n v="0.54999999999999993"/>
    <n v="2500"/>
    <n v="1374.9999999999998"/>
    <n v="549.99999999999989"/>
    <n v="0.4"/>
  </r>
  <r>
    <x v="0"/>
    <n v="1185732"/>
    <x v="243"/>
    <x v="3"/>
    <x v="36"/>
    <x v="39"/>
    <x v="0"/>
    <n v="0.4"/>
    <n v="5000"/>
    <n v="2000"/>
    <n v="700"/>
    <n v="0.35"/>
  </r>
  <r>
    <x v="0"/>
    <n v="1185732"/>
    <x v="243"/>
    <x v="3"/>
    <x v="36"/>
    <x v="39"/>
    <x v="1"/>
    <n v="0.35000000000000009"/>
    <n v="2500"/>
    <n v="875.00000000000023"/>
    <n v="262.50000000000006"/>
    <n v="0.3"/>
  </r>
  <r>
    <x v="0"/>
    <n v="1185732"/>
    <x v="243"/>
    <x v="3"/>
    <x v="36"/>
    <x v="39"/>
    <x v="2"/>
    <n v="0.30000000000000004"/>
    <n v="2000"/>
    <n v="600.00000000000011"/>
    <n v="180.00000000000003"/>
    <n v="0.3"/>
  </r>
  <r>
    <x v="0"/>
    <n v="1185732"/>
    <x v="243"/>
    <x v="3"/>
    <x v="36"/>
    <x v="39"/>
    <x v="3"/>
    <n v="0.30000000000000004"/>
    <n v="1750"/>
    <n v="525.00000000000011"/>
    <n v="157.50000000000003"/>
    <n v="0.3"/>
  </r>
  <r>
    <x v="0"/>
    <n v="1185732"/>
    <x v="243"/>
    <x v="3"/>
    <x v="36"/>
    <x v="39"/>
    <x v="4"/>
    <n v="0.4"/>
    <n v="1750"/>
    <n v="700"/>
    <n v="244.99999999999997"/>
    <n v="0.35"/>
  </r>
  <r>
    <x v="0"/>
    <n v="1185732"/>
    <x v="243"/>
    <x v="3"/>
    <x v="36"/>
    <x v="39"/>
    <x v="5"/>
    <n v="0.55000000000000004"/>
    <n v="3250"/>
    <n v="1787.5000000000002"/>
    <n v="715.00000000000011"/>
    <n v="0.4"/>
  </r>
  <r>
    <x v="0"/>
    <n v="1185732"/>
    <x v="84"/>
    <x v="3"/>
    <x v="36"/>
    <x v="39"/>
    <x v="0"/>
    <n v="0.5"/>
    <n v="5500"/>
    <n v="2750"/>
    <n v="962.49999999999989"/>
    <n v="0.35"/>
  </r>
  <r>
    <x v="0"/>
    <n v="1185732"/>
    <x v="84"/>
    <x v="3"/>
    <x v="36"/>
    <x v="39"/>
    <x v="1"/>
    <n v="0.45000000000000007"/>
    <n v="3000"/>
    <n v="1350.0000000000002"/>
    <n v="405.00000000000006"/>
    <n v="0.3"/>
  </r>
  <r>
    <x v="0"/>
    <n v="1185732"/>
    <x v="84"/>
    <x v="3"/>
    <x v="36"/>
    <x v="39"/>
    <x v="2"/>
    <n v="0.4"/>
    <n v="2250"/>
    <n v="900"/>
    <n v="270"/>
    <n v="0.3"/>
  </r>
  <r>
    <x v="0"/>
    <n v="1185732"/>
    <x v="84"/>
    <x v="3"/>
    <x v="36"/>
    <x v="39"/>
    <x v="3"/>
    <n v="0.4"/>
    <n v="1750"/>
    <n v="700"/>
    <n v="210"/>
    <n v="0.3"/>
  </r>
  <r>
    <x v="0"/>
    <n v="1185732"/>
    <x v="84"/>
    <x v="3"/>
    <x v="36"/>
    <x v="39"/>
    <x v="4"/>
    <n v="0.5"/>
    <n v="2000"/>
    <n v="1000"/>
    <n v="350"/>
    <n v="0.35"/>
  </r>
  <r>
    <x v="0"/>
    <n v="1185732"/>
    <x v="84"/>
    <x v="3"/>
    <x v="36"/>
    <x v="39"/>
    <x v="5"/>
    <n v="0.55000000000000004"/>
    <n v="3750"/>
    <n v="2062.5"/>
    <n v="825"/>
    <n v="0.4"/>
  </r>
  <r>
    <x v="0"/>
    <n v="1185732"/>
    <x v="85"/>
    <x v="3"/>
    <x v="36"/>
    <x v="39"/>
    <x v="0"/>
    <n v="0.5"/>
    <n v="5250"/>
    <n v="2625"/>
    <n v="918.74999999999989"/>
    <n v="0.35"/>
  </r>
  <r>
    <x v="0"/>
    <n v="1185732"/>
    <x v="85"/>
    <x v="3"/>
    <x v="36"/>
    <x v="39"/>
    <x v="1"/>
    <n v="0.45000000000000007"/>
    <n v="3000"/>
    <n v="1350.0000000000002"/>
    <n v="405.00000000000006"/>
    <n v="0.3"/>
  </r>
  <r>
    <x v="0"/>
    <n v="1185732"/>
    <x v="85"/>
    <x v="3"/>
    <x v="36"/>
    <x v="39"/>
    <x v="2"/>
    <n v="0.4"/>
    <n v="2250"/>
    <n v="900"/>
    <n v="270"/>
    <n v="0.3"/>
  </r>
  <r>
    <x v="0"/>
    <n v="1185732"/>
    <x v="85"/>
    <x v="3"/>
    <x v="36"/>
    <x v="39"/>
    <x v="3"/>
    <n v="0.4"/>
    <n v="2000"/>
    <n v="800"/>
    <n v="240"/>
    <n v="0.3"/>
  </r>
  <r>
    <x v="0"/>
    <n v="1185732"/>
    <x v="85"/>
    <x v="3"/>
    <x v="36"/>
    <x v="39"/>
    <x v="4"/>
    <n v="0.5"/>
    <n v="1750"/>
    <n v="875"/>
    <n v="306.25"/>
    <n v="0.35"/>
  </r>
  <r>
    <x v="0"/>
    <n v="1185732"/>
    <x v="85"/>
    <x v="3"/>
    <x v="36"/>
    <x v="39"/>
    <x v="5"/>
    <n v="0.55000000000000004"/>
    <n v="3500"/>
    <n v="1925.0000000000002"/>
    <n v="770.00000000000011"/>
    <n v="0.4"/>
  </r>
  <r>
    <x v="0"/>
    <n v="1185732"/>
    <x v="8"/>
    <x v="3"/>
    <x v="36"/>
    <x v="39"/>
    <x v="0"/>
    <n v="0.4"/>
    <n v="4750"/>
    <n v="1900"/>
    <n v="665"/>
    <n v="0.35"/>
  </r>
  <r>
    <x v="0"/>
    <n v="1185732"/>
    <x v="8"/>
    <x v="3"/>
    <x v="36"/>
    <x v="39"/>
    <x v="1"/>
    <n v="0.35000000000000009"/>
    <n v="2750"/>
    <n v="962.50000000000023"/>
    <n v="288.75000000000006"/>
    <n v="0.3"/>
  </r>
  <r>
    <x v="0"/>
    <n v="1185732"/>
    <x v="8"/>
    <x v="3"/>
    <x v="36"/>
    <x v="39"/>
    <x v="2"/>
    <n v="0.30000000000000004"/>
    <n v="1750"/>
    <n v="525.00000000000011"/>
    <n v="157.50000000000003"/>
    <n v="0.3"/>
  </r>
  <r>
    <x v="0"/>
    <n v="1185732"/>
    <x v="8"/>
    <x v="3"/>
    <x v="36"/>
    <x v="39"/>
    <x v="3"/>
    <n v="0.30000000000000004"/>
    <n v="1500"/>
    <n v="450.00000000000006"/>
    <n v="135"/>
    <n v="0.3"/>
  </r>
  <r>
    <x v="0"/>
    <n v="1185732"/>
    <x v="8"/>
    <x v="3"/>
    <x v="36"/>
    <x v="39"/>
    <x v="4"/>
    <n v="0.4"/>
    <n v="1500"/>
    <n v="600"/>
    <n v="210"/>
    <n v="0.35"/>
  </r>
  <r>
    <x v="0"/>
    <n v="1185732"/>
    <x v="8"/>
    <x v="3"/>
    <x v="36"/>
    <x v="39"/>
    <x v="5"/>
    <n v="0.45"/>
    <n v="2250"/>
    <n v="1012.5"/>
    <n v="405"/>
    <n v="0.4"/>
  </r>
  <r>
    <x v="0"/>
    <n v="1185732"/>
    <x v="244"/>
    <x v="3"/>
    <x v="36"/>
    <x v="39"/>
    <x v="0"/>
    <n v="0.49999999999999994"/>
    <n v="4000"/>
    <n v="1999.9999999999998"/>
    <n v="699.99999999999989"/>
    <n v="0.35"/>
  </r>
  <r>
    <x v="0"/>
    <n v="1185732"/>
    <x v="244"/>
    <x v="3"/>
    <x v="36"/>
    <x v="39"/>
    <x v="1"/>
    <n v="0.4"/>
    <n v="2500"/>
    <n v="1000"/>
    <n v="300"/>
    <n v="0.3"/>
  </r>
  <r>
    <x v="0"/>
    <n v="1185732"/>
    <x v="244"/>
    <x v="3"/>
    <x v="36"/>
    <x v="39"/>
    <x v="2"/>
    <n v="0.4"/>
    <n v="1500"/>
    <n v="600"/>
    <n v="180"/>
    <n v="0.3"/>
  </r>
  <r>
    <x v="0"/>
    <n v="1185732"/>
    <x v="244"/>
    <x v="3"/>
    <x v="36"/>
    <x v="39"/>
    <x v="3"/>
    <n v="0.4"/>
    <n v="1250"/>
    <n v="500"/>
    <n v="150"/>
    <n v="0.3"/>
  </r>
  <r>
    <x v="0"/>
    <n v="1185732"/>
    <x v="244"/>
    <x v="3"/>
    <x v="36"/>
    <x v="39"/>
    <x v="4"/>
    <n v="0.49999999999999994"/>
    <n v="1250"/>
    <n v="624.99999999999989"/>
    <n v="218.74999999999994"/>
    <n v="0.35"/>
  </r>
  <r>
    <x v="0"/>
    <n v="1185732"/>
    <x v="244"/>
    <x v="3"/>
    <x v="36"/>
    <x v="39"/>
    <x v="5"/>
    <n v="0.54999999999999982"/>
    <n v="2500"/>
    <n v="1374.9999999999995"/>
    <n v="549.99999999999989"/>
    <n v="0.4"/>
  </r>
  <r>
    <x v="0"/>
    <n v="1185732"/>
    <x v="88"/>
    <x v="3"/>
    <x v="36"/>
    <x v="39"/>
    <x v="0"/>
    <n v="0.49999999999999994"/>
    <n v="4000"/>
    <n v="1999.9999999999998"/>
    <n v="699.99999999999989"/>
    <n v="0.35"/>
  </r>
  <r>
    <x v="0"/>
    <n v="1185732"/>
    <x v="88"/>
    <x v="3"/>
    <x v="36"/>
    <x v="39"/>
    <x v="1"/>
    <n v="0.4"/>
    <n v="2500"/>
    <n v="1000"/>
    <n v="300"/>
    <n v="0.3"/>
  </r>
  <r>
    <x v="0"/>
    <n v="1185732"/>
    <x v="88"/>
    <x v="3"/>
    <x v="36"/>
    <x v="39"/>
    <x v="2"/>
    <n v="0.4"/>
    <n v="1950"/>
    <n v="780"/>
    <n v="234"/>
    <n v="0.3"/>
  </r>
  <r>
    <x v="0"/>
    <n v="1185732"/>
    <x v="88"/>
    <x v="3"/>
    <x v="36"/>
    <x v="39"/>
    <x v="3"/>
    <n v="0.4"/>
    <n v="1750"/>
    <n v="700"/>
    <n v="210"/>
    <n v="0.3"/>
  </r>
  <r>
    <x v="0"/>
    <n v="1185732"/>
    <x v="88"/>
    <x v="3"/>
    <x v="36"/>
    <x v="39"/>
    <x v="4"/>
    <n v="0.6"/>
    <n v="1500"/>
    <n v="900"/>
    <n v="315"/>
    <n v="0.35"/>
  </r>
  <r>
    <x v="0"/>
    <n v="1185732"/>
    <x v="88"/>
    <x v="3"/>
    <x v="36"/>
    <x v="39"/>
    <x v="5"/>
    <n v="0.64999999999999991"/>
    <n v="2500"/>
    <n v="1624.9999999999998"/>
    <n v="650"/>
    <n v="0.4"/>
  </r>
  <r>
    <x v="0"/>
    <n v="1185732"/>
    <x v="89"/>
    <x v="3"/>
    <x v="36"/>
    <x v="39"/>
    <x v="0"/>
    <n v="0.6"/>
    <n v="5000"/>
    <n v="3000"/>
    <n v="1050"/>
    <n v="0.35"/>
  </r>
  <r>
    <x v="0"/>
    <n v="1185732"/>
    <x v="89"/>
    <x v="3"/>
    <x v="36"/>
    <x v="39"/>
    <x v="1"/>
    <n v="0.5"/>
    <n v="3000"/>
    <n v="1500"/>
    <n v="450"/>
    <n v="0.3"/>
  </r>
  <r>
    <x v="0"/>
    <n v="1185732"/>
    <x v="89"/>
    <x v="3"/>
    <x v="36"/>
    <x v="39"/>
    <x v="2"/>
    <n v="0.5"/>
    <n v="2500"/>
    <n v="1250"/>
    <n v="375"/>
    <n v="0.3"/>
  </r>
  <r>
    <x v="0"/>
    <n v="1185732"/>
    <x v="89"/>
    <x v="3"/>
    <x v="36"/>
    <x v="39"/>
    <x v="3"/>
    <n v="0.5"/>
    <n v="2000"/>
    <n v="1000"/>
    <n v="300"/>
    <n v="0.3"/>
  </r>
  <r>
    <x v="0"/>
    <n v="1185732"/>
    <x v="89"/>
    <x v="3"/>
    <x v="36"/>
    <x v="39"/>
    <x v="4"/>
    <n v="0.6"/>
    <n v="2000"/>
    <n v="1200"/>
    <n v="420"/>
    <n v="0.35"/>
  </r>
  <r>
    <x v="0"/>
    <n v="1185732"/>
    <x v="89"/>
    <x v="3"/>
    <x v="36"/>
    <x v="39"/>
    <x v="5"/>
    <n v="0.64999999999999991"/>
    <n v="3000"/>
    <n v="1949.9999999999998"/>
    <n v="780"/>
    <n v="0.4"/>
  </r>
  <r>
    <x v="0"/>
    <n v="1185732"/>
    <x v="212"/>
    <x v="3"/>
    <x v="37"/>
    <x v="40"/>
    <x v="0"/>
    <n v="0.30000000000000004"/>
    <n v="4500"/>
    <n v="1350.0000000000002"/>
    <n v="405.00000000000006"/>
    <n v="0.3"/>
  </r>
  <r>
    <x v="0"/>
    <n v="1185732"/>
    <x v="212"/>
    <x v="3"/>
    <x v="37"/>
    <x v="40"/>
    <x v="1"/>
    <n v="0.30000000000000004"/>
    <n v="2500"/>
    <n v="750.00000000000011"/>
    <n v="262.5"/>
    <n v="0.35"/>
  </r>
  <r>
    <x v="0"/>
    <n v="1185732"/>
    <x v="212"/>
    <x v="3"/>
    <x v="37"/>
    <x v="40"/>
    <x v="2"/>
    <n v="0.20000000000000007"/>
    <n v="2500"/>
    <n v="500.00000000000017"/>
    <n v="150.00000000000006"/>
    <n v="0.3"/>
  </r>
  <r>
    <x v="0"/>
    <n v="1185732"/>
    <x v="212"/>
    <x v="3"/>
    <x v="37"/>
    <x v="40"/>
    <x v="3"/>
    <n v="0.25000000000000006"/>
    <n v="1000"/>
    <n v="250.00000000000006"/>
    <n v="75.000000000000014"/>
    <n v="0.3"/>
  </r>
  <r>
    <x v="0"/>
    <n v="1185732"/>
    <x v="212"/>
    <x v="3"/>
    <x v="37"/>
    <x v="40"/>
    <x v="4"/>
    <n v="0.39999999999999997"/>
    <n v="1500"/>
    <n v="600"/>
    <n v="300"/>
    <n v="0.5"/>
  </r>
  <r>
    <x v="0"/>
    <n v="1185732"/>
    <x v="212"/>
    <x v="3"/>
    <x v="37"/>
    <x v="40"/>
    <x v="5"/>
    <n v="0.30000000000000004"/>
    <n v="2500"/>
    <n v="750.00000000000011"/>
    <n v="300.00000000000006"/>
    <n v="0.4"/>
  </r>
  <r>
    <x v="0"/>
    <n v="1185732"/>
    <x v="245"/>
    <x v="3"/>
    <x v="37"/>
    <x v="40"/>
    <x v="0"/>
    <n v="0.30000000000000004"/>
    <n v="5000"/>
    <n v="1500.0000000000002"/>
    <n v="450.00000000000006"/>
    <n v="0.3"/>
  </r>
  <r>
    <x v="0"/>
    <n v="1185732"/>
    <x v="245"/>
    <x v="3"/>
    <x v="37"/>
    <x v="40"/>
    <x v="1"/>
    <n v="0.30000000000000004"/>
    <n v="1500"/>
    <n v="450.00000000000006"/>
    <n v="157.5"/>
    <n v="0.35"/>
  </r>
  <r>
    <x v="0"/>
    <n v="1185732"/>
    <x v="245"/>
    <x v="3"/>
    <x v="37"/>
    <x v="40"/>
    <x v="2"/>
    <n v="0.20000000000000007"/>
    <n v="2000"/>
    <n v="400.00000000000011"/>
    <n v="120.00000000000003"/>
    <n v="0.3"/>
  </r>
  <r>
    <x v="0"/>
    <n v="1185732"/>
    <x v="245"/>
    <x v="3"/>
    <x v="37"/>
    <x v="40"/>
    <x v="3"/>
    <n v="0.25000000000000006"/>
    <n v="750"/>
    <n v="187.50000000000003"/>
    <n v="56.250000000000007"/>
    <n v="0.3"/>
  </r>
  <r>
    <x v="0"/>
    <n v="1185732"/>
    <x v="245"/>
    <x v="3"/>
    <x v="37"/>
    <x v="40"/>
    <x v="4"/>
    <n v="0.39999999999999997"/>
    <n v="1500"/>
    <n v="600"/>
    <n v="300"/>
    <n v="0.5"/>
  </r>
  <r>
    <x v="0"/>
    <n v="1185732"/>
    <x v="245"/>
    <x v="3"/>
    <x v="37"/>
    <x v="40"/>
    <x v="5"/>
    <n v="0.14999999999999997"/>
    <n v="2500"/>
    <n v="374.99999999999994"/>
    <n v="149.99999999999997"/>
    <n v="0.4"/>
  </r>
  <r>
    <x v="0"/>
    <n v="1185732"/>
    <x v="115"/>
    <x v="3"/>
    <x v="37"/>
    <x v="40"/>
    <x v="0"/>
    <n v="0.20000000000000004"/>
    <n v="4700"/>
    <n v="940.00000000000023"/>
    <n v="282.00000000000006"/>
    <n v="0.3"/>
  </r>
  <r>
    <x v="0"/>
    <n v="1185732"/>
    <x v="115"/>
    <x v="3"/>
    <x v="37"/>
    <x v="40"/>
    <x v="1"/>
    <n v="0.20000000000000004"/>
    <n v="1750"/>
    <n v="350.00000000000006"/>
    <n v="122.50000000000001"/>
    <n v="0.35"/>
  </r>
  <r>
    <x v="0"/>
    <n v="1185732"/>
    <x v="115"/>
    <x v="3"/>
    <x v="37"/>
    <x v="40"/>
    <x v="2"/>
    <n v="0.10000000000000003"/>
    <n v="2250"/>
    <n v="225.00000000000009"/>
    <n v="67.500000000000028"/>
    <n v="0.3"/>
  </r>
  <r>
    <x v="0"/>
    <n v="1185732"/>
    <x v="115"/>
    <x v="3"/>
    <x v="37"/>
    <x v="40"/>
    <x v="3"/>
    <n v="0.14999999999999997"/>
    <n v="1000"/>
    <n v="149.99999999999997"/>
    <n v="44.999999999999993"/>
    <n v="0.3"/>
  </r>
  <r>
    <x v="0"/>
    <n v="1185732"/>
    <x v="115"/>
    <x v="3"/>
    <x v="37"/>
    <x v="40"/>
    <x v="4"/>
    <n v="0.30000000000000004"/>
    <n v="1500"/>
    <n v="450.00000000000006"/>
    <n v="225.00000000000003"/>
    <n v="0.5"/>
  </r>
  <r>
    <x v="0"/>
    <n v="1185732"/>
    <x v="115"/>
    <x v="3"/>
    <x v="37"/>
    <x v="40"/>
    <x v="5"/>
    <n v="0.20000000000000004"/>
    <n v="2500"/>
    <n v="500.00000000000011"/>
    <n v="200.00000000000006"/>
    <n v="0.4"/>
  </r>
  <r>
    <x v="0"/>
    <n v="1185732"/>
    <x v="206"/>
    <x v="3"/>
    <x v="37"/>
    <x v="40"/>
    <x v="0"/>
    <n v="0.20000000000000004"/>
    <n v="4750"/>
    <n v="950.00000000000023"/>
    <n v="285.00000000000006"/>
    <n v="0.3"/>
  </r>
  <r>
    <x v="0"/>
    <n v="1185732"/>
    <x v="206"/>
    <x v="3"/>
    <x v="37"/>
    <x v="40"/>
    <x v="1"/>
    <n v="0.20000000000000004"/>
    <n v="1750"/>
    <n v="350.00000000000006"/>
    <n v="122.50000000000001"/>
    <n v="0.35"/>
  </r>
  <r>
    <x v="0"/>
    <n v="1185732"/>
    <x v="206"/>
    <x v="3"/>
    <x v="37"/>
    <x v="40"/>
    <x v="2"/>
    <n v="0.10000000000000003"/>
    <n v="1750"/>
    <n v="175.00000000000006"/>
    <n v="52.500000000000014"/>
    <n v="0.3"/>
  </r>
  <r>
    <x v="0"/>
    <n v="1185732"/>
    <x v="206"/>
    <x v="3"/>
    <x v="37"/>
    <x v="40"/>
    <x v="3"/>
    <n v="0.14999999999999997"/>
    <n v="1000"/>
    <n v="149.99999999999997"/>
    <n v="44.999999999999993"/>
    <n v="0.3"/>
  </r>
  <r>
    <x v="0"/>
    <n v="1185732"/>
    <x v="206"/>
    <x v="3"/>
    <x v="37"/>
    <x v="40"/>
    <x v="4"/>
    <n v="0.6"/>
    <n v="1250"/>
    <n v="750"/>
    <n v="375"/>
    <n v="0.5"/>
  </r>
  <r>
    <x v="0"/>
    <n v="1185732"/>
    <x v="206"/>
    <x v="3"/>
    <x v="37"/>
    <x v="40"/>
    <x v="5"/>
    <n v="0.5"/>
    <n v="2500"/>
    <n v="1250"/>
    <n v="500"/>
    <n v="0.4"/>
  </r>
  <r>
    <x v="0"/>
    <n v="1185732"/>
    <x v="246"/>
    <x v="3"/>
    <x v="37"/>
    <x v="40"/>
    <x v="0"/>
    <n v="0.6"/>
    <n v="5200"/>
    <n v="3120"/>
    <n v="936"/>
    <n v="0.3"/>
  </r>
  <r>
    <x v="0"/>
    <n v="1185732"/>
    <x v="246"/>
    <x v="3"/>
    <x v="37"/>
    <x v="40"/>
    <x v="1"/>
    <n v="0.4"/>
    <n v="2250"/>
    <n v="900"/>
    <n v="315"/>
    <n v="0.35"/>
  </r>
  <r>
    <x v="0"/>
    <n v="1185732"/>
    <x v="246"/>
    <x v="3"/>
    <x v="37"/>
    <x v="40"/>
    <x v="2"/>
    <n v="0.35000000000000003"/>
    <n v="2000"/>
    <n v="700.00000000000011"/>
    <n v="210.00000000000003"/>
    <n v="0.3"/>
  </r>
  <r>
    <x v="0"/>
    <n v="1185732"/>
    <x v="246"/>
    <x v="3"/>
    <x v="37"/>
    <x v="40"/>
    <x v="3"/>
    <n v="0.35000000000000003"/>
    <n v="1250"/>
    <n v="437.50000000000006"/>
    <n v="131.25"/>
    <n v="0.3"/>
  </r>
  <r>
    <x v="0"/>
    <n v="1185732"/>
    <x v="246"/>
    <x v="3"/>
    <x v="37"/>
    <x v="40"/>
    <x v="4"/>
    <n v="0.44999999999999996"/>
    <n v="1500"/>
    <n v="674.99999999999989"/>
    <n v="337.49999999999994"/>
    <n v="0.5"/>
  </r>
  <r>
    <x v="0"/>
    <n v="1185732"/>
    <x v="246"/>
    <x v="3"/>
    <x v="37"/>
    <x v="40"/>
    <x v="5"/>
    <n v="0.49999999999999994"/>
    <n v="2750"/>
    <n v="1374.9999999999998"/>
    <n v="549.99999999999989"/>
    <n v="0.4"/>
  </r>
  <r>
    <x v="0"/>
    <n v="1185732"/>
    <x v="247"/>
    <x v="3"/>
    <x v="37"/>
    <x v="40"/>
    <x v="0"/>
    <n v="0.35000000000000003"/>
    <n v="5250"/>
    <n v="1837.5000000000002"/>
    <n v="551.25"/>
    <n v="0.3"/>
  </r>
  <r>
    <x v="0"/>
    <n v="1185732"/>
    <x v="247"/>
    <x v="3"/>
    <x v="37"/>
    <x v="40"/>
    <x v="1"/>
    <n v="0.3000000000000001"/>
    <n v="2750"/>
    <n v="825.00000000000023"/>
    <n v="288.75000000000006"/>
    <n v="0.35"/>
  </r>
  <r>
    <x v="0"/>
    <n v="1185732"/>
    <x v="247"/>
    <x v="3"/>
    <x v="37"/>
    <x v="40"/>
    <x v="2"/>
    <n v="0.25000000000000006"/>
    <n v="2000"/>
    <n v="500.00000000000011"/>
    <n v="150.00000000000003"/>
    <n v="0.3"/>
  </r>
  <r>
    <x v="0"/>
    <n v="1185732"/>
    <x v="247"/>
    <x v="3"/>
    <x v="37"/>
    <x v="40"/>
    <x v="3"/>
    <n v="0.25000000000000006"/>
    <n v="1750"/>
    <n v="437.50000000000011"/>
    <n v="131.25000000000003"/>
    <n v="0.3"/>
  </r>
  <r>
    <x v="0"/>
    <n v="1185732"/>
    <x v="247"/>
    <x v="3"/>
    <x v="37"/>
    <x v="40"/>
    <x v="4"/>
    <n v="0.35000000000000003"/>
    <n v="1750"/>
    <n v="612.50000000000011"/>
    <n v="306.25000000000006"/>
    <n v="0.5"/>
  </r>
  <r>
    <x v="0"/>
    <n v="1185732"/>
    <x v="247"/>
    <x v="3"/>
    <x v="37"/>
    <x v="40"/>
    <x v="5"/>
    <n v="0.55000000000000004"/>
    <n v="3250"/>
    <n v="1787.5000000000002"/>
    <n v="715.00000000000011"/>
    <n v="0.4"/>
  </r>
  <r>
    <x v="0"/>
    <n v="1185732"/>
    <x v="116"/>
    <x v="3"/>
    <x v="37"/>
    <x v="40"/>
    <x v="0"/>
    <n v="0.5"/>
    <n v="5500"/>
    <n v="2750"/>
    <n v="825"/>
    <n v="0.3"/>
  </r>
  <r>
    <x v="0"/>
    <n v="1185732"/>
    <x v="116"/>
    <x v="3"/>
    <x v="37"/>
    <x v="40"/>
    <x v="1"/>
    <n v="0.45000000000000007"/>
    <n v="3000"/>
    <n v="1350.0000000000002"/>
    <n v="472.50000000000006"/>
    <n v="0.35"/>
  </r>
  <r>
    <x v="0"/>
    <n v="1185732"/>
    <x v="116"/>
    <x v="3"/>
    <x v="37"/>
    <x v="40"/>
    <x v="2"/>
    <n v="0.4"/>
    <n v="2250"/>
    <n v="900"/>
    <n v="270"/>
    <n v="0.3"/>
  </r>
  <r>
    <x v="0"/>
    <n v="1185732"/>
    <x v="116"/>
    <x v="3"/>
    <x v="37"/>
    <x v="40"/>
    <x v="3"/>
    <n v="0.4"/>
    <n v="1750"/>
    <n v="700"/>
    <n v="210"/>
    <n v="0.3"/>
  </r>
  <r>
    <x v="0"/>
    <n v="1185732"/>
    <x v="116"/>
    <x v="3"/>
    <x v="37"/>
    <x v="40"/>
    <x v="4"/>
    <n v="0.5"/>
    <n v="2000"/>
    <n v="1000"/>
    <n v="500"/>
    <n v="0.5"/>
  </r>
  <r>
    <x v="0"/>
    <n v="1185732"/>
    <x v="116"/>
    <x v="3"/>
    <x v="37"/>
    <x v="40"/>
    <x v="5"/>
    <n v="0.55000000000000004"/>
    <n v="3750"/>
    <n v="2062.5"/>
    <n v="825"/>
    <n v="0.4"/>
  </r>
  <r>
    <x v="0"/>
    <n v="1185732"/>
    <x v="208"/>
    <x v="3"/>
    <x v="37"/>
    <x v="40"/>
    <x v="0"/>
    <n v="0.5"/>
    <n v="5250"/>
    <n v="2625"/>
    <n v="787.5"/>
    <n v="0.3"/>
  </r>
  <r>
    <x v="0"/>
    <n v="1185732"/>
    <x v="208"/>
    <x v="3"/>
    <x v="37"/>
    <x v="40"/>
    <x v="1"/>
    <n v="0.45000000000000007"/>
    <n v="3000"/>
    <n v="1350.0000000000002"/>
    <n v="472.50000000000006"/>
    <n v="0.35"/>
  </r>
  <r>
    <x v="0"/>
    <n v="1185732"/>
    <x v="208"/>
    <x v="3"/>
    <x v="37"/>
    <x v="40"/>
    <x v="2"/>
    <n v="0.4"/>
    <n v="2250"/>
    <n v="900"/>
    <n v="270"/>
    <n v="0.3"/>
  </r>
  <r>
    <x v="0"/>
    <n v="1185732"/>
    <x v="208"/>
    <x v="3"/>
    <x v="37"/>
    <x v="40"/>
    <x v="3"/>
    <n v="0.4"/>
    <n v="2000"/>
    <n v="800"/>
    <n v="240"/>
    <n v="0.3"/>
  </r>
  <r>
    <x v="0"/>
    <n v="1185732"/>
    <x v="208"/>
    <x v="3"/>
    <x v="37"/>
    <x v="40"/>
    <x v="4"/>
    <n v="0.5"/>
    <n v="1750"/>
    <n v="875"/>
    <n v="437.5"/>
    <n v="0.5"/>
  </r>
  <r>
    <x v="0"/>
    <n v="1185732"/>
    <x v="208"/>
    <x v="3"/>
    <x v="37"/>
    <x v="40"/>
    <x v="5"/>
    <n v="0.55000000000000004"/>
    <n v="3500"/>
    <n v="1925.0000000000002"/>
    <n v="770.00000000000011"/>
    <n v="0.4"/>
  </r>
  <r>
    <x v="0"/>
    <n v="1185732"/>
    <x v="248"/>
    <x v="3"/>
    <x v="37"/>
    <x v="40"/>
    <x v="0"/>
    <n v="0.35000000000000003"/>
    <n v="4750"/>
    <n v="1662.5000000000002"/>
    <n v="498.75000000000006"/>
    <n v="0.3"/>
  </r>
  <r>
    <x v="0"/>
    <n v="1185732"/>
    <x v="248"/>
    <x v="3"/>
    <x v="37"/>
    <x v="40"/>
    <x v="1"/>
    <n v="0.3000000000000001"/>
    <n v="2750"/>
    <n v="825.00000000000023"/>
    <n v="288.75000000000006"/>
    <n v="0.35"/>
  </r>
  <r>
    <x v="0"/>
    <n v="1185732"/>
    <x v="248"/>
    <x v="3"/>
    <x v="37"/>
    <x v="40"/>
    <x v="2"/>
    <n v="0.25000000000000006"/>
    <n v="1750"/>
    <n v="437.50000000000011"/>
    <n v="131.25000000000003"/>
    <n v="0.3"/>
  </r>
  <r>
    <x v="0"/>
    <n v="1185732"/>
    <x v="248"/>
    <x v="3"/>
    <x v="37"/>
    <x v="40"/>
    <x v="3"/>
    <n v="0.25000000000000006"/>
    <n v="1500"/>
    <n v="375.00000000000006"/>
    <n v="112.50000000000001"/>
    <n v="0.3"/>
  </r>
  <r>
    <x v="0"/>
    <n v="1185732"/>
    <x v="248"/>
    <x v="3"/>
    <x v="37"/>
    <x v="40"/>
    <x v="4"/>
    <n v="0.35000000000000003"/>
    <n v="1500"/>
    <n v="525"/>
    <n v="262.5"/>
    <n v="0.5"/>
  </r>
  <r>
    <x v="0"/>
    <n v="1185732"/>
    <x v="248"/>
    <x v="3"/>
    <x v="37"/>
    <x v="40"/>
    <x v="5"/>
    <n v="0.4"/>
    <n v="2250"/>
    <n v="900"/>
    <n v="360"/>
    <n v="0.4"/>
  </r>
  <r>
    <x v="0"/>
    <n v="1185732"/>
    <x v="249"/>
    <x v="3"/>
    <x v="37"/>
    <x v="40"/>
    <x v="0"/>
    <n v="0.44999999999999996"/>
    <n v="4000"/>
    <n v="1799.9999999999998"/>
    <n v="539.99999999999989"/>
    <n v="0.3"/>
  </r>
  <r>
    <x v="0"/>
    <n v="1185732"/>
    <x v="249"/>
    <x v="3"/>
    <x v="37"/>
    <x v="40"/>
    <x v="1"/>
    <n v="0.35000000000000003"/>
    <n v="2500"/>
    <n v="875.00000000000011"/>
    <n v="306.25"/>
    <n v="0.35"/>
  </r>
  <r>
    <x v="0"/>
    <n v="1185732"/>
    <x v="249"/>
    <x v="3"/>
    <x v="37"/>
    <x v="40"/>
    <x v="2"/>
    <n v="0.35000000000000003"/>
    <n v="1500"/>
    <n v="525"/>
    <n v="157.5"/>
    <n v="0.3"/>
  </r>
  <r>
    <x v="0"/>
    <n v="1185732"/>
    <x v="249"/>
    <x v="3"/>
    <x v="37"/>
    <x v="40"/>
    <x v="3"/>
    <n v="0.35000000000000003"/>
    <n v="1250"/>
    <n v="437.50000000000006"/>
    <n v="131.25"/>
    <n v="0.3"/>
  </r>
  <r>
    <x v="0"/>
    <n v="1185732"/>
    <x v="249"/>
    <x v="3"/>
    <x v="37"/>
    <x v="40"/>
    <x v="4"/>
    <n v="0.44999999999999996"/>
    <n v="1250"/>
    <n v="562.5"/>
    <n v="281.25"/>
    <n v="0.5"/>
  </r>
  <r>
    <x v="0"/>
    <n v="1185732"/>
    <x v="249"/>
    <x v="3"/>
    <x v="37"/>
    <x v="40"/>
    <x v="5"/>
    <n v="0.49999999999999983"/>
    <n v="2500"/>
    <n v="1249.9999999999995"/>
    <n v="499.99999999999983"/>
    <n v="0.4"/>
  </r>
  <r>
    <x v="0"/>
    <n v="1185732"/>
    <x v="210"/>
    <x v="3"/>
    <x v="37"/>
    <x v="40"/>
    <x v="0"/>
    <n v="0.44999999999999996"/>
    <n v="4000"/>
    <n v="1799.9999999999998"/>
    <n v="539.99999999999989"/>
    <n v="0.3"/>
  </r>
  <r>
    <x v="0"/>
    <n v="1185732"/>
    <x v="210"/>
    <x v="3"/>
    <x v="37"/>
    <x v="40"/>
    <x v="1"/>
    <n v="0.35000000000000003"/>
    <n v="2750"/>
    <n v="962.50000000000011"/>
    <n v="336.875"/>
    <n v="0.35"/>
  </r>
  <r>
    <x v="0"/>
    <n v="1185732"/>
    <x v="210"/>
    <x v="3"/>
    <x v="37"/>
    <x v="40"/>
    <x v="2"/>
    <n v="0.35000000000000003"/>
    <n v="2200"/>
    <n v="770.00000000000011"/>
    <n v="231.00000000000003"/>
    <n v="0.3"/>
  </r>
  <r>
    <x v="0"/>
    <n v="1185732"/>
    <x v="210"/>
    <x v="3"/>
    <x v="37"/>
    <x v="40"/>
    <x v="3"/>
    <n v="0.35000000000000003"/>
    <n v="2000"/>
    <n v="700.00000000000011"/>
    <n v="210.00000000000003"/>
    <n v="0.3"/>
  </r>
  <r>
    <x v="0"/>
    <n v="1185732"/>
    <x v="210"/>
    <x v="3"/>
    <x v="37"/>
    <x v="40"/>
    <x v="4"/>
    <n v="0.6"/>
    <n v="1750"/>
    <n v="1050"/>
    <n v="525"/>
    <n v="0.5"/>
  </r>
  <r>
    <x v="0"/>
    <n v="1185732"/>
    <x v="210"/>
    <x v="3"/>
    <x v="37"/>
    <x v="40"/>
    <x v="5"/>
    <n v="0.64999999999999991"/>
    <n v="2750"/>
    <n v="1787.4999999999998"/>
    <n v="715"/>
    <n v="0.4"/>
  </r>
  <r>
    <x v="0"/>
    <n v="1185732"/>
    <x v="211"/>
    <x v="3"/>
    <x v="37"/>
    <x v="40"/>
    <x v="0"/>
    <n v="0.6"/>
    <n v="5250"/>
    <n v="3150"/>
    <n v="945"/>
    <n v="0.3"/>
  </r>
  <r>
    <x v="0"/>
    <n v="1185732"/>
    <x v="211"/>
    <x v="3"/>
    <x v="37"/>
    <x v="40"/>
    <x v="1"/>
    <n v="0.5"/>
    <n v="3250"/>
    <n v="1625"/>
    <n v="568.75"/>
    <n v="0.35"/>
  </r>
  <r>
    <x v="0"/>
    <n v="1185732"/>
    <x v="211"/>
    <x v="3"/>
    <x v="37"/>
    <x v="40"/>
    <x v="2"/>
    <n v="0.5"/>
    <n v="2750"/>
    <n v="1375"/>
    <n v="412.5"/>
    <n v="0.3"/>
  </r>
  <r>
    <x v="0"/>
    <n v="1185732"/>
    <x v="211"/>
    <x v="3"/>
    <x v="37"/>
    <x v="40"/>
    <x v="3"/>
    <n v="0.5"/>
    <n v="2250"/>
    <n v="1125"/>
    <n v="337.5"/>
    <n v="0.3"/>
  </r>
  <r>
    <x v="0"/>
    <n v="1185732"/>
    <x v="211"/>
    <x v="3"/>
    <x v="37"/>
    <x v="40"/>
    <x v="4"/>
    <n v="0.6"/>
    <n v="2250"/>
    <n v="1350"/>
    <n v="675"/>
    <n v="0.5"/>
  </r>
  <r>
    <x v="0"/>
    <n v="1185732"/>
    <x v="211"/>
    <x v="3"/>
    <x v="37"/>
    <x v="40"/>
    <x v="5"/>
    <n v="0.64999999999999991"/>
    <n v="3250"/>
    <n v="2112.4999999999995"/>
    <n v="844.99999999999989"/>
    <n v="0.4"/>
  </r>
  <r>
    <x v="0"/>
    <n v="1185732"/>
    <x v="66"/>
    <x v="3"/>
    <x v="38"/>
    <x v="41"/>
    <x v="0"/>
    <n v="0.30000000000000004"/>
    <n v="4500"/>
    <n v="1350.0000000000002"/>
    <n v="405.00000000000006"/>
    <n v="0.3"/>
  </r>
  <r>
    <x v="0"/>
    <n v="1185732"/>
    <x v="66"/>
    <x v="3"/>
    <x v="38"/>
    <x v="41"/>
    <x v="1"/>
    <n v="0.30000000000000004"/>
    <n v="2500"/>
    <n v="750.00000000000011"/>
    <n v="262.5"/>
    <n v="0.35"/>
  </r>
  <r>
    <x v="0"/>
    <n v="1185732"/>
    <x v="66"/>
    <x v="3"/>
    <x v="38"/>
    <x v="41"/>
    <x v="2"/>
    <n v="0.20000000000000007"/>
    <n v="2500"/>
    <n v="500.00000000000017"/>
    <n v="150.00000000000006"/>
    <n v="0.3"/>
  </r>
  <r>
    <x v="0"/>
    <n v="1185732"/>
    <x v="66"/>
    <x v="3"/>
    <x v="38"/>
    <x v="41"/>
    <x v="3"/>
    <n v="0.25000000000000006"/>
    <n v="1000"/>
    <n v="250.00000000000006"/>
    <n v="75.000000000000014"/>
    <n v="0.3"/>
  </r>
  <r>
    <x v="0"/>
    <n v="1185732"/>
    <x v="66"/>
    <x v="3"/>
    <x v="38"/>
    <x v="41"/>
    <x v="4"/>
    <n v="0.39999999999999997"/>
    <n v="1500"/>
    <n v="600"/>
    <n v="300"/>
    <n v="0.5"/>
  </r>
  <r>
    <x v="0"/>
    <n v="1185732"/>
    <x v="66"/>
    <x v="3"/>
    <x v="38"/>
    <x v="41"/>
    <x v="5"/>
    <n v="0.30000000000000004"/>
    <n v="2500"/>
    <n v="750.00000000000011"/>
    <n v="300.00000000000006"/>
    <n v="0.4"/>
  </r>
  <r>
    <x v="0"/>
    <n v="1185732"/>
    <x v="67"/>
    <x v="3"/>
    <x v="38"/>
    <x v="41"/>
    <x v="0"/>
    <n v="0.30000000000000004"/>
    <n v="5000"/>
    <n v="1500.0000000000002"/>
    <n v="450.00000000000006"/>
    <n v="0.3"/>
  </r>
  <r>
    <x v="0"/>
    <n v="1185732"/>
    <x v="67"/>
    <x v="3"/>
    <x v="38"/>
    <x v="41"/>
    <x v="1"/>
    <n v="0.30000000000000004"/>
    <n v="1500"/>
    <n v="450.00000000000006"/>
    <n v="157.5"/>
    <n v="0.35"/>
  </r>
  <r>
    <x v="0"/>
    <n v="1185732"/>
    <x v="67"/>
    <x v="3"/>
    <x v="38"/>
    <x v="41"/>
    <x v="2"/>
    <n v="0.20000000000000007"/>
    <n v="2000"/>
    <n v="400.00000000000011"/>
    <n v="120.00000000000003"/>
    <n v="0.3"/>
  </r>
  <r>
    <x v="0"/>
    <n v="1185732"/>
    <x v="67"/>
    <x v="3"/>
    <x v="38"/>
    <x v="41"/>
    <x v="3"/>
    <n v="0.25000000000000006"/>
    <n v="750"/>
    <n v="187.50000000000003"/>
    <n v="56.250000000000007"/>
    <n v="0.3"/>
  </r>
  <r>
    <x v="0"/>
    <n v="1185732"/>
    <x v="67"/>
    <x v="3"/>
    <x v="38"/>
    <x v="41"/>
    <x v="4"/>
    <n v="0.39999999999999997"/>
    <n v="1500"/>
    <n v="600"/>
    <n v="300"/>
    <n v="0.5"/>
  </r>
  <r>
    <x v="0"/>
    <n v="1185732"/>
    <x v="67"/>
    <x v="3"/>
    <x v="38"/>
    <x v="41"/>
    <x v="5"/>
    <n v="0.14999999999999997"/>
    <n v="2500"/>
    <n v="374.99999999999994"/>
    <n v="149.99999999999997"/>
    <n v="0.4"/>
  </r>
  <r>
    <x v="0"/>
    <n v="1185732"/>
    <x v="68"/>
    <x v="3"/>
    <x v="38"/>
    <x v="41"/>
    <x v="0"/>
    <n v="0.20000000000000004"/>
    <n v="4700"/>
    <n v="940.00000000000023"/>
    <n v="282.00000000000006"/>
    <n v="0.3"/>
  </r>
  <r>
    <x v="0"/>
    <n v="1185732"/>
    <x v="68"/>
    <x v="3"/>
    <x v="38"/>
    <x v="41"/>
    <x v="1"/>
    <n v="0.20000000000000004"/>
    <n v="1750"/>
    <n v="350.00000000000006"/>
    <n v="122.50000000000001"/>
    <n v="0.35"/>
  </r>
  <r>
    <x v="0"/>
    <n v="1185732"/>
    <x v="68"/>
    <x v="3"/>
    <x v="38"/>
    <x v="41"/>
    <x v="2"/>
    <n v="0.10000000000000003"/>
    <n v="2250"/>
    <n v="225.00000000000009"/>
    <n v="67.500000000000028"/>
    <n v="0.3"/>
  </r>
  <r>
    <x v="0"/>
    <n v="1185732"/>
    <x v="68"/>
    <x v="3"/>
    <x v="38"/>
    <x v="41"/>
    <x v="3"/>
    <n v="0.14999999999999997"/>
    <n v="750"/>
    <n v="112.49999999999997"/>
    <n v="33.749999999999993"/>
    <n v="0.3"/>
  </r>
  <r>
    <x v="0"/>
    <n v="1185732"/>
    <x v="68"/>
    <x v="3"/>
    <x v="38"/>
    <x v="41"/>
    <x v="4"/>
    <n v="0.30000000000000004"/>
    <n v="1250"/>
    <n v="375.00000000000006"/>
    <n v="187.50000000000003"/>
    <n v="0.5"/>
  </r>
  <r>
    <x v="0"/>
    <n v="1185732"/>
    <x v="68"/>
    <x v="3"/>
    <x v="38"/>
    <x v="41"/>
    <x v="5"/>
    <n v="0.20000000000000004"/>
    <n v="2250"/>
    <n v="450.00000000000011"/>
    <n v="180.00000000000006"/>
    <n v="0.4"/>
  </r>
  <r>
    <x v="0"/>
    <n v="1185732"/>
    <x v="69"/>
    <x v="3"/>
    <x v="38"/>
    <x v="41"/>
    <x v="0"/>
    <n v="0.20000000000000004"/>
    <n v="4500"/>
    <n v="900.00000000000023"/>
    <n v="270.00000000000006"/>
    <n v="0.3"/>
  </r>
  <r>
    <x v="0"/>
    <n v="1185732"/>
    <x v="69"/>
    <x v="3"/>
    <x v="38"/>
    <x v="41"/>
    <x v="1"/>
    <n v="0.20000000000000004"/>
    <n v="1500"/>
    <n v="300.00000000000006"/>
    <n v="105.00000000000001"/>
    <n v="0.35"/>
  </r>
  <r>
    <x v="0"/>
    <n v="1185732"/>
    <x v="69"/>
    <x v="3"/>
    <x v="38"/>
    <x v="41"/>
    <x v="2"/>
    <n v="0.10000000000000003"/>
    <n v="1500"/>
    <n v="150.00000000000006"/>
    <n v="45.000000000000014"/>
    <n v="0.3"/>
  </r>
  <r>
    <x v="0"/>
    <n v="1185732"/>
    <x v="69"/>
    <x v="3"/>
    <x v="38"/>
    <x v="41"/>
    <x v="3"/>
    <n v="0.14999999999999997"/>
    <n v="750"/>
    <n v="112.49999999999997"/>
    <n v="33.749999999999993"/>
    <n v="0.3"/>
  </r>
  <r>
    <x v="0"/>
    <n v="1185732"/>
    <x v="69"/>
    <x v="3"/>
    <x v="38"/>
    <x v="41"/>
    <x v="4"/>
    <n v="0.6"/>
    <n v="1000"/>
    <n v="600"/>
    <n v="300"/>
    <n v="0.5"/>
  </r>
  <r>
    <x v="0"/>
    <n v="1185732"/>
    <x v="69"/>
    <x v="3"/>
    <x v="38"/>
    <x v="41"/>
    <x v="5"/>
    <n v="0.5"/>
    <n v="2250"/>
    <n v="1125"/>
    <n v="450"/>
    <n v="0.4"/>
  </r>
  <r>
    <x v="0"/>
    <n v="1185732"/>
    <x v="70"/>
    <x v="3"/>
    <x v="38"/>
    <x v="41"/>
    <x v="0"/>
    <n v="0.6"/>
    <n v="4950"/>
    <n v="2970"/>
    <n v="891"/>
    <n v="0.3"/>
  </r>
  <r>
    <x v="0"/>
    <n v="1185732"/>
    <x v="70"/>
    <x v="3"/>
    <x v="38"/>
    <x v="41"/>
    <x v="1"/>
    <n v="0.4"/>
    <n v="2000"/>
    <n v="800"/>
    <n v="280"/>
    <n v="0.35"/>
  </r>
  <r>
    <x v="0"/>
    <n v="1185732"/>
    <x v="70"/>
    <x v="3"/>
    <x v="38"/>
    <x v="41"/>
    <x v="2"/>
    <n v="0.35000000000000003"/>
    <n v="1750"/>
    <n v="612.50000000000011"/>
    <n v="183.75000000000003"/>
    <n v="0.3"/>
  </r>
  <r>
    <x v="0"/>
    <n v="1185732"/>
    <x v="70"/>
    <x v="3"/>
    <x v="38"/>
    <x v="41"/>
    <x v="3"/>
    <n v="0.35000000000000003"/>
    <n v="1500"/>
    <n v="525"/>
    <n v="157.5"/>
    <n v="0.3"/>
  </r>
  <r>
    <x v="0"/>
    <n v="1185732"/>
    <x v="70"/>
    <x v="3"/>
    <x v="38"/>
    <x v="41"/>
    <x v="4"/>
    <n v="0.44999999999999996"/>
    <n v="1750"/>
    <n v="787.49999999999989"/>
    <n v="393.74999999999994"/>
    <n v="0.5"/>
  </r>
  <r>
    <x v="0"/>
    <n v="1185732"/>
    <x v="70"/>
    <x v="3"/>
    <x v="38"/>
    <x v="41"/>
    <x v="5"/>
    <n v="0.49999999999999994"/>
    <n v="3000"/>
    <n v="1499.9999999999998"/>
    <n v="599.99999999999989"/>
    <n v="0.4"/>
  </r>
  <r>
    <x v="0"/>
    <n v="1185732"/>
    <x v="71"/>
    <x v="3"/>
    <x v="38"/>
    <x v="41"/>
    <x v="0"/>
    <n v="0.35000000000000003"/>
    <n v="5500"/>
    <n v="1925.0000000000002"/>
    <n v="577.5"/>
    <n v="0.3"/>
  </r>
  <r>
    <x v="0"/>
    <n v="1185732"/>
    <x v="71"/>
    <x v="3"/>
    <x v="38"/>
    <x v="41"/>
    <x v="1"/>
    <n v="0.3000000000000001"/>
    <n v="3000"/>
    <n v="900.00000000000034"/>
    <n v="315.00000000000011"/>
    <n v="0.35"/>
  </r>
  <r>
    <x v="0"/>
    <n v="1185732"/>
    <x v="71"/>
    <x v="3"/>
    <x v="38"/>
    <x v="41"/>
    <x v="2"/>
    <n v="0.25000000000000006"/>
    <n v="2000"/>
    <n v="500.00000000000011"/>
    <n v="150.00000000000003"/>
    <n v="0.3"/>
  </r>
  <r>
    <x v="0"/>
    <n v="1185732"/>
    <x v="71"/>
    <x v="3"/>
    <x v="38"/>
    <x v="41"/>
    <x v="3"/>
    <n v="0.25000000000000006"/>
    <n v="1750"/>
    <n v="437.50000000000011"/>
    <n v="131.25000000000003"/>
    <n v="0.3"/>
  </r>
  <r>
    <x v="0"/>
    <n v="1185732"/>
    <x v="71"/>
    <x v="3"/>
    <x v="38"/>
    <x v="41"/>
    <x v="4"/>
    <n v="0.35000000000000003"/>
    <n v="1750"/>
    <n v="612.50000000000011"/>
    <n v="306.25000000000006"/>
    <n v="0.5"/>
  </r>
  <r>
    <x v="0"/>
    <n v="1185732"/>
    <x v="71"/>
    <x v="3"/>
    <x v="38"/>
    <x v="41"/>
    <x v="5"/>
    <n v="0.55000000000000004"/>
    <n v="3250"/>
    <n v="1787.5000000000002"/>
    <n v="715.00000000000011"/>
    <n v="0.4"/>
  </r>
  <r>
    <x v="0"/>
    <n v="1185732"/>
    <x v="72"/>
    <x v="3"/>
    <x v="38"/>
    <x v="41"/>
    <x v="0"/>
    <n v="0.5"/>
    <n v="5500"/>
    <n v="2750"/>
    <n v="825"/>
    <n v="0.3"/>
  </r>
  <r>
    <x v="0"/>
    <n v="1185732"/>
    <x v="72"/>
    <x v="3"/>
    <x v="38"/>
    <x v="41"/>
    <x v="1"/>
    <n v="0.45000000000000007"/>
    <n v="3000"/>
    <n v="1350.0000000000002"/>
    <n v="472.50000000000006"/>
    <n v="0.35"/>
  </r>
  <r>
    <x v="0"/>
    <n v="1185732"/>
    <x v="72"/>
    <x v="3"/>
    <x v="38"/>
    <x v="41"/>
    <x v="2"/>
    <n v="0.4"/>
    <n v="2250"/>
    <n v="900"/>
    <n v="270"/>
    <n v="0.3"/>
  </r>
  <r>
    <x v="0"/>
    <n v="1185732"/>
    <x v="72"/>
    <x v="3"/>
    <x v="38"/>
    <x v="41"/>
    <x v="3"/>
    <n v="0.4"/>
    <n v="1750"/>
    <n v="700"/>
    <n v="210"/>
    <n v="0.3"/>
  </r>
  <r>
    <x v="0"/>
    <n v="1185732"/>
    <x v="72"/>
    <x v="3"/>
    <x v="38"/>
    <x v="41"/>
    <x v="4"/>
    <n v="0.5"/>
    <n v="2000"/>
    <n v="1000"/>
    <n v="500"/>
    <n v="0.5"/>
  </r>
  <r>
    <x v="0"/>
    <n v="1185732"/>
    <x v="72"/>
    <x v="3"/>
    <x v="38"/>
    <x v="41"/>
    <x v="5"/>
    <n v="0.55000000000000004"/>
    <n v="3750"/>
    <n v="2062.5"/>
    <n v="825"/>
    <n v="0.4"/>
  </r>
  <r>
    <x v="0"/>
    <n v="1185732"/>
    <x v="73"/>
    <x v="3"/>
    <x v="38"/>
    <x v="41"/>
    <x v="0"/>
    <n v="0.5"/>
    <n v="5250"/>
    <n v="2625"/>
    <n v="787.5"/>
    <n v="0.3"/>
  </r>
  <r>
    <x v="0"/>
    <n v="1185732"/>
    <x v="73"/>
    <x v="3"/>
    <x v="38"/>
    <x v="41"/>
    <x v="1"/>
    <n v="0.45000000000000007"/>
    <n v="3000"/>
    <n v="1350.0000000000002"/>
    <n v="472.50000000000006"/>
    <n v="0.35"/>
  </r>
  <r>
    <x v="0"/>
    <n v="1185732"/>
    <x v="73"/>
    <x v="3"/>
    <x v="38"/>
    <x v="41"/>
    <x v="2"/>
    <n v="0.4"/>
    <n v="2250"/>
    <n v="900"/>
    <n v="270"/>
    <n v="0.3"/>
  </r>
  <r>
    <x v="0"/>
    <n v="1185732"/>
    <x v="73"/>
    <x v="3"/>
    <x v="38"/>
    <x v="41"/>
    <x v="3"/>
    <n v="0.4"/>
    <n v="2000"/>
    <n v="800"/>
    <n v="240"/>
    <n v="0.3"/>
  </r>
  <r>
    <x v="0"/>
    <n v="1185732"/>
    <x v="73"/>
    <x v="3"/>
    <x v="38"/>
    <x v="41"/>
    <x v="4"/>
    <n v="0.5"/>
    <n v="1750"/>
    <n v="875"/>
    <n v="437.5"/>
    <n v="0.5"/>
  </r>
  <r>
    <x v="0"/>
    <n v="1185732"/>
    <x v="73"/>
    <x v="3"/>
    <x v="38"/>
    <x v="41"/>
    <x v="5"/>
    <n v="0.55000000000000004"/>
    <n v="3500"/>
    <n v="1925.0000000000002"/>
    <n v="770.00000000000011"/>
    <n v="0.4"/>
  </r>
  <r>
    <x v="0"/>
    <n v="1185732"/>
    <x v="74"/>
    <x v="3"/>
    <x v="38"/>
    <x v="41"/>
    <x v="0"/>
    <n v="0.35000000000000003"/>
    <n v="4750"/>
    <n v="1662.5000000000002"/>
    <n v="498.75000000000006"/>
    <n v="0.3"/>
  </r>
  <r>
    <x v="0"/>
    <n v="1185732"/>
    <x v="74"/>
    <x v="3"/>
    <x v="38"/>
    <x v="41"/>
    <x v="1"/>
    <n v="0.3000000000000001"/>
    <n v="2500"/>
    <n v="750.00000000000023"/>
    <n v="262.50000000000006"/>
    <n v="0.35"/>
  </r>
  <r>
    <x v="0"/>
    <n v="1185732"/>
    <x v="74"/>
    <x v="3"/>
    <x v="38"/>
    <x v="41"/>
    <x v="2"/>
    <n v="0.25000000000000006"/>
    <n v="1500"/>
    <n v="375.00000000000006"/>
    <n v="112.50000000000001"/>
    <n v="0.3"/>
  </r>
  <r>
    <x v="0"/>
    <n v="1185732"/>
    <x v="74"/>
    <x v="3"/>
    <x v="38"/>
    <x v="41"/>
    <x v="3"/>
    <n v="0.25000000000000006"/>
    <n v="1250"/>
    <n v="312.50000000000006"/>
    <n v="93.750000000000014"/>
    <n v="0.3"/>
  </r>
  <r>
    <x v="0"/>
    <n v="1185732"/>
    <x v="74"/>
    <x v="3"/>
    <x v="38"/>
    <x v="41"/>
    <x v="4"/>
    <n v="0.35000000000000003"/>
    <n v="1250"/>
    <n v="437.50000000000006"/>
    <n v="218.75000000000003"/>
    <n v="0.5"/>
  </r>
  <r>
    <x v="0"/>
    <n v="1185732"/>
    <x v="74"/>
    <x v="3"/>
    <x v="38"/>
    <x v="41"/>
    <x v="5"/>
    <n v="0.4"/>
    <n v="2000"/>
    <n v="800"/>
    <n v="320"/>
    <n v="0.4"/>
  </r>
  <r>
    <x v="0"/>
    <n v="1185732"/>
    <x v="75"/>
    <x v="3"/>
    <x v="38"/>
    <x v="41"/>
    <x v="0"/>
    <n v="0.44999999999999996"/>
    <n v="3750"/>
    <n v="1687.4999999999998"/>
    <n v="506.24999999999989"/>
    <n v="0.3"/>
  </r>
  <r>
    <x v="0"/>
    <n v="1185732"/>
    <x v="75"/>
    <x v="3"/>
    <x v="38"/>
    <x v="41"/>
    <x v="1"/>
    <n v="0.35000000000000003"/>
    <n v="2250"/>
    <n v="787.50000000000011"/>
    <n v="275.625"/>
    <n v="0.35"/>
  </r>
  <r>
    <x v="0"/>
    <n v="1185732"/>
    <x v="75"/>
    <x v="3"/>
    <x v="38"/>
    <x v="41"/>
    <x v="2"/>
    <n v="0.35000000000000003"/>
    <n v="1250"/>
    <n v="437.50000000000006"/>
    <n v="131.25"/>
    <n v="0.3"/>
  </r>
  <r>
    <x v="0"/>
    <n v="1185732"/>
    <x v="75"/>
    <x v="3"/>
    <x v="38"/>
    <x v="41"/>
    <x v="3"/>
    <n v="0.35000000000000003"/>
    <n v="1250"/>
    <n v="437.50000000000006"/>
    <n v="131.25"/>
    <n v="0.3"/>
  </r>
  <r>
    <x v="0"/>
    <n v="1185732"/>
    <x v="75"/>
    <x v="3"/>
    <x v="38"/>
    <x v="41"/>
    <x v="4"/>
    <n v="0.44999999999999996"/>
    <n v="1250"/>
    <n v="562.5"/>
    <n v="281.25"/>
    <n v="0.5"/>
  </r>
  <r>
    <x v="0"/>
    <n v="1185732"/>
    <x v="75"/>
    <x v="3"/>
    <x v="38"/>
    <x v="41"/>
    <x v="5"/>
    <n v="0.49999999999999983"/>
    <n v="2500"/>
    <n v="1249.9999999999995"/>
    <n v="499.99999999999983"/>
    <n v="0.4"/>
  </r>
  <r>
    <x v="0"/>
    <n v="1185732"/>
    <x v="76"/>
    <x v="3"/>
    <x v="38"/>
    <x v="41"/>
    <x v="0"/>
    <n v="0.44999999999999996"/>
    <n v="4000"/>
    <n v="1799.9999999999998"/>
    <n v="539.99999999999989"/>
    <n v="0.3"/>
  </r>
  <r>
    <x v="0"/>
    <n v="1185732"/>
    <x v="76"/>
    <x v="3"/>
    <x v="38"/>
    <x v="41"/>
    <x v="1"/>
    <n v="0.35000000000000003"/>
    <n v="3000"/>
    <n v="1050"/>
    <n v="367.5"/>
    <n v="0.35"/>
  </r>
  <r>
    <x v="0"/>
    <n v="1185732"/>
    <x v="76"/>
    <x v="3"/>
    <x v="38"/>
    <x v="41"/>
    <x v="2"/>
    <n v="0.35000000000000003"/>
    <n v="2450"/>
    <n v="857.50000000000011"/>
    <n v="257.25"/>
    <n v="0.3"/>
  </r>
  <r>
    <x v="0"/>
    <n v="1185732"/>
    <x v="76"/>
    <x v="3"/>
    <x v="38"/>
    <x v="41"/>
    <x v="3"/>
    <n v="0.35000000000000003"/>
    <n v="2250"/>
    <n v="787.50000000000011"/>
    <n v="236.25000000000003"/>
    <n v="0.3"/>
  </r>
  <r>
    <x v="0"/>
    <n v="1185732"/>
    <x v="76"/>
    <x v="3"/>
    <x v="38"/>
    <x v="41"/>
    <x v="4"/>
    <n v="0.6"/>
    <n v="2000"/>
    <n v="1200"/>
    <n v="600"/>
    <n v="0.5"/>
  </r>
  <r>
    <x v="0"/>
    <n v="1185732"/>
    <x v="76"/>
    <x v="3"/>
    <x v="38"/>
    <x v="41"/>
    <x v="5"/>
    <n v="0.64999999999999991"/>
    <n v="3000"/>
    <n v="1949.9999999999998"/>
    <n v="780"/>
    <n v="0.4"/>
  </r>
  <r>
    <x v="0"/>
    <n v="1185732"/>
    <x v="77"/>
    <x v="3"/>
    <x v="38"/>
    <x v="41"/>
    <x v="0"/>
    <n v="0.6"/>
    <n v="5500"/>
    <n v="3300"/>
    <n v="990"/>
    <n v="0.3"/>
  </r>
  <r>
    <x v="0"/>
    <n v="1185732"/>
    <x v="77"/>
    <x v="3"/>
    <x v="38"/>
    <x v="41"/>
    <x v="1"/>
    <n v="0.5"/>
    <n v="3500"/>
    <n v="1750"/>
    <n v="612.5"/>
    <n v="0.35"/>
  </r>
  <r>
    <x v="0"/>
    <n v="1185732"/>
    <x v="77"/>
    <x v="3"/>
    <x v="38"/>
    <x v="41"/>
    <x v="2"/>
    <n v="0.5"/>
    <n v="3000"/>
    <n v="1500"/>
    <n v="450"/>
    <n v="0.3"/>
  </r>
  <r>
    <x v="0"/>
    <n v="1185732"/>
    <x v="77"/>
    <x v="3"/>
    <x v="38"/>
    <x v="41"/>
    <x v="3"/>
    <n v="0.5"/>
    <n v="2500"/>
    <n v="1250"/>
    <n v="375"/>
    <n v="0.3"/>
  </r>
  <r>
    <x v="0"/>
    <n v="1185732"/>
    <x v="77"/>
    <x v="3"/>
    <x v="38"/>
    <x v="41"/>
    <x v="4"/>
    <n v="0.6"/>
    <n v="2500"/>
    <n v="1500"/>
    <n v="750"/>
    <n v="0.5"/>
  </r>
  <r>
    <x v="0"/>
    <n v="1185732"/>
    <x v="77"/>
    <x v="3"/>
    <x v="38"/>
    <x v="41"/>
    <x v="5"/>
    <n v="0.64999999999999991"/>
    <n v="3500"/>
    <n v="2274.9999999999995"/>
    <n v="909.99999999999989"/>
    <n v="0.4"/>
  </r>
  <r>
    <x v="0"/>
    <n v="1185732"/>
    <x v="136"/>
    <x v="3"/>
    <x v="39"/>
    <x v="42"/>
    <x v="0"/>
    <n v="0.35000000000000003"/>
    <n v="5000"/>
    <n v="1750.0000000000002"/>
    <n v="700.00000000000011"/>
    <n v="0.4"/>
  </r>
  <r>
    <x v="0"/>
    <n v="1185732"/>
    <x v="136"/>
    <x v="3"/>
    <x v="39"/>
    <x v="42"/>
    <x v="1"/>
    <n v="0.35000000000000003"/>
    <n v="3000"/>
    <n v="1050"/>
    <n v="420"/>
    <n v="0.4"/>
  </r>
  <r>
    <x v="0"/>
    <n v="1185732"/>
    <x v="136"/>
    <x v="3"/>
    <x v="39"/>
    <x v="42"/>
    <x v="2"/>
    <n v="0.25000000000000006"/>
    <n v="3000"/>
    <n v="750.00000000000011"/>
    <n v="262.5"/>
    <n v="0.35"/>
  </r>
  <r>
    <x v="0"/>
    <n v="1185732"/>
    <x v="136"/>
    <x v="3"/>
    <x v="39"/>
    <x v="42"/>
    <x v="3"/>
    <n v="0.30000000000000004"/>
    <n v="1500"/>
    <n v="450.00000000000006"/>
    <n v="157.5"/>
    <n v="0.35"/>
  </r>
  <r>
    <x v="0"/>
    <n v="1185732"/>
    <x v="136"/>
    <x v="3"/>
    <x v="39"/>
    <x v="42"/>
    <x v="4"/>
    <n v="0.44999999999999996"/>
    <n v="2000"/>
    <n v="899.99999999999989"/>
    <n v="269.99999999999994"/>
    <n v="0.3"/>
  </r>
  <r>
    <x v="0"/>
    <n v="1185732"/>
    <x v="136"/>
    <x v="3"/>
    <x v="39"/>
    <x v="42"/>
    <x v="5"/>
    <n v="0.35000000000000003"/>
    <n v="3000"/>
    <n v="1050"/>
    <n v="420"/>
    <n v="0.4"/>
  </r>
  <r>
    <x v="0"/>
    <n v="1185732"/>
    <x v="79"/>
    <x v="3"/>
    <x v="39"/>
    <x v="42"/>
    <x v="0"/>
    <n v="0.35000000000000003"/>
    <n v="5500"/>
    <n v="1925.0000000000002"/>
    <n v="770.00000000000011"/>
    <n v="0.4"/>
  </r>
  <r>
    <x v="0"/>
    <n v="1185732"/>
    <x v="79"/>
    <x v="3"/>
    <x v="39"/>
    <x v="42"/>
    <x v="1"/>
    <n v="0.35000000000000003"/>
    <n v="2000"/>
    <n v="700.00000000000011"/>
    <n v="280.00000000000006"/>
    <n v="0.4"/>
  </r>
  <r>
    <x v="0"/>
    <n v="1185732"/>
    <x v="79"/>
    <x v="3"/>
    <x v="39"/>
    <x v="42"/>
    <x v="2"/>
    <n v="0.25000000000000006"/>
    <n v="2500"/>
    <n v="625.00000000000011"/>
    <n v="218.75000000000003"/>
    <n v="0.35"/>
  </r>
  <r>
    <x v="0"/>
    <n v="1185732"/>
    <x v="79"/>
    <x v="3"/>
    <x v="39"/>
    <x v="42"/>
    <x v="3"/>
    <n v="0.30000000000000004"/>
    <n v="1250"/>
    <n v="375.00000000000006"/>
    <n v="131.25"/>
    <n v="0.35"/>
  </r>
  <r>
    <x v="0"/>
    <n v="1185732"/>
    <x v="79"/>
    <x v="3"/>
    <x v="39"/>
    <x v="42"/>
    <x v="4"/>
    <n v="0.44999999999999996"/>
    <n v="2000"/>
    <n v="899.99999999999989"/>
    <n v="269.99999999999994"/>
    <n v="0.3"/>
  </r>
  <r>
    <x v="0"/>
    <n v="1185732"/>
    <x v="79"/>
    <x v="3"/>
    <x v="39"/>
    <x v="42"/>
    <x v="5"/>
    <n v="0.19999999999999996"/>
    <n v="3000"/>
    <n v="599.99999999999989"/>
    <n v="239.99999999999997"/>
    <n v="0.4"/>
  </r>
  <r>
    <x v="0"/>
    <n v="1185732"/>
    <x v="137"/>
    <x v="3"/>
    <x v="39"/>
    <x v="42"/>
    <x v="0"/>
    <n v="0.25000000000000006"/>
    <n v="5200"/>
    <n v="1300.0000000000002"/>
    <n v="520.00000000000011"/>
    <n v="0.4"/>
  </r>
  <r>
    <x v="0"/>
    <n v="1185732"/>
    <x v="137"/>
    <x v="3"/>
    <x v="39"/>
    <x v="42"/>
    <x v="1"/>
    <n v="0.25000000000000006"/>
    <n v="2250"/>
    <n v="562.50000000000011"/>
    <n v="225.00000000000006"/>
    <n v="0.4"/>
  </r>
  <r>
    <x v="0"/>
    <n v="1185732"/>
    <x v="137"/>
    <x v="3"/>
    <x v="39"/>
    <x v="42"/>
    <x v="2"/>
    <n v="0.15000000000000002"/>
    <n v="2750"/>
    <n v="412.50000000000006"/>
    <n v="144.375"/>
    <n v="0.35"/>
  </r>
  <r>
    <x v="0"/>
    <n v="1185732"/>
    <x v="137"/>
    <x v="3"/>
    <x v="39"/>
    <x v="42"/>
    <x v="3"/>
    <n v="0.19999999999999996"/>
    <n v="1250"/>
    <n v="249.99999999999994"/>
    <n v="87.499999999999972"/>
    <n v="0.35"/>
  </r>
  <r>
    <x v="0"/>
    <n v="1185732"/>
    <x v="137"/>
    <x v="3"/>
    <x v="39"/>
    <x v="42"/>
    <x v="4"/>
    <n v="0.35000000000000003"/>
    <n v="1750"/>
    <n v="612.50000000000011"/>
    <n v="183.75000000000003"/>
    <n v="0.3"/>
  </r>
  <r>
    <x v="0"/>
    <n v="1185732"/>
    <x v="137"/>
    <x v="3"/>
    <x v="39"/>
    <x v="42"/>
    <x v="5"/>
    <n v="0.25000000000000006"/>
    <n v="2750"/>
    <n v="687.50000000000011"/>
    <n v="275.00000000000006"/>
    <n v="0.4"/>
  </r>
  <r>
    <x v="0"/>
    <n v="1185732"/>
    <x v="138"/>
    <x v="3"/>
    <x v="39"/>
    <x v="42"/>
    <x v="0"/>
    <n v="0.25000000000000006"/>
    <n v="5000"/>
    <n v="1250.0000000000002"/>
    <n v="500.00000000000011"/>
    <n v="0.4"/>
  </r>
  <r>
    <x v="0"/>
    <n v="1185732"/>
    <x v="138"/>
    <x v="3"/>
    <x v="39"/>
    <x v="42"/>
    <x v="1"/>
    <n v="0.25000000000000006"/>
    <n v="2000"/>
    <n v="500.00000000000011"/>
    <n v="200.00000000000006"/>
    <n v="0.4"/>
  </r>
  <r>
    <x v="0"/>
    <n v="1185732"/>
    <x v="138"/>
    <x v="3"/>
    <x v="39"/>
    <x v="42"/>
    <x v="2"/>
    <n v="0.15000000000000002"/>
    <n v="2000"/>
    <n v="300.00000000000006"/>
    <n v="105.00000000000001"/>
    <n v="0.35"/>
  </r>
  <r>
    <x v="0"/>
    <n v="1185732"/>
    <x v="138"/>
    <x v="3"/>
    <x v="39"/>
    <x v="42"/>
    <x v="3"/>
    <n v="0.19999999999999996"/>
    <n v="1250"/>
    <n v="249.99999999999994"/>
    <n v="87.499999999999972"/>
    <n v="0.35"/>
  </r>
  <r>
    <x v="0"/>
    <n v="1185732"/>
    <x v="138"/>
    <x v="3"/>
    <x v="39"/>
    <x v="42"/>
    <x v="4"/>
    <n v="0.65"/>
    <n v="1500"/>
    <n v="975"/>
    <n v="292.5"/>
    <n v="0.3"/>
  </r>
  <r>
    <x v="0"/>
    <n v="1185732"/>
    <x v="138"/>
    <x v="3"/>
    <x v="39"/>
    <x v="42"/>
    <x v="5"/>
    <n v="0.5"/>
    <n v="2750"/>
    <n v="1375"/>
    <n v="550"/>
    <n v="0.4"/>
  </r>
  <r>
    <x v="0"/>
    <n v="1185732"/>
    <x v="139"/>
    <x v="3"/>
    <x v="39"/>
    <x v="42"/>
    <x v="0"/>
    <n v="0.6"/>
    <n v="5450"/>
    <n v="3270"/>
    <n v="1308"/>
    <n v="0.4"/>
  </r>
  <r>
    <x v="0"/>
    <n v="1185732"/>
    <x v="139"/>
    <x v="3"/>
    <x v="39"/>
    <x v="42"/>
    <x v="1"/>
    <n v="0.4"/>
    <n v="2500"/>
    <n v="1000"/>
    <n v="400"/>
    <n v="0.4"/>
  </r>
  <r>
    <x v="0"/>
    <n v="1185732"/>
    <x v="139"/>
    <x v="3"/>
    <x v="39"/>
    <x v="42"/>
    <x v="2"/>
    <n v="0.35000000000000003"/>
    <n v="2250"/>
    <n v="787.50000000000011"/>
    <n v="275.625"/>
    <n v="0.35"/>
  </r>
  <r>
    <x v="0"/>
    <n v="1185732"/>
    <x v="139"/>
    <x v="3"/>
    <x v="39"/>
    <x v="42"/>
    <x v="3"/>
    <n v="0.35000000000000003"/>
    <n v="1750"/>
    <n v="612.50000000000011"/>
    <n v="214.37500000000003"/>
    <n v="0.35"/>
  </r>
  <r>
    <x v="0"/>
    <n v="1185732"/>
    <x v="139"/>
    <x v="3"/>
    <x v="39"/>
    <x v="42"/>
    <x v="4"/>
    <n v="0.44999999999999996"/>
    <n v="2000"/>
    <n v="899.99999999999989"/>
    <n v="269.99999999999994"/>
    <n v="0.3"/>
  </r>
  <r>
    <x v="0"/>
    <n v="1185732"/>
    <x v="139"/>
    <x v="3"/>
    <x v="39"/>
    <x v="42"/>
    <x v="5"/>
    <n v="0.54999999999999993"/>
    <n v="3250"/>
    <n v="1787.4999999999998"/>
    <n v="715"/>
    <n v="0.4"/>
  </r>
  <r>
    <x v="0"/>
    <n v="1185732"/>
    <x v="83"/>
    <x v="3"/>
    <x v="39"/>
    <x v="42"/>
    <x v="0"/>
    <n v="0.4"/>
    <n v="5750"/>
    <n v="2300"/>
    <n v="920"/>
    <n v="0.4"/>
  </r>
  <r>
    <x v="0"/>
    <n v="1185732"/>
    <x v="83"/>
    <x v="3"/>
    <x v="39"/>
    <x v="42"/>
    <x v="1"/>
    <n v="0.35000000000000009"/>
    <n v="3250"/>
    <n v="1137.5000000000002"/>
    <n v="455.00000000000011"/>
    <n v="0.4"/>
  </r>
  <r>
    <x v="0"/>
    <n v="1185732"/>
    <x v="83"/>
    <x v="3"/>
    <x v="39"/>
    <x v="42"/>
    <x v="2"/>
    <n v="0.30000000000000004"/>
    <n v="2000"/>
    <n v="600.00000000000011"/>
    <n v="210.00000000000003"/>
    <n v="0.35"/>
  </r>
  <r>
    <x v="0"/>
    <n v="1185732"/>
    <x v="83"/>
    <x v="3"/>
    <x v="39"/>
    <x v="42"/>
    <x v="3"/>
    <n v="0.30000000000000004"/>
    <n v="1750"/>
    <n v="525.00000000000011"/>
    <n v="183.75000000000003"/>
    <n v="0.35"/>
  </r>
  <r>
    <x v="0"/>
    <n v="1185732"/>
    <x v="83"/>
    <x v="3"/>
    <x v="39"/>
    <x v="42"/>
    <x v="4"/>
    <n v="0.4"/>
    <n v="1750"/>
    <n v="700"/>
    <n v="210"/>
    <n v="0.3"/>
  </r>
  <r>
    <x v="0"/>
    <n v="1185732"/>
    <x v="83"/>
    <x v="3"/>
    <x v="39"/>
    <x v="42"/>
    <x v="5"/>
    <n v="0.60000000000000009"/>
    <n v="3250"/>
    <n v="1950.0000000000002"/>
    <n v="780.00000000000011"/>
    <n v="0.4"/>
  </r>
  <r>
    <x v="0"/>
    <n v="1185732"/>
    <x v="140"/>
    <x v="3"/>
    <x v="39"/>
    <x v="42"/>
    <x v="0"/>
    <n v="0.55000000000000004"/>
    <n v="5500"/>
    <n v="3025.0000000000005"/>
    <n v="1210.0000000000002"/>
    <n v="0.4"/>
  </r>
  <r>
    <x v="0"/>
    <n v="1185732"/>
    <x v="140"/>
    <x v="3"/>
    <x v="39"/>
    <x v="42"/>
    <x v="1"/>
    <n v="0.50000000000000011"/>
    <n v="3000"/>
    <n v="1500.0000000000002"/>
    <n v="600.00000000000011"/>
    <n v="0.4"/>
  </r>
  <r>
    <x v="0"/>
    <n v="1185732"/>
    <x v="140"/>
    <x v="3"/>
    <x v="39"/>
    <x v="42"/>
    <x v="2"/>
    <n v="0.45"/>
    <n v="2250"/>
    <n v="1012.5"/>
    <n v="354.375"/>
    <n v="0.35"/>
  </r>
  <r>
    <x v="0"/>
    <n v="1185732"/>
    <x v="140"/>
    <x v="3"/>
    <x v="39"/>
    <x v="42"/>
    <x v="3"/>
    <n v="0.45"/>
    <n v="1750"/>
    <n v="787.5"/>
    <n v="275.625"/>
    <n v="0.35"/>
  </r>
  <r>
    <x v="0"/>
    <n v="1185732"/>
    <x v="140"/>
    <x v="3"/>
    <x v="39"/>
    <x v="42"/>
    <x v="4"/>
    <n v="0.55000000000000004"/>
    <n v="2000"/>
    <n v="1100"/>
    <n v="330"/>
    <n v="0.3"/>
  </r>
  <r>
    <x v="0"/>
    <n v="1185732"/>
    <x v="140"/>
    <x v="3"/>
    <x v="39"/>
    <x v="42"/>
    <x v="5"/>
    <n v="0.60000000000000009"/>
    <n v="3750"/>
    <n v="2250.0000000000005"/>
    <n v="900.00000000000023"/>
    <n v="0.4"/>
  </r>
  <r>
    <x v="0"/>
    <n v="1185732"/>
    <x v="141"/>
    <x v="3"/>
    <x v="39"/>
    <x v="42"/>
    <x v="0"/>
    <n v="0.5"/>
    <n v="5250"/>
    <n v="2625"/>
    <n v="1050"/>
    <n v="0.4"/>
  </r>
  <r>
    <x v="0"/>
    <n v="1185732"/>
    <x v="141"/>
    <x v="3"/>
    <x v="39"/>
    <x v="42"/>
    <x v="1"/>
    <n v="0.45000000000000007"/>
    <n v="3000"/>
    <n v="1350.0000000000002"/>
    <n v="540.00000000000011"/>
    <n v="0.4"/>
  </r>
  <r>
    <x v="0"/>
    <n v="1185732"/>
    <x v="141"/>
    <x v="3"/>
    <x v="39"/>
    <x v="42"/>
    <x v="2"/>
    <n v="0.4"/>
    <n v="2250"/>
    <n v="900"/>
    <n v="315"/>
    <n v="0.35"/>
  </r>
  <r>
    <x v="0"/>
    <n v="1185732"/>
    <x v="141"/>
    <x v="3"/>
    <x v="39"/>
    <x v="42"/>
    <x v="3"/>
    <n v="0.4"/>
    <n v="2000"/>
    <n v="800"/>
    <n v="280"/>
    <n v="0.35"/>
  </r>
  <r>
    <x v="0"/>
    <n v="1185732"/>
    <x v="141"/>
    <x v="3"/>
    <x v="39"/>
    <x v="42"/>
    <x v="4"/>
    <n v="0.5"/>
    <n v="1750"/>
    <n v="875"/>
    <n v="262.5"/>
    <n v="0.3"/>
  </r>
  <r>
    <x v="0"/>
    <n v="1185732"/>
    <x v="141"/>
    <x v="3"/>
    <x v="39"/>
    <x v="42"/>
    <x v="5"/>
    <n v="0.55000000000000004"/>
    <n v="3500"/>
    <n v="1925.0000000000002"/>
    <n v="770.00000000000011"/>
    <n v="0.4"/>
  </r>
  <r>
    <x v="0"/>
    <n v="1185732"/>
    <x v="142"/>
    <x v="3"/>
    <x v="39"/>
    <x v="42"/>
    <x v="0"/>
    <n v="0.35000000000000003"/>
    <n v="4750"/>
    <n v="1662.5000000000002"/>
    <n v="665.00000000000011"/>
    <n v="0.4"/>
  </r>
  <r>
    <x v="0"/>
    <n v="1185732"/>
    <x v="142"/>
    <x v="3"/>
    <x v="39"/>
    <x v="42"/>
    <x v="1"/>
    <n v="0.3000000000000001"/>
    <n v="2750"/>
    <n v="825.00000000000023"/>
    <n v="330.00000000000011"/>
    <n v="0.4"/>
  </r>
  <r>
    <x v="0"/>
    <n v="1185732"/>
    <x v="142"/>
    <x v="3"/>
    <x v="39"/>
    <x v="42"/>
    <x v="2"/>
    <n v="0.25000000000000006"/>
    <n v="1750"/>
    <n v="437.50000000000011"/>
    <n v="153.12500000000003"/>
    <n v="0.35"/>
  </r>
  <r>
    <x v="0"/>
    <n v="1185732"/>
    <x v="142"/>
    <x v="3"/>
    <x v="39"/>
    <x v="42"/>
    <x v="3"/>
    <n v="0.25000000000000006"/>
    <n v="1500"/>
    <n v="375.00000000000006"/>
    <n v="131.25"/>
    <n v="0.35"/>
  </r>
  <r>
    <x v="0"/>
    <n v="1185732"/>
    <x v="142"/>
    <x v="3"/>
    <x v="39"/>
    <x v="42"/>
    <x v="4"/>
    <n v="0.35000000000000003"/>
    <n v="1500"/>
    <n v="525"/>
    <n v="157.5"/>
    <n v="0.3"/>
  </r>
  <r>
    <x v="0"/>
    <n v="1185732"/>
    <x v="142"/>
    <x v="3"/>
    <x v="39"/>
    <x v="42"/>
    <x v="5"/>
    <n v="0.4"/>
    <n v="2250"/>
    <n v="900"/>
    <n v="360"/>
    <n v="0.4"/>
  </r>
  <r>
    <x v="0"/>
    <n v="1185732"/>
    <x v="87"/>
    <x v="3"/>
    <x v="39"/>
    <x v="42"/>
    <x v="0"/>
    <n v="0.44999999999999996"/>
    <n v="4000"/>
    <n v="1799.9999999999998"/>
    <n v="720"/>
    <n v="0.4"/>
  </r>
  <r>
    <x v="0"/>
    <n v="1185732"/>
    <x v="87"/>
    <x v="3"/>
    <x v="39"/>
    <x v="42"/>
    <x v="1"/>
    <n v="0.35000000000000003"/>
    <n v="2500"/>
    <n v="875.00000000000011"/>
    <n v="350.00000000000006"/>
    <n v="0.4"/>
  </r>
  <r>
    <x v="0"/>
    <n v="1185732"/>
    <x v="87"/>
    <x v="3"/>
    <x v="39"/>
    <x v="42"/>
    <x v="2"/>
    <n v="0.35000000000000003"/>
    <n v="1500"/>
    <n v="525"/>
    <n v="183.75"/>
    <n v="0.35"/>
  </r>
  <r>
    <x v="0"/>
    <n v="1185732"/>
    <x v="87"/>
    <x v="3"/>
    <x v="39"/>
    <x v="42"/>
    <x v="3"/>
    <n v="0.35000000000000003"/>
    <n v="1500"/>
    <n v="525"/>
    <n v="183.75"/>
    <n v="0.35"/>
  </r>
  <r>
    <x v="0"/>
    <n v="1185732"/>
    <x v="87"/>
    <x v="3"/>
    <x v="39"/>
    <x v="42"/>
    <x v="4"/>
    <n v="0.44999999999999996"/>
    <n v="1500"/>
    <n v="674.99999999999989"/>
    <n v="202.49999999999997"/>
    <n v="0.3"/>
  </r>
  <r>
    <x v="0"/>
    <n v="1185732"/>
    <x v="87"/>
    <x v="3"/>
    <x v="39"/>
    <x v="42"/>
    <x v="5"/>
    <n v="0.49999999999999983"/>
    <n v="2750"/>
    <n v="1374.9999999999995"/>
    <n v="549.99999999999989"/>
    <n v="0.4"/>
  </r>
  <r>
    <x v="0"/>
    <n v="1185732"/>
    <x v="143"/>
    <x v="3"/>
    <x v="39"/>
    <x v="42"/>
    <x v="0"/>
    <n v="0.44999999999999996"/>
    <n v="4250"/>
    <n v="1912.4999999999998"/>
    <n v="765"/>
    <n v="0.4"/>
  </r>
  <r>
    <x v="0"/>
    <n v="1185732"/>
    <x v="143"/>
    <x v="3"/>
    <x v="39"/>
    <x v="42"/>
    <x v="1"/>
    <n v="0.35000000000000003"/>
    <n v="3250"/>
    <n v="1137.5"/>
    <n v="455"/>
    <n v="0.4"/>
  </r>
  <r>
    <x v="0"/>
    <n v="1185732"/>
    <x v="143"/>
    <x v="3"/>
    <x v="39"/>
    <x v="42"/>
    <x v="2"/>
    <n v="0.35000000000000003"/>
    <n v="2700"/>
    <n v="945.00000000000011"/>
    <n v="330.75"/>
    <n v="0.35"/>
  </r>
  <r>
    <x v="0"/>
    <n v="1185732"/>
    <x v="143"/>
    <x v="3"/>
    <x v="39"/>
    <x v="42"/>
    <x v="3"/>
    <n v="0.35000000000000003"/>
    <n v="2750"/>
    <n v="962.50000000000011"/>
    <n v="336.875"/>
    <n v="0.35"/>
  </r>
  <r>
    <x v="0"/>
    <n v="1185732"/>
    <x v="143"/>
    <x v="3"/>
    <x v="39"/>
    <x v="42"/>
    <x v="4"/>
    <n v="0.6"/>
    <n v="2500"/>
    <n v="1500"/>
    <n v="450"/>
    <n v="0.3"/>
  </r>
  <r>
    <x v="0"/>
    <n v="1185732"/>
    <x v="143"/>
    <x v="3"/>
    <x v="39"/>
    <x v="42"/>
    <x v="5"/>
    <n v="0.64999999999999991"/>
    <n v="3500"/>
    <n v="2274.9999999999995"/>
    <n v="909.99999999999989"/>
    <n v="0.4"/>
  </r>
  <r>
    <x v="0"/>
    <n v="1185732"/>
    <x v="144"/>
    <x v="3"/>
    <x v="39"/>
    <x v="42"/>
    <x v="0"/>
    <n v="0.6"/>
    <n v="6000"/>
    <n v="3600"/>
    <n v="1440"/>
    <n v="0.4"/>
  </r>
  <r>
    <x v="0"/>
    <n v="1185732"/>
    <x v="144"/>
    <x v="3"/>
    <x v="39"/>
    <x v="42"/>
    <x v="1"/>
    <n v="0.5"/>
    <n v="4000"/>
    <n v="2000"/>
    <n v="800"/>
    <n v="0.4"/>
  </r>
  <r>
    <x v="0"/>
    <n v="1185732"/>
    <x v="144"/>
    <x v="3"/>
    <x v="39"/>
    <x v="42"/>
    <x v="2"/>
    <n v="0.5"/>
    <n v="3500"/>
    <n v="1750"/>
    <n v="612.5"/>
    <n v="0.35"/>
  </r>
  <r>
    <x v="0"/>
    <n v="1185732"/>
    <x v="144"/>
    <x v="3"/>
    <x v="39"/>
    <x v="42"/>
    <x v="3"/>
    <n v="0.5"/>
    <n v="3000"/>
    <n v="1500"/>
    <n v="525"/>
    <n v="0.35"/>
  </r>
  <r>
    <x v="0"/>
    <n v="1185732"/>
    <x v="144"/>
    <x v="3"/>
    <x v="39"/>
    <x v="42"/>
    <x v="4"/>
    <n v="0.6"/>
    <n v="3000"/>
    <n v="1800"/>
    <n v="540"/>
    <n v="0.3"/>
  </r>
  <r>
    <x v="0"/>
    <n v="1185732"/>
    <x v="144"/>
    <x v="3"/>
    <x v="39"/>
    <x v="42"/>
    <x v="5"/>
    <n v="0.64999999999999991"/>
    <n v="4000"/>
    <n v="2599.9999999999995"/>
    <n v="1039.9999999999998"/>
    <n v="0.4"/>
  </r>
  <r>
    <x v="0"/>
    <n v="1185732"/>
    <x v="102"/>
    <x v="3"/>
    <x v="40"/>
    <x v="43"/>
    <x v="0"/>
    <n v="0.35000000000000003"/>
    <n v="5000"/>
    <n v="1750.0000000000002"/>
    <n v="700.00000000000011"/>
    <n v="0.4"/>
  </r>
  <r>
    <x v="0"/>
    <n v="1185732"/>
    <x v="102"/>
    <x v="3"/>
    <x v="40"/>
    <x v="43"/>
    <x v="1"/>
    <n v="0.35000000000000003"/>
    <n v="3000"/>
    <n v="1050"/>
    <n v="420"/>
    <n v="0.4"/>
  </r>
  <r>
    <x v="0"/>
    <n v="1185732"/>
    <x v="102"/>
    <x v="3"/>
    <x v="40"/>
    <x v="43"/>
    <x v="2"/>
    <n v="0.25000000000000006"/>
    <n v="3000"/>
    <n v="750.00000000000011"/>
    <n v="300.00000000000006"/>
    <n v="0.4"/>
  </r>
  <r>
    <x v="0"/>
    <n v="1185732"/>
    <x v="102"/>
    <x v="3"/>
    <x v="40"/>
    <x v="43"/>
    <x v="3"/>
    <n v="0.30000000000000004"/>
    <n v="1500"/>
    <n v="450.00000000000006"/>
    <n v="180.00000000000003"/>
    <n v="0.4"/>
  </r>
  <r>
    <x v="0"/>
    <n v="1185732"/>
    <x v="102"/>
    <x v="3"/>
    <x v="40"/>
    <x v="43"/>
    <x v="4"/>
    <n v="0.44999999999999996"/>
    <n v="2000"/>
    <n v="899.99999999999989"/>
    <n v="360"/>
    <n v="0.4"/>
  </r>
  <r>
    <x v="0"/>
    <n v="1185732"/>
    <x v="102"/>
    <x v="3"/>
    <x v="40"/>
    <x v="43"/>
    <x v="5"/>
    <n v="0.35000000000000003"/>
    <n v="3000"/>
    <n v="1050"/>
    <n v="420"/>
    <n v="0.4"/>
  </r>
  <r>
    <x v="0"/>
    <n v="1185732"/>
    <x v="103"/>
    <x v="3"/>
    <x v="40"/>
    <x v="43"/>
    <x v="0"/>
    <n v="0.35000000000000003"/>
    <n v="5500"/>
    <n v="1925.0000000000002"/>
    <n v="770.00000000000011"/>
    <n v="0.4"/>
  </r>
  <r>
    <x v="0"/>
    <n v="1185732"/>
    <x v="103"/>
    <x v="3"/>
    <x v="40"/>
    <x v="43"/>
    <x v="1"/>
    <n v="0.4"/>
    <n v="2000"/>
    <n v="800"/>
    <n v="320"/>
    <n v="0.4"/>
  </r>
  <r>
    <x v="0"/>
    <n v="1185732"/>
    <x v="103"/>
    <x v="3"/>
    <x v="40"/>
    <x v="43"/>
    <x v="2"/>
    <n v="0.30000000000000004"/>
    <n v="3000"/>
    <n v="900.00000000000011"/>
    <n v="360.00000000000006"/>
    <n v="0.4"/>
  </r>
  <r>
    <x v="0"/>
    <n v="1185732"/>
    <x v="103"/>
    <x v="3"/>
    <x v="40"/>
    <x v="43"/>
    <x v="3"/>
    <n v="0.35000000000000003"/>
    <n v="1750"/>
    <n v="612.50000000000011"/>
    <n v="245.00000000000006"/>
    <n v="0.4"/>
  </r>
  <r>
    <x v="0"/>
    <n v="1185732"/>
    <x v="103"/>
    <x v="3"/>
    <x v="40"/>
    <x v="43"/>
    <x v="4"/>
    <n v="0.49999999999999994"/>
    <n v="2500"/>
    <n v="1249.9999999999998"/>
    <n v="499.99999999999994"/>
    <n v="0.4"/>
  </r>
  <r>
    <x v="0"/>
    <n v="1185732"/>
    <x v="103"/>
    <x v="3"/>
    <x v="40"/>
    <x v="43"/>
    <x v="5"/>
    <n v="0.24999999999999994"/>
    <n v="3500"/>
    <n v="874.99999999999977"/>
    <n v="349.99999999999994"/>
    <n v="0.4"/>
  </r>
  <r>
    <x v="0"/>
    <n v="1185732"/>
    <x v="104"/>
    <x v="3"/>
    <x v="40"/>
    <x v="43"/>
    <x v="0"/>
    <n v="0.30000000000000004"/>
    <n v="5700"/>
    <n v="1710.0000000000002"/>
    <n v="684.00000000000011"/>
    <n v="0.4"/>
  </r>
  <r>
    <x v="0"/>
    <n v="1185732"/>
    <x v="104"/>
    <x v="3"/>
    <x v="40"/>
    <x v="43"/>
    <x v="1"/>
    <n v="0.30000000000000004"/>
    <n v="2750"/>
    <n v="825.00000000000011"/>
    <n v="330.00000000000006"/>
    <n v="0.4"/>
  </r>
  <r>
    <x v="0"/>
    <n v="1185732"/>
    <x v="104"/>
    <x v="3"/>
    <x v="40"/>
    <x v="43"/>
    <x v="2"/>
    <n v="0.2"/>
    <n v="3250"/>
    <n v="650"/>
    <n v="260"/>
    <n v="0.4"/>
  </r>
  <r>
    <x v="0"/>
    <n v="1185732"/>
    <x v="104"/>
    <x v="3"/>
    <x v="40"/>
    <x v="43"/>
    <x v="3"/>
    <n v="0.24999999999999994"/>
    <n v="1750"/>
    <n v="437.49999999999989"/>
    <n v="174.99999999999997"/>
    <n v="0.4"/>
  </r>
  <r>
    <x v="0"/>
    <n v="1185732"/>
    <x v="104"/>
    <x v="3"/>
    <x v="40"/>
    <x v="43"/>
    <x v="4"/>
    <n v="0.4"/>
    <n v="2250"/>
    <n v="900"/>
    <n v="360"/>
    <n v="0.4"/>
  </r>
  <r>
    <x v="0"/>
    <n v="1185732"/>
    <x v="104"/>
    <x v="3"/>
    <x v="40"/>
    <x v="43"/>
    <x v="5"/>
    <n v="0.30000000000000004"/>
    <n v="3250"/>
    <n v="975.00000000000011"/>
    <n v="390.00000000000006"/>
    <n v="0.4"/>
  </r>
  <r>
    <x v="0"/>
    <n v="1185732"/>
    <x v="105"/>
    <x v="3"/>
    <x v="40"/>
    <x v="43"/>
    <x v="0"/>
    <n v="0.30000000000000004"/>
    <n v="5500"/>
    <n v="1650.0000000000002"/>
    <n v="660.00000000000011"/>
    <n v="0.4"/>
  </r>
  <r>
    <x v="0"/>
    <n v="1185732"/>
    <x v="105"/>
    <x v="3"/>
    <x v="40"/>
    <x v="43"/>
    <x v="1"/>
    <n v="0.30000000000000004"/>
    <n v="2500"/>
    <n v="750.00000000000011"/>
    <n v="300.00000000000006"/>
    <n v="0.4"/>
  </r>
  <r>
    <x v="0"/>
    <n v="1185732"/>
    <x v="105"/>
    <x v="3"/>
    <x v="40"/>
    <x v="43"/>
    <x v="2"/>
    <n v="0.2"/>
    <n v="2500"/>
    <n v="500"/>
    <n v="200"/>
    <n v="0.4"/>
  </r>
  <r>
    <x v="0"/>
    <n v="1185732"/>
    <x v="105"/>
    <x v="3"/>
    <x v="40"/>
    <x v="43"/>
    <x v="3"/>
    <n v="0.24999999999999994"/>
    <n v="1750"/>
    <n v="437.49999999999989"/>
    <n v="174.99999999999997"/>
    <n v="0.4"/>
  </r>
  <r>
    <x v="0"/>
    <n v="1185732"/>
    <x v="105"/>
    <x v="3"/>
    <x v="40"/>
    <x v="43"/>
    <x v="4"/>
    <n v="0.65"/>
    <n v="2000"/>
    <n v="1300"/>
    <n v="520"/>
    <n v="0.4"/>
  </r>
  <r>
    <x v="0"/>
    <n v="1185732"/>
    <x v="105"/>
    <x v="3"/>
    <x v="40"/>
    <x v="43"/>
    <x v="5"/>
    <n v="0.5"/>
    <n v="3250"/>
    <n v="1625"/>
    <n v="650"/>
    <n v="0.4"/>
  </r>
  <r>
    <x v="0"/>
    <n v="1185732"/>
    <x v="106"/>
    <x v="3"/>
    <x v="40"/>
    <x v="43"/>
    <x v="0"/>
    <n v="0.6"/>
    <n v="5950"/>
    <n v="3570"/>
    <n v="1428"/>
    <n v="0.4"/>
  </r>
  <r>
    <x v="0"/>
    <n v="1185732"/>
    <x v="106"/>
    <x v="3"/>
    <x v="40"/>
    <x v="43"/>
    <x v="1"/>
    <n v="0.4"/>
    <n v="3000"/>
    <n v="1200"/>
    <n v="480"/>
    <n v="0.4"/>
  </r>
  <r>
    <x v="0"/>
    <n v="1185732"/>
    <x v="106"/>
    <x v="3"/>
    <x v="40"/>
    <x v="43"/>
    <x v="2"/>
    <n v="0.35000000000000003"/>
    <n v="2750"/>
    <n v="962.50000000000011"/>
    <n v="385.00000000000006"/>
    <n v="0.4"/>
  </r>
  <r>
    <x v="0"/>
    <n v="1185732"/>
    <x v="106"/>
    <x v="3"/>
    <x v="40"/>
    <x v="43"/>
    <x v="3"/>
    <n v="0.35000000000000003"/>
    <n v="2000"/>
    <n v="700.00000000000011"/>
    <n v="280.00000000000006"/>
    <n v="0.4"/>
  </r>
  <r>
    <x v="0"/>
    <n v="1185732"/>
    <x v="106"/>
    <x v="3"/>
    <x v="40"/>
    <x v="43"/>
    <x v="4"/>
    <n v="0.44999999999999996"/>
    <n v="2250"/>
    <n v="1012.4999999999999"/>
    <n v="405"/>
    <n v="0.4"/>
  </r>
  <r>
    <x v="0"/>
    <n v="1185732"/>
    <x v="106"/>
    <x v="3"/>
    <x v="40"/>
    <x v="43"/>
    <x v="5"/>
    <n v="0.54999999999999993"/>
    <n v="3500"/>
    <n v="1924.9999999999998"/>
    <n v="770"/>
    <n v="0.4"/>
  </r>
  <r>
    <x v="0"/>
    <n v="1185732"/>
    <x v="107"/>
    <x v="3"/>
    <x v="40"/>
    <x v="43"/>
    <x v="0"/>
    <n v="0.45"/>
    <n v="6000"/>
    <n v="2700"/>
    <n v="1080"/>
    <n v="0.4"/>
  </r>
  <r>
    <x v="0"/>
    <n v="1185732"/>
    <x v="107"/>
    <x v="3"/>
    <x v="40"/>
    <x v="43"/>
    <x v="1"/>
    <n v="0.40000000000000008"/>
    <n v="4250"/>
    <n v="1700.0000000000002"/>
    <n v="680.00000000000011"/>
    <n v="0.4"/>
  </r>
  <r>
    <x v="0"/>
    <n v="1185732"/>
    <x v="107"/>
    <x v="3"/>
    <x v="40"/>
    <x v="43"/>
    <x v="2"/>
    <n v="0.35000000000000003"/>
    <n v="3000"/>
    <n v="1050"/>
    <n v="420"/>
    <n v="0.4"/>
  </r>
  <r>
    <x v="0"/>
    <n v="1185732"/>
    <x v="107"/>
    <x v="3"/>
    <x v="40"/>
    <x v="43"/>
    <x v="3"/>
    <n v="0.35000000000000003"/>
    <n v="2750"/>
    <n v="962.50000000000011"/>
    <n v="385.00000000000006"/>
    <n v="0.4"/>
  </r>
  <r>
    <x v="0"/>
    <n v="1185732"/>
    <x v="107"/>
    <x v="3"/>
    <x v="40"/>
    <x v="43"/>
    <x v="4"/>
    <n v="0.45"/>
    <n v="2750"/>
    <n v="1237.5"/>
    <n v="495"/>
    <n v="0.4"/>
  </r>
  <r>
    <x v="0"/>
    <n v="1185732"/>
    <x v="107"/>
    <x v="3"/>
    <x v="40"/>
    <x v="43"/>
    <x v="5"/>
    <n v="0.65000000000000013"/>
    <n v="4250"/>
    <n v="2762.5000000000005"/>
    <n v="1105.0000000000002"/>
    <n v="0.4"/>
  </r>
  <r>
    <x v="0"/>
    <n v="1185732"/>
    <x v="108"/>
    <x v="3"/>
    <x v="40"/>
    <x v="43"/>
    <x v="0"/>
    <n v="0.60000000000000009"/>
    <n v="6500"/>
    <n v="3900.0000000000005"/>
    <n v="1560.0000000000002"/>
    <n v="0.4"/>
  </r>
  <r>
    <x v="0"/>
    <n v="1185732"/>
    <x v="108"/>
    <x v="3"/>
    <x v="40"/>
    <x v="43"/>
    <x v="1"/>
    <n v="0.55000000000000016"/>
    <n v="4000"/>
    <n v="2200.0000000000005"/>
    <n v="880.00000000000023"/>
    <n v="0.4"/>
  </r>
  <r>
    <x v="0"/>
    <n v="1185732"/>
    <x v="108"/>
    <x v="3"/>
    <x v="40"/>
    <x v="43"/>
    <x v="2"/>
    <n v="0.5"/>
    <n v="3250"/>
    <n v="1625"/>
    <n v="650"/>
    <n v="0.4"/>
  </r>
  <r>
    <x v="0"/>
    <n v="1185732"/>
    <x v="108"/>
    <x v="3"/>
    <x v="40"/>
    <x v="43"/>
    <x v="3"/>
    <n v="0.5"/>
    <n v="2750"/>
    <n v="1375"/>
    <n v="550"/>
    <n v="0.4"/>
  </r>
  <r>
    <x v="0"/>
    <n v="1185732"/>
    <x v="108"/>
    <x v="3"/>
    <x v="40"/>
    <x v="43"/>
    <x v="4"/>
    <n v="0.60000000000000009"/>
    <n v="3000"/>
    <n v="1800.0000000000002"/>
    <n v="720.00000000000011"/>
    <n v="0.4"/>
  </r>
  <r>
    <x v="0"/>
    <n v="1185732"/>
    <x v="108"/>
    <x v="3"/>
    <x v="40"/>
    <x v="43"/>
    <x v="5"/>
    <n v="0.65000000000000013"/>
    <n v="4750"/>
    <n v="3087.5000000000005"/>
    <n v="1235.0000000000002"/>
    <n v="0.4"/>
  </r>
  <r>
    <x v="0"/>
    <n v="1185732"/>
    <x v="109"/>
    <x v="3"/>
    <x v="40"/>
    <x v="43"/>
    <x v="0"/>
    <n v="0.5"/>
    <n v="5250"/>
    <n v="2625"/>
    <n v="1050"/>
    <n v="0.4"/>
  </r>
  <r>
    <x v="0"/>
    <n v="1185732"/>
    <x v="109"/>
    <x v="3"/>
    <x v="40"/>
    <x v="43"/>
    <x v="1"/>
    <n v="0.45000000000000007"/>
    <n v="3000"/>
    <n v="1350.0000000000002"/>
    <n v="540.00000000000011"/>
    <n v="0.4"/>
  </r>
  <r>
    <x v="0"/>
    <n v="1185732"/>
    <x v="109"/>
    <x v="3"/>
    <x v="40"/>
    <x v="43"/>
    <x v="2"/>
    <n v="0.4"/>
    <n v="3000"/>
    <n v="1200"/>
    <n v="480"/>
    <n v="0.4"/>
  </r>
  <r>
    <x v="0"/>
    <n v="1185732"/>
    <x v="109"/>
    <x v="3"/>
    <x v="40"/>
    <x v="43"/>
    <x v="3"/>
    <n v="0.4"/>
    <n v="2750"/>
    <n v="1100"/>
    <n v="440"/>
    <n v="0.4"/>
  </r>
  <r>
    <x v="0"/>
    <n v="1185732"/>
    <x v="109"/>
    <x v="3"/>
    <x v="40"/>
    <x v="43"/>
    <x v="4"/>
    <n v="0.5"/>
    <n v="2500"/>
    <n v="1250"/>
    <n v="500"/>
    <n v="0.4"/>
  </r>
  <r>
    <x v="0"/>
    <n v="1185732"/>
    <x v="109"/>
    <x v="3"/>
    <x v="40"/>
    <x v="43"/>
    <x v="5"/>
    <n v="0.55000000000000004"/>
    <n v="4250"/>
    <n v="2337.5"/>
    <n v="935"/>
    <n v="0.4"/>
  </r>
  <r>
    <x v="0"/>
    <n v="1185732"/>
    <x v="110"/>
    <x v="3"/>
    <x v="40"/>
    <x v="43"/>
    <x v="0"/>
    <n v="0.35000000000000003"/>
    <n v="5500"/>
    <n v="1925.0000000000002"/>
    <n v="770.00000000000011"/>
    <n v="0.4"/>
  </r>
  <r>
    <x v="0"/>
    <n v="1185732"/>
    <x v="110"/>
    <x v="3"/>
    <x v="40"/>
    <x v="43"/>
    <x v="1"/>
    <n v="0.3000000000000001"/>
    <n v="3500"/>
    <n v="1050.0000000000005"/>
    <n v="420.00000000000023"/>
    <n v="0.4"/>
  </r>
  <r>
    <x v="0"/>
    <n v="1185732"/>
    <x v="110"/>
    <x v="3"/>
    <x v="40"/>
    <x v="43"/>
    <x v="2"/>
    <n v="0.25000000000000006"/>
    <n v="2500"/>
    <n v="625.00000000000011"/>
    <n v="250.00000000000006"/>
    <n v="0.4"/>
  </r>
  <r>
    <x v="0"/>
    <n v="1185732"/>
    <x v="110"/>
    <x v="3"/>
    <x v="40"/>
    <x v="43"/>
    <x v="3"/>
    <n v="0.25000000000000006"/>
    <n v="2250"/>
    <n v="562.50000000000011"/>
    <n v="225.00000000000006"/>
    <n v="0.4"/>
  </r>
  <r>
    <x v="0"/>
    <n v="1185732"/>
    <x v="110"/>
    <x v="3"/>
    <x v="40"/>
    <x v="43"/>
    <x v="4"/>
    <n v="0.35000000000000003"/>
    <n v="2250"/>
    <n v="787.50000000000011"/>
    <n v="315.00000000000006"/>
    <n v="0.4"/>
  </r>
  <r>
    <x v="0"/>
    <n v="1185732"/>
    <x v="110"/>
    <x v="3"/>
    <x v="40"/>
    <x v="43"/>
    <x v="5"/>
    <n v="0.4"/>
    <n v="3000"/>
    <n v="1200"/>
    <n v="480"/>
    <n v="0.4"/>
  </r>
  <r>
    <x v="0"/>
    <n v="1185732"/>
    <x v="111"/>
    <x v="3"/>
    <x v="40"/>
    <x v="43"/>
    <x v="0"/>
    <n v="0.44999999999999996"/>
    <n v="4250"/>
    <n v="1912.4999999999998"/>
    <n v="765"/>
    <n v="0.4"/>
  </r>
  <r>
    <x v="0"/>
    <n v="1185732"/>
    <x v="111"/>
    <x v="3"/>
    <x v="40"/>
    <x v="43"/>
    <x v="1"/>
    <n v="0.35000000000000003"/>
    <n v="2750"/>
    <n v="962.50000000000011"/>
    <n v="385.00000000000006"/>
    <n v="0.4"/>
  </r>
  <r>
    <x v="0"/>
    <n v="1185732"/>
    <x v="111"/>
    <x v="3"/>
    <x v="40"/>
    <x v="43"/>
    <x v="2"/>
    <n v="0.35000000000000003"/>
    <n v="1750"/>
    <n v="612.50000000000011"/>
    <n v="245.00000000000006"/>
    <n v="0.4"/>
  </r>
  <r>
    <x v="0"/>
    <n v="1185732"/>
    <x v="111"/>
    <x v="3"/>
    <x v="40"/>
    <x v="43"/>
    <x v="3"/>
    <n v="0.35000000000000003"/>
    <n v="1750"/>
    <n v="612.50000000000011"/>
    <n v="245.00000000000006"/>
    <n v="0.4"/>
  </r>
  <r>
    <x v="0"/>
    <n v="1185732"/>
    <x v="111"/>
    <x v="3"/>
    <x v="40"/>
    <x v="43"/>
    <x v="4"/>
    <n v="0.44999999999999996"/>
    <n v="1750"/>
    <n v="787.49999999999989"/>
    <n v="315"/>
    <n v="0.4"/>
  </r>
  <r>
    <x v="0"/>
    <n v="1185732"/>
    <x v="111"/>
    <x v="3"/>
    <x v="40"/>
    <x v="43"/>
    <x v="5"/>
    <n v="0.49999999999999983"/>
    <n v="3000"/>
    <n v="1499.9999999999995"/>
    <n v="599.99999999999989"/>
    <n v="0.4"/>
  </r>
  <r>
    <x v="0"/>
    <n v="1185732"/>
    <x v="112"/>
    <x v="3"/>
    <x v="40"/>
    <x v="43"/>
    <x v="0"/>
    <n v="0.44999999999999996"/>
    <n v="4500"/>
    <n v="2024.9999999999998"/>
    <n v="810"/>
    <n v="0.4"/>
  </r>
  <r>
    <x v="0"/>
    <n v="1185732"/>
    <x v="112"/>
    <x v="3"/>
    <x v="40"/>
    <x v="43"/>
    <x v="1"/>
    <n v="0.35000000000000003"/>
    <n v="3500"/>
    <n v="1225.0000000000002"/>
    <n v="490.00000000000011"/>
    <n v="0.4"/>
  </r>
  <r>
    <x v="0"/>
    <n v="1185732"/>
    <x v="112"/>
    <x v="3"/>
    <x v="40"/>
    <x v="43"/>
    <x v="2"/>
    <n v="0.35000000000000003"/>
    <n v="2950"/>
    <n v="1032.5"/>
    <n v="413"/>
    <n v="0.4"/>
  </r>
  <r>
    <x v="0"/>
    <n v="1185732"/>
    <x v="112"/>
    <x v="3"/>
    <x v="40"/>
    <x v="43"/>
    <x v="3"/>
    <n v="0.4"/>
    <n v="3250"/>
    <n v="1300"/>
    <n v="520"/>
    <n v="0.4"/>
  </r>
  <r>
    <x v="0"/>
    <n v="1185732"/>
    <x v="112"/>
    <x v="3"/>
    <x v="40"/>
    <x v="43"/>
    <x v="4"/>
    <n v="0.65"/>
    <n v="3000"/>
    <n v="1950"/>
    <n v="780"/>
    <n v="0.4"/>
  </r>
  <r>
    <x v="0"/>
    <n v="1185732"/>
    <x v="112"/>
    <x v="3"/>
    <x v="40"/>
    <x v="43"/>
    <x v="5"/>
    <n v="0.7"/>
    <n v="4000"/>
    <n v="2800"/>
    <n v="1120"/>
    <n v="0.4"/>
  </r>
  <r>
    <x v="0"/>
    <n v="1185732"/>
    <x v="113"/>
    <x v="3"/>
    <x v="40"/>
    <x v="43"/>
    <x v="0"/>
    <n v="0.65"/>
    <n v="6500"/>
    <n v="4225"/>
    <n v="1690"/>
    <n v="0.4"/>
  </r>
  <r>
    <x v="0"/>
    <n v="1185732"/>
    <x v="113"/>
    <x v="3"/>
    <x v="40"/>
    <x v="43"/>
    <x v="1"/>
    <n v="0.55000000000000004"/>
    <n v="4500"/>
    <n v="2475"/>
    <n v="990"/>
    <n v="0.4"/>
  </r>
  <r>
    <x v="0"/>
    <n v="1185732"/>
    <x v="113"/>
    <x v="3"/>
    <x v="40"/>
    <x v="43"/>
    <x v="2"/>
    <n v="0.55000000000000004"/>
    <n v="4000"/>
    <n v="2200"/>
    <n v="880"/>
    <n v="0.4"/>
  </r>
  <r>
    <x v="0"/>
    <n v="1185732"/>
    <x v="113"/>
    <x v="3"/>
    <x v="40"/>
    <x v="43"/>
    <x v="3"/>
    <n v="0.55000000000000004"/>
    <n v="3500"/>
    <n v="1925.0000000000002"/>
    <n v="770.00000000000011"/>
    <n v="0.4"/>
  </r>
  <r>
    <x v="0"/>
    <n v="1185732"/>
    <x v="113"/>
    <x v="3"/>
    <x v="40"/>
    <x v="43"/>
    <x v="4"/>
    <n v="0.65"/>
    <n v="3500"/>
    <n v="2275"/>
    <n v="910"/>
    <n v="0.4"/>
  </r>
  <r>
    <x v="0"/>
    <n v="1185732"/>
    <x v="113"/>
    <x v="3"/>
    <x v="40"/>
    <x v="43"/>
    <x v="5"/>
    <n v="0.7"/>
    <n v="4500"/>
    <n v="3150"/>
    <n v="1260"/>
    <n v="0.4"/>
  </r>
  <r>
    <x v="0"/>
    <n v="1185732"/>
    <x v="145"/>
    <x v="0"/>
    <x v="41"/>
    <x v="31"/>
    <x v="0"/>
    <n v="0.35000000000000003"/>
    <n v="4250"/>
    <n v="1487.5000000000002"/>
    <n v="595.00000000000011"/>
    <n v="0.4"/>
  </r>
  <r>
    <x v="0"/>
    <n v="1185732"/>
    <x v="145"/>
    <x v="0"/>
    <x v="41"/>
    <x v="31"/>
    <x v="1"/>
    <n v="0.35000000000000003"/>
    <n v="2250"/>
    <n v="787.50000000000011"/>
    <n v="275.625"/>
    <n v="0.35"/>
  </r>
  <r>
    <x v="0"/>
    <n v="1185732"/>
    <x v="145"/>
    <x v="0"/>
    <x v="41"/>
    <x v="31"/>
    <x v="2"/>
    <n v="0.25000000000000006"/>
    <n v="2250"/>
    <n v="562.50000000000011"/>
    <n v="196.87500000000003"/>
    <n v="0.35"/>
  </r>
  <r>
    <x v="0"/>
    <n v="1185732"/>
    <x v="145"/>
    <x v="0"/>
    <x v="41"/>
    <x v="31"/>
    <x v="3"/>
    <n v="0.3"/>
    <n v="750"/>
    <n v="225"/>
    <n v="78.75"/>
    <n v="0.35"/>
  </r>
  <r>
    <x v="0"/>
    <n v="1185732"/>
    <x v="145"/>
    <x v="0"/>
    <x v="41"/>
    <x v="31"/>
    <x v="4"/>
    <n v="0.45"/>
    <n v="1250"/>
    <n v="562.5"/>
    <n v="168.75"/>
    <n v="0.3"/>
  </r>
  <r>
    <x v="0"/>
    <n v="1185732"/>
    <x v="145"/>
    <x v="0"/>
    <x v="41"/>
    <x v="31"/>
    <x v="5"/>
    <n v="0.35000000000000003"/>
    <n v="2250"/>
    <n v="787.50000000000011"/>
    <n v="236.25000000000003"/>
    <n v="0.3"/>
  </r>
  <r>
    <x v="0"/>
    <n v="1185732"/>
    <x v="216"/>
    <x v="0"/>
    <x v="41"/>
    <x v="31"/>
    <x v="0"/>
    <n v="0.35000000000000003"/>
    <n v="4750"/>
    <n v="1662.5000000000002"/>
    <n v="665.00000000000011"/>
    <n v="0.4"/>
  </r>
  <r>
    <x v="0"/>
    <n v="1185732"/>
    <x v="216"/>
    <x v="0"/>
    <x v="41"/>
    <x v="31"/>
    <x v="1"/>
    <n v="0.35000000000000003"/>
    <n v="1250"/>
    <n v="437.50000000000006"/>
    <n v="153.125"/>
    <n v="0.35"/>
  </r>
  <r>
    <x v="0"/>
    <n v="1185732"/>
    <x v="216"/>
    <x v="0"/>
    <x v="41"/>
    <x v="31"/>
    <x v="2"/>
    <n v="0.25000000000000006"/>
    <n v="1750"/>
    <n v="437.50000000000011"/>
    <n v="153.12500000000003"/>
    <n v="0.35"/>
  </r>
  <r>
    <x v="0"/>
    <n v="1185732"/>
    <x v="216"/>
    <x v="0"/>
    <x v="41"/>
    <x v="31"/>
    <x v="3"/>
    <n v="0.3"/>
    <n v="500"/>
    <n v="150"/>
    <n v="52.5"/>
    <n v="0.35"/>
  </r>
  <r>
    <x v="0"/>
    <n v="1185732"/>
    <x v="216"/>
    <x v="0"/>
    <x v="41"/>
    <x v="31"/>
    <x v="4"/>
    <n v="0.45"/>
    <n v="1250"/>
    <n v="562.5"/>
    <n v="168.75"/>
    <n v="0.3"/>
  </r>
  <r>
    <x v="0"/>
    <n v="1185732"/>
    <x v="216"/>
    <x v="0"/>
    <x v="41"/>
    <x v="31"/>
    <x v="5"/>
    <n v="0.35000000000000003"/>
    <n v="2250"/>
    <n v="787.50000000000011"/>
    <n v="236.25000000000003"/>
    <n v="0.3"/>
  </r>
  <r>
    <x v="0"/>
    <n v="1185732"/>
    <x v="250"/>
    <x v="0"/>
    <x v="41"/>
    <x v="31"/>
    <x v="0"/>
    <n v="0.35000000000000003"/>
    <n v="4450"/>
    <n v="1557.5000000000002"/>
    <n v="623.00000000000011"/>
    <n v="0.4"/>
  </r>
  <r>
    <x v="0"/>
    <n v="1185732"/>
    <x v="250"/>
    <x v="0"/>
    <x v="41"/>
    <x v="31"/>
    <x v="1"/>
    <n v="0.35000000000000003"/>
    <n v="1500"/>
    <n v="525"/>
    <n v="183.75"/>
    <n v="0.35"/>
  </r>
  <r>
    <x v="0"/>
    <n v="1185732"/>
    <x v="250"/>
    <x v="0"/>
    <x v="41"/>
    <x v="31"/>
    <x v="2"/>
    <n v="0.25000000000000006"/>
    <n v="1750"/>
    <n v="437.50000000000011"/>
    <n v="153.12500000000003"/>
    <n v="0.35"/>
  </r>
  <r>
    <x v="0"/>
    <n v="1185732"/>
    <x v="250"/>
    <x v="0"/>
    <x v="41"/>
    <x v="31"/>
    <x v="3"/>
    <n v="0.3"/>
    <n v="250"/>
    <n v="75"/>
    <n v="26.25"/>
    <n v="0.35"/>
  </r>
  <r>
    <x v="0"/>
    <n v="1185732"/>
    <x v="250"/>
    <x v="0"/>
    <x v="41"/>
    <x v="31"/>
    <x v="4"/>
    <n v="0.45"/>
    <n v="750"/>
    <n v="337.5"/>
    <n v="101.25"/>
    <n v="0.3"/>
  </r>
  <r>
    <x v="0"/>
    <n v="1185732"/>
    <x v="250"/>
    <x v="0"/>
    <x v="41"/>
    <x v="31"/>
    <x v="5"/>
    <n v="0.35000000000000003"/>
    <n v="1750"/>
    <n v="612.50000000000011"/>
    <n v="183.75000000000003"/>
    <n v="0.3"/>
  </r>
  <r>
    <x v="0"/>
    <n v="1185732"/>
    <x v="251"/>
    <x v="0"/>
    <x v="41"/>
    <x v="31"/>
    <x v="0"/>
    <n v="0.35000000000000003"/>
    <n v="4250"/>
    <n v="1487.5000000000002"/>
    <n v="595.00000000000011"/>
    <n v="0.4"/>
  </r>
  <r>
    <x v="0"/>
    <n v="1185732"/>
    <x v="251"/>
    <x v="0"/>
    <x v="41"/>
    <x v="31"/>
    <x v="1"/>
    <n v="0.35000000000000003"/>
    <n v="1250"/>
    <n v="437.50000000000006"/>
    <n v="153.125"/>
    <n v="0.35"/>
  </r>
  <r>
    <x v="0"/>
    <n v="1185732"/>
    <x v="251"/>
    <x v="0"/>
    <x v="41"/>
    <x v="31"/>
    <x v="2"/>
    <n v="0.25000000000000006"/>
    <n v="1250"/>
    <n v="312.50000000000006"/>
    <n v="109.37500000000001"/>
    <n v="0.35"/>
  </r>
  <r>
    <x v="0"/>
    <n v="1185732"/>
    <x v="251"/>
    <x v="0"/>
    <x v="41"/>
    <x v="31"/>
    <x v="3"/>
    <n v="0.3"/>
    <n v="500"/>
    <n v="150"/>
    <n v="52.5"/>
    <n v="0.35"/>
  </r>
  <r>
    <x v="0"/>
    <n v="1185732"/>
    <x v="251"/>
    <x v="0"/>
    <x v="41"/>
    <x v="31"/>
    <x v="4"/>
    <n v="0.45"/>
    <n v="500"/>
    <n v="225"/>
    <n v="67.5"/>
    <n v="0.3"/>
  </r>
  <r>
    <x v="0"/>
    <n v="1185732"/>
    <x v="251"/>
    <x v="0"/>
    <x v="41"/>
    <x v="31"/>
    <x v="5"/>
    <n v="0.35000000000000003"/>
    <n v="2000"/>
    <n v="700.00000000000011"/>
    <n v="210.00000000000003"/>
    <n v="0.3"/>
  </r>
  <r>
    <x v="0"/>
    <n v="1185732"/>
    <x v="252"/>
    <x v="0"/>
    <x v="41"/>
    <x v="31"/>
    <x v="0"/>
    <n v="0.49999999999999994"/>
    <n v="4700"/>
    <n v="2349.9999999999995"/>
    <n v="939.99999999999989"/>
    <n v="0.4"/>
  </r>
  <r>
    <x v="0"/>
    <n v="1185732"/>
    <x v="252"/>
    <x v="0"/>
    <x v="41"/>
    <x v="31"/>
    <x v="1"/>
    <n v="0.45"/>
    <n v="1750"/>
    <n v="787.5"/>
    <n v="275.625"/>
    <n v="0.35"/>
  </r>
  <r>
    <x v="0"/>
    <n v="1185732"/>
    <x v="252"/>
    <x v="0"/>
    <x v="41"/>
    <x v="31"/>
    <x v="2"/>
    <n v="0.4"/>
    <n v="1500"/>
    <n v="600"/>
    <n v="210"/>
    <n v="0.35"/>
  </r>
  <r>
    <x v="0"/>
    <n v="1185732"/>
    <x v="252"/>
    <x v="0"/>
    <x v="41"/>
    <x v="31"/>
    <x v="3"/>
    <n v="0.4"/>
    <n v="1000"/>
    <n v="400"/>
    <n v="140"/>
    <n v="0.35"/>
  </r>
  <r>
    <x v="0"/>
    <n v="1185732"/>
    <x v="252"/>
    <x v="0"/>
    <x v="41"/>
    <x v="31"/>
    <x v="4"/>
    <n v="0.49999999999999994"/>
    <n v="1250"/>
    <n v="624.99999999999989"/>
    <n v="187.49999999999997"/>
    <n v="0.3"/>
  </r>
  <r>
    <x v="0"/>
    <n v="1185732"/>
    <x v="252"/>
    <x v="0"/>
    <x v="41"/>
    <x v="31"/>
    <x v="5"/>
    <n v="0.54999999999999993"/>
    <n v="2500"/>
    <n v="1374.9999999999998"/>
    <n v="412.49999999999994"/>
    <n v="0.3"/>
  </r>
  <r>
    <x v="0"/>
    <n v="1185732"/>
    <x v="220"/>
    <x v="0"/>
    <x v="41"/>
    <x v="31"/>
    <x v="0"/>
    <n v="0.49999999999999994"/>
    <n v="5000"/>
    <n v="2499.9999999999995"/>
    <n v="999.99999999999989"/>
    <n v="0.4"/>
  </r>
  <r>
    <x v="0"/>
    <n v="1185732"/>
    <x v="220"/>
    <x v="0"/>
    <x v="41"/>
    <x v="31"/>
    <x v="1"/>
    <n v="0.45"/>
    <n v="2500"/>
    <n v="1125"/>
    <n v="393.75"/>
    <n v="0.35"/>
  </r>
  <r>
    <x v="0"/>
    <n v="1185732"/>
    <x v="220"/>
    <x v="0"/>
    <x v="41"/>
    <x v="31"/>
    <x v="2"/>
    <n v="0.4"/>
    <n v="1750"/>
    <n v="700"/>
    <n v="244.99999999999997"/>
    <n v="0.35"/>
  </r>
  <r>
    <x v="0"/>
    <n v="1185732"/>
    <x v="220"/>
    <x v="0"/>
    <x v="41"/>
    <x v="31"/>
    <x v="3"/>
    <n v="0.4"/>
    <n v="1500"/>
    <n v="600"/>
    <n v="210"/>
    <n v="0.35"/>
  </r>
  <r>
    <x v="0"/>
    <n v="1185732"/>
    <x v="220"/>
    <x v="0"/>
    <x v="41"/>
    <x v="31"/>
    <x v="4"/>
    <n v="0.49999999999999994"/>
    <n v="1500"/>
    <n v="749.99999999999989"/>
    <n v="224.99999999999997"/>
    <n v="0.3"/>
  </r>
  <r>
    <x v="0"/>
    <n v="1185732"/>
    <x v="220"/>
    <x v="0"/>
    <x v="41"/>
    <x v="31"/>
    <x v="5"/>
    <n v="0.54999999999999993"/>
    <n v="3000"/>
    <n v="1649.9999999999998"/>
    <n v="494.99999999999989"/>
    <n v="0.3"/>
  </r>
  <r>
    <x v="0"/>
    <n v="1185732"/>
    <x v="253"/>
    <x v="0"/>
    <x v="41"/>
    <x v="31"/>
    <x v="0"/>
    <n v="0.49999999999999994"/>
    <n v="5250"/>
    <n v="2624.9999999999995"/>
    <n v="1049.9999999999998"/>
    <n v="0.4"/>
  </r>
  <r>
    <x v="0"/>
    <n v="1185732"/>
    <x v="253"/>
    <x v="0"/>
    <x v="41"/>
    <x v="31"/>
    <x v="1"/>
    <n v="0.45"/>
    <n v="2750"/>
    <n v="1237.5"/>
    <n v="433.125"/>
    <n v="0.35"/>
  </r>
  <r>
    <x v="0"/>
    <n v="1185732"/>
    <x v="253"/>
    <x v="0"/>
    <x v="41"/>
    <x v="31"/>
    <x v="2"/>
    <n v="0.4"/>
    <n v="2000"/>
    <n v="800"/>
    <n v="280"/>
    <n v="0.35"/>
  </r>
  <r>
    <x v="0"/>
    <n v="1185732"/>
    <x v="253"/>
    <x v="0"/>
    <x v="41"/>
    <x v="31"/>
    <x v="3"/>
    <n v="0.4"/>
    <n v="1500"/>
    <n v="600"/>
    <n v="210"/>
    <n v="0.35"/>
  </r>
  <r>
    <x v="0"/>
    <n v="1185732"/>
    <x v="253"/>
    <x v="0"/>
    <x v="41"/>
    <x v="31"/>
    <x v="4"/>
    <n v="0.49999999999999994"/>
    <n v="1750"/>
    <n v="874.99999999999989"/>
    <n v="262.49999999999994"/>
    <n v="0.3"/>
  </r>
  <r>
    <x v="0"/>
    <n v="1185732"/>
    <x v="253"/>
    <x v="0"/>
    <x v="41"/>
    <x v="31"/>
    <x v="5"/>
    <n v="0.54999999999999993"/>
    <n v="3500"/>
    <n v="1924.9999999999998"/>
    <n v="577.49999999999989"/>
    <n v="0.3"/>
  </r>
  <r>
    <x v="0"/>
    <n v="1185732"/>
    <x v="254"/>
    <x v="0"/>
    <x v="41"/>
    <x v="31"/>
    <x v="0"/>
    <n v="0.49999999999999994"/>
    <n v="5000"/>
    <n v="2499.9999999999995"/>
    <n v="999.99999999999989"/>
    <n v="0.4"/>
  </r>
  <r>
    <x v="0"/>
    <n v="1185732"/>
    <x v="254"/>
    <x v="0"/>
    <x v="41"/>
    <x v="31"/>
    <x v="1"/>
    <n v="0.45"/>
    <n v="2750"/>
    <n v="1237.5"/>
    <n v="433.125"/>
    <n v="0.35"/>
  </r>
  <r>
    <x v="0"/>
    <n v="1185732"/>
    <x v="254"/>
    <x v="0"/>
    <x v="41"/>
    <x v="31"/>
    <x v="2"/>
    <n v="0.4"/>
    <n v="2000"/>
    <n v="800"/>
    <n v="280"/>
    <n v="0.35"/>
  </r>
  <r>
    <x v="0"/>
    <n v="1185732"/>
    <x v="254"/>
    <x v="0"/>
    <x v="41"/>
    <x v="31"/>
    <x v="3"/>
    <n v="0.4"/>
    <n v="1500"/>
    <n v="600"/>
    <n v="210"/>
    <n v="0.35"/>
  </r>
  <r>
    <x v="0"/>
    <n v="1185732"/>
    <x v="254"/>
    <x v="0"/>
    <x v="41"/>
    <x v="31"/>
    <x v="4"/>
    <n v="0.49999999999999994"/>
    <n v="1250"/>
    <n v="624.99999999999989"/>
    <n v="187.49999999999997"/>
    <n v="0.3"/>
  </r>
  <r>
    <x v="0"/>
    <n v="1185732"/>
    <x v="254"/>
    <x v="0"/>
    <x v="41"/>
    <x v="31"/>
    <x v="5"/>
    <n v="0.54999999999999993"/>
    <n v="3000"/>
    <n v="1649.9999999999998"/>
    <n v="494.99999999999989"/>
    <n v="0.3"/>
  </r>
  <r>
    <x v="0"/>
    <n v="1185732"/>
    <x v="255"/>
    <x v="0"/>
    <x v="41"/>
    <x v="31"/>
    <x v="0"/>
    <n v="0.49999999999999994"/>
    <n v="4250"/>
    <n v="2124.9999999999995"/>
    <n v="849.99999999999989"/>
    <n v="0.4"/>
  </r>
  <r>
    <x v="0"/>
    <n v="1185732"/>
    <x v="255"/>
    <x v="0"/>
    <x v="41"/>
    <x v="31"/>
    <x v="1"/>
    <n v="0.45"/>
    <n v="2250"/>
    <n v="1012.5"/>
    <n v="354.375"/>
    <n v="0.35"/>
  </r>
  <r>
    <x v="0"/>
    <n v="1185732"/>
    <x v="255"/>
    <x v="0"/>
    <x v="41"/>
    <x v="31"/>
    <x v="2"/>
    <n v="0.4"/>
    <n v="1250"/>
    <n v="500"/>
    <n v="175"/>
    <n v="0.35"/>
  </r>
  <r>
    <x v="0"/>
    <n v="1185732"/>
    <x v="255"/>
    <x v="0"/>
    <x v="41"/>
    <x v="31"/>
    <x v="3"/>
    <n v="0.4"/>
    <n v="1000"/>
    <n v="400"/>
    <n v="140"/>
    <n v="0.35"/>
  </r>
  <r>
    <x v="0"/>
    <n v="1185732"/>
    <x v="255"/>
    <x v="0"/>
    <x v="41"/>
    <x v="31"/>
    <x v="4"/>
    <n v="0.49999999999999994"/>
    <n v="1000"/>
    <n v="499.99999999999994"/>
    <n v="149.99999999999997"/>
    <n v="0.3"/>
  </r>
  <r>
    <x v="0"/>
    <n v="1185732"/>
    <x v="255"/>
    <x v="0"/>
    <x v="41"/>
    <x v="31"/>
    <x v="5"/>
    <n v="0.54999999999999993"/>
    <n v="2000"/>
    <n v="1099.9999999999998"/>
    <n v="329.99999999999994"/>
    <n v="0.3"/>
  </r>
  <r>
    <x v="0"/>
    <n v="1185732"/>
    <x v="224"/>
    <x v="0"/>
    <x v="41"/>
    <x v="31"/>
    <x v="0"/>
    <n v="0.54999999999999993"/>
    <n v="3750"/>
    <n v="2062.4999999999995"/>
    <n v="824.99999999999989"/>
    <n v="0.4"/>
  </r>
  <r>
    <x v="0"/>
    <n v="1185732"/>
    <x v="224"/>
    <x v="0"/>
    <x v="41"/>
    <x v="31"/>
    <x v="1"/>
    <n v="0.5"/>
    <n v="2000"/>
    <n v="1000"/>
    <n v="350"/>
    <n v="0.35"/>
  </r>
  <r>
    <x v="0"/>
    <n v="1185732"/>
    <x v="224"/>
    <x v="0"/>
    <x v="41"/>
    <x v="31"/>
    <x v="2"/>
    <n v="0.5"/>
    <n v="1000"/>
    <n v="500"/>
    <n v="175"/>
    <n v="0.35"/>
  </r>
  <r>
    <x v="0"/>
    <n v="1185732"/>
    <x v="224"/>
    <x v="0"/>
    <x v="41"/>
    <x v="31"/>
    <x v="3"/>
    <n v="0.5"/>
    <n v="750"/>
    <n v="375"/>
    <n v="131.25"/>
    <n v="0.35"/>
  </r>
  <r>
    <x v="0"/>
    <n v="1185732"/>
    <x v="224"/>
    <x v="0"/>
    <x v="41"/>
    <x v="31"/>
    <x v="4"/>
    <n v="0.6"/>
    <n v="750"/>
    <n v="450"/>
    <n v="135"/>
    <n v="0.3"/>
  </r>
  <r>
    <x v="0"/>
    <n v="1185732"/>
    <x v="224"/>
    <x v="0"/>
    <x v="41"/>
    <x v="31"/>
    <x v="5"/>
    <n v="0.64999999999999991"/>
    <n v="2000"/>
    <n v="1299.9999999999998"/>
    <n v="389.99999999999994"/>
    <n v="0.3"/>
  </r>
  <r>
    <x v="0"/>
    <n v="1185732"/>
    <x v="256"/>
    <x v="0"/>
    <x v="41"/>
    <x v="31"/>
    <x v="0"/>
    <n v="0.6"/>
    <n v="3500"/>
    <n v="2100"/>
    <n v="840"/>
    <n v="0.4"/>
  </r>
  <r>
    <x v="0"/>
    <n v="1185732"/>
    <x v="256"/>
    <x v="0"/>
    <x v="41"/>
    <x v="31"/>
    <x v="1"/>
    <n v="0.5"/>
    <n v="1750"/>
    <n v="875"/>
    <n v="306.25"/>
    <n v="0.35"/>
  </r>
  <r>
    <x v="0"/>
    <n v="1185732"/>
    <x v="256"/>
    <x v="0"/>
    <x v="41"/>
    <x v="31"/>
    <x v="2"/>
    <n v="0.5"/>
    <n v="1700"/>
    <n v="850"/>
    <n v="297.5"/>
    <n v="0.35"/>
  </r>
  <r>
    <x v="0"/>
    <n v="1185732"/>
    <x v="256"/>
    <x v="0"/>
    <x v="41"/>
    <x v="31"/>
    <x v="3"/>
    <n v="0.5"/>
    <n v="1500"/>
    <n v="750"/>
    <n v="262.5"/>
    <n v="0.35"/>
  </r>
  <r>
    <x v="0"/>
    <n v="1185732"/>
    <x v="256"/>
    <x v="0"/>
    <x v="41"/>
    <x v="31"/>
    <x v="4"/>
    <n v="0.6"/>
    <n v="1250"/>
    <n v="750"/>
    <n v="225"/>
    <n v="0.3"/>
  </r>
  <r>
    <x v="0"/>
    <n v="1185732"/>
    <x v="256"/>
    <x v="0"/>
    <x v="41"/>
    <x v="31"/>
    <x v="5"/>
    <n v="0.64999999999999991"/>
    <n v="2250"/>
    <n v="1462.4999999999998"/>
    <n v="438.74999999999994"/>
    <n v="0.3"/>
  </r>
  <r>
    <x v="0"/>
    <n v="1185732"/>
    <x v="257"/>
    <x v="0"/>
    <x v="41"/>
    <x v="31"/>
    <x v="0"/>
    <n v="0.6"/>
    <n v="4500"/>
    <n v="2700"/>
    <n v="1080"/>
    <n v="0.4"/>
  </r>
  <r>
    <x v="0"/>
    <n v="1185732"/>
    <x v="257"/>
    <x v="0"/>
    <x v="41"/>
    <x v="31"/>
    <x v="1"/>
    <n v="0.5"/>
    <n v="2500"/>
    <n v="1250"/>
    <n v="437.5"/>
    <n v="0.35"/>
  </r>
  <r>
    <x v="0"/>
    <n v="1185732"/>
    <x v="257"/>
    <x v="0"/>
    <x v="41"/>
    <x v="31"/>
    <x v="2"/>
    <n v="0.5"/>
    <n v="2250"/>
    <n v="1125"/>
    <n v="393.75"/>
    <n v="0.35"/>
  </r>
  <r>
    <x v="0"/>
    <n v="1185732"/>
    <x v="257"/>
    <x v="0"/>
    <x v="41"/>
    <x v="31"/>
    <x v="3"/>
    <n v="0.5"/>
    <n v="1750"/>
    <n v="875"/>
    <n v="306.25"/>
    <n v="0.35"/>
  </r>
  <r>
    <x v="0"/>
    <n v="1185732"/>
    <x v="257"/>
    <x v="0"/>
    <x v="41"/>
    <x v="31"/>
    <x v="4"/>
    <n v="0.6"/>
    <n v="1750"/>
    <n v="1050"/>
    <n v="315"/>
    <n v="0.3"/>
  </r>
  <r>
    <x v="0"/>
    <n v="1185732"/>
    <x v="257"/>
    <x v="0"/>
    <x v="41"/>
    <x v="31"/>
    <x v="5"/>
    <n v="0.64999999999999991"/>
    <n v="2750"/>
    <n v="1787.4999999999998"/>
    <n v="536.24999999999989"/>
    <n v="0.3"/>
  </r>
  <r>
    <x v="0"/>
    <n v="1185732"/>
    <x v="102"/>
    <x v="0"/>
    <x v="42"/>
    <x v="44"/>
    <x v="0"/>
    <n v="0.4"/>
    <n v="5250"/>
    <n v="2100"/>
    <n v="735"/>
    <n v="0.35"/>
  </r>
  <r>
    <x v="0"/>
    <n v="1185732"/>
    <x v="102"/>
    <x v="0"/>
    <x v="42"/>
    <x v="44"/>
    <x v="1"/>
    <n v="0.4"/>
    <n v="3250"/>
    <n v="1300"/>
    <n v="454.99999999999994"/>
    <n v="0.35"/>
  </r>
  <r>
    <x v="0"/>
    <n v="1185732"/>
    <x v="102"/>
    <x v="0"/>
    <x v="42"/>
    <x v="44"/>
    <x v="2"/>
    <n v="0.30000000000000004"/>
    <n v="3250"/>
    <n v="975.00000000000011"/>
    <n v="390.00000000000006"/>
    <n v="0.4"/>
  </r>
  <r>
    <x v="0"/>
    <n v="1185732"/>
    <x v="102"/>
    <x v="0"/>
    <x v="42"/>
    <x v="44"/>
    <x v="3"/>
    <n v="0.35"/>
    <n v="1750"/>
    <n v="612.5"/>
    <n v="245"/>
    <n v="0.4"/>
  </r>
  <r>
    <x v="0"/>
    <n v="1185732"/>
    <x v="102"/>
    <x v="0"/>
    <x v="42"/>
    <x v="44"/>
    <x v="4"/>
    <n v="0.5"/>
    <n v="2250"/>
    <n v="1125"/>
    <n v="337.5"/>
    <n v="0.3"/>
  </r>
  <r>
    <x v="0"/>
    <n v="1185732"/>
    <x v="102"/>
    <x v="0"/>
    <x v="42"/>
    <x v="44"/>
    <x v="5"/>
    <n v="0.4"/>
    <n v="3250"/>
    <n v="1300"/>
    <n v="520"/>
    <n v="0.4"/>
  </r>
  <r>
    <x v="0"/>
    <n v="1185732"/>
    <x v="37"/>
    <x v="0"/>
    <x v="42"/>
    <x v="44"/>
    <x v="0"/>
    <n v="0.4"/>
    <n v="5750"/>
    <n v="2300"/>
    <n v="805"/>
    <n v="0.35"/>
  </r>
  <r>
    <x v="0"/>
    <n v="1185732"/>
    <x v="37"/>
    <x v="0"/>
    <x v="42"/>
    <x v="44"/>
    <x v="1"/>
    <n v="0.4"/>
    <n v="2250"/>
    <n v="900"/>
    <n v="315"/>
    <n v="0.35"/>
  </r>
  <r>
    <x v="0"/>
    <n v="1185732"/>
    <x v="37"/>
    <x v="0"/>
    <x v="42"/>
    <x v="44"/>
    <x v="2"/>
    <n v="0.30000000000000004"/>
    <n v="2750"/>
    <n v="825.00000000000011"/>
    <n v="330.00000000000006"/>
    <n v="0.4"/>
  </r>
  <r>
    <x v="0"/>
    <n v="1185732"/>
    <x v="37"/>
    <x v="0"/>
    <x v="42"/>
    <x v="44"/>
    <x v="3"/>
    <n v="0.35"/>
    <n v="1500"/>
    <n v="525"/>
    <n v="210"/>
    <n v="0.4"/>
  </r>
  <r>
    <x v="0"/>
    <n v="1185732"/>
    <x v="37"/>
    <x v="0"/>
    <x v="42"/>
    <x v="44"/>
    <x v="4"/>
    <n v="0.5"/>
    <n v="2250"/>
    <n v="1125"/>
    <n v="337.5"/>
    <n v="0.3"/>
  </r>
  <r>
    <x v="0"/>
    <n v="1185732"/>
    <x v="37"/>
    <x v="0"/>
    <x v="42"/>
    <x v="44"/>
    <x v="5"/>
    <n v="0.4"/>
    <n v="3250"/>
    <n v="1300"/>
    <n v="520"/>
    <n v="0.4"/>
  </r>
  <r>
    <x v="0"/>
    <n v="1185732"/>
    <x v="258"/>
    <x v="0"/>
    <x v="42"/>
    <x v="44"/>
    <x v="0"/>
    <n v="0.4"/>
    <n v="5450"/>
    <n v="2180"/>
    <n v="763"/>
    <n v="0.35"/>
  </r>
  <r>
    <x v="0"/>
    <n v="1185732"/>
    <x v="258"/>
    <x v="0"/>
    <x v="42"/>
    <x v="44"/>
    <x v="1"/>
    <n v="0.4"/>
    <n v="2500"/>
    <n v="1000"/>
    <n v="350"/>
    <n v="0.35"/>
  </r>
  <r>
    <x v="0"/>
    <n v="1185732"/>
    <x v="258"/>
    <x v="0"/>
    <x v="42"/>
    <x v="44"/>
    <x v="2"/>
    <n v="0.30000000000000004"/>
    <n v="2750"/>
    <n v="825.00000000000011"/>
    <n v="330.00000000000006"/>
    <n v="0.4"/>
  </r>
  <r>
    <x v="0"/>
    <n v="1185732"/>
    <x v="258"/>
    <x v="0"/>
    <x v="42"/>
    <x v="44"/>
    <x v="3"/>
    <n v="0.35"/>
    <n v="1250"/>
    <n v="437.5"/>
    <n v="175"/>
    <n v="0.4"/>
  </r>
  <r>
    <x v="0"/>
    <n v="1185732"/>
    <x v="258"/>
    <x v="0"/>
    <x v="42"/>
    <x v="44"/>
    <x v="4"/>
    <n v="0.5"/>
    <n v="1750"/>
    <n v="875"/>
    <n v="262.5"/>
    <n v="0.3"/>
  </r>
  <r>
    <x v="0"/>
    <n v="1185732"/>
    <x v="258"/>
    <x v="0"/>
    <x v="42"/>
    <x v="44"/>
    <x v="5"/>
    <n v="0.4"/>
    <n v="2750"/>
    <n v="1100"/>
    <n v="440"/>
    <n v="0.4"/>
  </r>
  <r>
    <x v="0"/>
    <n v="1185732"/>
    <x v="259"/>
    <x v="0"/>
    <x v="42"/>
    <x v="44"/>
    <x v="0"/>
    <n v="0.4"/>
    <n v="5250"/>
    <n v="2100"/>
    <n v="735"/>
    <n v="0.35"/>
  </r>
  <r>
    <x v="0"/>
    <n v="1185732"/>
    <x v="259"/>
    <x v="0"/>
    <x v="42"/>
    <x v="44"/>
    <x v="1"/>
    <n v="0.4"/>
    <n v="2250"/>
    <n v="900"/>
    <n v="315"/>
    <n v="0.35"/>
  </r>
  <r>
    <x v="0"/>
    <n v="1185732"/>
    <x v="259"/>
    <x v="0"/>
    <x v="42"/>
    <x v="44"/>
    <x v="2"/>
    <n v="0.30000000000000004"/>
    <n v="2250"/>
    <n v="675.00000000000011"/>
    <n v="270.00000000000006"/>
    <n v="0.4"/>
  </r>
  <r>
    <x v="0"/>
    <n v="1185732"/>
    <x v="259"/>
    <x v="0"/>
    <x v="42"/>
    <x v="44"/>
    <x v="3"/>
    <n v="0.35"/>
    <n v="1500"/>
    <n v="525"/>
    <n v="210"/>
    <n v="0.4"/>
  </r>
  <r>
    <x v="0"/>
    <n v="1185732"/>
    <x v="259"/>
    <x v="0"/>
    <x v="42"/>
    <x v="44"/>
    <x v="4"/>
    <n v="0.5"/>
    <n v="1500"/>
    <n v="750"/>
    <n v="225"/>
    <n v="0.3"/>
  </r>
  <r>
    <x v="0"/>
    <n v="1185732"/>
    <x v="259"/>
    <x v="0"/>
    <x v="42"/>
    <x v="44"/>
    <x v="5"/>
    <n v="0.4"/>
    <n v="3000"/>
    <n v="1200"/>
    <n v="480"/>
    <n v="0.4"/>
  </r>
  <r>
    <x v="0"/>
    <n v="1185732"/>
    <x v="236"/>
    <x v="0"/>
    <x v="42"/>
    <x v="44"/>
    <x v="0"/>
    <n v="0.54999999999999993"/>
    <n v="5700"/>
    <n v="3134.9999999999995"/>
    <n v="1097.2499999999998"/>
    <n v="0.35"/>
  </r>
  <r>
    <x v="0"/>
    <n v="1185732"/>
    <x v="236"/>
    <x v="0"/>
    <x v="42"/>
    <x v="44"/>
    <x v="1"/>
    <n v="0.5"/>
    <n v="2750"/>
    <n v="1375"/>
    <n v="481.24999999999994"/>
    <n v="0.35"/>
  </r>
  <r>
    <x v="0"/>
    <n v="1185732"/>
    <x v="236"/>
    <x v="0"/>
    <x v="42"/>
    <x v="44"/>
    <x v="2"/>
    <n v="0.45"/>
    <n v="3000"/>
    <n v="1350"/>
    <n v="540"/>
    <n v="0.4"/>
  </r>
  <r>
    <x v="0"/>
    <n v="1185732"/>
    <x v="236"/>
    <x v="0"/>
    <x v="42"/>
    <x v="44"/>
    <x v="3"/>
    <n v="0.45"/>
    <n v="2500"/>
    <n v="1125"/>
    <n v="450"/>
    <n v="0.4"/>
  </r>
  <r>
    <x v="0"/>
    <n v="1185732"/>
    <x v="236"/>
    <x v="0"/>
    <x v="42"/>
    <x v="44"/>
    <x v="4"/>
    <n v="0.54999999999999993"/>
    <n v="2750"/>
    <n v="1512.4999999999998"/>
    <n v="453.74999999999994"/>
    <n v="0.3"/>
  </r>
  <r>
    <x v="0"/>
    <n v="1185732"/>
    <x v="236"/>
    <x v="0"/>
    <x v="42"/>
    <x v="44"/>
    <x v="5"/>
    <n v="0.6"/>
    <n v="4000"/>
    <n v="2400"/>
    <n v="960"/>
    <n v="0.4"/>
  </r>
  <r>
    <x v="0"/>
    <n v="1185732"/>
    <x v="41"/>
    <x v="0"/>
    <x v="42"/>
    <x v="44"/>
    <x v="0"/>
    <n v="0.54999999999999993"/>
    <n v="6500"/>
    <n v="3574.9999999999995"/>
    <n v="1251.2499999999998"/>
    <n v="0.35"/>
  </r>
  <r>
    <x v="0"/>
    <n v="1185732"/>
    <x v="41"/>
    <x v="0"/>
    <x v="42"/>
    <x v="44"/>
    <x v="1"/>
    <n v="0.5"/>
    <n v="4000"/>
    <n v="2000"/>
    <n v="700"/>
    <n v="0.35"/>
  </r>
  <r>
    <x v="0"/>
    <n v="1185732"/>
    <x v="41"/>
    <x v="0"/>
    <x v="42"/>
    <x v="44"/>
    <x v="2"/>
    <n v="0.45"/>
    <n v="3250"/>
    <n v="1462.5"/>
    <n v="585"/>
    <n v="0.4"/>
  </r>
  <r>
    <x v="0"/>
    <n v="1185732"/>
    <x v="41"/>
    <x v="0"/>
    <x v="42"/>
    <x v="44"/>
    <x v="3"/>
    <n v="0.45"/>
    <n v="3000"/>
    <n v="1350"/>
    <n v="540"/>
    <n v="0.4"/>
  </r>
  <r>
    <x v="0"/>
    <n v="1185732"/>
    <x v="41"/>
    <x v="0"/>
    <x v="42"/>
    <x v="44"/>
    <x v="4"/>
    <n v="0.54999999999999993"/>
    <n v="3000"/>
    <n v="1649.9999999999998"/>
    <n v="494.99999999999989"/>
    <n v="0.3"/>
  </r>
  <r>
    <x v="0"/>
    <n v="1185732"/>
    <x v="41"/>
    <x v="0"/>
    <x v="42"/>
    <x v="44"/>
    <x v="5"/>
    <n v="0.6"/>
    <n v="4500"/>
    <n v="2700"/>
    <n v="1080"/>
    <n v="0.4"/>
  </r>
  <r>
    <x v="0"/>
    <n v="1185732"/>
    <x v="260"/>
    <x v="0"/>
    <x v="42"/>
    <x v="44"/>
    <x v="0"/>
    <n v="0.54999999999999993"/>
    <n v="6750"/>
    <n v="3712.4999999999995"/>
    <n v="1299.3749999999998"/>
    <n v="0.35"/>
  </r>
  <r>
    <x v="0"/>
    <n v="1185732"/>
    <x v="260"/>
    <x v="0"/>
    <x v="42"/>
    <x v="44"/>
    <x v="1"/>
    <n v="0.5"/>
    <n v="4250"/>
    <n v="2125"/>
    <n v="743.75"/>
    <n v="0.35"/>
  </r>
  <r>
    <x v="0"/>
    <n v="1185732"/>
    <x v="260"/>
    <x v="0"/>
    <x v="42"/>
    <x v="44"/>
    <x v="2"/>
    <n v="0.45"/>
    <n v="3500"/>
    <n v="1575"/>
    <n v="630"/>
    <n v="0.4"/>
  </r>
  <r>
    <x v="0"/>
    <n v="1185732"/>
    <x v="260"/>
    <x v="0"/>
    <x v="42"/>
    <x v="44"/>
    <x v="3"/>
    <n v="0.45"/>
    <n v="3000"/>
    <n v="1350"/>
    <n v="540"/>
    <n v="0.4"/>
  </r>
  <r>
    <x v="0"/>
    <n v="1185732"/>
    <x v="260"/>
    <x v="0"/>
    <x v="42"/>
    <x v="44"/>
    <x v="4"/>
    <n v="0.54999999999999993"/>
    <n v="3250"/>
    <n v="1787.4999999999998"/>
    <n v="536.24999999999989"/>
    <n v="0.3"/>
  </r>
  <r>
    <x v="0"/>
    <n v="1185732"/>
    <x v="260"/>
    <x v="0"/>
    <x v="42"/>
    <x v="44"/>
    <x v="5"/>
    <n v="0.6"/>
    <n v="5000"/>
    <n v="3000"/>
    <n v="1200"/>
    <n v="0.4"/>
  </r>
  <r>
    <x v="0"/>
    <n v="1185732"/>
    <x v="261"/>
    <x v="0"/>
    <x v="42"/>
    <x v="44"/>
    <x v="0"/>
    <n v="0.54999999999999993"/>
    <n v="6500"/>
    <n v="3574.9999999999995"/>
    <n v="1251.2499999999998"/>
    <n v="0.35"/>
  </r>
  <r>
    <x v="0"/>
    <n v="1185732"/>
    <x v="261"/>
    <x v="0"/>
    <x v="42"/>
    <x v="44"/>
    <x v="1"/>
    <n v="0.5"/>
    <n v="4250"/>
    <n v="2125"/>
    <n v="743.75"/>
    <n v="0.35"/>
  </r>
  <r>
    <x v="0"/>
    <n v="1185732"/>
    <x v="261"/>
    <x v="0"/>
    <x v="42"/>
    <x v="44"/>
    <x v="2"/>
    <n v="0.45"/>
    <n v="3500"/>
    <n v="1575"/>
    <n v="630"/>
    <n v="0.4"/>
  </r>
  <r>
    <x v="0"/>
    <n v="1185732"/>
    <x v="261"/>
    <x v="0"/>
    <x v="42"/>
    <x v="44"/>
    <x v="3"/>
    <n v="0.45"/>
    <n v="2500"/>
    <n v="1125"/>
    <n v="450"/>
    <n v="0.4"/>
  </r>
  <r>
    <x v="0"/>
    <n v="1185732"/>
    <x v="261"/>
    <x v="0"/>
    <x v="42"/>
    <x v="44"/>
    <x v="4"/>
    <n v="0.54999999999999993"/>
    <n v="2250"/>
    <n v="1237.4999999999998"/>
    <n v="371.24999999999994"/>
    <n v="0.3"/>
  </r>
  <r>
    <x v="0"/>
    <n v="1185732"/>
    <x v="261"/>
    <x v="0"/>
    <x v="42"/>
    <x v="44"/>
    <x v="5"/>
    <n v="0.6"/>
    <n v="4000"/>
    <n v="2400"/>
    <n v="960"/>
    <n v="0.4"/>
  </r>
  <r>
    <x v="0"/>
    <n v="1185732"/>
    <x v="239"/>
    <x v="0"/>
    <x v="42"/>
    <x v="44"/>
    <x v="0"/>
    <n v="0.54999999999999993"/>
    <n v="5250"/>
    <n v="2887.4999999999995"/>
    <n v="1010.6249999999998"/>
    <n v="0.35"/>
  </r>
  <r>
    <x v="0"/>
    <n v="1185732"/>
    <x v="239"/>
    <x v="0"/>
    <x v="42"/>
    <x v="44"/>
    <x v="1"/>
    <n v="0.5"/>
    <n v="3250"/>
    <n v="1625"/>
    <n v="568.75"/>
    <n v="0.35"/>
  </r>
  <r>
    <x v="0"/>
    <n v="1185732"/>
    <x v="239"/>
    <x v="0"/>
    <x v="42"/>
    <x v="44"/>
    <x v="2"/>
    <n v="0.45"/>
    <n v="2250"/>
    <n v="1012.5"/>
    <n v="405"/>
    <n v="0.4"/>
  </r>
  <r>
    <x v="0"/>
    <n v="1185732"/>
    <x v="239"/>
    <x v="0"/>
    <x v="42"/>
    <x v="44"/>
    <x v="3"/>
    <n v="0.45"/>
    <n v="2000"/>
    <n v="900"/>
    <n v="360"/>
    <n v="0.4"/>
  </r>
  <r>
    <x v="0"/>
    <n v="1185732"/>
    <x v="239"/>
    <x v="0"/>
    <x v="42"/>
    <x v="44"/>
    <x v="4"/>
    <n v="0.54999999999999993"/>
    <n v="2000"/>
    <n v="1099.9999999999998"/>
    <n v="329.99999999999994"/>
    <n v="0.3"/>
  </r>
  <r>
    <x v="0"/>
    <n v="1185732"/>
    <x v="239"/>
    <x v="0"/>
    <x v="42"/>
    <x v="44"/>
    <x v="5"/>
    <n v="0.6"/>
    <n v="3000"/>
    <n v="1800"/>
    <n v="720"/>
    <n v="0.4"/>
  </r>
  <r>
    <x v="0"/>
    <n v="1185732"/>
    <x v="45"/>
    <x v="0"/>
    <x v="42"/>
    <x v="44"/>
    <x v="0"/>
    <n v="0.6"/>
    <n v="4750"/>
    <n v="2850"/>
    <n v="997.49999999999989"/>
    <n v="0.35"/>
  </r>
  <r>
    <x v="0"/>
    <n v="1185732"/>
    <x v="45"/>
    <x v="0"/>
    <x v="42"/>
    <x v="44"/>
    <x v="1"/>
    <n v="0.55000000000000004"/>
    <n v="3000"/>
    <n v="1650.0000000000002"/>
    <n v="577.5"/>
    <n v="0.35"/>
  </r>
  <r>
    <x v="0"/>
    <n v="1185732"/>
    <x v="45"/>
    <x v="0"/>
    <x v="42"/>
    <x v="44"/>
    <x v="2"/>
    <n v="0.55000000000000004"/>
    <n v="2000"/>
    <n v="1100"/>
    <n v="440"/>
    <n v="0.4"/>
  </r>
  <r>
    <x v="0"/>
    <n v="1185732"/>
    <x v="45"/>
    <x v="0"/>
    <x v="42"/>
    <x v="44"/>
    <x v="3"/>
    <n v="0.55000000000000004"/>
    <n v="1750"/>
    <n v="962.50000000000011"/>
    <n v="385.00000000000006"/>
    <n v="0.4"/>
  </r>
  <r>
    <x v="0"/>
    <n v="1185732"/>
    <x v="45"/>
    <x v="0"/>
    <x v="42"/>
    <x v="44"/>
    <x v="4"/>
    <n v="0.65"/>
    <n v="1750"/>
    <n v="1137.5"/>
    <n v="341.25"/>
    <n v="0.3"/>
  </r>
  <r>
    <x v="0"/>
    <n v="1185732"/>
    <x v="45"/>
    <x v="0"/>
    <x v="42"/>
    <x v="44"/>
    <x v="5"/>
    <n v="0.7"/>
    <n v="3000"/>
    <n v="2100"/>
    <n v="840"/>
    <n v="0.4"/>
  </r>
  <r>
    <x v="0"/>
    <n v="1185732"/>
    <x v="262"/>
    <x v="0"/>
    <x v="42"/>
    <x v="44"/>
    <x v="0"/>
    <n v="0.65"/>
    <n v="4500"/>
    <n v="2925"/>
    <n v="1023.7499999999999"/>
    <n v="0.35"/>
  </r>
  <r>
    <x v="0"/>
    <n v="1185732"/>
    <x v="262"/>
    <x v="0"/>
    <x v="42"/>
    <x v="44"/>
    <x v="1"/>
    <n v="0.55000000000000004"/>
    <n v="3250"/>
    <n v="1787.5000000000002"/>
    <n v="625.625"/>
    <n v="0.35"/>
  </r>
  <r>
    <x v="0"/>
    <n v="1185732"/>
    <x v="262"/>
    <x v="0"/>
    <x v="42"/>
    <x v="44"/>
    <x v="2"/>
    <n v="0.55000000000000004"/>
    <n v="3200"/>
    <n v="1760.0000000000002"/>
    <n v="704.00000000000011"/>
    <n v="0.4"/>
  </r>
  <r>
    <x v="0"/>
    <n v="1185732"/>
    <x v="262"/>
    <x v="0"/>
    <x v="42"/>
    <x v="44"/>
    <x v="3"/>
    <n v="0.55000000000000004"/>
    <n v="3000"/>
    <n v="1650.0000000000002"/>
    <n v="660.00000000000011"/>
    <n v="0.4"/>
  </r>
  <r>
    <x v="0"/>
    <n v="1185732"/>
    <x v="262"/>
    <x v="0"/>
    <x v="42"/>
    <x v="44"/>
    <x v="4"/>
    <n v="0.65"/>
    <n v="2750"/>
    <n v="1787.5"/>
    <n v="536.25"/>
    <n v="0.3"/>
  </r>
  <r>
    <x v="0"/>
    <n v="1185732"/>
    <x v="262"/>
    <x v="0"/>
    <x v="42"/>
    <x v="44"/>
    <x v="5"/>
    <n v="0.7"/>
    <n v="3750"/>
    <n v="2625"/>
    <n v="1050"/>
    <n v="0.4"/>
  </r>
  <r>
    <x v="0"/>
    <n v="1185732"/>
    <x v="263"/>
    <x v="0"/>
    <x v="42"/>
    <x v="44"/>
    <x v="0"/>
    <n v="0.65"/>
    <n v="6000"/>
    <n v="3900"/>
    <n v="1365"/>
    <n v="0.35"/>
  </r>
  <r>
    <x v="0"/>
    <n v="1185732"/>
    <x v="263"/>
    <x v="0"/>
    <x v="42"/>
    <x v="44"/>
    <x v="1"/>
    <n v="0.55000000000000004"/>
    <n v="4000"/>
    <n v="2200"/>
    <n v="770"/>
    <n v="0.35"/>
  </r>
  <r>
    <x v="0"/>
    <n v="1185732"/>
    <x v="263"/>
    <x v="0"/>
    <x v="42"/>
    <x v="44"/>
    <x v="2"/>
    <n v="0.55000000000000004"/>
    <n v="3750"/>
    <n v="2062.5"/>
    <n v="825"/>
    <n v="0.4"/>
  </r>
  <r>
    <x v="0"/>
    <n v="1185732"/>
    <x v="263"/>
    <x v="0"/>
    <x v="42"/>
    <x v="44"/>
    <x v="3"/>
    <n v="0.55000000000000004"/>
    <n v="3250"/>
    <n v="1787.5000000000002"/>
    <n v="715.00000000000011"/>
    <n v="0.4"/>
  </r>
  <r>
    <x v="0"/>
    <n v="1185732"/>
    <x v="263"/>
    <x v="0"/>
    <x v="42"/>
    <x v="44"/>
    <x v="4"/>
    <n v="0.65"/>
    <n v="3250"/>
    <n v="2112.5"/>
    <n v="633.75"/>
    <n v="0.3"/>
  </r>
  <r>
    <x v="0"/>
    <n v="1185732"/>
    <x v="263"/>
    <x v="0"/>
    <x v="42"/>
    <x v="44"/>
    <x v="5"/>
    <n v="0.7"/>
    <n v="4250"/>
    <n v="2975"/>
    <n v="1190"/>
    <n v="0.4"/>
  </r>
  <r>
    <x v="0"/>
    <n v="1185732"/>
    <x v="136"/>
    <x v="0"/>
    <x v="43"/>
    <x v="45"/>
    <x v="0"/>
    <n v="0.35000000000000003"/>
    <n v="4750"/>
    <n v="1662.5000000000002"/>
    <n v="581.875"/>
    <n v="0.35"/>
  </r>
  <r>
    <x v="0"/>
    <n v="1185732"/>
    <x v="136"/>
    <x v="0"/>
    <x v="43"/>
    <x v="45"/>
    <x v="1"/>
    <n v="0.35000000000000003"/>
    <n v="2750"/>
    <n v="962.50000000000011"/>
    <n v="336.875"/>
    <n v="0.35"/>
  </r>
  <r>
    <x v="0"/>
    <n v="1185732"/>
    <x v="136"/>
    <x v="0"/>
    <x v="43"/>
    <x v="45"/>
    <x v="2"/>
    <n v="0.25000000000000006"/>
    <n v="2750"/>
    <n v="687.50000000000011"/>
    <n v="275.00000000000006"/>
    <n v="0.4"/>
  </r>
  <r>
    <x v="0"/>
    <n v="1185732"/>
    <x v="136"/>
    <x v="0"/>
    <x v="43"/>
    <x v="45"/>
    <x v="3"/>
    <n v="0.3"/>
    <n v="1250"/>
    <n v="375"/>
    <n v="150"/>
    <n v="0.4"/>
  </r>
  <r>
    <x v="0"/>
    <n v="1185732"/>
    <x v="136"/>
    <x v="0"/>
    <x v="43"/>
    <x v="45"/>
    <x v="4"/>
    <n v="0.45"/>
    <n v="1750"/>
    <n v="787.5"/>
    <n v="236.25"/>
    <n v="0.3"/>
  </r>
  <r>
    <x v="0"/>
    <n v="1185732"/>
    <x v="136"/>
    <x v="0"/>
    <x v="43"/>
    <x v="45"/>
    <x v="5"/>
    <n v="0.35000000000000003"/>
    <n v="2750"/>
    <n v="962.50000000000011"/>
    <n v="385.00000000000006"/>
    <n v="0.4"/>
  </r>
  <r>
    <x v="0"/>
    <n v="1185732"/>
    <x v="264"/>
    <x v="0"/>
    <x v="43"/>
    <x v="45"/>
    <x v="0"/>
    <n v="0.35000000000000003"/>
    <n v="5250"/>
    <n v="1837.5000000000002"/>
    <n v="643.125"/>
    <n v="0.35"/>
  </r>
  <r>
    <x v="0"/>
    <n v="1185732"/>
    <x v="264"/>
    <x v="0"/>
    <x v="43"/>
    <x v="45"/>
    <x v="1"/>
    <n v="0.35000000000000003"/>
    <n v="1750"/>
    <n v="612.50000000000011"/>
    <n v="214.37500000000003"/>
    <n v="0.35"/>
  </r>
  <r>
    <x v="0"/>
    <n v="1185732"/>
    <x v="264"/>
    <x v="0"/>
    <x v="43"/>
    <x v="45"/>
    <x v="2"/>
    <n v="0.25000000000000006"/>
    <n v="2250"/>
    <n v="562.50000000000011"/>
    <n v="225.00000000000006"/>
    <n v="0.4"/>
  </r>
  <r>
    <x v="0"/>
    <n v="1185732"/>
    <x v="264"/>
    <x v="0"/>
    <x v="43"/>
    <x v="45"/>
    <x v="3"/>
    <n v="0.3"/>
    <n v="1000"/>
    <n v="300"/>
    <n v="120"/>
    <n v="0.4"/>
  </r>
  <r>
    <x v="0"/>
    <n v="1185732"/>
    <x v="264"/>
    <x v="0"/>
    <x v="43"/>
    <x v="45"/>
    <x v="4"/>
    <n v="0.45"/>
    <n v="1750"/>
    <n v="787.5"/>
    <n v="236.25"/>
    <n v="0.3"/>
  </r>
  <r>
    <x v="0"/>
    <n v="1185732"/>
    <x v="264"/>
    <x v="0"/>
    <x v="43"/>
    <x v="45"/>
    <x v="5"/>
    <n v="0.35000000000000003"/>
    <n v="2750"/>
    <n v="962.50000000000011"/>
    <n v="385.00000000000006"/>
    <n v="0.4"/>
  </r>
  <r>
    <x v="0"/>
    <n v="1185732"/>
    <x v="173"/>
    <x v="0"/>
    <x v="43"/>
    <x v="45"/>
    <x v="0"/>
    <n v="0.35000000000000003"/>
    <n v="4950"/>
    <n v="1732.5000000000002"/>
    <n v="606.375"/>
    <n v="0.35"/>
  </r>
  <r>
    <x v="0"/>
    <n v="1185732"/>
    <x v="173"/>
    <x v="0"/>
    <x v="43"/>
    <x v="45"/>
    <x v="1"/>
    <n v="0.35000000000000003"/>
    <n v="2000"/>
    <n v="700.00000000000011"/>
    <n v="245.00000000000003"/>
    <n v="0.35"/>
  </r>
  <r>
    <x v="0"/>
    <n v="1185732"/>
    <x v="173"/>
    <x v="0"/>
    <x v="43"/>
    <x v="45"/>
    <x v="2"/>
    <n v="0.25000000000000006"/>
    <n v="2250"/>
    <n v="562.50000000000011"/>
    <n v="225.00000000000006"/>
    <n v="0.4"/>
  </r>
  <r>
    <x v="0"/>
    <n v="1185732"/>
    <x v="173"/>
    <x v="0"/>
    <x v="43"/>
    <x v="45"/>
    <x v="3"/>
    <n v="0.3"/>
    <n v="750"/>
    <n v="225"/>
    <n v="90"/>
    <n v="0.4"/>
  </r>
  <r>
    <x v="0"/>
    <n v="1185732"/>
    <x v="173"/>
    <x v="0"/>
    <x v="43"/>
    <x v="45"/>
    <x v="4"/>
    <n v="0.45"/>
    <n v="1250"/>
    <n v="562.5"/>
    <n v="168.75"/>
    <n v="0.3"/>
  </r>
  <r>
    <x v="0"/>
    <n v="1185732"/>
    <x v="173"/>
    <x v="0"/>
    <x v="43"/>
    <x v="45"/>
    <x v="5"/>
    <n v="0.35000000000000003"/>
    <n v="2250"/>
    <n v="787.50000000000011"/>
    <n v="315.00000000000006"/>
    <n v="0.4"/>
  </r>
  <r>
    <x v="0"/>
    <n v="1185732"/>
    <x v="265"/>
    <x v="0"/>
    <x v="43"/>
    <x v="45"/>
    <x v="0"/>
    <n v="0.35000000000000003"/>
    <n v="4750"/>
    <n v="1662.5000000000002"/>
    <n v="581.875"/>
    <n v="0.35"/>
  </r>
  <r>
    <x v="0"/>
    <n v="1185732"/>
    <x v="265"/>
    <x v="0"/>
    <x v="43"/>
    <x v="45"/>
    <x v="1"/>
    <n v="0.35000000000000003"/>
    <n v="1750"/>
    <n v="612.50000000000011"/>
    <n v="214.37500000000003"/>
    <n v="0.35"/>
  </r>
  <r>
    <x v="0"/>
    <n v="1185732"/>
    <x v="265"/>
    <x v="0"/>
    <x v="43"/>
    <x v="45"/>
    <x v="2"/>
    <n v="0.25000000000000006"/>
    <n v="1750"/>
    <n v="437.50000000000011"/>
    <n v="175.00000000000006"/>
    <n v="0.4"/>
  </r>
  <r>
    <x v="0"/>
    <n v="1185732"/>
    <x v="265"/>
    <x v="0"/>
    <x v="43"/>
    <x v="45"/>
    <x v="3"/>
    <n v="0.3"/>
    <n v="1000"/>
    <n v="300"/>
    <n v="120"/>
    <n v="0.4"/>
  </r>
  <r>
    <x v="0"/>
    <n v="1185732"/>
    <x v="265"/>
    <x v="0"/>
    <x v="43"/>
    <x v="45"/>
    <x v="4"/>
    <n v="0.45"/>
    <n v="1000"/>
    <n v="450"/>
    <n v="135"/>
    <n v="0.3"/>
  </r>
  <r>
    <x v="0"/>
    <n v="1185732"/>
    <x v="265"/>
    <x v="0"/>
    <x v="43"/>
    <x v="45"/>
    <x v="5"/>
    <n v="0.35000000000000003"/>
    <n v="2500"/>
    <n v="875.00000000000011"/>
    <n v="350.00000000000006"/>
    <n v="0.4"/>
  </r>
  <r>
    <x v="0"/>
    <n v="1185732"/>
    <x v="61"/>
    <x v="0"/>
    <x v="43"/>
    <x v="45"/>
    <x v="0"/>
    <n v="0.49999999999999994"/>
    <n v="5200"/>
    <n v="2599.9999999999995"/>
    <n v="909.99999999999977"/>
    <n v="0.35"/>
  </r>
  <r>
    <x v="0"/>
    <n v="1185732"/>
    <x v="61"/>
    <x v="0"/>
    <x v="43"/>
    <x v="45"/>
    <x v="1"/>
    <n v="0.45"/>
    <n v="2250"/>
    <n v="1012.5"/>
    <n v="354.375"/>
    <n v="0.35"/>
  </r>
  <r>
    <x v="0"/>
    <n v="1185732"/>
    <x v="61"/>
    <x v="0"/>
    <x v="43"/>
    <x v="45"/>
    <x v="2"/>
    <n v="0.4"/>
    <n v="2500"/>
    <n v="1000"/>
    <n v="400"/>
    <n v="0.4"/>
  </r>
  <r>
    <x v="0"/>
    <n v="1185732"/>
    <x v="61"/>
    <x v="0"/>
    <x v="43"/>
    <x v="45"/>
    <x v="3"/>
    <n v="0.4"/>
    <n v="2000"/>
    <n v="800"/>
    <n v="320"/>
    <n v="0.4"/>
  </r>
  <r>
    <x v="0"/>
    <n v="1185732"/>
    <x v="61"/>
    <x v="0"/>
    <x v="43"/>
    <x v="45"/>
    <x v="4"/>
    <n v="0.49999999999999994"/>
    <n v="2250"/>
    <n v="1124.9999999999998"/>
    <n v="337.49999999999994"/>
    <n v="0.3"/>
  </r>
  <r>
    <x v="0"/>
    <n v="1185732"/>
    <x v="61"/>
    <x v="0"/>
    <x v="43"/>
    <x v="45"/>
    <x v="5"/>
    <n v="0.54999999999999993"/>
    <n v="3500"/>
    <n v="1924.9999999999998"/>
    <n v="770"/>
    <n v="0.4"/>
  </r>
  <r>
    <x v="0"/>
    <n v="1185732"/>
    <x v="266"/>
    <x v="0"/>
    <x v="43"/>
    <x v="45"/>
    <x v="0"/>
    <n v="0.49999999999999994"/>
    <n v="6000"/>
    <n v="2999.9999999999995"/>
    <n v="1049.9999999999998"/>
    <n v="0.35"/>
  </r>
  <r>
    <x v="0"/>
    <n v="1185732"/>
    <x v="266"/>
    <x v="0"/>
    <x v="43"/>
    <x v="45"/>
    <x v="1"/>
    <n v="0.45"/>
    <n v="3500"/>
    <n v="1575"/>
    <n v="551.25"/>
    <n v="0.35"/>
  </r>
  <r>
    <x v="0"/>
    <n v="1185732"/>
    <x v="266"/>
    <x v="0"/>
    <x v="43"/>
    <x v="45"/>
    <x v="2"/>
    <n v="0.4"/>
    <n v="2750"/>
    <n v="1100"/>
    <n v="440"/>
    <n v="0.4"/>
  </r>
  <r>
    <x v="0"/>
    <n v="1185732"/>
    <x v="266"/>
    <x v="0"/>
    <x v="43"/>
    <x v="45"/>
    <x v="3"/>
    <n v="0.4"/>
    <n v="2500"/>
    <n v="1000"/>
    <n v="400"/>
    <n v="0.4"/>
  </r>
  <r>
    <x v="0"/>
    <n v="1185732"/>
    <x v="266"/>
    <x v="0"/>
    <x v="43"/>
    <x v="45"/>
    <x v="4"/>
    <n v="0.49999999999999994"/>
    <n v="2500"/>
    <n v="1249.9999999999998"/>
    <n v="374.99999999999994"/>
    <n v="0.3"/>
  </r>
  <r>
    <x v="0"/>
    <n v="1185732"/>
    <x v="266"/>
    <x v="0"/>
    <x v="43"/>
    <x v="45"/>
    <x v="5"/>
    <n v="0.54999999999999993"/>
    <n v="4000"/>
    <n v="2199.9999999999995"/>
    <n v="879.99999999999989"/>
    <n v="0.4"/>
  </r>
  <r>
    <x v="0"/>
    <n v="1185732"/>
    <x v="176"/>
    <x v="0"/>
    <x v="43"/>
    <x v="45"/>
    <x v="0"/>
    <n v="0.49999999999999994"/>
    <n v="6250"/>
    <n v="3124.9999999999995"/>
    <n v="1093.7499999999998"/>
    <n v="0.35"/>
  </r>
  <r>
    <x v="0"/>
    <n v="1185732"/>
    <x v="176"/>
    <x v="0"/>
    <x v="43"/>
    <x v="45"/>
    <x v="1"/>
    <n v="0.45"/>
    <n v="3750"/>
    <n v="1687.5"/>
    <n v="590.625"/>
    <n v="0.35"/>
  </r>
  <r>
    <x v="0"/>
    <n v="1185732"/>
    <x v="176"/>
    <x v="0"/>
    <x v="43"/>
    <x v="45"/>
    <x v="2"/>
    <n v="0.4"/>
    <n v="3000"/>
    <n v="1200"/>
    <n v="480"/>
    <n v="0.4"/>
  </r>
  <r>
    <x v="0"/>
    <n v="1185732"/>
    <x v="176"/>
    <x v="0"/>
    <x v="43"/>
    <x v="45"/>
    <x v="3"/>
    <n v="0.4"/>
    <n v="2500"/>
    <n v="1000"/>
    <n v="400"/>
    <n v="0.4"/>
  </r>
  <r>
    <x v="0"/>
    <n v="1185732"/>
    <x v="176"/>
    <x v="0"/>
    <x v="43"/>
    <x v="45"/>
    <x v="4"/>
    <n v="0.49999999999999994"/>
    <n v="2750"/>
    <n v="1374.9999999999998"/>
    <n v="412.49999999999994"/>
    <n v="0.3"/>
  </r>
  <r>
    <x v="0"/>
    <n v="1185732"/>
    <x v="176"/>
    <x v="0"/>
    <x v="43"/>
    <x v="45"/>
    <x v="5"/>
    <n v="0.54999999999999993"/>
    <n v="4500"/>
    <n v="2474.9999999999995"/>
    <n v="989.99999999999989"/>
    <n v="0.4"/>
  </r>
  <r>
    <x v="0"/>
    <n v="1185732"/>
    <x v="117"/>
    <x v="0"/>
    <x v="43"/>
    <x v="45"/>
    <x v="0"/>
    <n v="0.49999999999999994"/>
    <n v="6000"/>
    <n v="2999.9999999999995"/>
    <n v="1049.9999999999998"/>
    <n v="0.35"/>
  </r>
  <r>
    <x v="0"/>
    <n v="1185732"/>
    <x v="117"/>
    <x v="0"/>
    <x v="43"/>
    <x v="45"/>
    <x v="1"/>
    <n v="0.45"/>
    <n v="3750"/>
    <n v="1687.5"/>
    <n v="590.625"/>
    <n v="0.35"/>
  </r>
  <r>
    <x v="0"/>
    <n v="1185732"/>
    <x v="117"/>
    <x v="0"/>
    <x v="43"/>
    <x v="45"/>
    <x v="2"/>
    <n v="0.4"/>
    <n v="3000"/>
    <n v="1200"/>
    <n v="480"/>
    <n v="0.4"/>
  </r>
  <r>
    <x v="0"/>
    <n v="1185732"/>
    <x v="117"/>
    <x v="0"/>
    <x v="43"/>
    <x v="45"/>
    <x v="3"/>
    <n v="0.4"/>
    <n v="2000"/>
    <n v="800"/>
    <n v="320"/>
    <n v="0.4"/>
  </r>
  <r>
    <x v="0"/>
    <n v="1185732"/>
    <x v="117"/>
    <x v="0"/>
    <x v="43"/>
    <x v="45"/>
    <x v="4"/>
    <n v="0.49999999999999994"/>
    <n v="1750"/>
    <n v="874.99999999999989"/>
    <n v="262.49999999999994"/>
    <n v="0.3"/>
  </r>
  <r>
    <x v="0"/>
    <n v="1185732"/>
    <x v="117"/>
    <x v="0"/>
    <x v="43"/>
    <x v="45"/>
    <x v="5"/>
    <n v="0.54999999999999993"/>
    <n v="3500"/>
    <n v="1924.9999999999998"/>
    <n v="770"/>
    <n v="0.4"/>
  </r>
  <r>
    <x v="0"/>
    <n v="1185732"/>
    <x v="63"/>
    <x v="0"/>
    <x v="43"/>
    <x v="45"/>
    <x v="0"/>
    <n v="0.49999999999999994"/>
    <n v="4750"/>
    <n v="2374.9999999999995"/>
    <n v="831.24999999999977"/>
    <n v="0.35"/>
  </r>
  <r>
    <x v="0"/>
    <n v="1185732"/>
    <x v="63"/>
    <x v="0"/>
    <x v="43"/>
    <x v="45"/>
    <x v="1"/>
    <n v="0.45"/>
    <n v="2750"/>
    <n v="1237.5"/>
    <n v="433.125"/>
    <n v="0.35"/>
  </r>
  <r>
    <x v="0"/>
    <n v="1185732"/>
    <x v="63"/>
    <x v="0"/>
    <x v="43"/>
    <x v="45"/>
    <x v="2"/>
    <n v="0.4"/>
    <n v="1750"/>
    <n v="700"/>
    <n v="280"/>
    <n v="0.4"/>
  </r>
  <r>
    <x v="0"/>
    <n v="1185732"/>
    <x v="63"/>
    <x v="0"/>
    <x v="43"/>
    <x v="45"/>
    <x v="3"/>
    <n v="0.4"/>
    <n v="1500"/>
    <n v="600"/>
    <n v="240"/>
    <n v="0.4"/>
  </r>
  <r>
    <x v="0"/>
    <n v="1185732"/>
    <x v="63"/>
    <x v="0"/>
    <x v="43"/>
    <x v="45"/>
    <x v="4"/>
    <n v="0.49999999999999994"/>
    <n v="1500"/>
    <n v="749.99999999999989"/>
    <n v="224.99999999999997"/>
    <n v="0.3"/>
  </r>
  <r>
    <x v="0"/>
    <n v="1185732"/>
    <x v="63"/>
    <x v="0"/>
    <x v="43"/>
    <x v="45"/>
    <x v="5"/>
    <n v="0.54999999999999993"/>
    <n v="2500"/>
    <n v="1374.9999999999998"/>
    <n v="549.99999999999989"/>
    <n v="0.4"/>
  </r>
  <r>
    <x v="0"/>
    <n v="1185732"/>
    <x v="267"/>
    <x v="0"/>
    <x v="43"/>
    <x v="45"/>
    <x v="0"/>
    <n v="0.54999999999999993"/>
    <n v="4250"/>
    <n v="2337.4999999999995"/>
    <n v="818.12499999999977"/>
    <n v="0.35"/>
  </r>
  <r>
    <x v="0"/>
    <n v="1185732"/>
    <x v="267"/>
    <x v="0"/>
    <x v="43"/>
    <x v="45"/>
    <x v="1"/>
    <n v="0.5"/>
    <n v="2500"/>
    <n v="1250"/>
    <n v="437.5"/>
    <n v="0.35"/>
  </r>
  <r>
    <x v="0"/>
    <n v="1185732"/>
    <x v="267"/>
    <x v="0"/>
    <x v="43"/>
    <x v="45"/>
    <x v="2"/>
    <n v="0.5"/>
    <n v="1500"/>
    <n v="750"/>
    <n v="300"/>
    <n v="0.4"/>
  </r>
  <r>
    <x v="0"/>
    <n v="1185732"/>
    <x v="267"/>
    <x v="0"/>
    <x v="43"/>
    <x v="45"/>
    <x v="3"/>
    <n v="0.5"/>
    <n v="1250"/>
    <n v="625"/>
    <n v="250"/>
    <n v="0.4"/>
  </r>
  <r>
    <x v="0"/>
    <n v="1185732"/>
    <x v="267"/>
    <x v="0"/>
    <x v="43"/>
    <x v="45"/>
    <x v="4"/>
    <n v="0.6"/>
    <n v="1250"/>
    <n v="750"/>
    <n v="225"/>
    <n v="0.3"/>
  </r>
  <r>
    <x v="0"/>
    <n v="1185732"/>
    <x v="267"/>
    <x v="0"/>
    <x v="43"/>
    <x v="45"/>
    <x v="5"/>
    <n v="0.64999999999999991"/>
    <n v="2500"/>
    <n v="1624.9999999999998"/>
    <n v="650"/>
    <n v="0.4"/>
  </r>
  <r>
    <x v="0"/>
    <n v="1185732"/>
    <x v="268"/>
    <x v="0"/>
    <x v="43"/>
    <x v="45"/>
    <x v="0"/>
    <n v="0.6"/>
    <n v="4000"/>
    <n v="2400"/>
    <n v="840"/>
    <n v="0.35"/>
  </r>
  <r>
    <x v="0"/>
    <n v="1185732"/>
    <x v="268"/>
    <x v="0"/>
    <x v="43"/>
    <x v="45"/>
    <x v="1"/>
    <n v="0.5"/>
    <n v="2750"/>
    <n v="1375"/>
    <n v="481.24999999999994"/>
    <n v="0.35"/>
  </r>
  <r>
    <x v="0"/>
    <n v="1185732"/>
    <x v="268"/>
    <x v="0"/>
    <x v="43"/>
    <x v="45"/>
    <x v="2"/>
    <n v="0.5"/>
    <n v="2700"/>
    <n v="1350"/>
    <n v="540"/>
    <n v="0.4"/>
  </r>
  <r>
    <x v="0"/>
    <n v="1185732"/>
    <x v="268"/>
    <x v="0"/>
    <x v="43"/>
    <x v="45"/>
    <x v="3"/>
    <n v="0.5"/>
    <n v="2500"/>
    <n v="1250"/>
    <n v="500"/>
    <n v="0.4"/>
  </r>
  <r>
    <x v="0"/>
    <n v="1185732"/>
    <x v="268"/>
    <x v="0"/>
    <x v="43"/>
    <x v="45"/>
    <x v="4"/>
    <n v="0.6"/>
    <n v="2250"/>
    <n v="1350"/>
    <n v="405"/>
    <n v="0.3"/>
  </r>
  <r>
    <x v="0"/>
    <n v="1185732"/>
    <x v="268"/>
    <x v="0"/>
    <x v="43"/>
    <x v="45"/>
    <x v="5"/>
    <n v="0.64999999999999991"/>
    <n v="3250"/>
    <n v="2112.4999999999995"/>
    <n v="844.99999999999989"/>
    <n v="0.4"/>
  </r>
  <r>
    <x v="0"/>
    <n v="1185732"/>
    <x v="269"/>
    <x v="0"/>
    <x v="43"/>
    <x v="45"/>
    <x v="0"/>
    <n v="0.6"/>
    <n v="5500"/>
    <n v="3300"/>
    <n v="1155"/>
    <n v="0.35"/>
  </r>
  <r>
    <x v="0"/>
    <n v="1185732"/>
    <x v="269"/>
    <x v="0"/>
    <x v="43"/>
    <x v="45"/>
    <x v="1"/>
    <n v="0.5"/>
    <n v="3500"/>
    <n v="1750"/>
    <n v="612.5"/>
    <n v="0.35"/>
  </r>
  <r>
    <x v="0"/>
    <n v="1185732"/>
    <x v="269"/>
    <x v="0"/>
    <x v="43"/>
    <x v="45"/>
    <x v="2"/>
    <n v="0.5"/>
    <n v="3250"/>
    <n v="1625"/>
    <n v="650"/>
    <n v="0.4"/>
  </r>
  <r>
    <x v="0"/>
    <n v="1185732"/>
    <x v="269"/>
    <x v="0"/>
    <x v="43"/>
    <x v="45"/>
    <x v="3"/>
    <n v="0.5"/>
    <n v="2750"/>
    <n v="1375"/>
    <n v="550"/>
    <n v="0.4"/>
  </r>
  <r>
    <x v="0"/>
    <n v="1185732"/>
    <x v="269"/>
    <x v="0"/>
    <x v="43"/>
    <x v="45"/>
    <x v="4"/>
    <n v="0.6"/>
    <n v="2750"/>
    <n v="1650"/>
    <n v="495"/>
    <n v="0.3"/>
  </r>
  <r>
    <x v="0"/>
    <n v="1185732"/>
    <x v="269"/>
    <x v="0"/>
    <x v="43"/>
    <x v="45"/>
    <x v="5"/>
    <n v="0.64999999999999991"/>
    <n v="3750"/>
    <n v="2437.4999999999995"/>
    <n v="974.99999999999989"/>
    <n v="0.4"/>
  </r>
  <r>
    <x v="0"/>
    <n v="1185732"/>
    <x v="48"/>
    <x v="0"/>
    <x v="44"/>
    <x v="46"/>
    <x v="0"/>
    <n v="0.4"/>
    <n v="5000"/>
    <n v="2000"/>
    <n v="800"/>
    <n v="0.4"/>
  </r>
  <r>
    <x v="0"/>
    <n v="1185732"/>
    <x v="48"/>
    <x v="0"/>
    <x v="44"/>
    <x v="46"/>
    <x v="1"/>
    <n v="0.4"/>
    <n v="3000"/>
    <n v="1200"/>
    <n v="480"/>
    <n v="0.4"/>
  </r>
  <r>
    <x v="0"/>
    <n v="1185732"/>
    <x v="48"/>
    <x v="0"/>
    <x v="44"/>
    <x v="46"/>
    <x v="2"/>
    <n v="0.30000000000000004"/>
    <n v="3000"/>
    <n v="900.00000000000011"/>
    <n v="270"/>
    <n v="0.3"/>
  </r>
  <r>
    <x v="0"/>
    <n v="1185732"/>
    <x v="48"/>
    <x v="0"/>
    <x v="44"/>
    <x v="46"/>
    <x v="3"/>
    <n v="0.35"/>
    <n v="1500"/>
    <n v="525"/>
    <n v="157.5"/>
    <n v="0.3"/>
  </r>
  <r>
    <x v="0"/>
    <n v="1185732"/>
    <x v="48"/>
    <x v="0"/>
    <x v="44"/>
    <x v="46"/>
    <x v="4"/>
    <n v="0.5"/>
    <n v="2000"/>
    <n v="1000"/>
    <n v="300"/>
    <n v="0.3"/>
  </r>
  <r>
    <x v="0"/>
    <n v="1185732"/>
    <x v="48"/>
    <x v="0"/>
    <x v="44"/>
    <x v="46"/>
    <x v="5"/>
    <n v="0.4"/>
    <n v="3000"/>
    <n v="1200"/>
    <n v="420"/>
    <n v="0.35"/>
  </r>
  <r>
    <x v="0"/>
    <n v="1185732"/>
    <x v="49"/>
    <x v="0"/>
    <x v="44"/>
    <x v="46"/>
    <x v="0"/>
    <n v="0.4"/>
    <n v="5500"/>
    <n v="2200"/>
    <n v="880"/>
    <n v="0.4"/>
  </r>
  <r>
    <x v="0"/>
    <n v="1185732"/>
    <x v="49"/>
    <x v="0"/>
    <x v="44"/>
    <x v="46"/>
    <x v="1"/>
    <n v="0.4"/>
    <n v="2000"/>
    <n v="800"/>
    <n v="320"/>
    <n v="0.4"/>
  </r>
  <r>
    <x v="0"/>
    <n v="1185732"/>
    <x v="49"/>
    <x v="0"/>
    <x v="44"/>
    <x v="46"/>
    <x v="2"/>
    <n v="0.30000000000000004"/>
    <n v="2500"/>
    <n v="750.00000000000011"/>
    <n v="225.00000000000003"/>
    <n v="0.3"/>
  </r>
  <r>
    <x v="0"/>
    <n v="1185732"/>
    <x v="49"/>
    <x v="0"/>
    <x v="44"/>
    <x v="46"/>
    <x v="3"/>
    <n v="0.35"/>
    <n v="1250"/>
    <n v="437.5"/>
    <n v="131.25"/>
    <n v="0.3"/>
  </r>
  <r>
    <x v="0"/>
    <n v="1185732"/>
    <x v="49"/>
    <x v="0"/>
    <x v="44"/>
    <x v="46"/>
    <x v="4"/>
    <n v="0.5"/>
    <n v="2000"/>
    <n v="1000"/>
    <n v="300"/>
    <n v="0.3"/>
  </r>
  <r>
    <x v="0"/>
    <n v="1185732"/>
    <x v="49"/>
    <x v="0"/>
    <x v="44"/>
    <x v="46"/>
    <x v="5"/>
    <n v="0.4"/>
    <n v="3000"/>
    <n v="1200"/>
    <n v="420"/>
    <n v="0.35"/>
  </r>
  <r>
    <x v="0"/>
    <n v="1185732"/>
    <x v="14"/>
    <x v="0"/>
    <x v="44"/>
    <x v="46"/>
    <x v="0"/>
    <n v="0.4"/>
    <n v="5200"/>
    <n v="2080"/>
    <n v="832"/>
    <n v="0.4"/>
  </r>
  <r>
    <x v="0"/>
    <n v="1185732"/>
    <x v="14"/>
    <x v="0"/>
    <x v="44"/>
    <x v="46"/>
    <x v="1"/>
    <n v="0.4"/>
    <n v="2250"/>
    <n v="900"/>
    <n v="360"/>
    <n v="0.4"/>
  </r>
  <r>
    <x v="0"/>
    <n v="1185732"/>
    <x v="14"/>
    <x v="0"/>
    <x v="44"/>
    <x v="46"/>
    <x v="2"/>
    <n v="0.30000000000000004"/>
    <n v="2500"/>
    <n v="750.00000000000011"/>
    <n v="225.00000000000003"/>
    <n v="0.3"/>
  </r>
  <r>
    <x v="0"/>
    <n v="1185732"/>
    <x v="14"/>
    <x v="0"/>
    <x v="44"/>
    <x v="46"/>
    <x v="3"/>
    <n v="0.35"/>
    <n v="1000"/>
    <n v="350"/>
    <n v="105"/>
    <n v="0.3"/>
  </r>
  <r>
    <x v="0"/>
    <n v="1185732"/>
    <x v="14"/>
    <x v="0"/>
    <x v="44"/>
    <x v="46"/>
    <x v="4"/>
    <n v="0.5"/>
    <n v="1500"/>
    <n v="750"/>
    <n v="225"/>
    <n v="0.3"/>
  </r>
  <r>
    <x v="0"/>
    <n v="1185732"/>
    <x v="14"/>
    <x v="0"/>
    <x v="44"/>
    <x v="46"/>
    <x v="5"/>
    <n v="0.4"/>
    <n v="2500"/>
    <n v="1000"/>
    <n v="350"/>
    <n v="0.35"/>
  </r>
  <r>
    <x v="0"/>
    <n v="1185732"/>
    <x v="50"/>
    <x v="0"/>
    <x v="44"/>
    <x v="46"/>
    <x v="0"/>
    <n v="0.4"/>
    <n v="5000"/>
    <n v="2000"/>
    <n v="800"/>
    <n v="0.4"/>
  </r>
  <r>
    <x v="0"/>
    <n v="1185732"/>
    <x v="50"/>
    <x v="0"/>
    <x v="44"/>
    <x v="46"/>
    <x v="1"/>
    <n v="0.4"/>
    <n v="2000"/>
    <n v="800"/>
    <n v="320"/>
    <n v="0.4"/>
  </r>
  <r>
    <x v="0"/>
    <n v="1185732"/>
    <x v="50"/>
    <x v="0"/>
    <x v="44"/>
    <x v="46"/>
    <x v="2"/>
    <n v="0.30000000000000004"/>
    <n v="2000"/>
    <n v="600.00000000000011"/>
    <n v="180.00000000000003"/>
    <n v="0.3"/>
  </r>
  <r>
    <x v="0"/>
    <n v="1185732"/>
    <x v="50"/>
    <x v="0"/>
    <x v="44"/>
    <x v="46"/>
    <x v="3"/>
    <n v="0.35"/>
    <n v="1250"/>
    <n v="437.5"/>
    <n v="131.25"/>
    <n v="0.3"/>
  </r>
  <r>
    <x v="0"/>
    <n v="1185732"/>
    <x v="50"/>
    <x v="0"/>
    <x v="44"/>
    <x v="46"/>
    <x v="4"/>
    <n v="0.5"/>
    <n v="1250"/>
    <n v="625"/>
    <n v="187.5"/>
    <n v="0.3"/>
  </r>
  <r>
    <x v="0"/>
    <n v="1185732"/>
    <x v="50"/>
    <x v="0"/>
    <x v="44"/>
    <x v="46"/>
    <x v="5"/>
    <n v="0.4"/>
    <n v="2750"/>
    <n v="1100"/>
    <n v="385"/>
    <n v="0.35"/>
  </r>
  <r>
    <x v="0"/>
    <n v="1185732"/>
    <x v="51"/>
    <x v="0"/>
    <x v="44"/>
    <x v="46"/>
    <x v="0"/>
    <n v="0.54999999999999993"/>
    <n v="5450"/>
    <n v="2997.4999999999995"/>
    <n v="1198.9999999999998"/>
    <n v="0.4"/>
  </r>
  <r>
    <x v="0"/>
    <n v="1185732"/>
    <x v="51"/>
    <x v="0"/>
    <x v="44"/>
    <x v="46"/>
    <x v="1"/>
    <n v="0.5"/>
    <n v="2500"/>
    <n v="1250"/>
    <n v="500"/>
    <n v="0.4"/>
  </r>
  <r>
    <x v="0"/>
    <n v="1185732"/>
    <x v="51"/>
    <x v="0"/>
    <x v="44"/>
    <x v="46"/>
    <x v="2"/>
    <n v="0.45"/>
    <n v="2750"/>
    <n v="1237.5"/>
    <n v="371.25"/>
    <n v="0.3"/>
  </r>
  <r>
    <x v="0"/>
    <n v="1185732"/>
    <x v="51"/>
    <x v="0"/>
    <x v="44"/>
    <x v="46"/>
    <x v="3"/>
    <n v="0.45"/>
    <n v="2250"/>
    <n v="1012.5"/>
    <n v="303.75"/>
    <n v="0.3"/>
  </r>
  <r>
    <x v="0"/>
    <n v="1185732"/>
    <x v="51"/>
    <x v="0"/>
    <x v="44"/>
    <x v="46"/>
    <x v="4"/>
    <n v="0.54999999999999993"/>
    <n v="2500"/>
    <n v="1374.9999999999998"/>
    <n v="412.49999999999994"/>
    <n v="0.3"/>
  </r>
  <r>
    <x v="0"/>
    <n v="1185732"/>
    <x v="51"/>
    <x v="0"/>
    <x v="44"/>
    <x v="46"/>
    <x v="5"/>
    <n v="0.6"/>
    <n v="3750"/>
    <n v="2250"/>
    <n v="787.5"/>
    <n v="0.35"/>
  </r>
  <r>
    <x v="0"/>
    <n v="1185732"/>
    <x v="52"/>
    <x v="0"/>
    <x v="44"/>
    <x v="46"/>
    <x v="0"/>
    <n v="0.54999999999999993"/>
    <n v="6250"/>
    <n v="3437.4999999999995"/>
    <n v="1375"/>
    <n v="0.4"/>
  </r>
  <r>
    <x v="0"/>
    <n v="1185732"/>
    <x v="52"/>
    <x v="0"/>
    <x v="44"/>
    <x v="46"/>
    <x v="1"/>
    <n v="0.5"/>
    <n v="3750"/>
    <n v="1875"/>
    <n v="750"/>
    <n v="0.4"/>
  </r>
  <r>
    <x v="0"/>
    <n v="1185732"/>
    <x v="52"/>
    <x v="0"/>
    <x v="44"/>
    <x v="46"/>
    <x v="2"/>
    <n v="0.45"/>
    <n v="3000"/>
    <n v="1350"/>
    <n v="405"/>
    <n v="0.3"/>
  </r>
  <r>
    <x v="0"/>
    <n v="1185732"/>
    <x v="52"/>
    <x v="0"/>
    <x v="44"/>
    <x v="46"/>
    <x v="3"/>
    <n v="0.45"/>
    <n v="2750"/>
    <n v="1237.5"/>
    <n v="371.25"/>
    <n v="0.3"/>
  </r>
  <r>
    <x v="0"/>
    <n v="1185732"/>
    <x v="52"/>
    <x v="0"/>
    <x v="44"/>
    <x v="46"/>
    <x v="4"/>
    <n v="0.54999999999999993"/>
    <n v="2750"/>
    <n v="1512.4999999999998"/>
    <n v="453.74999999999994"/>
    <n v="0.3"/>
  </r>
  <r>
    <x v="0"/>
    <n v="1185732"/>
    <x v="52"/>
    <x v="0"/>
    <x v="44"/>
    <x v="46"/>
    <x v="5"/>
    <n v="0.6"/>
    <n v="4250"/>
    <n v="2550"/>
    <n v="892.5"/>
    <n v="0.35"/>
  </r>
  <r>
    <x v="0"/>
    <n v="1185732"/>
    <x v="18"/>
    <x v="0"/>
    <x v="44"/>
    <x v="46"/>
    <x v="0"/>
    <n v="0.54999999999999993"/>
    <n v="6500"/>
    <n v="3574.9999999999995"/>
    <n v="1430"/>
    <n v="0.4"/>
  </r>
  <r>
    <x v="0"/>
    <n v="1185732"/>
    <x v="18"/>
    <x v="0"/>
    <x v="44"/>
    <x v="46"/>
    <x v="1"/>
    <n v="0.5"/>
    <n v="4000"/>
    <n v="2000"/>
    <n v="800"/>
    <n v="0.4"/>
  </r>
  <r>
    <x v="0"/>
    <n v="1185732"/>
    <x v="18"/>
    <x v="0"/>
    <x v="44"/>
    <x v="46"/>
    <x v="2"/>
    <n v="0.45"/>
    <n v="3250"/>
    <n v="1462.5"/>
    <n v="438.75"/>
    <n v="0.3"/>
  </r>
  <r>
    <x v="0"/>
    <n v="1185732"/>
    <x v="18"/>
    <x v="0"/>
    <x v="44"/>
    <x v="46"/>
    <x v="3"/>
    <n v="0.45"/>
    <n v="2750"/>
    <n v="1237.5"/>
    <n v="371.25"/>
    <n v="0.3"/>
  </r>
  <r>
    <x v="0"/>
    <n v="1185732"/>
    <x v="18"/>
    <x v="0"/>
    <x v="44"/>
    <x v="46"/>
    <x v="4"/>
    <n v="0.54999999999999993"/>
    <n v="3000"/>
    <n v="1649.9999999999998"/>
    <n v="494.99999999999989"/>
    <n v="0.3"/>
  </r>
  <r>
    <x v="0"/>
    <n v="1185732"/>
    <x v="18"/>
    <x v="0"/>
    <x v="44"/>
    <x v="46"/>
    <x v="5"/>
    <n v="0.6"/>
    <n v="4750"/>
    <n v="2850"/>
    <n v="997.49999999999989"/>
    <n v="0.35"/>
  </r>
  <r>
    <x v="0"/>
    <n v="1185732"/>
    <x v="53"/>
    <x v="0"/>
    <x v="44"/>
    <x v="46"/>
    <x v="0"/>
    <n v="0.54999999999999993"/>
    <n v="6250"/>
    <n v="3437.4999999999995"/>
    <n v="1375"/>
    <n v="0.4"/>
  </r>
  <r>
    <x v="0"/>
    <n v="1185732"/>
    <x v="53"/>
    <x v="0"/>
    <x v="44"/>
    <x v="46"/>
    <x v="1"/>
    <n v="0.5"/>
    <n v="4000"/>
    <n v="2000"/>
    <n v="800"/>
    <n v="0.4"/>
  </r>
  <r>
    <x v="0"/>
    <n v="1185732"/>
    <x v="53"/>
    <x v="0"/>
    <x v="44"/>
    <x v="46"/>
    <x v="2"/>
    <n v="0.45"/>
    <n v="3250"/>
    <n v="1462.5"/>
    <n v="438.75"/>
    <n v="0.3"/>
  </r>
  <r>
    <x v="0"/>
    <n v="1185732"/>
    <x v="53"/>
    <x v="0"/>
    <x v="44"/>
    <x v="46"/>
    <x v="3"/>
    <n v="0.45"/>
    <n v="2250"/>
    <n v="1012.5"/>
    <n v="303.75"/>
    <n v="0.3"/>
  </r>
  <r>
    <x v="0"/>
    <n v="1185732"/>
    <x v="53"/>
    <x v="0"/>
    <x v="44"/>
    <x v="46"/>
    <x v="4"/>
    <n v="0.54999999999999993"/>
    <n v="2000"/>
    <n v="1099.9999999999998"/>
    <n v="329.99999999999994"/>
    <n v="0.3"/>
  </r>
  <r>
    <x v="0"/>
    <n v="1185732"/>
    <x v="53"/>
    <x v="0"/>
    <x v="44"/>
    <x v="46"/>
    <x v="5"/>
    <n v="0.6"/>
    <n v="3750"/>
    <n v="2250"/>
    <n v="787.5"/>
    <n v="0.35"/>
  </r>
  <r>
    <x v="0"/>
    <n v="1185732"/>
    <x v="54"/>
    <x v="0"/>
    <x v="44"/>
    <x v="46"/>
    <x v="0"/>
    <n v="0.54999999999999993"/>
    <n v="5000"/>
    <n v="2749.9999999999995"/>
    <n v="1099.9999999999998"/>
    <n v="0.4"/>
  </r>
  <r>
    <x v="0"/>
    <n v="1185732"/>
    <x v="54"/>
    <x v="0"/>
    <x v="44"/>
    <x v="46"/>
    <x v="1"/>
    <n v="0.5"/>
    <n v="3000"/>
    <n v="1500"/>
    <n v="600"/>
    <n v="0.4"/>
  </r>
  <r>
    <x v="0"/>
    <n v="1185732"/>
    <x v="54"/>
    <x v="0"/>
    <x v="44"/>
    <x v="46"/>
    <x v="2"/>
    <n v="0.45"/>
    <n v="2000"/>
    <n v="900"/>
    <n v="270"/>
    <n v="0.3"/>
  </r>
  <r>
    <x v="0"/>
    <n v="1185732"/>
    <x v="54"/>
    <x v="0"/>
    <x v="44"/>
    <x v="46"/>
    <x v="3"/>
    <n v="0.45"/>
    <n v="1750"/>
    <n v="787.5"/>
    <n v="236.25"/>
    <n v="0.3"/>
  </r>
  <r>
    <x v="0"/>
    <n v="1185732"/>
    <x v="54"/>
    <x v="0"/>
    <x v="44"/>
    <x v="46"/>
    <x v="4"/>
    <n v="0.54999999999999993"/>
    <n v="1750"/>
    <n v="962.49999999999989"/>
    <n v="288.74999999999994"/>
    <n v="0.3"/>
  </r>
  <r>
    <x v="0"/>
    <n v="1185732"/>
    <x v="54"/>
    <x v="0"/>
    <x v="44"/>
    <x v="46"/>
    <x v="5"/>
    <n v="0.6"/>
    <n v="2750"/>
    <n v="1650"/>
    <n v="577.5"/>
    <n v="0.35"/>
  </r>
  <r>
    <x v="0"/>
    <n v="1185732"/>
    <x v="55"/>
    <x v="0"/>
    <x v="44"/>
    <x v="46"/>
    <x v="0"/>
    <n v="0.6"/>
    <n v="4500"/>
    <n v="2700"/>
    <n v="1080"/>
    <n v="0.4"/>
  </r>
  <r>
    <x v="0"/>
    <n v="1185732"/>
    <x v="55"/>
    <x v="0"/>
    <x v="44"/>
    <x v="46"/>
    <x v="1"/>
    <n v="0.55000000000000004"/>
    <n v="2750"/>
    <n v="1512.5000000000002"/>
    <n v="605.00000000000011"/>
    <n v="0.4"/>
  </r>
  <r>
    <x v="0"/>
    <n v="1185732"/>
    <x v="55"/>
    <x v="0"/>
    <x v="44"/>
    <x v="46"/>
    <x v="2"/>
    <n v="0.55000000000000004"/>
    <n v="1750"/>
    <n v="962.50000000000011"/>
    <n v="288.75"/>
    <n v="0.3"/>
  </r>
  <r>
    <x v="0"/>
    <n v="1185732"/>
    <x v="55"/>
    <x v="0"/>
    <x v="44"/>
    <x v="46"/>
    <x v="3"/>
    <n v="0.55000000000000004"/>
    <n v="1500"/>
    <n v="825.00000000000011"/>
    <n v="247.50000000000003"/>
    <n v="0.3"/>
  </r>
  <r>
    <x v="0"/>
    <n v="1185732"/>
    <x v="55"/>
    <x v="0"/>
    <x v="44"/>
    <x v="46"/>
    <x v="4"/>
    <n v="0.65"/>
    <n v="1500"/>
    <n v="975"/>
    <n v="292.5"/>
    <n v="0.3"/>
  </r>
  <r>
    <x v="0"/>
    <n v="1185732"/>
    <x v="55"/>
    <x v="0"/>
    <x v="44"/>
    <x v="46"/>
    <x v="5"/>
    <n v="0.7"/>
    <n v="2750"/>
    <n v="1924.9999999999998"/>
    <n v="673.74999999999989"/>
    <n v="0.35"/>
  </r>
  <r>
    <x v="0"/>
    <n v="1185732"/>
    <x v="56"/>
    <x v="0"/>
    <x v="44"/>
    <x v="46"/>
    <x v="0"/>
    <n v="0.65"/>
    <n v="4250"/>
    <n v="2762.5"/>
    <n v="1105"/>
    <n v="0.4"/>
  </r>
  <r>
    <x v="0"/>
    <n v="1185732"/>
    <x v="56"/>
    <x v="0"/>
    <x v="44"/>
    <x v="46"/>
    <x v="1"/>
    <n v="0.55000000000000004"/>
    <n v="3000"/>
    <n v="1650.0000000000002"/>
    <n v="660.00000000000011"/>
    <n v="0.4"/>
  </r>
  <r>
    <x v="0"/>
    <n v="1185732"/>
    <x v="56"/>
    <x v="0"/>
    <x v="44"/>
    <x v="46"/>
    <x v="2"/>
    <n v="0.55000000000000004"/>
    <n v="2950"/>
    <n v="1622.5000000000002"/>
    <n v="486.75000000000006"/>
    <n v="0.3"/>
  </r>
  <r>
    <x v="0"/>
    <n v="1185732"/>
    <x v="56"/>
    <x v="0"/>
    <x v="44"/>
    <x v="46"/>
    <x v="3"/>
    <n v="0.55000000000000004"/>
    <n v="2750"/>
    <n v="1512.5000000000002"/>
    <n v="453.75000000000006"/>
    <n v="0.3"/>
  </r>
  <r>
    <x v="0"/>
    <n v="1185732"/>
    <x v="56"/>
    <x v="0"/>
    <x v="44"/>
    <x v="46"/>
    <x v="4"/>
    <n v="0.65"/>
    <n v="2500"/>
    <n v="1625"/>
    <n v="487.5"/>
    <n v="0.3"/>
  </r>
  <r>
    <x v="0"/>
    <n v="1185732"/>
    <x v="56"/>
    <x v="0"/>
    <x v="44"/>
    <x v="46"/>
    <x v="5"/>
    <n v="0.7"/>
    <n v="3500"/>
    <n v="2450"/>
    <n v="857.5"/>
    <n v="0.35"/>
  </r>
  <r>
    <x v="0"/>
    <n v="1185732"/>
    <x v="57"/>
    <x v="0"/>
    <x v="44"/>
    <x v="46"/>
    <x v="0"/>
    <n v="0.65"/>
    <n v="5750"/>
    <n v="3737.5"/>
    <n v="1495"/>
    <n v="0.4"/>
  </r>
  <r>
    <x v="0"/>
    <n v="1185732"/>
    <x v="57"/>
    <x v="0"/>
    <x v="44"/>
    <x v="46"/>
    <x v="1"/>
    <n v="0.55000000000000004"/>
    <n v="3750"/>
    <n v="2062.5"/>
    <n v="825"/>
    <n v="0.4"/>
  </r>
  <r>
    <x v="0"/>
    <n v="1185732"/>
    <x v="57"/>
    <x v="0"/>
    <x v="44"/>
    <x v="46"/>
    <x v="2"/>
    <n v="0.55000000000000004"/>
    <n v="3500"/>
    <n v="1925.0000000000002"/>
    <n v="577.5"/>
    <n v="0.3"/>
  </r>
  <r>
    <x v="0"/>
    <n v="1185732"/>
    <x v="57"/>
    <x v="0"/>
    <x v="44"/>
    <x v="46"/>
    <x v="3"/>
    <n v="0.55000000000000004"/>
    <n v="3000"/>
    <n v="1650.0000000000002"/>
    <n v="495.00000000000006"/>
    <n v="0.3"/>
  </r>
  <r>
    <x v="0"/>
    <n v="1185732"/>
    <x v="57"/>
    <x v="0"/>
    <x v="44"/>
    <x v="46"/>
    <x v="4"/>
    <n v="0.65"/>
    <n v="3000"/>
    <n v="1950"/>
    <n v="585"/>
    <n v="0.3"/>
  </r>
  <r>
    <x v="0"/>
    <n v="1185732"/>
    <x v="57"/>
    <x v="0"/>
    <x v="44"/>
    <x v="46"/>
    <x v="5"/>
    <n v="0.7"/>
    <n v="4000"/>
    <n v="2800"/>
    <n v="979.99999999999989"/>
    <n v="0.35"/>
  </r>
  <r>
    <x v="0"/>
    <n v="1185732"/>
    <x v="136"/>
    <x v="0"/>
    <x v="45"/>
    <x v="47"/>
    <x v="0"/>
    <n v="0.35000000000000003"/>
    <n v="4250"/>
    <n v="1487.5000000000002"/>
    <n v="520.625"/>
    <n v="0.35"/>
  </r>
  <r>
    <x v="0"/>
    <n v="1185732"/>
    <x v="136"/>
    <x v="0"/>
    <x v="45"/>
    <x v="47"/>
    <x v="1"/>
    <n v="0.35000000000000003"/>
    <n v="2250"/>
    <n v="787.50000000000011"/>
    <n v="275.625"/>
    <n v="0.35"/>
  </r>
  <r>
    <x v="0"/>
    <n v="1185732"/>
    <x v="136"/>
    <x v="0"/>
    <x v="45"/>
    <x v="47"/>
    <x v="2"/>
    <n v="0.25000000000000006"/>
    <n v="2250"/>
    <n v="562.50000000000011"/>
    <n v="225.00000000000006"/>
    <n v="0.4"/>
  </r>
  <r>
    <x v="0"/>
    <n v="1185732"/>
    <x v="136"/>
    <x v="0"/>
    <x v="45"/>
    <x v="47"/>
    <x v="3"/>
    <n v="0.3"/>
    <n v="750"/>
    <n v="225"/>
    <n v="90"/>
    <n v="0.4"/>
  </r>
  <r>
    <x v="0"/>
    <n v="1185732"/>
    <x v="136"/>
    <x v="0"/>
    <x v="45"/>
    <x v="47"/>
    <x v="4"/>
    <n v="0.45"/>
    <n v="1250"/>
    <n v="562.5"/>
    <n v="168.75"/>
    <n v="0.3"/>
  </r>
  <r>
    <x v="0"/>
    <n v="1185732"/>
    <x v="136"/>
    <x v="0"/>
    <x v="45"/>
    <x v="47"/>
    <x v="5"/>
    <n v="0.35000000000000003"/>
    <n v="2250"/>
    <n v="787.50000000000011"/>
    <n v="315.00000000000006"/>
    <n v="0.4"/>
  </r>
  <r>
    <x v="0"/>
    <n v="1185732"/>
    <x v="264"/>
    <x v="0"/>
    <x v="45"/>
    <x v="47"/>
    <x v="0"/>
    <n v="0.35000000000000003"/>
    <n v="4750"/>
    <n v="1662.5000000000002"/>
    <n v="581.875"/>
    <n v="0.35"/>
  </r>
  <r>
    <x v="0"/>
    <n v="1185732"/>
    <x v="264"/>
    <x v="0"/>
    <x v="45"/>
    <x v="47"/>
    <x v="1"/>
    <n v="0.35000000000000003"/>
    <n v="1250"/>
    <n v="437.50000000000006"/>
    <n v="153.125"/>
    <n v="0.35"/>
  </r>
  <r>
    <x v="0"/>
    <n v="1185732"/>
    <x v="264"/>
    <x v="0"/>
    <x v="45"/>
    <x v="47"/>
    <x v="2"/>
    <n v="0.25000000000000006"/>
    <n v="1750"/>
    <n v="437.50000000000011"/>
    <n v="175.00000000000006"/>
    <n v="0.4"/>
  </r>
  <r>
    <x v="0"/>
    <n v="1185732"/>
    <x v="264"/>
    <x v="0"/>
    <x v="45"/>
    <x v="47"/>
    <x v="3"/>
    <n v="0.3"/>
    <n v="500"/>
    <n v="150"/>
    <n v="60"/>
    <n v="0.4"/>
  </r>
  <r>
    <x v="0"/>
    <n v="1185732"/>
    <x v="264"/>
    <x v="0"/>
    <x v="45"/>
    <x v="47"/>
    <x v="4"/>
    <n v="0.45"/>
    <n v="1250"/>
    <n v="562.5"/>
    <n v="168.75"/>
    <n v="0.3"/>
  </r>
  <r>
    <x v="0"/>
    <n v="1185732"/>
    <x v="264"/>
    <x v="0"/>
    <x v="45"/>
    <x v="47"/>
    <x v="5"/>
    <n v="0.35000000000000003"/>
    <n v="2250"/>
    <n v="787.50000000000011"/>
    <n v="315.00000000000006"/>
    <n v="0.4"/>
  </r>
  <r>
    <x v="0"/>
    <n v="1185732"/>
    <x v="173"/>
    <x v="0"/>
    <x v="45"/>
    <x v="47"/>
    <x v="0"/>
    <n v="0.35000000000000003"/>
    <n v="4450"/>
    <n v="1557.5000000000002"/>
    <n v="545.125"/>
    <n v="0.35"/>
  </r>
  <r>
    <x v="0"/>
    <n v="1185732"/>
    <x v="173"/>
    <x v="0"/>
    <x v="45"/>
    <x v="47"/>
    <x v="1"/>
    <n v="0.35000000000000003"/>
    <n v="1500"/>
    <n v="525"/>
    <n v="183.75"/>
    <n v="0.35"/>
  </r>
  <r>
    <x v="0"/>
    <n v="1185732"/>
    <x v="173"/>
    <x v="0"/>
    <x v="45"/>
    <x v="47"/>
    <x v="2"/>
    <n v="0.25000000000000006"/>
    <n v="1750"/>
    <n v="437.50000000000011"/>
    <n v="175.00000000000006"/>
    <n v="0.4"/>
  </r>
  <r>
    <x v="0"/>
    <n v="1185732"/>
    <x v="173"/>
    <x v="0"/>
    <x v="45"/>
    <x v="47"/>
    <x v="3"/>
    <n v="0.3"/>
    <n v="250"/>
    <n v="75"/>
    <n v="30"/>
    <n v="0.4"/>
  </r>
  <r>
    <x v="0"/>
    <n v="1185732"/>
    <x v="173"/>
    <x v="0"/>
    <x v="45"/>
    <x v="47"/>
    <x v="4"/>
    <n v="0.45"/>
    <n v="750"/>
    <n v="337.5"/>
    <n v="101.25"/>
    <n v="0.3"/>
  </r>
  <r>
    <x v="0"/>
    <n v="1185732"/>
    <x v="173"/>
    <x v="0"/>
    <x v="45"/>
    <x v="47"/>
    <x v="5"/>
    <n v="0.35000000000000003"/>
    <n v="1750"/>
    <n v="612.50000000000011"/>
    <n v="245.00000000000006"/>
    <n v="0.4"/>
  </r>
  <r>
    <x v="0"/>
    <n v="1185732"/>
    <x v="265"/>
    <x v="0"/>
    <x v="45"/>
    <x v="47"/>
    <x v="0"/>
    <n v="0.35000000000000003"/>
    <n v="4250"/>
    <n v="1487.5000000000002"/>
    <n v="520.625"/>
    <n v="0.35"/>
  </r>
  <r>
    <x v="0"/>
    <n v="1185732"/>
    <x v="265"/>
    <x v="0"/>
    <x v="45"/>
    <x v="47"/>
    <x v="1"/>
    <n v="0.35000000000000003"/>
    <n v="1250"/>
    <n v="437.50000000000006"/>
    <n v="153.125"/>
    <n v="0.35"/>
  </r>
  <r>
    <x v="0"/>
    <n v="1185732"/>
    <x v="265"/>
    <x v="0"/>
    <x v="45"/>
    <x v="47"/>
    <x v="2"/>
    <n v="0.25000000000000006"/>
    <n v="1250"/>
    <n v="312.50000000000006"/>
    <n v="125.00000000000003"/>
    <n v="0.4"/>
  </r>
  <r>
    <x v="0"/>
    <n v="1185732"/>
    <x v="265"/>
    <x v="0"/>
    <x v="45"/>
    <x v="47"/>
    <x v="3"/>
    <n v="0.3"/>
    <n v="500"/>
    <n v="150"/>
    <n v="60"/>
    <n v="0.4"/>
  </r>
  <r>
    <x v="0"/>
    <n v="1185732"/>
    <x v="265"/>
    <x v="0"/>
    <x v="45"/>
    <x v="47"/>
    <x v="4"/>
    <n v="0.45"/>
    <n v="500"/>
    <n v="225"/>
    <n v="67.5"/>
    <n v="0.3"/>
  </r>
  <r>
    <x v="0"/>
    <n v="1185732"/>
    <x v="265"/>
    <x v="0"/>
    <x v="45"/>
    <x v="47"/>
    <x v="5"/>
    <n v="0.35000000000000003"/>
    <n v="2000"/>
    <n v="700.00000000000011"/>
    <n v="280.00000000000006"/>
    <n v="0.4"/>
  </r>
  <r>
    <x v="0"/>
    <n v="1185732"/>
    <x v="61"/>
    <x v="0"/>
    <x v="45"/>
    <x v="47"/>
    <x v="0"/>
    <n v="0.49999999999999994"/>
    <n v="4700"/>
    <n v="2349.9999999999995"/>
    <n v="822.49999999999977"/>
    <n v="0.35"/>
  </r>
  <r>
    <x v="0"/>
    <n v="1185732"/>
    <x v="61"/>
    <x v="0"/>
    <x v="45"/>
    <x v="47"/>
    <x v="1"/>
    <n v="0.45"/>
    <n v="1750"/>
    <n v="787.5"/>
    <n v="275.625"/>
    <n v="0.35"/>
  </r>
  <r>
    <x v="0"/>
    <n v="1185732"/>
    <x v="61"/>
    <x v="0"/>
    <x v="45"/>
    <x v="47"/>
    <x v="2"/>
    <n v="0.4"/>
    <n v="2000"/>
    <n v="800"/>
    <n v="320"/>
    <n v="0.4"/>
  </r>
  <r>
    <x v="0"/>
    <n v="1185732"/>
    <x v="61"/>
    <x v="0"/>
    <x v="45"/>
    <x v="47"/>
    <x v="3"/>
    <n v="0.4"/>
    <n v="1500"/>
    <n v="600"/>
    <n v="240"/>
    <n v="0.4"/>
  </r>
  <r>
    <x v="0"/>
    <n v="1185732"/>
    <x v="61"/>
    <x v="0"/>
    <x v="45"/>
    <x v="47"/>
    <x v="4"/>
    <n v="0.49999999999999994"/>
    <n v="1750"/>
    <n v="874.99999999999989"/>
    <n v="262.49999999999994"/>
    <n v="0.3"/>
  </r>
  <r>
    <x v="0"/>
    <n v="1185732"/>
    <x v="61"/>
    <x v="0"/>
    <x v="45"/>
    <x v="47"/>
    <x v="5"/>
    <n v="0.54999999999999993"/>
    <n v="3000"/>
    <n v="1649.9999999999998"/>
    <n v="660"/>
    <n v="0.4"/>
  </r>
  <r>
    <x v="0"/>
    <n v="1185732"/>
    <x v="266"/>
    <x v="0"/>
    <x v="45"/>
    <x v="47"/>
    <x v="0"/>
    <n v="0.49999999999999994"/>
    <n v="5500"/>
    <n v="2749.9999999999995"/>
    <n v="962.49999999999977"/>
    <n v="0.35"/>
  </r>
  <r>
    <x v="0"/>
    <n v="1185732"/>
    <x v="266"/>
    <x v="0"/>
    <x v="45"/>
    <x v="47"/>
    <x v="1"/>
    <n v="0.45"/>
    <n v="3000"/>
    <n v="1350"/>
    <n v="472.49999999999994"/>
    <n v="0.35"/>
  </r>
  <r>
    <x v="0"/>
    <n v="1185732"/>
    <x v="266"/>
    <x v="0"/>
    <x v="45"/>
    <x v="47"/>
    <x v="2"/>
    <n v="0.4"/>
    <n v="2250"/>
    <n v="900"/>
    <n v="360"/>
    <n v="0.4"/>
  </r>
  <r>
    <x v="0"/>
    <n v="1185732"/>
    <x v="266"/>
    <x v="0"/>
    <x v="45"/>
    <x v="47"/>
    <x v="3"/>
    <n v="0.4"/>
    <n v="2000"/>
    <n v="800"/>
    <n v="320"/>
    <n v="0.4"/>
  </r>
  <r>
    <x v="0"/>
    <n v="1185732"/>
    <x v="266"/>
    <x v="0"/>
    <x v="45"/>
    <x v="47"/>
    <x v="4"/>
    <n v="0.49999999999999994"/>
    <n v="2000"/>
    <n v="999.99999999999989"/>
    <n v="299.99999999999994"/>
    <n v="0.3"/>
  </r>
  <r>
    <x v="0"/>
    <n v="1185732"/>
    <x v="266"/>
    <x v="0"/>
    <x v="45"/>
    <x v="47"/>
    <x v="5"/>
    <n v="0.54999999999999993"/>
    <n v="3500"/>
    <n v="1924.9999999999998"/>
    <n v="770"/>
    <n v="0.4"/>
  </r>
  <r>
    <x v="0"/>
    <n v="1185732"/>
    <x v="176"/>
    <x v="0"/>
    <x v="45"/>
    <x v="47"/>
    <x v="0"/>
    <n v="0.49999999999999994"/>
    <n v="5750"/>
    <n v="2874.9999999999995"/>
    <n v="1006.2499999999998"/>
    <n v="0.35"/>
  </r>
  <r>
    <x v="0"/>
    <n v="1185732"/>
    <x v="176"/>
    <x v="0"/>
    <x v="45"/>
    <x v="47"/>
    <x v="1"/>
    <n v="0.45"/>
    <n v="3250"/>
    <n v="1462.5"/>
    <n v="511.87499999999994"/>
    <n v="0.35"/>
  </r>
  <r>
    <x v="0"/>
    <n v="1185732"/>
    <x v="176"/>
    <x v="0"/>
    <x v="45"/>
    <x v="47"/>
    <x v="2"/>
    <n v="0.4"/>
    <n v="2500"/>
    <n v="1000"/>
    <n v="400"/>
    <n v="0.4"/>
  </r>
  <r>
    <x v="0"/>
    <n v="1185732"/>
    <x v="176"/>
    <x v="0"/>
    <x v="45"/>
    <x v="47"/>
    <x v="3"/>
    <n v="0.4"/>
    <n v="2000"/>
    <n v="800"/>
    <n v="320"/>
    <n v="0.4"/>
  </r>
  <r>
    <x v="0"/>
    <n v="1185732"/>
    <x v="176"/>
    <x v="0"/>
    <x v="45"/>
    <x v="47"/>
    <x v="4"/>
    <n v="0.49999999999999994"/>
    <n v="2250"/>
    <n v="1124.9999999999998"/>
    <n v="337.49999999999994"/>
    <n v="0.3"/>
  </r>
  <r>
    <x v="0"/>
    <n v="1185732"/>
    <x v="176"/>
    <x v="0"/>
    <x v="45"/>
    <x v="47"/>
    <x v="5"/>
    <n v="0.54999999999999993"/>
    <n v="4000"/>
    <n v="2199.9999999999995"/>
    <n v="879.99999999999989"/>
    <n v="0.4"/>
  </r>
  <r>
    <x v="0"/>
    <n v="1185732"/>
    <x v="117"/>
    <x v="0"/>
    <x v="45"/>
    <x v="47"/>
    <x v="0"/>
    <n v="0.49999999999999994"/>
    <n v="5500"/>
    <n v="2749.9999999999995"/>
    <n v="962.49999999999977"/>
    <n v="0.35"/>
  </r>
  <r>
    <x v="0"/>
    <n v="1185732"/>
    <x v="117"/>
    <x v="0"/>
    <x v="45"/>
    <x v="47"/>
    <x v="1"/>
    <n v="0.45"/>
    <n v="3250"/>
    <n v="1462.5"/>
    <n v="511.87499999999994"/>
    <n v="0.35"/>
  </r>
  <r>
    <x v="0"/>
    <n v="1185732"/>
    <x v="117"/>
    <x v="0"/>
    <x v="45"/>
    <x v="47"/>
    <x v="2"/>
    <n v="0.4"/>
    <n v="2500"/>
    <n v="1000"/>
    <n v="400"/>
    <n v="0.4"/>
  </r>
  <r>
    <x v="0"/>
    <n v="1185732"/>
    <x v="117"/>
    <x v="0"/>
    <x v="45"/>
    <x v="47"/>
    <x v="3"/>
    <n v="0.4"/>
    <n v="1500"/>
    <n v="600"/>
    <n v="240"/>
    <n v="0.4"/>
  </r>
  <r>
    <x v="0"/>
    <n v="1185732"/>
    <x v="117"/>
    <x v="0"/>
    <x v="45"/>
    <x v="47"/>
    <x v="4"/>
    <n v="0.49999999999999994"/>
    <n v="1250"/>
    <n v="624.99999999999989"/>
    <n v="187.49999999999997"/>
    <n v="0.3"/>
  </r>
  <r>
    <x v="0"/>
    <n v="1185732"/>
    <x v="117"/>
    <x v="0"/>
    <x v="45"/>
    <x v="47"/>
    <x v="5"/>
    <n v="0.54999999999999993"/>
    <n v="3000"/>
    <n v="1649.9999999999998"/>
    <n v="660"/>
    <n v="0.4"/>
  </r>
  <r>
    <x v="0"/>
    <n v="1185732"/>
    <x v="63"/>
    <x v="0"/>
    <x v="45"/>
    <x v="47"/>
    <x v="0"/>
    <n v="0.49999999999999994"/>
    <n v="4250"/>
    <n v="2124.9999999999995"/>
    <n v="743.74999999999977"/>
    <n v="0.35"/>
  </r>
  <r>
    <x v="0"/>
    <n v="1185732"/>
    <x v="63"/>
    <x v="0"/>
    <x v="45"/>
    <x v="47"/>
    <x v="1"/>
    <n v="0.45"/>
    <n v="2250"/>
    <n v="1012.5"/>
    <n v="354.375"/>
    <n v="0.35"/>
  </r>
  <r>
    <x v="0"/>
    <n v="1185732"/>
    <x v="63"/>
    <x v="0"/>
    <x v="45"/>
    <x v="47"/>
    <x v="2"/>
    <n v="0.4"/>
    <n v="1250"/>
    <n v="500"/>
    <n v="200"/>
    <n v="0.4"/>
  </r>
  <r>
    <x v="0"/>
    <n v="1185732"/>
    <x v="63"/>
    <x v="0"/>
    <x v="45"/>
    <x v="47"/>
    <x v="3"/>
    <n v="0.4"/>
    <n v="1000"/>
    <n v="400"/>
    <n v="160"/>
    <n v="0.4"/>
  </r>
  <r>
    <x v="0"/>
    <n v="1185732"/>
    <x v="63"/>
    <x v="0"/>
    <x v="45"/>
    <x v="47"/>
    <x v="4"/>
    <n v="0.49999999999999994"/>
    <n v="1000"/>
    <n v="499.99999999999994"/>
    <n v="149.99999999999997"/>
    <n v="0.3"/>
  </r>
  <r>
    <x v="0"/>
    <n v="1185732"/>
    <x v="63"/>
    <x v="0"/>
    <x v="45"/>
    <x v="47"/>
    <x v="5"/>
    <n v="0.54999999999999993"/>
    <n v="2000"/>
    <n v="1099.9999999999998"/>
    <n v="439.99999999999994"/>
    <n v="0.4"/>
  </r>
  <r>
    <x v="0"/>
    <n v="1185732"/>
    <x v="267"/>
    <x v="0"/>
    <x v="45"/>
    <x v="47"/>
    <x v="0"/>
    <n v="0.54999999999999993"/>
    <n v="3750"/>
    <n v="2062.4999999999995"/>
    <n v="721.87499999999977"/>
    <n v="0.35"/>
  </r>
  <r>
    <x v="0"/>
    <n v="1185732"/>
    <x v="267"/>
    <x v="0"/>
    <x v="45"/>
    <x v="47"/>
    <x v="1"/>
    <n v="0.5"/>
    <n v="2000"/>
    <n v="1000"/>
    <n v="350"/>
    <n v="0.35"/>
  </r>
  <r>
    <x v="0"/>
    <n v="1185732"/>
    <x v="267"/>
    <x v="0"/>
    <x v="45"/>
    <x v="47"/>
    <x v="2"/>
    <n v="0.5"/>
    <n v="1000"/>
    <n v="500"/>
    <n v="200"/>
    <n v="0.4"/>
  </r>
  <r>
    <x v="0"/>
    <n v="1185732"/>
    <x v="267"/>
    <x v="0"/>
    <x v="45"/>
    <x v="47"/>
    <x v="3"/>
    <n v="0.5"/>
    <n v="750"/>
    <n v="375"/>
    <n v="150"/>
    <n v="0.4"/>
  </r>
  <r>
    <x v="0"/>
    <n v="1185732"/>
    <x v="267"/>
    <x v="0"/>
    <x v="45"/>
    <x v="47"/>
    <x v="4"/>
    <n v="0.6"/>
    <n v="750"/>
    <n v="450"/>
    <n v="135"/>
    <n v="0.3"/>
  </r>
  <r>
    <x v="0"/>
    <n v="1185732"/>
    <x v="267"/>
    <x v="0"/>
    <x v="45"/>
    <x v="47"/>
    <x v="5"/>
    <n v="0.64999999999999991"/>
    <n v="2000"/>
    <n v="1299.9999999999998"/>
    <n v="519.99999999999989"/>
    <n v="0.4"/>
  </r>
  <r>
    <x v="0"/>
    <n v="1185732"/>
    <x v="268"/>
    <x v="0"/>
    <x v="45"/>
    <x v="47"/>
    <x v="0"/>
    <n v="0.6"/>
    <n v="3500"/>
    <n v="2100"/>
    <n v="735"/>
    <n v="0.35"/>
  </r>
  <r>
    <x v="0"/>
    <n v="1185732"/>
    <x v="268"/>
    <x v="0"/>
    <x v="45"/>
    <x v="47"/>
    <x v="1"/>
    <n v="0.5"/>
    <n v="2250"/>
    <n v="1125"/>
    <n v="393.75"/>
    <n v="0.35"/>
  </r>
  <r>
    <x v="0"/>
    <n v="1185732"/>
    <x v="268"/>
    <x v="0"/>
    <x v="45"/>
    <x v="47"/>
    <x v="2"/>
    <n v="0.5"/>
    <n v="2200"/>
    <n v="1100"/>
    <n v="440"/>
    <n v="0.4"/>
  </r>
  <r>
    <x v="0"/>
    <n v="1185732"/>
    <x v="268"/>
    <x v="0"/>
    <x v="45"/>
    <x v="47"/>
    <x v="3"/>
    <n v="0.5"/>
    <n v="2000"/>
    <n v="1000"/>
    <n v="400"/>
    <n v="0.4"/>
  </r>
  <r>
    <x v="0"/>
    <n v="1185732"/>
    <x v="268"/>
    <x v="0"/>
    <x v="45"/>
    <x v="47"/>
    <x v="4"/>
    <n v="0.6"/>
    <n v="1750"/>
    <n v="1050"/>
    <n v="315"/>
    <n v="0.3"/>
  </r>
  <r>
    <x v="0"/>
    <n v="1185732"/>
    <x v="268"/>
    <x v="0"/>
    <x v="45"/>
    <x v="47"/>
    <x v="5"/>
    <n v="0.64999999999999991"/>
    <n v="2750"/>
    <n v="1787.4999999999998"/>
    <n v="715"/>
    <n v="0.4"/>
  </r>
  <r>
    <x v="0"/>
    <n v="1185732"/>
    <x v="269"/>
    <x v="0"/>
    <x v="45"/>
    <x v="47"/>
    <x v="0"/>
    <n v="0.6"/>
    <n v="5000"/>
    <n v="3000"/>
    <n v="1050"/>
    <n v="0.35"/>
  </r>
  <r>
    <x v="0"/>
    <n v="1185732"/>
    <x v="269"/>
    <x v="0"/>
    <x v="45"/>
    <x v="47"/>
    <x v="1"/>
    <n v="0.5"/>
    <n v="3000"/>
    <n v="1500"/>
    <n v="525"/>
    <n v="0.35"/>
  </r>
  <r>
    <x v="0"/>
    <n v="1185732"/>
    <x v="269"/>
    <x v="0"/>
    <x v="45"/>
    <x v="47"/>
    <x v="2"/>
    <n v="0.5"/>
    <n v="2750"/>
    <n v="1375"/>
    <n v="550"/>
    <n v="0.4"/>
  </r>
  <r>
    <x v="0"/>
    <n v="1185732"/>
    <x v="269"/>
    <x v="0"/>
    <x v="45"/>
    <x v="47"/>
    <x v="3"/>
    <n v="0.5"/>
    <n v="2250"/>
    <n v="1125"/>
    <n v="450"/>
    <n v="0.4"/>
  </r>
  <r>
    <x v="0"/>
    <n v="1185732"/>
    <x v="269"/>
    <x v="0"/>
    <x v="45"/>
    <x v="47"/>
    <x v="4"/>
    <n v="0.6"/>
    <n v="2250"/>
    <n v="1350"/>
    <n v="405"/>
    <n v="0.3"/>
  </r>
  <r>
    <x v="0"/>
    <n v="1185732"/>
    <x v="269"/>
    <x v="0"/>
    <x v="45"/>
    <x v="47"/>
    <x v="5"/>
    <n v="0.64999999999999991"/>
    <n v="3250"/>
    <n v="2112.4999999999995"/>
    <n v="844.99999999999989"/>
    <n v="0.4"/>
  </r>
  <r>
    <x v="0"/>
    <n v="1185732"/>
    <x v="102"/>
    <x v="0"/>
    <x v="46"/>
    <x v="48"/>
    <x v="0"/>
    <n v="0.4"/>
    <n v="4500"/>
    <n v="1800"/>
    <n v="540"/>
    <n v="0.3"/>
  </r>
  <r>
    <x v="0"/>
    <n v="1185732"/>
    <x v="102"/>
    <x v="0"/>
    <x v="46"/>
    <x v="48"/>
    <x v="1"/>
    <n v="0.4"/>
    <n v="2500"/>
    <n v="1000"/>
    <n v="300"/>
    <n v="0.3"/>
  </r>
  <r>
    <x v="0"/>
    <n v="1185732"/>
    <x v="102"/>
    <x v="0"/>
    <x v="46"/>
    <x v="48"/>
    <x v="2"/>
    <n v="0.30000000000000004"/>
    <n v="2500"/>
    <n v="750.00000000000011"/>
    <n v="187.50000000000003"/>
    <n v="0.25"/>
  </r>
  <r>
    <x v="0"/>
    <n v="1185732"/>
    <x v="102"/>
    <x v="0"/>
    <x v="46"/>
    <x v="48"/>
    <x v="3"/>
    <n v="0.35"/>
    <n v="1000"/>
    <n v="350"/>
    <n v="87.5"/>
    <n v="0.25"/>
  </r>
  <r>
    <x v="0"/>
    <n v="1185732"/>
    <x v="102"/>
    <x v="0"/>
    <x v="46"/>
    <x v="48"/>
    <x v="4"/>
    <n v="0.5"/>
    <n v="1500"/>
    <n v="750"/>
    <n v="187.5"/>
    <n v="0.25"/>
  </r>
  <r>
    <x v="0"/>
    <n v="1185732"/>
    <x v="102"/>
    <x v="0"/>
    <x v="46"/>
    <x v="48"/>
    <x v="5"/>
    <n v="0.4"/>
    <n v="2500"/>
    <n v="1000"/>
    <n v="300"/>
    <n v="0.3"/>
  </r>
  <r>
    <x v="0"/>
    <n v="1185732"/>
    <x v="37"/>
    <x v="0"/>
    <x v="46"/>
    <x v="48"/>
    <x v="0"/>
    <n v="0.4"/>
    <n v="5000"/>
    <n v="2000"/>
    <n v="600"/>
    <n v="0.3"/>
  </r>
  <r>
    <x v="0"/>
    <n v="1185732"/>
    <x v="37"/>
    <x v="0"/>
    <x v="46"/>
    <x v="48"/>
    <x v="1"/>
    <n v="0.4"/>
    <n v="1500"/>
    <n v="600"/>
    <n v="180"/>
    <n v="0.3"/>
  </r>
  <r>
    <x v="0"/>
    <n v="1185732"/>
    <x v="37"/>
    <x v="0"/>
    <x v="46"/>
    <x v="48"/>
    <x v="2"/>
    <n v="0.30000000000000004"/>
    <n v="2000"/>
    <n v="600.00000000000011"/>
    <n v="150.00000000000003"/>
    <n v="0.25"/>
  </r>
  <r>
    <x v="0"/>
    <n v="1185732"/>
    <x v="37"/>
    <x v="0"/>
    <x v="46"/>
    <x v="48"/>
    <x v="3"/>
    <n v="0.35"/>
    <n v="2500"/>
    <n v="875"/>
    <n v="218.75"/>
    <n v="0.25"/>
  </r>
  <r>
    <x v="0"/>
    <n v="1185732"/>
    <x v="37"/>
    <x v="0"/>
    <x v="46"/>
    <x v="48"/>
    <x v="4"/>
    <n v="0.5"/>
    <n v="1500"/>
    <n v="750"/>
    <n v="187.5"/>
    <n v="0.25"/>
  </r>
  <r>
    <x v="0"/>
    <n v="1185732"/>
    <x v="37"/>
    <x v="0"/>
    <x v="46"/>
    <x v="48"/>
    <x v="5"/>
    <n v="0.4"/>
    <n v="2500"/>
    <n v="1000"/>
    <n v="300"/>
    <n v="0.3"/>
  </r>
  <r>
    <x v="0"/>
    <n v="1185732"/>
    <x v="258"/>
    <x v="0"/>
    <x v="46"/>
    <x v="48"/>
    <x v="0"/>
    <n v="0.4"/>
    <n v="4700"/>
    <n v="1880"/>
    <n v="564"/>
    <n v="0.3"/>
  </r>
  <r>
    <x v="0"/>
    <n v="1185732"/>
    <x v="258"/>
    <x v="0"/>
    <x v="46"/>
    <x v="48"/>
    <x v="1"/>
    <n v="0.4"/>
    <n v="1750"/>
    <n v="700"/>
    <n v="210"/>
    <n v="0.3"/>
  </r>
  <r>
    <x v="0"/>
    <n v="1185732"/>
    <x v="258"/>
    <x v="0"/>
    <x v="46"/>
    <x v="48"/>
    <x v="2"/>
    <n v="0.30000000000000004"/>
    <n v="2000"/>
    <n v="600.00000000000011"/>
    <n v="150.00000000000003"/>
    <n v="0.25"/>
  </r>
  <r>
    <x v="0"/>
    <n v="1185732"/>
    <x v="258"/>
    <x v="0"/>
    <x v="46"/>
    <x v="48"/>
    <x v="3"/>
    <n v="0.35"/>
    <n v="3000"/>
    <n v="1050"/>
    <n v="262.5"/>
    <n v="0.25"/>
  </r>
  <r>
    <x v="0"/>
    <n v="1185732"/>
    <x v="258"/>
    <x v="0"/>
    <x v="46"/>
    <x v="48"/>
    <x v="4"/>
    <n v="0.5"/>
    <n v="1000"/>
    <n v="500"/>
    <n v="125"/>
    <n v="0.25"/>
  </r>
  <r>
    <x v="0"/>
    <n v="1185732"/>
    <x v="258"/>
    <x v="0"/>
    <x v="46"/>
    <x v="48"/>
    <x v="5"/>
    <n v="0.4"/>
    <n v="2000"/>
    <n v="800"/>
    <n v="240"/>
    <n v="0.3"/>
  </r>
  <r>
    <x v="0"/>
    <n v="1185732"/>
    <x v="259"/>
    <x v="0"/>
    <x v="46"/>
    <x v="48"/>
    <x v="0"/>
    <n v="0.4"/>
    <n v="4500"/>
    <n v="1800"/>
    <n v="540"/>
    <n v="0.3"/>
  </r>
  <r>
    <x v="0"/>
    <n v="1185732"/>
    <x v="259"/>
    <x v="0"/>
    <x v="46"/>
    <x v="48"/>
    <x v="1"/>
    <n v="0.4"/>
    <n v="1500"/>
    <n v="600"/>
    <n v="180"/>
    <n v="0.3"/>
  </r>
  <r>
    <x v="0"/>
    <n v="1185732"/>
    <x v="259"/>
    <x v="0"/>
    <x v="46"/>
    <x v="48"/>
    <x v="2"/>
    <n v="0.30000000000000004"/>
    <n v="1500"/>
    <n v="450.00000000000006"/>
    <n v="112.50000000000001"/>
    <n v="0.25"/>
  </r>
  <r>
    <x v="0"/>
    <n v="1185732"/>
    <x v="259"/>
    <x v="0"/>
    <x v="46"/>
    <x v="48"/>
    <x v="3"/>
    <n v="0.35"/>
    <n v="1250"/>
    <n v="437.5"/>
    <n v="109.375"/>
    <n v="0.25"/>
  </r>
  <r>
    <x v="0"/>
    <n v="1185732"/>
    <x v="259"/>
    <x v="0"/>
    <x v="46"/>
    <x v="48"/>
    <x v="4"/>
    <n v="0.5"/>
    <n v="1250"/>
    <n v="625"/>
    <n v="156.25"/>
    <n v="0.25"/>
  </r>
  <r>
    <x v="0"/>
    <n v="1185732"/>
    <x v="259"/>
    <x v="0"/>
    <x v="46"/>
    <x v="48"/>
    <x v="5"/>
    <n v="0.4"/>
    <n v="2750"/>
    <n v="1100"/>
    <n v="330"/>
    <n v="0.3"/>
  </r>
  <r>
    <x v="0"/>
    <n v="1185732"/>
    <x v="236"/>
    <x v="0"/>
    <x v="46"/>
    <x v="48"/>
    <x v="0"/>
    <n v="0.54999999999999993"/>
    <n v="4950"/>
    <n v="2722.4999999999995"/>
    <n v="816.74999999999989"/>
    <n v="0.3"/>
  </r>
  <r>
    <x v="0"/>
    <n v="1185732"/>
    <x v="236"/>
    <x v="0"/>
    <x v="46"/>
    <x v="48"/>
    <x v="1"/>
    <n v="0.5"/>
    <n v="2000"/>
    <n v="1000"/>
    <n v="300"/>
    <n v="0.3"/>
  </r>
  <r>
    <x v="0"/>
    <n v="1185732"/>
    <x v="236"/>
    <x v="0"/>
    <x v="46"/>
    <x v="48"/>
    <x v="2"/>
    <n v="0.45"/>
    <n v="2250"/>
    <n v="1012.5"/>
    <n v="253.125"/>
    <n v="0.25"/>
  </r>
  <r>
    <x v="0"/>
    <n v="1185732"/>
    <x v="236"/>
    <x v="0"/>
    <x v="46"/>
    <x v="48"/>
    <x v="3"/>
    <n v="0.45"/>
    <n v="1750"/>
    <n v="787.5"/>
    <n v="196.875"/>
    <n v="0.25"/>
  </r>
  <r>
    <x v="0"/>
    <n v="1185732"/>
    <x v="236"/>
    <x v="0"/>
    <x v="46"/>
    <x v="48"/>
    <x v="4"/>
    <n v="0.54999999999999993"/>
    <n v="2000"/>
    <n v="1099.9999999999998"/>
    <n v="274.99999999999994"/>
    <n v="0.25"/>
  </r>
  <r>
    <x v="0"/>
    <n v="1185732"/>
    <x v="236"/>
    <x v="0"/>
    <x v="46"/>
    <x v="48"/>
    <x v="5"/>
    <n v="0.6"/>
    <n v="3250"/>
    <n v="1950"/>
    <n v="585"/>
    <n v="0.3"/>
  </r>
  <r>
    <x v="0"/>
    <n v="1185732"/>
    <x v="41"/>
    <x v="0"/>
    <x v="46"/>
    <x v="48"/>
    <x v="0"/>
    <n v="0.54999999999999993"/>
    <n v="5750"/>
    <n v="3162.4999999999995"/>
    <n v="948.74999999999977"/>
    <n v="0.3"/>
  </r>
  <r>
    <x v="0"/>
    <n v="1185732"/>
    <x v="41"/>
    <x v="0"/>
    <x v="46"/>
    <x v="48"/>
    <x v="1"/>
    <n v="0.5"/>
    <n v="3250"/>
    <n v="1625"/>
    <n v="487.5"/>
    <n v="0.3"/>
  </r>
  <r>
    <x v="0"/>
    <n v="1185732"/>
    <x v="41"/>
    <x v="0"/>
    <x v="46"/>
    <x v="48"/>
    <x v="2"/>
    <n v="0.45"/>
    <n v="2500"/>
    <n v="1125"/>
    <n v="281.25"/>
    <n v="0.25"/>
  </r>
  <r>
    <x v="0"/>
    <n v="1185732"/>
    <x v="41"/>
    <x v="0"/>
    <x v="46"/>
    <x v="48"/>
    <x v="3"/>
    <n v="0.45"/>
    <n v="2250"/>
    <n v="1012.5"/>
    <n v="253.125"/>
    <n v="0.25"/>
  </r>
  <r>
    <x v="0"/>
    <n v="1185732"/>
    <x v="41"/>
    <x v="0"/>
    <x v="46"/>
    <x v="48"/>
    <x v="4"/>
    <n v="0.54999999999999993"/>
    <n v="2250"/>
    <n v="1237.4999999999998"/>
    <n v="309.37499999999994"/>
    <n v="0.25"/>
  </r>
  <r>
    <x v="0"/>
    <n v="1185732"/>
    <x v="41"/>
    <x v="0"/>
    <x v="46"/>
    <x v="48"/>
    <x v="5"/>
    <n v="0.6"/>
    <n v="3750"/>
    <n v="2250"/>
    <n v="675"/>
    <n v="0.3"/>
  </r>
  <r>
    <x v="0"/>
    <n v="1185732"/>
    <x v="260"/>
    <x v="0"/>
    <x v="46"/>
    <x v="48"/>
    <x v="0"/>
    <n v="0.54999999999999993"/>
    <n v="6000"/>
    <n v="3299.9999999999995"/>
    <n v="989.99999999999977"/>
    <n v="0.3"/>
  </r>
  <r>
    <x v="0"/>
    <n v="1185732"/>
    <x v="260"/>
    <x v="0"/>
    <x v="46"/>
    <x v="48"/>
    <x v="1"/>
    <n v="0.5"/>
    <n v="3500"/>
    <n v="1750"/>
    <n v="525"/>
    <n v="0.3"/>
  </r>
  <r>
    <x v="0"/>
    <n v="1185732"/>
    <x v="260"/>
    <x v="0"/>
    <x v="46"/>
    <x v="48"/>
    <x v="2"/>
    <n v="0.45"/>
    <n v="2750"/>
    <n v="1237.5"/>
    <n v="309.375"/>
    <n v="0.25"/>
  </r>
  <r>
    <x v="0"/>
    <n v="1185732"/>
    <x v="260"/>
    <x v="0"/>
    <x v="46"/>
    <x v="48"/>
    <x v="3"/>
    <n v="0.45"/>
    <n v="2250"/>
    <n v="1012.5"/>
    <n v="253.125"/>
    <n v="0.25"/>
  </r>
  <r>
    <x v="0"/>
    <n v="1185732"/>
    <x v="260"/>
    <x v="0"/>
    <x v="46"/>
    <x v="48"/>
    <x v="4"/>
    <n v="0.54999999999999993"/>
    <n v="2500"/>
    <n v="1374.9999999999998"/>
    <n v="343.74999999999994"/>
    <n v="0.25"/>
  </r>
  <r>
    <x v="0"/>
    <n v="1185732"/>
    <x v="260"/>
    <x v="0"/>
    <x v="46"/>
    <x v="48"/>
    <x v="5"/>
    <n v="0.6"/>
    <n v="4250"/>
    <n v="2550"/>
    <n v="765"/>
    <n v="0.3"/>
  </r>
  <r>
    <x v="0"/>
    <n v="1185732"/>
    <x v="261"/>
    <x v="0"/>
    <x v="46"/>
    <x v="48"/>
    <x v="0"/>
    <n v="0.54999999999999993"/>
    <n v="5750"/>
    <n v="3162.4999999999995"/>
    <n v="948.74999999999977"/>
    <n v="0.3"/>
  </r>
  <r>
    <x v="0"/>
    <n v="1185732"/>
    <x v="261"/>
    <x v="0"/>
    <x v="46"/>
    <x v="48"/>
    <x v="1"/>
    <n v="0.5"/>
    <n v="3500"/>
    <n v="1750"/>
    <n v="525"/>
    <n v="0.3"/>
  </r>
  <r>
    <x v="0"/>
    <n v="1185732"/>
    <x v="261"/>
    <x v="0"/>
    <x v="46"/>
    <x v="48"/>
    <x v="2"/>
    <n v="0.45"/>
    <n v="2750"/>
    <n v="1237.5"/>
    <n v="309.375"/>
    <n v="0.25"/>
  </r>
  <r>
    <x v="0"/>
    <n v="1185732"/>
    <x v="261"/>
    <x v="0"/>
    <x v="46"/>
    <x v="48"/>
    <x v="3"/>
    <n v="0.45"/>
    <n v="1750"/>
    <n v="787.5"/>
    <n v="196.875"/>
    <n v="0.25"/>
  </r>
  <r>
    <x v="0"/>
    <n v="1185732"/>
    <x v="261"/>
    <x v="0"/>
    <x v="46"/>
    <x v="48"/>
    <x v="4"/>
    <n v="0.54999999999999993"/>
    <n v="1500"/>
    <n v="824.99999999999989"/>
    <n v="206.24999999999997"/>
    <n v="0.25"/>
  </r>
  <r>
    <x v="0"/>
    <n v="1185732"/>
    <x v="261"/>
    <x v="0"/>
    <x v="46"/>
    <x v="48"/>
    <x v="5"/>
    <n v="0.6"/>
    <n v="3250"/>
    <n v="1950"/>
    <n v="585"/>
    <n v="0.3"/>
  </r>
  <r>
    <x v="0"/>
    <n v="1185732"/>
    <x v="239"/>
    <x v="0"/>
    <x v="46"/>
    <x v="48"/>
    <x v="0"/>
    <n v="0.54999999999999993"/>
    <n v="4500"/>
    <n v="2474.9999999999995"/>
    <n v="742.49999999999989"/>
    <n v="0.3"/>
  </r>
  <r>
    <x v="0"/>
    <n v="1185732"/>
    <x v="239"/>
    <x v="0"/>
    <x v="46"/>
    <x v="48"/>
    <x v="1"/>
    <n v="0.5"/>
    <n v="2500"/>
    <n v="1250"/>
    <n v="375"/>
    <n v="0.3"/>
  </r>
  <r>
    <x v="0"/>
    <n v="1185732"/>
    <x v="239"/>
    <x v="0"/>
    <x v="46"/>
    <x v="48"/>
    <x v="2"/>
    <n v="0.45"/>
    <n v="1500"/>
    <n v="675"/>
    <n v="168.75"/>
    <n v="0.25"/>
  </r>
  <r>
    <x v="0"/>
    <n v="1185732"/>
    <x v="239"/>
    <x v="0"/>
    <x v="46"/>
    <x v="48"/>
    <x v="3"/>
    <n v="0.45"/>
    <n v="1250"/>
    <n v="562.5"/>
    <n v="140.625"/>
    <n v="0.25"/>
  </r>
  <r>
    <x v="0"/>
    <n v="1185732"/>
    <x v="239"/>
    <x v="0"/>
    <x v="46"/>
    <x v="48"/>
    <x v="4"/>
    <n v="0.54999999999999993"/>
    <n v="1250"/>
    <n v="687.49999999999989"/>
    <n v="171.87499999999997"/>
    <n v="0.25"/>
  </r>
  <r>
    <x v="0"/>
    <n v="1185732"/>
    <x v="239"/>
    <x v="0"/>
    <x v="46"/>
    <x v="48"/>
    <x v="5"/>
    <n v="0.6"/>
    <n v="2250"/>
    <n v="1350"/>
    <n v="405"/>
    <n v="0.3"/>
  </r>
  <r>
    <x v="0"/>
    <n v="1185732"/>
    <x v="45"/>
    <x v="0"/>
    <x v="46"/>
    <x v="48"/>
    <x v="0"/>
    <n v="0.6"/>
    <n v="4000"/>
    <n v="2400"/>
    <n v="720"/>
    <n v="0.3"/>
  </r>
  <r>
    <x v="0"/>
    <n v="1185732"/>
    <x v="45"/>
    <x v="0"/>
    <x v="46"/>
    <x v="48"/>
    <x v="1"/>
    <n v="0.55000000000000004"/>
    <n v="2250"/>
    <n v="1237.5"/>
    <n v="371.25"/>
    <n v="0.3"/>
  </r>
  <r>
    <x v="0"/>
    <n v="1185732"/>
    <x v="45"/>
    <x v="0"/>
    <x v="46"/>
    <x v="48"/>
    <x v="2"/>
    <n v="0.55000000000000004"/>
    <n v="1250"/>
    <n v="687.5"/>
    <n v="171.875"/>
    <n v="0.25"/>
  </r>
  <r>
    <x v="0"/>
    <n v="1185732"/>
    <x v="45"/>
    <x v="0"/>
    <x v="46"/>
    <x v="48"/>
    <x v="3"/>
    <n v="0.55000000000000004"/>
    <n v="1000"/>
    <n v="550"/>
    <n v="137.5"/>
    <n v="0.25"/>
  </r>
  <r>
    <x v="0"/>
    <n v="1185732"/>
    <x v="45"/>
    <x v="0"/>
    <x v="46"/>
    <x v="48"/>
    <x v="4"/>
    <n v="0.65"/>
    <n v="1000"/>
    <n v="650"/>
    <n v="162.5"/>
    <n v="0.25"/>
  </r>
  <r>
    <x v="0"/>
    <n v="1185732"/>
    <x v="45"/>
    <x v="0"/>
    <x v="46"/>
    <x v="48"/>
    <x v="5"/>
    <n v="0.7"/>
    <n v="2250"/>
    <n v="1575"/>
    <n v="472.5"/>
    <n v="0.3"/>
  </r>
  <r>
    <x v="0"/>
    <n v="1185732"/>
    <x v="262"/>
    <x v="0"/>
    <x v="46"/>
    <x v="48"/>
    <x v="0"/>
    <n v="0.65"/>
    <n v="3750"/>
    <n v="2437.5"/>
    <n v="731.25"/>
    <n v="0.3"/>
  </r>
  <r>
    <x v="0"/>
    <n v="1185732"/>
    <x v="262"/>
    <x v="0"/>
    <x v="46"/>
    <x v="48"/>
    <x v="1"/>
    <n v="0.55000000000000004"/>
    <n v="3000"/>
    <n v="1650.0000000000002"/>
    <n v="495.00000000000006"/>
    <n v="0.3"/>
  </r>
  <r>
    <x v="0"/>
    <n v="1185732"/>
    <x v="262"/>
    <x v="0"/>
    <x v="46"/>
    <x v="48"/>
    <x v="2"/>
    <n v="0.55000000000000004"/>
    <n v="2950"/>
    <n v="1622.5000000000002"/>
    <n v="405.62500000000006"/>
    <n v="0.25"/>
  </r>
  <r>
    <x v="0"/>
    <n v="1185732"/>
    <x v="262"/>
    <x v="0"/>
    <x v="46"/>
    <x v="48"/>
    <x v="3"/>
    <n v="0.55000000000000004"/>
    <n v="2750"/>
    <n v="1512.5000000000002"/>
    <n v="378.12500000000006"/>
    <n v="0.25"/>
  </r>
  <r>
    <x v="0"/>
    <n v="1185732"/>
    <x v="262"/>
    <x v="0"/>
    <x v="46"/>
    <x v="48"/>
    <x v="4"/>
    <n v="0.65"/>
    <n v="2500"/>
    <n v="1625"/>
    <n v="406.25"/>
    <n v="0.25"/>
  </r>
  <r>
    <x v="0"/>
    <n v="1185732"/>
    <x v="262"/>
    <x v="0"/>
    <x v="46"/>
    <x v="48"/>
    <x v="5"/>
    <n v="0.7"/>
    <n v="3500"/>
    <n v="2450"/>
    <n v="735"/>
    <n v="0.3"/>
  </r>
  <r>
    <x v="0"/>
    <n v="1185732"/>
    <x v="263"/>
    <x v="0"/>
    <x v="46"/>
    <x v="48"/>
    <x v="0"/>
    <n v="0.65"/>
    <n v="5750"/>
    <n v="3737.5"/>
    <n v="1121.25"/>
    <n v="0.3"/>
  </r>
  <r>
    <x v="0"/>
    <n v="1185732"/>
    <x v="263"/>
    <x v="0"/>
    <x v="46"/>
    <x v="48"/>
    <x v="1"/>
    <n v="0.55000000000000004"/>
    <n v="3750"/>
    <n v="2062.5"/>
    <n v="618.75"/>
    <n v="0.3"/>
  </r>
  <r>
    <x v="0"/>
    <n v="1185732"/>
    <x v="263"/>
    <x v="0"/>
    <x v="46"/>
    <x v="48"/>
    <x v="2"/>
    <n v="0.55000000000000004"/>
    <n v="3500"/>
    <n v="1925.0000000000002"/>
    <n v="481.25000000000006"/>
    <n v="0.25"/>
  </r>
  <r>
    <x v="0"/>
    <n v="1185732"/>
    <x v="263"/>
    <x v="0"/>
    <x v="46"/>
    <x v="48"/>
    <x v="3"/>
    <n v="0.55000000000000004"/>
    <n v="3000"/>
    <n v="1650.0000000000002"/>
    <n v="412.50000000000006"/>
    <n v="0.25"/>
  </r>
  <r>
    <x v="0"/>
    <n v="1185732"/>
    <x v="263"/>
    <x v="0"/>
    <x v="46"/>
    <x v="48"/>
    <x v="4"/>
    <n v="0.65"/>
    <n v="3000"/>
    <n v="1950"/>
    <n v="487.5"/>
    <n v="0.25"/>
  </r>
  <r>
    <x v="0"/>
    <n v="1185732"/>
    <x v="263"/>
    <x v="0"/>
    <x v="46"/>
    <x v="48"/>
    <x v="5"/>
    <n v="0.7"/>
    <n v="4000"/>
    <n v="2800"/>
    <n v="840"/>
    <n v="0.3"/>
  </r>
  <r>
    <x v="0"/>
    <n v="1185732"/>
    <x v="0"/>
    <x v="0"/>
    <x v="47"/>
    <x v="49"/>
    <x v="0"/>
    <n v="0.45"/>
    <n v="5250"/>
    <n v="2362.5"/>
    <n v="1063.125"/>
    <n v="0.45"/>
  </r>
  <r>
    <x v="0"/>
    <n v="1185732"/>
    <x v="0"/>
    <x v="0"/>
    <x v="47"/>
    <x v="49"/>
    <x v="1"/>
    <n v="0.45"/>
    <n v="3250"/>
    <n v="1462.5"/>
    <n v="658.125"/>
    <n v="0.45"/>
  </r>
  <r>
    <x v="0"/>
    <n v="1185732"/>
    <x v="0"/>
    <x v="0"/>
    <x v="47"/>
    <x v="49"/>
    <x v="2"/>
    <n v="0.35000000000000003"/>
    <n v="3250"/>
    <n v="1137.5"/>
    <n v="398.125"/>
    <n v="0.35"/>
  </r>
  <r>
    <x v="0"/>
    <n v="1185732"/>
    <x v="0"/>
    <x v="0"/>
    <x v="47"/>
    <x v="49"/>
    <x v="3"/>
    <n v="0.39999999999999997"/>
    <n v="1750"/>
    <n v="699.99999999999989"/>
    <n v="244.99999999999994"/>
    <n v="0.35"/>
  </r>
  <r>
    <x v="0"/>
    <n v="1185732"/>
    <x v="0"/>
    <x v="0"/>
    <x v="47"/>
    <x v="49"/>
    <x v="4"/>
    <n v="0.55000000000000004"/>
    <n v="2250"/>
    <n v="1237.5"/>
    <n v="433.125"/>
    <n v="0.35"/>
  </r>
  <r>
    <x v="0"/>
    <n v="1185732"/>
    <x v="0"/>
    <x v="0"/>
    <x v="47"/>
    <x v="49"/>
    <x v="5"/>
    <n v="0.45"/>
    <n v="3250"/>
    <n v="1462.5"/>
    <n v="585"/>
    <n v="0.39999999999999997"/>
  </r>
  <r>
    <x v="0"/>
    <n v="1185732"/>
    <x v="1"/>
    <x v="0"/>
    <x v="47"/>
    <x v="49"/>
    <x v="0"/>
    <n v="0.45"/>
    <n v="5750"/>
    <n v="2587.5"/>
    <n v="1164.375"/>
    <n v="0.45"/>
  </r>
  <r>
    <x v="0"/>
    <n v="1185732"/>
    <x v="1"/>
    <x v="0"/>
    <x v="47"/>
    <x v="49"/>
    <x v="1"/>
    <n v="0.45"/>
    <n v="2250"/>
    <n v="1012.5"/>
    <n v="455.625"/>
    <n v="0.45"/>
  </r>
  <r>
    <x v="0"/>
    <n v="1185732"/>
    <x v="1"/>
    <x v="0"/>
    <x v="47"/>
    <x v="49"/>
    <x v="2"/>
    <n v="0.35000000000000003"/>
    <n v="2750"/>
    <n v="962.50000000000011"/>
    <n v="336.875"/>
    <n v="0.35"/>
  </r>
  <r>
    <x v="0"/>
    <n v="1185732"/>
    <x v="1"/>
    <x v="0"/>
    <x v="47"/>
    <x v="49"/>
    <x v="3"/>
    <n v="0.39999999999999997"/>
    <n v="1500"/>
    <n v="600"/>
    <n v="210"/>
    <n v="0.35"/>
  </r>
  <r>
    <x v="0"/>
    <n v="1185732"/>
    <x v="1"/>
    <x v="0"/>
    <x v="47"/>
    <x v="49"/>
    <x v="4"/>
    <n v="0.55000000000000004"/>
    <n v="2250"/>
    <n v="1237.5"/>
    <n v="433.125"/>
    <n v="0.35"/>
  </r>
  <r>
    <x v="0"/>
    <n v="1185732"/>
    <x v="1"/>
    <x v="0"/>
    <x v="47"/>
    <x v="49"/>
    <x v="5"/>
    <n v="0.45"/>
    <n v="3250"/>
    <n v="1462.5"/>
    <n v="585"/>
    <n v="0.39999999999999997"/>
  </r>
  <r>
    <x v="0"/>
    <n v="1185732"/>
    <x v="2"/>
    <x v="0"/>
    <x v="47"/>
    <x v="49"/>
    <x v="0"/>
    <n v="0.45"/>
    <n v="5450"/>
    <n v="2452.5"/>
    <n v="1103.625"/>
    <n v="0.45"/>
  </r>
  <r>
    <x v="0"/>
    <n v="1185732"/>
    <x v="2"/>
    <x v="0"/>
    <x v="47"/>
    <x v="49"/>
    <x v="1"/>
    <n v="0.45"/>
    <n v="2500"/>
    <n v="1125"/>
    <n v="506.25"/>
    <n v="0.45"/>
  </r>
  <r>
    <x v="0"/>
    <n v="1185732"/>
    <x v="2"/>
    <x v="0"/>
    <x v="47"/>
    <x v="49"/>
    <x v="2"/>
    <n v="0.35000000000000003"/>
    <n v="2750"/>
    <n v="962.50000000000011"/>
    <n v="336.875"/>
    <n v="0.35"/>
  </r>
  <r>
    <x v="0"/>
    <n v="1185732"/>
    <x v="2"/>
    <x v="0"/>
    <x v="47"/>
    <x v="49"/>
    <x v="3"/>
    <n v="0.39999999999999997"/>
    <n v="1250"/>
    <n v="499.99999999999994"/>
    <n v="174.99999999999997"/>
    <n v="0.35"/>
  </r>
  <r>
    <x v="0"/>
    <n v="1185732"/>
    <x v="2"/>
    <x v="0"/>
    <x v="47"/>
    <x v="49"/>
    <x v="4"/>
    <n v="0.55000000000000004"/>
    <n v="1750"/>
    <n v="962.50000000000011"/>
    <n v="336.875"/>
    <n v="0.35"/>
  </r>
  <r>
    <x v="0"/>
    <n v="1185732"/>
    <x v="2"/>
    <x v="0"/>
    <x v="47"/>
    <x v="49"/>
    <x v="5"/>
    <n v="0.45"/>
    <n v="2750"/>
    <n v="1237.5"/>
    <n v="494.99999999999994"/>
    <n v="0.39999999999999997"/>
  </r>
  <r>
    <x v="0"/>
    <n v="1185732"/>
    <x v="3"/>
    <x v="0"/>
    <x v="47"/>
    <x v="49"/>
    <x v="0"/>
    <n v="0.45"/>
    <n v="5250"/>
    <n v="2362.5"/>
    <n v="1063.125"/>
    <n v="0.45"/>
  </r>
  <r>
    <x v="0"/>
    <n v="1185732"/>
    <x v="3"/>
    <x v="0"/>
    <x v="47"/>
    <x v="49"/>
    <x v="1"/>
    <n v="0.45"/>
    <n v="2250"/>
    <n v="1012.5"/>
    <n v="455.625"/>
    <n v="0.45"/>
  </r>
  <r>
    <x v="0"/>
    <n v="1185732"/>
    <x v="3"/>
    <x v="0"/>
    <x v="47"/>
    <x v="49"/>
    <x v="2"/>
    <n v="0.35000000000000003"/>
    <n v="2250"/>
    <n v="787.50000000000011"/>
    <n v="275.625"/>
    <n v="0.35"/>
  </r>
  <r>
    <x v="0"/>
    <n v="1185732"/>
    <x v="3"/>
    <x v="0"/>
    <x v="47"/>
    <x v="49"/>
    <x v="3"/>
    <n v="0.39999999999999997"/>
    <n v="1500"/>
    <n v="600"/>
    <n v="210"/>
    <n v="0.35"/>
  </r>
  <r>
    <x v="0"/>
    <n v="1185732"/>
    <x v="3"/>
    <x v="0"/>
    <x v="47"/>
    <x v="49"/>
    <x v="4"/>
    <n v="0.55000000000000004"/>
    <n v="1500"/>
    <n v="825.00000000000011"/>
    <n v="288.75"/>
    <n v="0.35"/>
  </r>
  <r>
    <x v="0"/>
    <n v="1185732"/>
    <x v="3"/>
    <x v="0"/>
    <x v="47"/>
    <x v="49"/>
    <x v="5"/>
    <n v="0.45"/>
    <n v="3000"/>
    <n v="1350"/>
    <n v="540"/>
    <n v="0.39999999999999997"/>
  </r>
  <r>
    <x v="0"/>
    <n v="1185732"/>
    <x v="4"/>
    <x v="0"/>
    <x v="47"/>
    <x v="49"/>
    <x v="0"/>
    <n v="0.6"/>
    <n v="5700"/>
    <n v="3420"/>
    <n v="1539"/>
    <n v="0.45"/>
  </r>
  <r>
    <x v="0"/>
    <n v="1185732"/>
    <x v="4"/>
    <x v="0"/>
    <x v="47"/>
    <x v="49"/>
    <x v="1"/>
    <n v="0.55000000000000004"/>
    <n v="2750"/>
    <n v="1512.5000000000002"/>
    <n v="680.62500000000011"/>
    <n v="0.45"/>
  </r>
  <r>
    <x v="0"/>
    <n v="1185732"/>
    <x v="4"/>
    <x v="0"/>
    <x v="47"/>
    <x v="49"/>
    <x v="2"/>
    <n v="0.5"/>
    <n v="3000"/>
    <n v="1500"/>
    <n v="525"/>
    <n v="0.35"/>
  </r>
  <r>
    <x v="0"/>
    <n v="1185732"/>
    <x v="4"/>
    <x v="0"/>
    <x v="47"/>
    <x v="49"/>
    <x v="3"/>
    <n v="0.5"/>
    <n v="2500"/>
    <n v="1250"/>
    <n v="437.5"/>
    <n v="0.35"/>
  </r>
  <r>
    <x v="0"/>
    <n v="1185732"/>
    <x v="4"/>
    <x v="0"/>
    <x v="47"/>
    <x v="49"/>
    <x v="4"/>
    <n v="0.6"/>
    <n v="2750"/>
    <n v="1650"/>
    <n v="577.5"/>
    <n v="0.35"/>
  </r>
  <r>
    <x v="0"/>
    <n v="1185732"/>
    <x v="4"/>
    <x v="0"/>
    <x v="47"/>
    <x v="49"/>
    <x v="5"/>
    <n v="0.65"/>
    <n v="4000"/>
    <n v="2600"/>
    <n v="1040"/>
    <n v="0.39999999999999997"/>
  </r>
  <r>
    <x v="0"/>
    <n v="1185732"/>
    <x v="5"/>
    <x v="0"/>
    <x v="47"/>
    <x v="49"/>
    <x v="0"/>
    <n v="0.6"/>
    <n v="6500"/>
    <n v="3900"/>
    <n v="1755"/>
    <n v="0.45"/>
  </r>
  <r>
    <x v="0"/>
    <n v="1185732"/>
    <x v="5"/>
    <x v="0"/>
    <x v="47"/>
    <x v="49"/>
    <x v="1"/>
    <n v="0.55000000000000004"/>
    <n v="4000"/>
    <n v="2200"/>
    <n v="990"/>
    <n v="0.45"/>
  </r>
  <r>
    <x v="0"/>
    <n v="1185732"/>
    <x v="5"/>
    <x v="0"/>
    <x v="47"/>
    <x v="49"/>
    <x v="2"/>
    <n v="0.5"/>
    <n v="3250"/>
    <n v="1625"/>
    <n v="568.75"/>
    <n v="0.35"/>
  </r>
  <r>
    <x v="0"/>
    <n v="1185732"/>
    <x v="5"/>
    <x v="0"/>
    <x v="47"/>
    <x v="49"/>
    <x v="3"/>
    <n v="0.5"/>
    <n v="3000"/>
    <n v="1500"/>
    <n v="525"/>
    <n v="0.35"/>
  </r>
  <r>
    <x v="0"/>
    <n v="1185732"/>
    <x v="5"/>
    <x v="0"/>
    <x v="47"/>
    <x v="49"/>
    <x v="4"/>
    <n v="0.6"/>
    <n v="3000"/>
    <n v="1800"/>
    <n v="630"/>
    <n v="0.35"/>
  </r>
  <r>
    <x v="0"/>
    <n v="1185732"/>
    <x v="5"/>
    <x v="0"/>
    <x v="47"/>
    <x v="49"/>
    <x v="5"/>
    <n v="0.65"/>
    <n v="4500"/>
    <n v="2925"/>
    <n v="1170"/>
    <n v="0.39999999999999997"/>
  </r>
  <r>
    <x v="0"/>
    <n v="1185732"/>
    <x v="6"/>
    <x v="0"/>
    <x v="47"/>
    <x v="49"/>
    <x v="0"/>
    <n v="0.6"/>
    <n v="6750"/>
    <n v="4050"/>
    <n v="1822.5"/>
    <n v="0.45"/>
  </r>
  <r>
    <x v="0"/>
    <n v="1185732"/>
    <x v="6"/>
    <x v="0"/>
    <x v="47"/>
    <x v="49"/>
    <x v="1"/>
    <n v="0.55000000000000004"/>
    <n v="4250"/>
    <n v="2337.5"/>
    <n v="1051.875"/>
    <n v="0.45"/>
  </r>
  <r>
    <x v="0"/>
    <n v="1185732"/>
    <x v="6"/>
    <x v="0"/>
    <x v="47"/>
    <x v="49"/>
    <x v="2"/>
    <n v="0.5"/>
    <n v="3500"/>
    <n v="1750"/>
    <n v="612.5"/>
    <n v="0.35"/>
  </r>
  <r>
    <x v="0"/>
    <n v="1185732"/>
    <x v="6"/>
    <x v="0"/>
    <x v="47"/>
    <x v="49"/>
    <x v="3"/>
    <n v="0.5"/>
    <n v="3000"/>
    <n v="1500"/>
    <n v="525"/>
    <n v="0.35"/>
  </r>
  <r>
    <x v="0"/>
    <n v="1185732"/>
    <x v="6"/>
    <x v="0"/>
    <x v="47"/>
    <x v="49"/>
    <x v="4"/>
    <n v="0.6"/>
    <n v="3250"/>
    <n v="1950"/>
    <n v="682.5"/>
    <n v="0.35"/>
  </r>
  <r>
    <x v="0"/>
    <n v="1185732"/>
    <x v="6"/>
    <x v="0"/>
    <x v="47"/>
    <x v="49"/>
    <x v="5"/>
    <n v="0.65"/>
    <n v="5000"/>
    <n v="3250"/>
    <n v="1300"/>
    <n v="0.39999999999999997"/>
  </r>
  <r>
    <x v="0"/>
    <n v="1185732"/>
    <x v="7"/>
    <x v="0"/>
    <x v="47"/>
    <x v="49"/>
    <x v="0"/>
    <n v="0.6"/>
    <n v="6500"/>
    <n v="3900"/>
    <n v="1755"/>
    <n v="0.45"/>
  </r>
  <r>
    <x v="0"/>
    <n v="1185732"/>
    <x v="7"/>
    <x v="0"/>
    <x v="47"/>
    <x v="49"/>
    <x v="1"/>
    <n v="0.55000000000000004"/>
    <n v="4250"/>
    <n v="2337.5"/>
    <n v="1051.875"/>
    <n v="0.45"/>
  </r>
  <r>
    <x v="0"/>
    <n v="1185732"/>
    <x v="7"/>
    <x v="0"/>
    <x v="47"/>
    <x v="49"/>
    <x v="2"/>
    <n v="0.5"/>
    <n v="3500"/>
    <n v="1750"/>
    <n v="612.5"/>
    <n v="0.35"/>
  </r>
  <r>
    <x v="0"/>
    <n v="1185732"/>
    <x v="7"/>
    <x v="0"/>
    <x v="47"/>
    <x v="49"/>
    <x v="3"/>
    <n v="0.5"/>
    <n v="2500"/>
    <n v="1250"/>
    <n v="437.5"/>
    <n v="0.35"/>
  </r>
  <r>
    <x v="0"/>
    <n v="1185732"/>
    <x v="7"/>
    <x v="0"/>
    <x v="47"/>
    <x v="49"/>
    <x v="4"/>
    <n v="0.6"/>
    <n v="2250"/>
    <n v="1350"/>
    <n v="472.49999999999994"/>
    <n v="0.35"/>
  </r>
  <r>
    <x v="0"/>
    <n v="1185732"/>
    <x v="7"/>
    <x v="0"/>
    <x v="47"/>
    <x v="49"/>
    <x v="5"/>
    <n v="0.65"/>
    <n v="4000"/>
    <n v="2600"/>
    <n v="1040"/>
    <n v="0.39999999999999997"/>
  </r>
  <r>
    <x v="0"/>
    <n v="1185732"/>
    <x v="8"/>
    <x v="0"/>
    <x v="47"/>
    <x v="49"/>
    <x v="0"/>
    <n v="0.6"/>
    <n v="5250"/>
    <n v="3150"/>
    <n v="1417.5"/>
    <n v="0.45"/>
  </r>
  <r>
    <x v="0"/>
    <n v="1185732"/>
    <x v="8"/>
    <x v="0"/>
    <x v="47"/>
    <x v="49"/>
    <x v="1"/>
    <n v="0.55000000000000004"/>
    <n v="3250"/>
    <n v="1787.5000000000002"/>
    <n v="804.37500000000011"/>
    <n v="0.45"/>
  </r>
  <r>
    <x v="0"/>
    <n v="1185732"/>
    <x v="8"/>
    <x v="0"/>
    <x v="47"/>
    <x v="49"/>
    <x v="2"/>
    <n v="0.5"/>
    <n v="2250"/>
    <n v="1125"/>
    <n v="393.75"/>
    <n v="0.35"/>
  </r>
  <r>
    <x v="0"/>
    <n v="1185732"/>
    <x v="8"/>
    <x v="0"/>
    <x v="47"/>
    <x v="49"/>
    <x v="3"/>
    <n v="0.5"/>
    <n v="2000"/>
    <n v="1000"/>
    <n v="350"/>
    <n v="0.35"/>
  </r>
  <r>
    <x v="0"/>
    <n v="1185732"/>
    <x v="8"/>
    <x v="0"/>
    <x v="47"/>
    <x v="49"/>
    <x v="4"/>
    <n v="0.6"/>
    <n v="2000"/>
    <n v="1200"/>
    <n v="420"/>
    <n v="0.35"/>
  </r>
  <r>
    <x v="0"/>
    <n v="1185732"/>
    <x v="8"/>
    <x v="0"/>
    <x v="47"/>
    <x v="49"/>
    <x v="5"/>
    <n v="0.65"/>
    <n v="3000"/>
    <n v="1950"/>
    <n v="779.99999999999989"/>
    <n v="0.39999999999999997"/>
  </r>
  <r>
    <x v="0"/>
    <n v="1185732"/>
    <x v="9"/>
    <x v="0"/>
    <x v="47"/>
    <x v="49"/>
    <x v="0"/>
    <n v="0.65"/>
    <n v="4750"/>
    <n v="3087.5"/>
    <n v="1389.375"/>
    <n v="0.45"/>
  </r>
  <r>
    <x v="0"/>
    <n v="1185732"/>
    <x v="9"/>
    <x v="0"/>
    <x v="47"/>
    <x v="49"/>
    <x v="1"/>
    <n v="0.60000000000000009"/>
    <n v="3000"/>
    <n v="1800.0000000000002"/>
    <n v="810.00000000000011"/>
    <n v="0.45"/>
  </r>
  <r>
    <x v="0"/>
    <n v="1185732"/>
    <x v="9"/>
    <x v="0"/>
    <x v="47"/>
    <x v="49"/>
    <x v="2"/>
    <n v="0.60000000000000009"/>
    <n v="2000"/>
    <n v="1200.0000000000002"/>
    <n v="420.00000000000006"/>
    <n v="0.35"/>
  </r>
  <r>
    <x v="0"/>
    <n v="1185732"/>
    <x v="9"/>
    <x v="0"/>
    <x v="47"/>
    <x v="49"/>
    <x v="3"/>
    <n v="0.60000000000000009"/>
    <n v="1750"/>
    <n v="1050.0000000000002"/>
    <n v="367.50000000000006"/>
    <n v="0.35"/>
  </r>
  <r>
    <x v="0"/>
    <n v="1185732"/>
    <x v="9"/>
    <x v="0"/>
    <x v="47"/>
    <x v="49"/>
    <x v="4"/>
    <n v="0.70000000000000007"/>
    <n v="1750"/>
    <n v="1225.0000000000002"/>
    <n v="428.75000000000006"/>
    <n v="0.35"/>
  </r>
  <r>
    <x v="0"/>
    <n v="1185732"/>
    <x v="9"/>
    <x v="0"/>
    <x v="47"/>
    <x v="49"/>
    <x v="5"/>
    <n v="0.75"/>
    <n v="3000"/>
    <n v="2250"/>
    <n v="899.99999999999989"/>
    <n v="0.39999999999999997"/>
  </r>
  <r>
    <x v="0"/>
    <n v="1185732"/>
    <x v="10"/>
    <x v="0"/>
    <x v="47"/>
    <x v="49"/>
    <x v="0"/>
    <n v="0.70000000000000007"/>
    <n v="4500"/>
    <n v="3150.0000000000005"/>
    <n v="1417.5000000000002"/>
    <n v="0.45"/>
  </r>
  <r>
    <x v="0"/>
    <n v="1185732"/>
    <x v="10"/>
    <x v="0"/>
    <x v="47"/>
    <x v="49"/>
    <x v="1"/>
    <n v="0.60000000000000009"/>
    <n v="3250"/>
    <n v="1950.0000000000002"/>
    <n v="877.50000000000011"/>
    <n v="0.45"/>
  </r>
  <r>
    <x v="0"/>
    <n v="1185732"/>
    <x v="10"/>
    <x v="0"/>
    <x v="47"/>
    <x v="49"/>
    <x v="2"/>
    <n v="0.60000000000000009"/>
    <n v="3200"/>
    <n v="1920.0000000000002"/>
    <n v="672"/>
    <n v="0.35"/>
  </r>
  <r>
    <x v="0"/>
    <n v="1185732"/>
    <x v="10"/>
    <x v="0"/>
    <x v="47"/>
    <x v="49"/>
    <x v="3"/>
    <n v="0.60000000000000009"/>
    <n v="3000"/>
    <n v="1800.0000000000002"/>
    <n v="630"/>
    <n v="0.35"/>
  </r>
  <r>
    <x v="0"/>
    <n v="1185732"/>
    <x v="10"/>
    <x v="0"/>
    <x v="47"/>
    <x v="49"/>
    <x v="4"/>
    <n v="0.70000000000000007"/>
    <n v="2750"/>
    <n v="1925.0000000000002"/>
    <n v="673.75"/>
    <n v="0.35"/>
  </r>
  <r>
    <x v="0"/>
    <n v="1185732"/>
    <x v="10"/>
    <x v="0"/>
    <x v="47"/>
    <x v="49"/>
    <x v="5"/>
    <n v="0.75"/>
    <n v="3750"/>
    <n v="2812.5"/>
    <n v="1125"/>
    <n v="0.39999999999999997"/>
  </r>
  <r>
    <x v="0"/>
    <n v="1185732"/>
    <x v="11"/>
    <x v="0"/>
    <x v="47"/>
    <x v="49"/>
    <x v="0"/>
    <n v="0.70000000000000007"/>
    <n v="6000"/>
    <n v="4200"/>
    <n v="1890"/>
    <n v="0.45"/>
  </r>
  <r>
    <x v="0"/>
    <n v="1185732"/>
    <x v="11"/>
    <x v="0"/>
    <x v="47"/>
    <x v="49"/>
    <x v="1"/>
    <n v="0.60000000000000009"/>
    <n v="4000"/>
    <n v="2400.0000000000005"/>
    <n v="1080.0000000000002"/>
    <n v="0.45"/>
  </r>
  <r>
    <x v="0"/>
    <n v="1185732"/>
    <x v="11"/>
    <x v="0"/>
    <x v="47"/>
    <x v="49"/>
    <x v="2"/>
    <n v="0.60000000000000009"/>
    <n v="3750"/>
    <n v="2250.0000000000005"/>
    <n v="787.50000000000011"/>
    <n v="0.35"/>
  </r>
  <r>
    <x v="0"/>
    <n v="1185732"/>
    <x v="11"/>
    <x v="0"/>
    <x v="47"/>
    <x v="49"/>
    <x v="3"/>
    <n v="0.60000000000000009"/>
    <n v="3250"/>
    <n v="1950.0000000000002"/>
    <n v="682.5"/>
    <n v="0.35"/>
  </r>
  <r>
    <x v="0"/>
    <n v="1185732"/>
    <x v="11"/>
    <x v="0"/>
    <x v="47"/>
    <x v="49"/>
    <x v="4"/>
    <n v="0.70000000000000007"/>
    <n v="3250"/>
    <n v="2275"/>
    <n v="796.25"/>
    <n v="0.35"/>
  </r>
  <r>
    <x v="0"/>
    <n v="1185732"/>
    <x v="11"/>
    <x v="0"/>
    <x v="47"/>
    <x v="49"/>
    <x v="5"/>
    <n v="0.75"/>
    <n v="4250"/>
    <n v="3187.5"/>
    <n v="1275"/>
    <n v="0.39999999999999997"/>
  </r>
  <r>
    <x v="0"/>
    <n v="1185732"/>
    <x v="124"/>
    <x v="0"/>
    <x v="48"/>
    <x v="50"/>
    <x v="0"/>
    <n v="0.5"/>
    <n v="5250"/>
    <n v="2625"/>
    <n v="1050"/>
    <n v="0.4"/>
  </r>
  <r>
    <x v="0"/>
    <n v="1185732"/>
    <x v="124"/>
    <x v="0"/>
    <x v="48"/>
    <x v="50"/>
    <x v="1"/>
    <n v="0.5"/>
    <n v="3250"/>
    <n v="1625"/>
    <n v="650"/>
    <n v="0.4"/>
  </r>
  <r>
    <x v="0"/>
    <n v="1185732"/>
    <x v="124"/>
    <x v="0"/>
    <x v="48"/>
    <x v="50"/>
    <x v="2"/>
    <n v="0.4"/>
    <n v="3250"/>
    <n v="1300"/>
    <n v="390"/>
    <n v="0.3"/>
  </r>
  <r>
    <x v="0"/>
    <n v="1185732"/>
    <x v="124"/>
    <x v="0"/>
    <x v="48"/>
    <x v="50"/>
    <x v="3"/>
    <n v="0.44999999999999996"/>
    <n v="1750"/>
    <n v="787.49999999999989"/>
    <n v="236.24999999999994"/>
    <n v="0.3"/>
  </r>
  <r>
    <x v="0"/>
    <n v="1185732"/>
    <x v="124"/>
    <x v="0"/>
    <x v="48"/>
    <x v="50"/>
    <x v="4"/>
    <n v="0.60000000000000009"/>
    <n v="2250"/>
    <n v="1350.0000000000002"/>
    <n v="405.00000000000006"/>
    <n v="0.3"/>
  </r>
  <r>
    <x v="0"/>
    <n v="1185732"/>
    <x v="124"/>
    <x v="0"/>
    <x v="48"/>
    <x v="50"/>
    <x v="5"/>
    <n v="0.5"/>
    <n v="3250"/>
    <n v="1625"/>
    <n v="568.75"/>
    <n v="0.35"/>
  </r>
  <r>
    <x v="0"/>
    <n v="1185732"/>
    <x v="125"/>
    <x v="0"/>
    <x v="48"/>
    <x v="50"/>
    <x v="0"/>
    <n v="0.5"/>
    <n v="6000"/>
    <n v="3000"/>
    <n v="1200"/>
    <n v="0.4"/>
  </r>
  <r>
    <x v="0"/>
    <n v="1185732"/>
    <x v="125"/>
    <x v="0"/>
    <x v="48"/>
    <x v="50"/>
    <x v="1"/>
    <n v="0.5"/>
    <n v="2500"/>
    <n v="1250"/>
    <n v="500"/>
    <n v="0.4"/>
  </r>
  <r>
    <x v="0"/>
    <n v="1185732"/>
    <x v="125"/>
    <x v="0"/>
    <x v="48"/>
    <x v="50"/>
    <x v="2"/>
    <n v="0.4"/>
    <n v="3000"/>
    <n v="1200"/>
    <n v="360"/>
    <n v="0.3"/>
  </r>
  <r>
    <x v="0"/>
    <n v="1185732"/>
    <x v="125"/>
    <x v="0"/>
    <x v="48"/>
    <x v="50"/>
    <x v="3"/>
    <n v="0.44999999999999996"/>
    <n v="2000"/>
    <n v="899.99999999999989"/>
    <n v="269.99999999999994"/>
    <n v="0.3"/>
  </r>
  <r>
    <x v="0"/>
    <n v="1185732"/>
    <x v="125"/>
    <x v="0"/>
    <x v="48"/>
    <x v="50"/>
    <x v="4"/>
    <n v="0.60000000000000009"/>
    <n v="2750"/>
    <n v="1650.0000000000002"/>
    <n v="495.00000000000006"/>
    <n v="0.3"/>
  </r>
  <r>
    <x v="0"/>
    <n v="1185732"/>
    <x v="125"/>
    <x v="0"/>
    <x v="48"/>
    <x v="50"/>
    <x v="5"/>
    <n v="0.5"/>
    <n v="3750"/>
    <n v="1875"/>
    <n v="656.25"/>
    <n v="0.35"/>
  </r>
  <r>
    <x v="0"/>
    <n v="1185732"/>
    <x v="126"/>
    <x v="0"/>
    <x v="48"/>
    <x v="50"/>
    <x v="0"/>
    <n v="0.5"/>
    <n v="5700"/>
    <n v="2850"/>
    <n v="1140"/>
    <n v="0.4"/>
  </r>
  <r>
    <x v="0"/>
    <n v="1185732"/>
    <x v="126"/>
    <x v="0"/>
    <x v="48"/>
    <x v="50"/>
    <x v="1"/>
    <n v="0.5"/>
    <n v="2750"/>
    <n v="1375"/>
    <n v="550"/>
    <n v="0.4"/>
  </r>
  <r>
    <x v="0"/>
    <n v="1185732"/>
    <x v="126"/>
    <x v="0"/>
    <x v="48"/>
    <x v="50"/>
    <x v="2"/>
    <n v="0.4"/>
    <n v="3000"/>
    <n v="1200"/>
    <n v="360"/>
    <n v="0.3"/>
  </r>
  <r>
    <x v="0"/>
    <n v="1185732"/>
    <x v="126"/>
    <x v="0"/>
    <x v="48"/>
    <x v="50"/>
    <x v="3"/>
    <n v="0.44999999999999996"/>
    <n v="1500"/>
    <n v="674.99999999999989"/>
    <n v="202.49999999999997"/>
    <n v="0.3"/>
  </r>
  <r>
    <x v="0"/>
    <n v="1185732"/>
    <x v="126"/>
    <x v="0"/>
    <x v="48"/>
    <x v="50"/>
    <x v="4"/>
    <n v="0.60000000000000009"/>
    <n v="2000"/>
    <n v="1200.0000000000002"/>
    <n v="360.00000000000006"/>
    <n v="0.3"/>
  </r>
  <r>
    <x v="0"/>
    <n v="1185732"/>
    <x v="126"/>
    <x v="0"/>
    <x v="48"/>
    <x v="50"/>
    <x v="5"/>
    <n v="0.5"/>
    <n v="3000"/>
    <n v="1500"/>
    <n v="525"/>
    <n v="0.35"/>
  </r>
  <r>
    <x v="0"/>
    <n v="1185732"/>
    <x v="127"/>
    <x v="0"/>
    <x v="48"/>
    <x v="50"/>
    <x v="0"/>
    <n v="0.5"/>
    <n v="5500"/>
    <n v="2750"/>
    <n v="1100"/>
    <n v="0.4"/>
  </r>
  <r>
    <x v="0"/>
    <n v="1185732"/>
    <x v="127"/>
    <x v="0"/>
    <x v="48"/>
    <x v="50"/>
    <x v="1"/>
    <n v="0.5"/>
    <n v="2500"/>
    <n v="1250"/>
    <n v="500"/>
    <n v="0.4"/>
  </r>
  <r>
    <x v="0"/>
    <n v="1185732"/>
    <x v="127"/>
    <x v="0"/>
    <x v="48"/>
    <x v="50"/>
    <x v="2"/>
    <n v="0.4"/>
    <n v="2500"/>
    <n v="1000"/>
    <n v="300"/>
    <n v="0.3"/>
  </r>
  <r>
    <x v="0"/>
    <n v="1185732"/>
    <x v="127"/>
    <x v="0"/>
    <x v="48"/>
    <x v="50"/>
    <x v="3"/>
    <n v="0.44999999999999996"/>
    <n v="1750"/>
    <n v="787.49999999999989"/>
    <n v="236.24999999999994"/>
    <n v="0.3"/>
  </r>
  <r>
    <x v="0"/>
    <n v="1185732"/>
    <x v="127"/>
    <x v="0"/>
    <x v="48"/>
    <x v="50"/>
    <x v="4"/>
    <n v="0.60000000000000009"/>
    <n v="1750"/>
    <n v="1050.0000000000002"/>
    <n v="315.00000000000006"/>
    <n v="0.3"/>
  </r>
  <r>
    <x v="0"/>
    <n v="1185732"/>
    <x v="127"/>
    <x v="0"/>
    <x v="48"/>
    <x v="50"/>
    <x v="5"/>
    <n v="0.5"/>
    <n v="3250"/>
    <n v="1625"/>
    <n v="568.75"/>
    <n v="0.35"/>
  </r>
  <r>
    <x v="0"/>
    <n v="1185732"/>
    <x v="128"/>
    <x v="0"/>
    <x v="48"/>
    <x v="50"/>
    <x v="0"/>
    <n v="0.65"/>
    <n v="5950"/>
    <n v="3867.5"/>
    <n v="1547"/>
    <n v="0.4"/>
  </r>
  <r>
    <x v="0"/>
    <n v="1185732"/>
    <x v="128"/>
    <x v="0"/>
    <x v="48"/>
    <x v="50"/>
    <x v="1"/>
    <n v="0.60000000000000009"/>
    <n v="3000"/>
    <n v="1800.0000000000002"/>
    <n v="720.00000000000011"/>
    <n v="0.4"/>
  </r>
  <r>
    <x v="0"/>
    <n v="1185732"/>
    <x v="128"/>
    <x v="0"/>
    <x v="48"/>
    <x v="50"/>
    <x v="2"/>
    <n v="0.55000000000000004"/>
    <n v="3250"/>
    <n v="1787.5000000000002"/>
    <n v="536.25"/>
    <n v="0.3"/>
  </r>
  <r>
    <x v="0"/>
    <n v="1185732"/>
    <x v="128"/>
    <x v="0"/>
    <x v="48"/>
    <x v="50"/>
    <x v="3"/>
    <n v="0.55000000000000004"/>
    <n v="2750"/>
    <n v="1512.5000000000002"/>
    <n v="453.75000000000006"/>
    <n v="0.3"/>
  </r>
  <r>
    <x v="0"/>
    <n v="1185732"/>
    <x v="128"/>
    <x v="0"/>
    <x v="48"/>
    <x v="50"/>
    <x v="4"/>
    <n v="0.65"/>
    <n v="3000"/>
    <n v="1950"/>
    <n v="585"/>
    <n v="0.3"/>
  </r>
  <r>
    <x v="0"/>
    <n v="1185732"/>
    <x v="128"/>
    <x v="0"/>
    <x v="48"/>
    <x v="50"/>
    <x v="5"/>
    <n v="0.70000000000000007"/>
    <n v="4250"/>
    <n v="2975.0000000000005"/>
    <n v="1041.25"/>
    <n v="0.35"/>
  </r>
  <r>
    <x v="0"/>
    <n v="1185732"/>
    <x v="129"/>
    <x v="0"/>
    <x v="48"/>
    <x v="50"/>
    <x v="0"/>
    <n v="0.65"/>
    <n v="6750"/>
    <n v="4387.5"/>
    <n v="1755"/>
    <n v="0.4"/>
  </r>
  <r>
    <x v="0"/>
    <n v="1185732"/>
    <x v="129"/>
    <x v="0"/>
    <x v="48"/>
    <x v="50"/>
    <x v="1"/>
    <n v="0.60000000000000009"/>
    <n v="4250"/>
    <n v="2550.0000000000005"/>
    <n v="1020.0000000000002"/>
    <n v="0.4"/>
  </r>
  <r>
    <x v="0"/>
    <n v="1185732"/>
    <x v="129"/>
    <x v="0"/>
    <x v="48"/>
    <x v="50"/>
    <x v="2"/>
    <n v="0.55000000000000004"/>
    <n v="3500"/>
    <n v="1925.0000000000002"/>
    <n v="577.5"/>
    <n v="0.3"/>
  </r>
  <r>
    <x v="0"/>
    <n v="1185732"/>
    <x v="129"/>
    <x v="0"/>
    <x v="48"/>
    <x v="50"/>
    <x v="3"/>
    <n v="0.55000000000000004"/>
    <n v="3250"/>
    <n v="1787.5000000000002"/>
    <n v="536.25"/>
    <n v="0.3"/>
  </r>
  <r>
    <x v="0"/>
    <n v="1185732"/>
    <x v="129"/>
    <x v="0"/>
    <x v="48"/>
    <x v="50"/>
    <x v="4"/>
    <n v="0.65"/>
    <n v="3250"/>
    <n v="2112.5"/>
    <n v="633.75"/>
    <n v="0.3"/>
  </r>
  <r>
    <x v="0"/>
    <n v="1185732"/>
    <x v="129"/>
    <x v="0"/>
    <x v="48"/>
    <x v="50"/>
    <x v="5"/>
    <n v="0.70000000000000007"/>
    <n v="4750"/>
    <n v="3325.0000000000005"/>
    <n v="1163.75"/>
    <n v="0.35"/>
  </r>
  <r>
    <x v="0"/>
    <n v="1185732"/>
    <x v="130"/>
    <x v="0"/>
    <x v="48"/>
    <x v="50"/>
    <x v="0"/>
    <n v="0.65"/>
    <n v="7000"/>
    <n v="4550"/>
    <n v="1820"/>
    <n v="0.4"/>
  </r>
  <r>
    <x v="0"/>
    <n v="1185732"/>
    <x v="130"/>
    <x v="0"/>
    <x v="48"/>
    <x v="50"/>
    <x v="1"/>
    <n v="0.60000000000000009"/>
    <n v="4500"/>
    <n v="2700.0000000000005"/>
    <n v="1080.0000000000002"/>
    <n v="0.4"/>
  </r>
  <r>
    <x v="0"/>
    <n v="1185732"/>
    <x v="130"/>
    <x v="0"/>
    <x v="48"/>
    <x v="50"/>
    <x v="2"/>
    <n v="0.55000000000000004"/>
    <n v="3750"/>
    <n v="2062.5"/>
    <n v="618.75"/>
    <n v="0.3"/>
  </r>
  <r>
    <x v="0"/>
    <n v="1185732"/>
    <x v="130"/>
    <x v="0"/>
    <x v="48"/>
    <x v="50"/>
    <x v="3"/>
    <n v="0.55000000000000004"/>
    <n v="3250"/>
    <n v="1787.5000000000002"/>
    <n v="536.25"/>
    <n v="0.3"/>
  </r>
  <r>
    <x v="0"/>
    <n v="1185732"/>
    <x v="130"/>
    <x v="0"/>
    <x v="48"/>
    <x v="50"/>
    <x v="4"/>
    <n v="0.65"/>
    <n v="3500"/>
    <n v="2275"/>
    <n v="682.5"/>
    <n v="0.3"/>
  </r>
  <r>
    <x v="0"/>
    <n v="1185732"/>
    <x v="130"/>
    <x v="0"/>
    <x v="48"/>
    <x v="50"/>
    <x v="5"/>
    <n v="0.70000000000000007"/>
    <n v="5250"/>
    <n v="3675.0000000000005"/>
    <n v="1286.25"/>
    <n v="0.35"/>
  </r>
  <r>
    <x v="0"/>
    <n v="1185732"/>
    <x v="131"/>
    <x v="0"/>
    <x v="48"/>
    <x v="50"/>
    <x v="0"/>
    <n v="0.65"/>
    <n v="6750"/>
    <n v="4387.5"/>
    <n v="1755"/>
    <n v="0.4"/>
  </r>
  <r>
    <x v="0"/>
    <n v="1185732"/>
    <x v="131"/>
    <x v="0"/>
    <x v="48"/>
    <x v="50"/>
    <x v="1"/>
    <n v="0.60000000000000009"/>
    <n v="4500"/>
    <n v="2700.0000000000005"/>
    <n v="1080.0000000000002"/>
    <n v="0.4"/>
  </r>
  <r>
    <x v="0"/>
    <n v="1185732"/>
    <x v="131"/>
    <x v="0"/>
    <x v="48"/>
    <x v="50"/>
    <x v="2"/>
    <n v="0.55000000000000004"/>
    <n v="3750"/>
    <n v="2062.5"/>
    <n v="618.75"/>
    <n v="0.3"/>
  </r>
  <r>
    <x v="0"/>
    <n v="1185732"/>
    <x v="131"/>
    <x v="0"/>
    <x v="48"/>
    <x v="50"/>
    <x v="3"/>
    <n v="0.55000000000000004"/>
    <n v="2750"/>
    <n v="1512.5000000000002"/>
    <n v="453.75000000000006"/>
    <n v="0.3"/>
  </r>
  <r>
    <x v="0"/>
    <n v="1185732"/>
    <x v="131"/>
    <x v="0"/>
    <x v="48"/>
    <x v="50"/>
    <x v="4"/>
    <n v="0.65"/>
    <n v="2500"/>
    <n v="1625"/>
    <n v="487.5"/>
    <n v="0.3"/>
  </r>
  <r>
    <x v="0"/>
    <n v="1185732"/>
    <x v="131"/>
    <x v="0"/>
    <x v="48"/>
    <x v="50"/>
    <x v="5"/>
    <n v="0.70000000000000007"/>
    <n v="4250"/>
    <n v="2975.0000000000005"/>
    <n v="1041.25"/>
    <n v="0.35"/>
  </r>
  <r>
    <x v="0"/>
    <n v="1185732"/>
    <x v="132"/>
    <x v="0"/>
    <x v="48"/>
    <x v="50"/>
    <x v="0"/>
    <n v="0.65"/>
    <n v="5500"/>
    <n v="3575"/>
    <n v="1430"/>
    <n v="0.4"/>
  </r>
  <r>
    <x v="0"/>
    <n v="1185732"/>
    <x v="132"/>
    <x v="0"/>
    <x v="48"/>
    <x v="50"/>
    <x v="1"/>
    <n v="0.60000000000000009"/>
    <n v="3500"/>
    <n v="2100.0000000000005"/>
    <n v="840.00000000000023"/>
    <n v="0.4"/>
  </r>
  <r>
    <x v="0"/>
    <n v="1185732"/>
    <x v="132"/>
    <x v="0"/>
    <x v="48"/>
    <x v="50"/>
    <x v="2"/>
    <n v="0.55000000000000004"/>
    <n v="2500"/>
    <n v="1375"/>
    <n v="412.5"/>
    <n v="0.3"/>
  </r>
  <r>
    <x v="0"/>
    <n v="1185732"/>
    <x v="132"/>
    <x v="0"/>
    <x v="48"/>
    <x v="50"/>
    <x v="3"/>
    <n v="0.55000000000000004"/>
    <n v="2250"/>
    <n v="1237.5"/>
    <n v="371.25"/>
    <n v="0.3"/>
  </r>
  <r>
    <x v="0"/>
    <n v="1185732"/>
    <x v="132"/>
    <x v="0"/>
    <x v="48"/>
    <x v="50"/>
    <x v="4"/>
    <n v="0.65"/>
    <n v="2250"/>
    <n v="1462.5"/>
    <n v="438.75"/>
    <n v="0.3"/>
  </r>
  <r>
    <x v="0"/>
    <n v="1185732"/>
    <x v="132"/>
    <x v="0"/>
    <x v="48"/>
    <x v="50"/>
    <x v="5"/>
    <n v="0.70000000000000007"/>
    <n v="3250"/>
    <n v="2275"/>
    <n v="796.25"/>
    <n v="0.35"/>
  </r>
  <r>
    <x v="0"/>
    <n v="1185732"/>
    <x v="133"/>
    <x v="0"/>
    <x v="48"/>
    <x v="50"/>
    <x v="0"/>
    <n v="0.70000000000000007"/>
    <n v="4750"/>
    <n v="3325.0000000000005"/>
    <n v="1330.0000000000002"/>
    <n v="0.4"/>
  </r>
  <r>
    <x v="0"/>
    <n v="1185732"/>
    <x v="133"/>
    <x v="0"/>
    <x v="48"/>
    <x v="50"/>
    <x v="1"/>
    <n v="0.65000000000000013"/>
    <n v="3000"/>
    <n v="1950.0000000000005"/>
    <n v="780.00000000000023"/>
    <n v="0.4"/>
  </r>
  <r>
    <x v="0"/>
    <n v="1185732"/>
    <x v="133"/>
    <x v="0"/>
    <x v="48"/>
    <x v="50"/>
    <x v="2"/>
    <n v="0.65000000000000013"/>
    <n v="2000"/>
    <n v="1300.0000000000002"/>
    <n v="390.00000000000006"/>
    <n v="0.3"/>
  </r>
  <r>
    <x v="0"/>
    <n v="1185732"/>
    <x v="133"/>
    <x v="0"/>
    <x v="48"/>
    <x v="50"/>
    <x v="3"/>
    <n v="0.65000000000000013"/>
    <n v="1750"/>
    <n v="1137.5000000000002"/>
    <n v="341.25000000000006"/>
    <n v="0.3"/>
  </r>
  <r>
    <x v="0"/>
    <n v="1185732"/>
    <x v="133"/>
    <x v="0"/>
    <x v="48"/>
    <x v="50"/>
    <x v="4"/>
    <n v="0.75000000000000011"/>
    <n v="1750"/>
    <n v="1312.5000000000002"/>
    <n v="393.75000000000006"/>
    <n v="0.3"/>
  </r>
  <r>
    <x v="0"/>
    <n v="1185732"/>
    <x v="133"/>
    <x v="0"/>
    <x v="48"/>
    <x v="50"/>
    <x v="5"/>
    <n v="0.8"/>
    <n v="3000"/>
    <n v="2400"/>
    <n v="840"/>
    <n v="0.35"/>
  </r>
  <r>
    <x v="0"/>
    <n v="1185732"/>
    <x v="134"/>
    <x v="0"/>
    <x v="48"/>
    <x v="50"/>
    <x v="0"/>
    <n v="0.75000000000000011"/>
    <n v="4500"/>
    <n v="3375.0000000000005"/>
    <n v="1350.0000000000002"/>
    <n v="0.4"/>
  </r>
  <r>
    <x v="0"/>
    <n v="1185732"/>
    <x v="134"/>
    <x v="0"/>
    <x v="48"/>
    <x v="50"/>
    <x v="1"/>
    <n v="0.65000000000000013"/>
    <n v="3250"/>
    <n v="2112.5000000000005"/>
    <n v="845.00000000000023"/>
    <n v="0.4"/>
  </r>
  <r>
    <x v="0"/>
    <n v="1185732"/>
    <x v="134"/>
    <x v="0"/>
    <x v="48"/>
    <x v="50"/>
    <x v="2"/>
    <n v="0.65000000000000013"/>
    <n v="3450"/>
    <n v="2242.5000000000005"/>
    <n v="672.75000000000011"/>
    <n v="0.3"/>
  </r>
  <r>
    <x v="0"/>
    <n v="1185732"/>
    <x v="134"/>
    <x v="0"/>
    <x v="48"/>
    <x v="50"/>
    <x v="3"/>
    <n v="0.65000000000000013"/>
    <n v="3250"/>
    <n v="2112.5000000000005"/>
    <n v="633.75000000000011"/>
    <n v="0.3"/>
  </r>
  <r>
    <x v="0"/>
    <n v="1185732"/>
    <x v="134"/>
    <x v="0"/>
    <x v="48"/>
    <x v="50"/>
    <x v="4"/>
    <n v="0.75000000000000011"/>
    <n v="3000"/>
    <n v="2250.0000000000005"/>
    <n v="675.00000000000011"/>
    <n v="0.3"/>
  </r>
  <r>
    <x v="0"/>
    <n v="1185732"/>
    <x v="134"/>
    <x v="0"/>
    <x v="48"/>
    <x v="50"/>
    <x v="5"/>
    <n v="0.8"/>
    <n v="4000"/>
    <n v="3200"/>
    <n v="1120"/>
    <n v="0.35"/>
  </r>
  <r>
    <x v="0"/>
    <n v="1185732"/>
    <x v="135"/>
    <x v="0"/>
    <x v="48"/>
    <x v="50"/>
    <x v="0"/>
    <n v="0.75000000000000011"/>
    <n v="6250"/>
    <n v="4687.5000000000009"/>
    <n v="1875.0000000000005"/>
    <n v="0.4"/>
  </r>
  <r>
    <x v="0"/>
    <n v="1185732"/>
    <x v="135"/>
    <x v="0"/>
    <x v="48"/>
    <x v="50"/>
    <x v="1"/>
    <n v="0.65000000000000013"/>
    <n v="4250"/>
    <n v="2762.5000000000005"/>
    <n v="1105.0000000000002"/>
    <n v="0.4"/>
  </r>
  <r>
    <x v="0"/>
    <n v="1185732"/>
    <x v="135"/>
    <x v="0"/>
    <x v="48"/>
    <x v="50"/>
    <x v="2"/>
    <n v="0.65000000000000013"/>
    <n v="4000"/>
    <n v="2600.0000000000005"/>
    <n v="780.00000000000011"/>
    <n v="0.3"/>
  </r>
  <r>
    <x v="0"/>
    <n v="1185732"/>
    <x v="135"/>
    <x v="0"/>
    <x v="48"/>
    <x v="50"/>
    <x v="3"/>
    <n v="0.65000000000000013"/>
    <n v="3500"/>
    <n v="2275.0000000000005"/>
    <n v="682.50000000000011"/>
    <n v="0.3"/>
  </r>
  <r>
    <x v="0"/>
    <n v="1185732"/>
    <x v="135"/>
    <x v="0"/>
    <x v="48"/>
    <x v="50"/>
    <x v="4"/>
    <n v="0.75000000000000011"/>
    <n v="3500"/>
    <n v="2625.0000000000005"/>
    <n v="787.50000000000011"/>
    <n v="0.3"/>
  </r>
  <r>
    <x v="0"/>
    <n v="1185732"/>
    <x v="135"/>
    <x v="0"/>
    <x v="48"/>
    <x v="50"/>
    <x v="5"/>
    <n v="0.8"/>
    <n v="4500"/>
    <n v="3600"/>
    <n v="1260"/>
    <n v="0.35"/>
  </r>
  <r>
    <x v="0"/>
    <n v="1185732"/>
    <x v="145"/>
    <x v="0"/>
    <x v="49"/>
    <x v="51"/>
    <x v="0"/>
    <n v="0.55000000000000004"/>
    <n v="5000"/>
    <n v="2750"/>
    <n v="962.50000000000011"/>
    <n v="0.35000000000000003"/>
  </r>
  <r>
    <x v="0"/>
    <n v="1185732"/>
    <x v="145"/>
    <x v="0"/>
    <x v="49"/>
    <x v="51"/>
    <x v="1"/>
    <n v="0.55000000000000004"/>
    <n v="3000"/>
    <n v="1650.0000000000002"/>
    <n v="577.50000000000011"/>
    <n v="0.35000000000000003"/>
  </r>
  <r>
    <x v="0"/>
    <n v="1185732"/>
    <x v="145"/>
    <x v="0"/>
    <x v="49"/>
    <x v="51"/>
    <x v="2"/>
    <n v="0.45"/>
    <n v="3000"/>
    <n v="1350"/>
    <n v="337.5"/>
    <n v="0.25"/>
  </r>
  <r>
    <x v="0"/>
    <n v="1185732"/>
    <x v="145"/>
    <x v="0"/>
    <x v="49"/>
    <x v="51"/>
    <x v="3"/>
    <n v="0.49999999999999994"/>
    <n v="1500"/>
    <n v="749.99999999999989"/>
    <n v="187.49999999999997"/>
    <n v="0.25"/>
  </r>
  <r>
    <x v="0"/>
    <n v="1185732"/>
    <x v="145"/>
    <x v="0"/>
    <x v="49"/>
    <x v="51"/>
    <x v="4"/>
    <n v="0.65000000000000013"/>
    <n v="2000"/>
    <n v="1300.0000000000002"/>
    <n v="325.00000000000006"/>
    <n v="0.25"/>
  </r>
  <r>
    <x v="0"/>
    <n v="1185732"/>
    <x v="145"/>
    <x v="0"/>
    <x v="49"/>
    <x v="51"/>
    <x v="5"/>
    <n v="0.55000000000000004"/>
    <n v="3000"/>
    <n v="1650.0000000000002"/>
    <n v="495.00000000000006"/>
    <n v="0.3"/>
  </r>
  <r>
    <x v="0"/>
    <n v="1185732"/>
    <x v="216"/>
    <x v="0"/>
    <x v="49"/>
    <x v="51"/>
    <x v="0"/>
    <n v="0.55000000000000004"/>
    <n v="5750"/>
    <n v="3162.5000000000005"/>
    <n v="1106.8750000000002"/>
    <n v="0.35000000000000003"/>
  </r>
  <r>
    <x v="0"/>
    <n v="1185732"/>
    <x v="216"/>
    <x v="0"/>
    <x v="49"/>
    <x v="51"/>
    <x v="1"/>
    <n v="0.55000000000000004"/>
    <n v="2250"/>
    <n v="1237.5"/>
    <n v="433.12500000000006"/>
    <n v="0.35000000000000003"/>
  </r>
  <r>
    <x v="0"/>
    <n v="1185732"/>
    <x v="216"/>
    <x v="0"/>
    <x v="49"/>
    <x v="51"/>
    <x v="2"/>
    <n v="0.45"/>
    <n v="2750"/>
    <n v="1237.5"/>
    <n v="309.375"/>
    <n v="0.25"/>
  </r>
  <r>
    <x v="0"/>
    <n v="1185732"/>
    <x v="216"/>
    <x v="0"/>
    <x v="49"/>
    <x v="51"/>
    <x v="3"/>
    <n v="0.49999999999999994"/>
    <n v="1750"/>
    <n v="874.99999999999989"/>
    <n v="218.74999999999997"/>
    <n v="0.25"/>
  </r>
  <r>
    <x v="0"/>
    <n v="1185732"/>
    <x v="216"/>
    <x v="0"/>
    <x v="49"/>
    <x v="51"/>
    <x v="4"/>
    <n v="0.65000000000000013"/>
    <n v="2500"/>
    <n v="1625.0000000000002"/>
    <n v="406.25000000000006"/>
    <n v="0.25"/>
  </r>
  <r>
    <x v="0"/>
    <n v="1185732"/>
    <x v="216"/>
    <x v="0"/>
    <x v="49"/>
    <x v="51"/>
    <x v="5"/>
    <n v="0.55000000000000004"/>
    <n v="3500"/>
    <n v="1925.0000000000002"/>
    <n v="577.5"/>
    <n v="0.3"/>
  </r>
  <r>
    <x v="0"/>
    <n v="1185732"/>
    <x v="250"/>
    <x v="0"/>
    <x v="49"/>
    <x v="51"/>
    <x v="0"/>
    <n v="0.55000000000000004"/>
    <n v="5450"/>
    <n v="2997.5000000000005"/>
    <n v="1049.1250000000002"/>
    <n v="0.35000000000000003"/>
  </r>
  <r>
    <x v="0"/>
    <n v="1185732"/>
    <x v="250"/>
    <x v="0"/>
    <x v="49"/>
    <x v="51"/>
    <x v="1"/>
    <n v="0.55000000000000004"/>
    <n v="2500"/>
    <n v="1375"/>
    <n v="481.25000000000006"/>
    <n v="0.35000000000000003"/>
  </r>
  <r>
    <x v="0"/>
    <n v="1185732"/>
    <x v="250"/>
    <x v="0"/>
    <x v="49"/>
    <x v="51"/>
    <x v="2"/>
    <n v="0.45"/>
    <n v="2750"/>
    <n v="1237.5"/>
    <n v="309.375"/>
    <n v="0.25"/>
  </r>
  <r>
    <x v="0"/>
    <n v="1185732"/>
    <x v="250"/>
    <x v="0"/>
    <x v="49"/>
    <x v="51"/>
    <x v="3"/>
    <n v="0.49999999999999994"/>
    <n v="1250"/>
    <n v="624.99999999999989"/>
    <n v="156.24999999999997"/>
    <n v="0.25"/>
  </r>
  <r>
    <x v="0"/>
    <n v="1185732"/>
    <x v="250"/>
    <x v="0"/>
    <x v="49"/>
    <x v="51"/>
    <x v="4"/>
    <n v="0.65000000000000013"/>
    <n v="1750"/>
    <n v="1137.5000000000002"/>
    <n v="284.37500000000006"/>
    <n v="0.25"/>
  </r>
  <r>
    <x v="0"/>
    <n v="1185732"/>
    <x v="250"/>
    <x v="0"/>
    <x v="49"/>
    <x v="51"/>
    <x v="5"/>
    <n v="0.55000000000000004"/>
    <n v="2750"/>
    <n v="1512.5000000000002"/>
    <n v="453.75000000000006"/>
    <n v="0.3"/>
  </r>
  <r>
    <x v="0"/>
    <n v="1185732"/>
    <x v="251"/>
    <x v="0"/>
    <x v="49"/>
    <x v="51"/>
    <x v="0"/>
    <n v="0.55000000000000004"/>
    <n v="5250"/>
    <n v="2887.5000000000005"/>
    <n v="1010.6250000000002"/>
    <n v="0.35000000000000003"/>
  </r>
  <r>
    <x v="0"/>
    <n v="1185732"/>
    <x v="251"/>
    <x v="0"/>
    <x v="49"/>
    <x v="51"/>
    <x v="1"/>
    <n v="0.55000000000000004"/>
    <n v="2250"/>
    <n v="1237.5"/>
    <n v="433.12500000000006"/>
    <n v="0.35000000000000003"/>
  </r>
  <r>
    <x v="0"/>
    <n v="1185732"/>
    <x v="251"/>
    <x v="0"/>
    <x v="49"/>
    <x v="51"/>
    <x v="2"/>
    <n v="0.45"/>
    <n v="2250"/>
    <n v="1012.5"/>
    <n v="253.125"/>
    <n v="0.25"/>
  </r>
  <r>
    <x v="0"/>
    <n v="1185732"/>
    <x v="251"/>
    <x v="0"/>
    <x v="49"/>
    <x v="51"/>
    <x v="3"/>
    <n v="0.49999999999999994"/>
    <n v="1500"/>
    <n v="749.99999999999989"/>
    <n v="187.49999999999997"/>
    <n v="0.25"/>
  </r>
  <r>
    <x v="0"/>
    <n v="1185732"/>
    <x v="251"/>
    <x v="0"/>
    <x v="49"/>
    <x v="51"/>
    <x v="4"/>
    <n v="0.60000000000000009"/>
    <n v="1500"/>
    <n v="900.00000000000011"/>
    <n v="225.00000000000003"/>
    <n v="0.25"/>
  </r>
  <r>
    <x v="0"/>
    <n v="1185732"/>
    <x v="251"/>
    <x v="0"/>
    <x v="49"/>
    <x v="51"/>
    <x v="5"/>
    <n v="0.5"/>
    <n v="3000"/>
    <n v="1500"/>
    <n v="450"/>
    <n v="0.3"/>
  </r>
  <r>
    <x v="0"/>
    <n v="1185732"/>
    <x v="252"/>
    <x v="0"/>
    <x v="49"/>
    <x v="51"/>
    <x v="0"/>
    <n v="0.65"/>
    <n v="5700"/>
    <n v="3705"/>
    <n v="1296.7500000000002"/>
    <n v="0.35000000000000003"/>
  </r>
  <r>
    <x v="0"/>
    <n v="1185732"/>
    <x v="252"/>
    <x v="0"/>
    <x v="49"/>
    <x v="51"/>
    <x v="1"/>
    <n v="0.60000000000000009"/>
    <n v="2750"/>
    <n v="1650.0000000000002"/>
    <n v="577.50000000000011"/>
    <n v="0.35000000000000003"/>
  </r>
  <r>
    <x v="0"/>
    <n v="1185732"/>
    <x v="252"/>
    <x v="0"/>
    <x v="49"/>
    <x v="51"/>
    <x v="2"/>
    <n v="0.55000000000000004"/>
    <n v="3000"/>
    <n v="1650.0000000000002"/>
    <n v="412.50000000000006"/>
    <n v="0.25"/>
  </r>
  <r>
    <x v="0"/>
    <n v="1185732"/>
    <x v="252"/>
    <x v="0"/>
    <x v="49"/>
    <x v="51"/>
    <x v="3"/>
    <n v="0.55000000000000004"/>
    <n v="2500"/>
    <n v="1375"/>
    <n v="343.75"/>
    <n v="0.25"/>
  </r>
  <r>
    <x v="0"/>
    <n v="1185732"/>
    <x v="252"/>
    <x v="0"/>
    <x v="49"/>
    <x v="51"/>
    <x v="4"/>
    <n v="0.65"/>
    <n v="2750"/>
    <n v="1787.5"/>
    <n v="446.875"/>
    <n v="0.25"/>
  </r>
  <r>
    <x v="0"/>
    <n v="1185732"/>
    <x v="252"/>
    <x v="0"/>
    <x v="49"/>
    <x v="51"/>
    <x v="5"/>
    <n v="0.70000000000000007"/>
    <n v="4000"/>
    <n v="2800.0000000000005"/>
    <n v="840.00000000000011"/>
    <n v="0.3"/>
  </r>
  <r>
    <x v="0"/>
    <n v="1185732"/>
    <x v="220"/>
    <x v="0"/>
    <x v="49"/>
    <x v="51"/>
    <x v="0"/>
    <n v="0.65"/>
    <n v="6500"/>
    <n v="4225"/>
    <n v="1478.7500000000002"/>
    <n v="0.35000000000000003"/>
  </r>
  <r>
    <x v="0"/>
    <n v="1185732"/>
    <x v="220"/>
    <x v="0"/>
    <x v="49"/>
    <x v="51"/>
    <x v="1"/>
    <n v="0.60000000000000009"/>
    <n v="4000"/>
    <n v="2400.0000000000005"/>
    <n v="840.00000000000023"/>
    <n v="0.35000000000000003"/>
  </r>
  <r>
    <x v="0"/>
    <n v="1185732"/>
    <x v="220"/>
    <x v="0"/>
    <x v="49"/>
    <x v="51"/>
    <x v="2"/>
    <n v="0.55000000000000004"/>
    <n v="3250"/>
    <n v="1787.5000000000002"/>
    <n v="446.87500000000006"/>
    <n v="0.25"/>
  </r>
  <r>
    <x v="0"/>
    <n v="1185732"/>
    <x v="220"/>
    <x v="0"/>
    <x v="49"/>
    <x v="51"/>
    <x v="3"/>
    <n v="0.55000000000000004"/>
    <n v="3000"/>
    <n v="1650.0000000000002"/>
    <n v="412.50000000000006"/>
    <n v="0.25"/>
  </r>
  <r>
    <x v="0"/>
    <n v="1185732"/>
    <x v="220"/>
    <x v="0"/>
    <x v="49"/>
    <x v="51"/>
    <x v="4"/>
    <n v="0.65"/>
    <n v="3000"/>
    <n v="1950"/>
    <n v="487.5"/>
    <n v="0.25"/>
  </r>
  <r>
    <x v="0"/>
    <n v="1185732"/>
    <x v="220"/>
    <x v="0"/>
    <x v="49"/>
    <x v="51"/>
    <x v="5"/>
    <n v="0.70000000000000007"/>
    <n v="4500"/>
    <n v="3150.0000000000005"/>
    <n v="945.00000000000011"/>
    <n v="0.3"/>
  </r>
  <r>
    <x v="0"/>
    <n v="1185732"/>
    <x v="253"/>
    <x v="0"/>
    <x v="49"/>
    <x v="51"/>
    <x v="0"/>
    <n v="0.65"/>
    <n v="6750"/>
    <n v="4387.5"/>
    <n v="1535.6250000000002"/>
    <n v="0.35000000000000003"/>
  </r>
  <r>
    <x v="0"/>
    <n v="1185732"/>
    <x v="253"/>
    <x v="0"/>
    <x v="49"/>
    <x v="51"/>
    <x v="1"/>
    <n v="0.60000000000000009"/>
    <n v="4250"/>
    <n v="2550.0000000000005"/>
    <n v="892.50000000000023"/>
    <n v="0.35000000000000003"/>
  </r>
  <r>
    <x v="0"/>
    <n v="1185732"/>
    <x v="253"/>
    <x v="0"/>
    <x v="49"/>
    <x v="51"/>
    <x v="2"/>
    <n v="0.55000000000000004"/>
    <n v="3500"/>
    <n v="1925.0000000000002"/>
    <n v="481.25000000000006"/>
    <n v="0.25"/>
  </r>
  <r>
    <x v="0"/>
    <n v="1185732"/>
    <x v="253"/>
    <x v="0"/>
    <x v="49"/>
    <x v="51"/>
    <x v="3"/>
    <n v="0.55000000000000004"/>
    <n v="3000"/>
    <n v="1650.0000000000002"/>
    <n v="412.50000000000006"/>
    <n v="0.25"/>
  </r>
  <r>
    <x v="0"/>
    <n v="1185732"/>
    <x v="253"/>
    <x v="0"/>
    <x v="49"/>
    <x v="51"/>
    <x v="4"/>
    <n v="0.65"/>
    <n v="3250"/>
    <n v="2112.5"/>
    <n v="528.125"/>
    <n v="0.25"/>
  </r>
  <r>
    <x v="0"/>
    <n v="1185732"/>
    <x v="253"/>
    <x v="0"/>
    <x v="49"/>
    <x v="51"/>
    <x v="5"/>
    <n v="0.70000000000000007"/>
    <n v="5000"/>
    <n v="3500.0000000000005"/>
    <n v="1050"/>
    <n v="0.3"/>
  </r>
  <r>
    <x v="0"/>
    <n v="1185732"/>
    <x v="254"/>
    <x v="0"/>
    <x v="49"/>
    <x v="51"/>
    <x v="0"/>
    <n v="0.65"/>
    <n v="6500"/>
    <n v="4225"/>
    <n v="1478.7500000000002"/>
    <n v="0.35000000000000003"/>
  </r>
  <r>
    <x v="0"/>
    <n v="1185732"/>
    <x v="254"/>
    <x v="0"/>
    <x v="49"/>
    <x v="51"/>
    <x v="1"/>
    <n v="0.60000000000000009"/>
    <n v="4250"/>
    <n v="2550.0000000000005"/>
    <n v="892.50000000000023"/>
    <n v="0.35000000000000003"/>
  </r>
  <r>
    <x v="0"/>
    <n v="1185732"/>
    <x v="254"/>
    <x v="0"/>
    <x v="49"/>
    <x v="51"/>
    <x v="2"/>
    <n v="0.55000000000000004"/>
    <n v="3500"/>
    <n v="1925.0000000000002"/>
    <n v="481.25000000000006"/>
    <n v="0.25"/>
  </r>
  <r>
    <x v="0"/>
    <n v="1185732"/>
    <x v="254"/>
    <x v="0"/>
    <x v="49"/>
    <x v="51"/>
    <x v="3"/>
    <n v="0.55000000000000004"/>
    <n v="2500"/>
    <n v="1375"/>
    <n v="343.75"/>
    <n v="0.25"/>
  </r>
  <r>
    <x v="0"/>
    <n v="1185732"/>
    <x v="254"/>
    <x v="0"/>
    <x v="49"/>
    <x v="51"/>
    <x v="4"/>
    <n v="0.65"/>
    <n v="2250"/>
    <n v="1462.5"/>
    <n v="365.625"/>
    <n v="0.25"/>
  </r>
  <r>
    <x v="0"/>
    <n v="1185732"/>
    <x v="254"/>
    <x v="0"/>
    <x v="49"/>
    <x v="51"/>
    <x v="5"/>
    <n v="0.70000000000000007"/>
    <n v="4000"/>
    <n v="2800.0000000000005"/>
    <n v="840.00000000000011"/>
    <n v="0.3"/>
  </r>
  <r>
    <x v="0"/>
    <n v="1185732"/>
    <x v="255"/>
    <x v="0"/>
    <x v="49"/>
    <x v="51"/>
    <x v="0"/>
    <n v="0.65"/>
    <n v="5250"/>
    <n v="3412.5"/>
    <n v="1194.375"/>
    <n v="0.35000000000000003"/>
  </r>
  <r>
    <x v="0"/>
    <n v="1185732"/>
    <x v="255"/>
    <x v="0"/>
    <x v="49"/>
    <x v="51"/>
    <x v="1"/>
    <n v="0.60000000000000009"/>
    <n v="3250"/>
    <n v="1950.0000000000002"/>
    <n v="682.50000000000011"/>
    <n v="0.35000000000000003"/>
  </r>
  <r>
    <x v="0"/>
    <n v="1185732"/>
    <x v="255"/>
    <x v="0"/>
    <x v="49"/>
    <x v="51"/>
    <x v="2"/>
    <n v="0.55000000000000004"/>
    <n v="2250"/>
    <n v="1237.5"/>
    <n v="309.375"/>
    <n v="0.25"/>
  </r>
  <r>
    <x v="0"/>
    <n v="1185732"/>
    <x v="255"/>
    <x v="0"/>
    <x v="49"/>
    <x v="51"/>
    <x v="3"/>
    <n v="0.55000000000000004"/>
    <n v="2000"/>
    <n v="1100"/>
    <n v="275"/>
    <n v="0.25"/>
  </r>
  <r>
    <x v="0"/>
    <n v="1185732"/>
    <x v="255"/>
    <x v="0"/>
    <x v="49"/>
    <x v="51"/>
    <x v="4"/>
    <n v="0.65"/>
    <n v="2000"/>
    <n v="1300"/>
    <n v="325"/>
    <n v="0.25"/>
  </r>
  <r>
    <x v="0"/>
    <n v="1185732"/>
    <x v="255"/>
    <x v="0"/>
    <x v="49"/>
    <x v="51"/>
    <x v="5"/>
    <n v="0.70000000000000007"/>
    <n v="3000"/>
    <n v="2100"/>
    <n v="630"/>
    <n v="0.3"/>
  </r>
  <r>
    <x v="0"/>
    <n v="1185732"/>
    <x v="224"/>
    <x v="0"/>
    <x v="49"/>
    <x v="51"/>
    <x v="0"/>
    <n v="0.70000000000000007"/>
    <n v="4500"/>
    <n v="3150.0000000000005"/>
    <n v="1102.5000000000002"/>
    <n v="0.35000000000000003"/>
  </r>
  <r>
    <x v="0"/>
    <n v="1185732"/>
    <x v="224"/>
    <x v="0"/>
    <x v="49"/>
    <x v="51"/>
    <x v="1"/>
    <n v="0.65000000000000013"/>
    <n v="2750"/>
    <n v="1787.5000000000005"/>
    <n v="625.62500000000023"/>
    <n v="0.35000000000000003"/>
  </r>
  <r>
    <x v="0"/>
    <n v="1185732"/>
    <x v="224"/>
    <x v="0"/>
    <x v="49"/>
    <x v="51"/>
    <x v="2"/>
    <n v="0.65000000000000013"/>
    <n v="1750"/>
    <n v="1137.5000000000002"/>
    <n v="284.37500000000006"/>
    <n v="0.25"/>
  </r>
  <r>
    <x v="0"/>
    <n v="1185732"/>
    <x v="224"/>
    <x v="0"/>
    <x v="49"/>
    <x v="51"/>
    <x v="3"/>
    <n v="0.65000000000000013"/>
    <n v="1500"/>
    <n v="975.00000000000023"/>
    <n v="243.75000000000006"/>
    <n v="0.25"/>
  </r>
  <r>
    <x v="0"/>
    <n v="1185732"/>
    <x v="224"/>
    <x v="0"/>
    <x v="49"/>
    <x v="51"/>
    <x v="4"/>
    <n v="0.75000000000000011"/>
    <n v="1500"/>
    <n v="1125.0000000000002"/>
    <n v="281.25000000000006"/>
    <n v="0.25"/>
  </r>
  <r>
    <x v="0"/>
    <n v="1185732"/>
    <x v="224"/>
    <x v="0"/>
    <x v="49"/>
    <x v="51"/>
    <x v="5"/>
    <n v="0.8"/>
    <n v="2750"/>
    <n v="2200"/>
    <n v="660"/>
    <n v="0.3"/>
  </r>
  <r>
    <x v="0"/>
    <n v="1185732"/>
    <x v="256"/>
    <x v="0"/>
    <x v="49"/>
    <x v="51"/>
    <x v="0"/>
    <n v="0.75000000000000011"/>
    <n v="4250"/>
    <n v="3187.5000000000005"/>
    <n v="1115.6250000000002"/>
    <n v="0.35000000000000003"/>
  </r>
  <r>
    <x v="0"/>
    <n v="1185732"/>
    <x v="256"/>
    <x v="0"/>
    <x v="49"/>
    <x v="51"/>
    <x v="1"/>
    <n v="0.65000000000000013"/>
    <n v="3000"/>
    <n v="1950.0000000000005"/>
    <n v="682.50000000000023"/>
    <n v="0.35000000000000003"/>
  </r>
  <r>
    <x v="0"/>
    <n v="1185732"/>
    <x v="256"/>
    <x v="0"/>
    <x v="49"/>
    <x v="51"/>
    <x v="2"/>
    <n v="0.65000000000000013"/>
    <n v="3200"/>
    <n v="2080.0000000000005"/>
    <n v="520.00000000000011"/>
    <n v="0.25"/>
  </r>
  <r>
    <x v="0"/>
    <n v="1185732"/>
    <x v="256"/>
    <x v="0"/>
    <x v="49"/>
    <x v="51"/>
    <x v="3"/>
    <n v="0.65000000000000013"/>
    <n v="3000"/>
    <n v="1950.0000000000005"/>
    <n v="487.50000000000011"/>
    <n v="0.25"/>
  </r>
  <r>
    <x v="0"/>
    <n v="1185732"/>
    <x v="256"/>
    <x v="0"/>
    <x v="49"/>
    <x v="51"/>
    <x v="4"/>
    <n v="0.75000000000000011"/>
    <n v="2750"/>
    <n v="2062.5000000000005"/>
    <n v="515.62500000000011"/>
    <n v="0.25"/>
  </r>
  <r>
    <x v="0"/>
    <n v="1185732"/>
    <x v="256"/>
    <x v="0"/>
    <x v="49"/>
    <x v="51"/>
    <x v="5"/>
    <n v="0.8"/>
    <n v="3750"/>
    <n v="3000"/>
    <n v="900"/>
    <n v="0.3"/>
  </r>
  <r>
    <x v="0"/>
    <n v="1185732"/>
    <x v="257"/>
    <x v="0"/>
    <x v="49"/>
    <x v="51"/>
    <x v="0"/>
    <n v="0.75000000000000011"/>
    <n v="6000"/>
    <n v="4500.0000000000009"/>
    <n v="1575.0000000000005"/>
    <n v="0.35000000000000003"/>
  </r>
  <r>
    <x v="0"/>
    <n v="1185732"/>
    <x v="257"/>
    <x v="0"/>
    <x v="49"/>
    <x v="51"/>
    <x v="1"/>
    <n v="0.65000000000000013"/>
    <n v="4000"/>
    <n v="2600.0000000000005"/>
    <n v="910.00000000000023"/>
    <n v="0.35000000000000003"/>
  </r>
  <r>
    <x v="0"/>
    <n v="1185732"/>
    <x v="257"/>
    <x v="0"/>
    <x v="49"/>
    <x v="51"/>
    <x v="2"/>
    <n v="0.65000000000000013"/>
    <n v="3750"/>
    <n v="2437.5000000000005"/>
    <n v="609.37500000000011"/>
    <n v="0.25"/>
  </r>
  <r>
    <x v="0"/>
    <n v="1185732"/>
    <x v="257"/>
    <x v="0"/>
    <x v="49"/>
    <x v="51"/>
    <x v="3"/>
    <n v="0.65000000000000013"/>
    <n v="3250"/>
    <n v="2112.5000000000005"/>
    <n v="528.12500000000011"/>
    <n v="0.25"/>
  </r>
  <r>
    <x v="0"/>
    <n v="1185732"/>
    <x v="257"/>
    <x v="0"/>
    <x v="49"/>
    <x v="51"/>
    <x v="4"/>
    <n v="0.75000000000000011"/>
    <n v="3250"/>
    <n v="2437.5000000000005"/>
    <n v="609.37500000000011"/>
    <n v="0.25"/>
  </r>
  <r>
    <x v="0"/>
    <n v="1185732"/>
    <x v="257"/>
    <x v="0"/>
    <x v="49"/>
    <x v="51"/>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631F3F-9263-4DDB-B4D5-5E052A89225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6"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h="1" x="0"/>
        <item h="1" x="5"/>
        <item h="1" x="1"/>
        <item h="1" x="3"/>
        <item x="4"/>
        <item h="1"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formats count="2">
    <format dxfId="15">
      <pivotArea outline="0" collapsedLevelsAreSubtotals="1" fieldPosition="0"/>
    </format>
    <format dxfId="1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5"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B8E258-73E9-4236-BCB9-9EAC0658D28C}"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4" firstHeaderRow="1" firstDataRow="1" firstDataCol="1"/>
  <pivotFields count="13">
    <pivotField showAll="0">
      <items count="5">
        <item x="1"/>
        <item h="1" x="3"/>
        <item h="1" x="2"/>
        <item h="1"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0"/>
        <item h="1" x="5"/>
        <item h="1" x="1"/>
        <item h="1" x="3"/>
        <item x="4"/>
        <item h="1"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2" type="dateBetween" evalOrder="-1" id="5"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A547E2-2FAD-4259-9EA1-91C5857BA51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3">
    <pivotField showAll="0">
      <items count="5">
        <item x="1"/>
        <item h="1" x="3"/>
        <item h="1" x="2"/>
        <item h="1"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h="1" x="0"/>
        <item h="1" x="1"/>
        <item h="1" x="4"/>
        <item h="1" x="2"/>
        <item t="default"/>
      </items>
    </pivotField>
    <pivotField showAll="0"/>
    <pivotField showAll="0"/>
    <pivotField showAll="0">
      <items count="7">
        <item h="1" x="0"/>
        <item h="1" x="5"/>
        <item h="1" x="1"/>
        <item h="1" x="3"/>
        <item x="4"/>
        <item h="1"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filters count="1">
    <filter fld="2" type="dateBetween" evalOrder="-1" id="7"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A5D5C20-7187-4E6E-97A3-84CEC871A38D}" sourceName="Retailer">
  <pivotTables>
    <pivotTable tabId="6" name="PivotTable3"/>
  </pivotTables>
  <data>
    <tabular pivotCacheId="78194102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AC09F53-1716-485E-B563-3DC49FB77E02}" sourceName="Region">
  <pivotTables>
    <pivotTable tabId="6" name="PivotTable3"/>
  </pivotTables>
  <data>
    <tabular pivotCacheId="78194102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1AC48920-6806-4A2D-8425-3242989C433F}" sourceName="Beverage Brand">
  <pivotTables>
    <pivotTable tabId="6" name="PivotTable3"/>
    <pivotTable tabId="4" name="PivotTable1"/>
    <pivotTable tabId="9" name="PivotTable6"/>
  </pivotTables>
  <data>
    <tabular pivotCacheId="781941027">
      <items count="6">
        <i x="0"/>
        <i x="5"/>
        <i x="1"/>
        <i x="3"/>
        <i x="4"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79C9F4D7-D4EF-4497-B9FC-160346E21863}" cache="Slicer_Retailer" caption="Retailer" rowHeight="234950"/>
  <slicer name="Region" xr10:uid="{DE5628A4-03C0-44D3-8512-221CD5C1B2CD}" cache="Slicer_Region" caption="Region" rowHeight="234950"/>
  <slicer name="Beverage Brand" xr10:uid="{2BF34760-1358-44E1-B2BD-BB1F61346934}" cache="Slicer_Beverage_Brand" caption="Beverage Bran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210AE8-F3E8-4EF8-9093-064321C6A35D}" name="Table1" displayName="Table1" ref="B5:M3893" totalsRowShown="0" headerRowDxfId="13" dataDxfId="12">
  <autoFilter ref="B5:M3893" xr:uid="{DB210AE8-F3E8-4EF8-9093-064321C6A35D}"/>
  <tableColumns count="12">
    <tableColumn id="1" xr3:uid="{D7691BFC-E8CC-4368-AA59-225AC4DE180B}" name="Retailer" dataDxfId="11"/>
    <tableColumn id="2" xr3:uid="{4B795240-8E0C-4D6C-9726-C2E8D5AD3972}" name="Retailer ID" dataDxfId="10"/>
    <tableColumn id="3" xr3:uid="{14FDB2D3-8C85-4B2F-A157-B27626ED8992}" name="Invoice Date" dataDxfId="9"/>
    <tableColumn id="4" xr3:uid="{BAE3BFF0-7466-4B12-9556-40CA94EAA72B}" name="Region" dataDxfId="8"/>
    <tableColumn id="5" xr3:uid="{C4DA5CA9-DD6D-41AF-B6CB-830DDF45F6CD}" name="State" dataDxfId="7"/>
    <tableColumn id="6" xr3:uid="{D0680D78-278D-4E5A-B6C7-4BD281F911B2}" name="City" dataDxfId="6"/>
    <tableColumn id="7" xr3:uid="{EA46E4FC-DA3B-4D18-9328-25F6BBB83C27}" name="Beverage Brand" dataDxfId="5"/>
    <tableColumn id="8" xr3:uid="{0F139B4B-08D4-4076-AFED-C8D5F9C87572}" name="Price per Unit" dataDxfId="4"/>
    <tableColumn id="9" xr3:uid="{A4782B05-7F51-4DEF-87A0-C50A4A94AB69}" name="Units Sold" dataDxfId="3"/>
    <tableColumn id="10" xr3:uid="{A24AF631-F529-459C-A56B-6031000251C3}" name="Total Sales" dataDxfId="2">
      <calculatedColumnFormula>I6*J6</calculatedColumnFormula>
    </tableColumn>
    <tableColumn id="11" xr3:uid="{6273F2A2-0F01-4A5B-8023-DB818CBD792A}" name="Operating Profit" dataDxfId="1">
      <calculatedColumnFormula>K6*M6</calculatedColumnFormula>
    </tableColumn>
    <tableColumn id="12" xr3:uid="{B195D294-5597-465C-932D-3025323BCD31}" name="Operating Margin"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8DEC5241-A8EB-466D-91CF-328189F9D170}" sourceName="Invoice Date">
  <pivotTables>
    <pivotTable tabId="6" name="PivotTable3"/>
    <pivotTable tabId="4" name="PivotTable1"/>
    <pivotTable tabId="9" name="PivotTable6"/>
  </pivotTables>
  <state minimalRefreshVersion="6" lastRefreshVersion="6" pivotCacheId="781941027" filterType="dateBetween">
    <selection startDate="2021-01-01T00:00:00" endDate="2021-12-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xr10:uid="{03C5236D-3B7B-448E-8D93-B01FDECAE388}" cache="NativeTimeline_Invoice_Date" caption="Sales Period" level="2" selectionLevel="0" scrollPosition="2021-01-01T00:00:00" style="Timeline Style 1 2"/>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38BD2-05D8-48E0-89B5-2956D332EC27}">
  <dimension ref="A3:B16"/>
  <sheetViews>
    <sheetView workbookViewId="0">
      <selection activeCell="B4" sqref="B4"/>
    </sheetView>
  </sheetViews>
  <sheetFormatPr defaultRowHeight="14.4"/>
  <cols>
    <col min="1" max="1" width="12.5546875" bestFit="1" customWidth="1"/>
    <col min="2" max="2" width="16.44140625" bestFit="1" customWidth="1"/>
  </cols>
  <sheetData>
    <row r="3" spans="1:2">
      <c r="A3" s="28" t="s">
        <v>139</v>
      </c>
      <c r="B3" s="30" t="s">
        <v>132</v>
      </c>
    </row>
    <row r="4" spans="1:2">
      <c r="A4" s="29" t="s">
        <v>141</v>
      </c>
      <c r="B4" s="30">
        <v>77350</v>
      </c>
    </row>
    <row r="5" spans="1:2">
      <c r="A5" s="29" t="s">
        <v>142</v>
      </c>
      <c r="B5" s="30">
        <v>73137.5</v>
      </c>
    </row>
    <row r="6" spans="1:2">
      <c r="A6" s="29" t="s">
        <v>143</v>
      </c>
      <c r="B6" s="30">
        <v>63075</v>
      </c>
    </row>
    <row r="7" spans="1:2">
      <c r="A7" s="29" t="s">
        <v>144</v>
      </c>
      <c r="B7" s="30">
        <v>64225</v>
      </c>
    </row>
    <row r="8" spans="1:2">
      <c r="A8" s="29" t="s">
        <v>145</v>
      </c>
      <c r="B8" s="30">
        <v>85087.5</v>
      </c>
    </row>
    <row r="9" spans="1:2">
      <c r="A9" s="29" t="s">
        <v>146</v>
      </c>
      <c r="B9" s="30">
        <v>116975</v>
      </c>
    </row>
    <row r="10" spans="1:2">
      <c r="A10" s="29" t="s">
        <v>147</v>
      </c>
      <c r="B10" s="30">
        <v>146750</v>
      </c>
    </row>
    <row r="11" spans="1:2">
      <c r="A11" s="29" t="s">
        <v>148</v>
      </c>
      <c r="B11" s="30">
        <v>119500</v>
      </c>
    </row>
    <row r="12" spans="1:2">
      <c r="A12" s="29" t="s">
        <v>149</v>
      </c>
      <c r="B12" s="30">
        <v>91400</v>
      </c>
    </row>
    <row r="13" spans="1:2">
      <c r="A13" s="29" t="s">
        <v>150</v>
      </c>
      <c r="B13" s="30">
        <v>83025</v>
      </c>
    </row>
    <row r="14" spans="1:2">
      <c r="A14" s="29" t="s">
        <v>151</v>
      </c>
      <c r="B14" s="30">
        <v>127850</v>
      </c>
    </row>
    <row r="15" spans="1:2">
      <c r="A15" s="29" t="s">
        <v>152</v>
      </c>
      <c r="B15" s="30">
        <v>145262.5</v>
      </c>
    </row>
    <row r="16" spans="1:2">
      <c r="A16" s="29" t="s">
        <v>140</v>
      </c>
      <c r="B16" s="30">
        <v>1193637.5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005C1-34B1-489A-99F8-F103559B61C5}">
  <dimension ref="A3:E54"/>
  <sheetViews>
    <sheetView workbookViewId="0">
      <selection activeCell="B4" sqref="B4"/>
    </sheetView>
  </sheetViews>
  <sheetFormatPr defaultRowHeight="14.4"/>
  <cols>
    <col min="1" max="1" width="14" bestFit="1" customWidth="1"/>
    <col min="2" max="2" width="16" bestFit="1" customWidth="1"/>
    <col min="4" max="4" width="14.109375" customWidth="1"/>
  </cols>
  <sheetData>
    <row r="3" spans="1:5">
      <c r="A3" s="28" t="s">
        <v>139</v>
      </c>
      <c r="B3" t="s">
        <v>133</v>
      </c>
    </row>
    <row r="4" spans="1:5">
      <c r="A4" s="29" t="s">
        <v>57</v>
      </c>
      <c r="B4" s="43">
        <v>45250</v>
      </c>
      <c r="D4" t="str" cm="1">
        <f t="array" ref="D4:E4">A4:B4</f>
        <v>Alabama</v>
      </c>
      <c r="E4" s="31">
        <v>45250</v>
      </c>
    </row>
    <row r="5" spans="1:5">
      <c r="A5" s="29" t="s">
        <v>61</v>
      </c>
      <c r="B5" s="43">
        <v>36000</v>
      </c>
      <c r="D5" t="str" cm="1">
        <f t="array" ref="D5:E5">A5:B5</f>
        <v>Alaska</v>
      </c>
      <c r="E5" s="31">
        <v>36000</v>
      </c>
    </row>
    <row r="6" spans="1:5">
      <c r="A6" s="29" t="s">
        <v>82</v>
      </c>
      <c r="B6" s="43">
        <v>39250</v>
      </c>
      <c r="D6" t="str" cm="1">
        <f t="array" ref="D6:E6">A6:B6</f>
        <v>Arizona</v>
      </c>
      <c r="E6" s="31">
        <v>39250</v>
      </c>
    </row>
    <row r="7" spans="1:5">
      <c r="A7" s="29" t="s">
        <v>98</v>
      </c>
      <c r="B7" s="43">
        <v>31250</v>
      </c>
      <c r="D7" t="str" cm="1">
        <f t="array" ref="D7:E7">A7:B7</f>
        <v>Arkansas</v>
      </c>
      <c r="E7" s="31">
        <v>31250</v>
      </c>
    </row>
    <row r="8" spans="1:5">
      <c r="A8" s="29" t="s">
        <v>29</v>
      </c>
      <c r="B8" s="43">
        <v>140750</v>
      </c>
      <c r="D8" t="str" cm="1">
        <f t="array" ref="D8:E8">A8:B8</f>
        <v>California</v>
      </c>
      <c r="E8" s="31">
        <v>140750</v>
      </c>
    </row>
    <row r="9" spans="1:5">
      <c r="A9" s="29" t="s">
        <v>42</v>
      </c>
      <c r="B9" s="43">
        <v>37750</v>
      </c>
      <c r="D9" t="str" cm="1">
        <f t="array" ref="D9:E9">A9:B9</f>
        <v>Colorado</v>
      </c>
      <c r="E9" s="31">
        <v>37750</v>
      </c>
    </row>
    <row r="10" spans="1:5">
      <c r="A10" s="29" t="s">
        <v>121</v>
      </c>
      <c r="B10" s="43">
        <v>16750</v>
      </c>
      <c r="D10" t="str" cm="1">
        <f t="array" ref="D10:E10">A10:B10</f>
        <v>Connecticut</v>
      </c>
      <c r="E10" s="31">
        <v>16750</v>
      </c>
    </row>
    <row r="11" spans="1:5">
      <c r="A11" s="29" t="s">
        <v>117</v>
      </c>
      <c r="B11" s="43">
        <v>22750</v>
      </c>
      <c r="D11" t="str" cm="1">
        <f t="array" ref="D11:E11">A11:B11</f>
        <v>Delaware</v>
      </c>
      <c r="E11" s="31">
        <v>22750</v>
      </c>
    </row>
    <row r="12" spans="1:5">
      <c r="A12" s="29" t="s">
        <v>47</v>
      </c>
      <c r="B12" s="43">
        <v>153000</v>
      </c>
      <c r="D12" t="str" cm="1">
        <f t="array" ref="D12:E12">A12:B12</f>
        <v>Florida</v>
      </c>
      <c r="E12" s="31">
        <v>153000</v>
      </c>
    </row>
    <row r="13" spans="1:5">
      <c r="A13" s="29" t="s">
        <v>86</v>
      </c>
      <c r="B13" s="43">
        <v>85250</v>
      </c>
      <c r="D13" t="str" cm="1">
        <f t="array" ref="D13:E13">A13:B13</f>
        <v>Georgia</v>
      </c>
      <c r="E13" s="31">
        <v>85250</v>
      </c>
    </row>
    <row r="14" spans="1:5">
      <c r="A14" s="29" t="s">
        <v>63</v>
      </c>
      <c r="B14" s="43">
        <v>42250</v>
      </c>
      <c r="D14" t="str" cm="1">
        <f t="array" ref="D14:E14">A14:B14</f>
        <v>Hawaii</v>
      </c>
      <c r="E14" s="31">
        <v>42250</v>
      </c>
    </row>
    <row r="15" spans="1:5">
      <c r="A15" s="29" t="s">
        <v>80</v>
      </c>
      <c r="B15" s="43">
        <v>32000</v>
      </c>
      <c r="D15" t="str" cm="1">
        <f t="array" ref="D15:E15">A15:B15</f>
        <v>Idaho</v>
      </c>
      <c r="E15" s="31">
        <v>32000</v>
      </c>
    </row>
    <row r="16" spans="1:5">
      <c r="A16" s="29" t="s">
        <v>34</v>
      </c>
      <c r="B16" s="43">
        <v>19500</v>
      </c>
      <c r="D16" t="str" cm="1">
        <f t="array" ref="D16:E16">A16:B16</f>
        <v>Illinois</v>
      </c>
      <c r="E16" s="31">
        <v>19500</v>
      </c>
    </row>
    <row r="17" spans="1:5">
      <c r="A17" s="29" t="s">
        <v>112</v>
      </c>
      <c r="B17" s="43">
        <v>29750</v>
      </c>
      <c r="D17" t="str" cm="1">
        <f t="array" ref="D17:E17">A17:B17</f>
        <v>Indiana</v>
      </c>
      <c r="E17" s="31">
        <v>29750</v>
      </c>
    </row>
    <row r="18" spans="1:5">
      <c r="A18" s="29" t="s">
        <v>108</v>
      </c>
      <c r="B18" s="43">
        <v>19500</v>
      </c>
      <c r="D18" t="str" cm="1">
        <f t="array" ref="D18:E18">A18:B18</f>
        <v>Iowa</v>
      </c>
      <c r="E18" s="31">
        <v>19500</v>
      </c>
    </row>
    <row r="19" spans="1:5">
      <c r="A19" s="29" t="s">
        <v>102</v>
      </c>
      <c r="B19" s="43">
        <v>18750</v>
      </c>
      <c r="D19" t="str" cm="1">
        <f t="array" ref="D19:E19">A19:B19</f>
        <v>Kansas</v>
      </c>
      <c r="E19" s="31">
        <v>18750</v>
      </c>
    </row>
    <row r="20" spans="1:5">
      <c r="A20" s="29" t="s">
        <v>94</v>
      </c>
      <c r="B20" s="43">
        <v>49250</v>
      </c>
      <c r="D20" t="str" cm="1">
        <f t="array" ref="D20:E20">A20:B20</f>
        <v>Kentucky</v>
      </c>
      <c r="E20" s="31">
        <v>49250</v>
      </c>
    </row>
    <row r="21" spans="1:5">
      <c r="A21" s="29" t="s">
        <v>78</v>
      </c>
      <c r="B21" s="43">
        <v>46000</v>
      </c>
      <c r="D21" t="str" cm="1">
        <f t="array" ref="D21:E21">A21:B21</f>
        <v>Louisiana</v>
      </c>
      <c r="E21" s="31">
        <v>46000</v>
      </c>
    </row>
    <row r="22" spans="1:5">
      <c r="A22" s="29" t="s">
        <v>59</v>
      </c>
      <c r="B22" s="43">
        <v>17250</v>
      </c>
      <c r="D22" t="str" cm="1">
        <f t="array" ref="D22:E22">A22:B22</f>
        <v>Maine</v>
      </c>
      <c r="E22" s="31">
        <v>17250</v>
      </c>
    </row>
    <row r="23" spans="1:5">
      <c r="A23" s="29" t="s">
        <v>115</v>
      </c>
      <c r="B23" s="43">
        <v>28750</v>
      </c>
      <c r="D23" t="str" cm="1">
        <f t="array" ref="D23:E23">A23:B23</f>
        <v>Maryland</v>
      </c>
      <c r="E23" s="31">
        <v>28750</v>
      </c>
    </row>
    <row r="24" spans="1:5">
      <c r="A24" s="29" t="s">
        <v>125</v>
      </c>
      <c r="B24" s="43">
        <v>28750</v>
      </c>
      <c r="D24" t="str" cm="1">
        <f t="array" ref="D24:E24">A24:B24</f>
        <v>Massachusetts</v>
      </c>
      <c r="E24" s="31">
        <v>28750</v>
      </c>
    </row>
    <row r="25" spans="1:5">
      <c r="A25" s="29" t="s">
        <v>71</v>
      </c>
      <c r="B25" s="43">
        <v>35500</v>
      </c>
      <c r="D25" t="str" cm="1">
        <f t="array" ref="D25:E25">A25:B25</f>
        <v>Michigan</v>
      </c>
      <c r="E25" s="31">
        <v>35500</v>
      </c>
    </row>
    <row r="26" spans="1:5">
      <c r="A26" s="29" t="s">
        <v>49</v>
      </c>
      <c r="B26" s="43">
        <v>15000</v>
      </c>
      <c r="D26" t="str" cm="1">
        <f t="array" ref="D26:E26">A26:B26</f>
        <v>Minnesota</v>
      </c>
      <c r="E26" s="31">
        <v>15000</v>
      </c>
    </row>
    <row r="27" spans="1:5">
      <c r="A27" s="29" t="s">
        <v>96</v>
      </c>
      <c r="B27" s="43">
        <v>40250</v>
      </c>
      <c r="D27" t="str" cm="1">
        <f t="array" ref="D27:E27">A27:B27</f>
        <v>Mississippi</v>
      </c>
      <c r="E27" s="31">
        <v>40250</v>
      </c>
    </row>
    <row r="28" spans="1:5">
      <c r="A28" s="29" t="s">
        <v>73</v>
      </c>
      <c r="B28" s="43">
        <v>41500</v>
      </c>
      <c r="D28" t="str" cm="1">
        <f t="array" ref="D28:E28">A28:B28</f>
        <v>Missouri</v>
      </c>
      <c r="E28" s="31">
        <v>41500</v>
      </c>
    </row>
    <row r="29" spans="1:5">
      <c r="A29" s="29" t="s">
        <v>51</v>
      </c>
      <c r="B29" s="43">
        <v>38500</v>
      </c>
      <c r="D29" t="str" cm="1">
        <f t="array" ref="D29:E29">A29:B29</f>
        <v>Montana</v>
      </c>
      <c r="E29" s="31">
        <v>38500</v>
      </c>
    </row>
    <row r="30" spans="1:5">
      <c r="A30" s="29" t="s">
        <v>55</v>
      </c>
      <c r="B30" s="43">
        <v>11500</v>
      </c>
      <c r="D30" t="str" cm="1">
        <f t="array" ref="D30:E30">A30:B30</f>
        <v>Nebraska</v>
      </c>
      <c r="E30" s="31">
        <v>11500</v>
      </c>
    </row>
    <row r="31" spans="1:5">
      <c r="A31" s="29" t="s">
        <v>40</v>
      </c>
      <c r="B31" s="43">
        <v>37750</v>
      </c>
      <c r="D31" t="str" cm="1">
        <f t="array" ref="D31:E31">A31:B31</f>
        <v>Nevada</v>
      </c>
      <c r="E31" s="31">
        <v>37750</v>
      </c>
    </row>
    <row r="32" spans="1:5">
      <c r="A32" s="29" t="s">
        <v>129</v>
      </c>
      <c r="B32" s="43">
        <v>28500</v>
      </c>
      <c r="D32" t="str" cm="1">
        <f t="array" ref="D32:E32">A32:B32</f>
        <v>New Hampshire</v>
      </c>
      <c r="E32" s="31">
        <v>28500</v>
      </c>
    </row>
    <row r="33" spans="1:5">
      <c r="A33" s="29" t="s">
        <v>119</v>
      </c>
      <c r="B33" s="43">
        <v>25750</v>
      </c>
      <c r="D33" t="str" cm="1">
        <f t="array" ref="D33:E33">A33:B33</f>
        <v>New Jersey</v>
      </c>
      <c r="E33" s="31">
        <v>25750</v>
      </c>
    </row>
    <row r="34" spans="1:5">
      <c r="A34" s="29" t="s">
        <v>84</v>
      </c>
      <c r="B34" s="43">
        <v>36250</v>
      </c>
      <c r="D34" t="str" cm="1">
        <f t="array" ref="D34:E34">A34:B34</f>
        <v>New Mexico</v>
      </c>
      <c r="E34" s="31">
        <v>36250</v>
      </c>
    </row>
    <row r="35" spans="1:5">
      <c r="A35" s="29" t="s">
        <v>16</v>
      </c>
      <c r="B35" s="43">
        <v>164500</v>
      </c>
      <c r="D35" t="str" cm="1">
        <f t="array" ref="D35:E35">A35:B35</f>
        <v>New York</v>
      </c>
      <c r="E35" s="31">
        <v>164500</v>
      </c>
    </row>
    <row r="36" spans="1:5">
      <c r="A36" s="29" t="s">
        <v>90</v>
      </c>
      <c r="B36" s="43">
        <v>55250</v>
      </c>
      <c r="D36" t="str" cm="1">
        <f t="array" ref="D36:E36">A36:B36</f>
        <v>North Carolina</v>
      </c>
      <c r="E36" s="31">
        <v>55250</v>
      </c>
    </row>
    <row r="37" spans="1:5">
      <c r="A37" s="29" t="s">
        <v>106</v>
      </c>
      <c r="B37" s="43">
        <v>19500</v>
      </c>
      <c r="D37" t="str" cm="1">
        <f t="array" ref="D37:E37">A37:B37</f>
        <v>North Dakota</v>
      </c>
      <c r="E37" s="31">
        <v>19500</v>
      </c>
    </row>
    <row r="38" spans="1:5">
      <c r="A38" s="29" t="s">
        <v>92</v>
      </c>
      <c r="B38" s="43">
        <v>22500</v>
      </c>
      <c r="D38" t="str" cm="1">
        <f t="array" ref="D38:E38">A38:B38</f>
        <v>Ohio</v>
      </c>
      <c r="E38" s="31">
        <v>22500</v>
      </c>
    </row>
    <row r="39" spans="1:5">
      <c r="A39" s="29" t="s">
        <v>100</v>
      </c>
      <c r="B39" s="43">
        <v>28250</v>
      </c>
      <c r="D39" t="str" cm="1">
        <f t="array" ref="D39:E39">A39:B39</f>
        <v>Oklahoma</v>
      </c>
      <c r="E39" s="31">
        <v>28250</v>
      </c>
    </row>
    <row r="40" spans="1:5">
      <c r="A40" s="29" t="s">
        <v>77</v>
      </c>
      <c r="B40" s="43">
        <v>41250</v>
      </c>
      <c r="D40" t="str" cm="1">
        <f t="array" ref="D40:E40">A40:B40</f>
        <v>Oregon</v>
      </c>
      <c r="E40" s="31">
        <v>41250</v>
      </c>
    </row>
    <row r="41" spans="1:5">
      <c r="A41" s="29" t="s">
        <v>37</v>
      </c>
      <c r="B41" s="43">
        <v>16000</v>
      </c>
      <c r="D41" t="str" cm="1">
        <f t="array" ref="D41:E41">A41:B41</f>
        <v>Pennsylvania</v>
      </c>
      <c r="E41" s="31">
        <v>16000</v>
      </c>
    </row>
    <row r="42" spans="1:5">
      <c r="A42" s="29" t="s">
        <v>123</v>
      </c>
      <c r="B42" s="43">
        <v>21250</v>
      </c>
      <c r="D42" t="str" cm="1">
        <f t="array" ref="D42:E42">A42:B42</f>
        <v>Rhode Island</v>
      </c>
      <c r="E42" s="31">
        <v>21250</v>
      </c>
    </row>
    <row r="43" spans="1:5">
      <c r="A43" s="29" t="s">
        <v>88</v>
      </c>
      <c r="B43" s="43">
        <v>73250</v>
      </c>
      <c r="D43" t="str" cm="1">
        <f t="array" ref="D43:E43">A43:B43</f>
        <v>South Carolina</v>
      </c>
      <c r="E43" s="31">
        <v>73250</v>
      </c>
    </row>
    <row r="44" spans="1:5">
      <c r="A44" s="29" t="s">
        <v>104</v>
      </c>
      <c r="B44" s="43">
        <v>18750</v>
      </c>
      <c r="D44" t="str" cm="1">
        <f t="array" ref="D44:E44">A44:B44</f>
        <v>South Dakota</v>
      </c>
      <c r="E44" s="31">
        <v>18750</v>
      </c>
    </row>
    <row r="45" spans="1:5">
      <c r="A45" s="29" t="s">
        <v>53</v>
      </c>
      <c r="B45" s="43">
        <v>48500</v>
      </c>
      <c r="D45" t="str" cm="1">
        <f t="array" ref="D45:E45">A45:B45</f>
        <v>Tennessee</v>
      </c>
      <c r="E45" s="31">
        <v>48500</v>
      </c>
    </row>
    <row r="46" spans="1:5">
      <c r="A46" s="29" t="s">
        <v>25</v>
      </c>
      <c r="B46" s="43">
        <v>123750</v>
      </c>
      <c r="D46" t="str" cm="1">
        <f t="array" ref="D46:E46">A46:B46</f>
        <v>Texas</v>
      </c>
      <c r="E46" s="31">
        <v>123750</v>
      </c>
    </row>
    <row r="47" spans="1:5">
      <c r="A47" s="29" t="s">
        <v>75</v>
      </c>
      <c r="B47" s="43">
        <v>35250</v>
      </c>
      <c r="D47" t="str" cm="1">
        <f t="array" ref="D47:E47">A47:B47</f>
        <v>Utah</v>
      </c>
      <c r="E47" s="31">
        <v>35250</v>
      </c>
    </row>
    <row r="48" spans="1:5">
      <c r="A48" s="29" t="s">
        <v>127</v>
      </c>
      <c r="B48" s="43">
        <v>31500</v>
      </c>
      <c r="D48" t="str" cm="1">
        <f t="array" ref="D48:E48">A48:B48</f>
        <v>Vermont</v>
      </c>
      <c r="E48" s="31">
        <v>31500</v>
      </c>
    </row>
    <row r="49" spans="1:5">
      <c r="A49" s="29" t="s">
        <v>69</v>
      </c>
      <c r="B49" s="43">
        <v>56000</v>
      </c>
      <c r="D49" t="str" cm="1">
        <f t="array" ref="D49:E49">A49:B49</f>
        <v>Virginia</v>
      </c>
      <c r="E49" s="31">
        <v>56000</v>
      </c>
    </row>
    <row r="50" spans="1:5">
      <c r="A50" s="29" t="s">
        <v>44</v>
      </c>
      <c r="B50" s="43">
        <v>42250</v>
      </c>
      <c r="D50" t="str" cm="1">
        <f t="array" ref="D50:E50">A50:B50</f>
        <v>Washington</v>
      </c>
      <c r="E50" s="31">
        <v>42250</v>
      </c>
    </row>
    <row r="51" spans="1:5">
      <c r="A51" s="29" t="s">
        <v>114</v>
      </c>
      <c r="B51" s="43">
        <v>14250</v>
      </c>
      <c r="D51" t="str" cm="1">
        <f t="array" ref="D51:E51">A51:B51</f>
        <v>West Virginia</v>
      </c>
      <c r="E51" s="31">
        <v>14250</v>
      </c>
    </row>
    <row r="52" spans="1:5">
      <c r="A52" s="29" t="s">
        <v>110</v>
      </c>
      <c r="B52" s="43">
        <v>23250</v>
      </c>
      <c r="D52" t="str" cm="1">
        <f t="array" ref="D52:E52">A52:B52</f>
        <v>Wisconsin</v>
      </c>
      <c r="E52" s="31">
        <v>23250</v>
      </c>
    </row>
    <row r="53" spans="1:5">
      <c r="A53" s="29" t="s">
        <v>67</v>
      </c>
      <c r="B53" s="43">
        <v>35250</v>
      </c>
      <c r="D53" t="str" cm="1">
        <f t="array" ref="D53:E53">A53:B53</f>
        <v>Wyoming</v>
      </c>
      <c r="E53" s="31">
        <v>35250</v>
      </c>
    </row>
    <row r="54" spans="1:5">
      <c r="A54" s="29" t="s">
        <v>140</v>
      </c>
      <c r="B54" s="43">
        <v>2120750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zoomScale="90" zoomScaleNormal="90" workbookViewId="0">
      <selection activeCell="T21" sqref="T21"/>
    </sheetView>
  </sheetViews>
  <sheetFormatPr defaultColWidth="14.44140625" defaultRowHeight="15" customHeight="1"/>
  <cols>
    <col min="1" max="2" width="8.6640625" customWidth="1"/>
    <col min="3" max="3" width="12" customWidth="1"/>
    <col min="4" max="4" width="4.44140625" customWidth="1"/>
    <col min="5" max="10" width="8.6640625" customWidth="1"/>
    <col min="11" max="11" width="18" customWidth="1"/>
    <col min="12" max="12" width="3.33203125" customWidth="1"/>
    <col min="13" max="13" width="8.6640625" customWidth="1"/>
    <col min="14" max="14" width="11.33203125" customWidth="1"/>
    <col min="15" max="15" width="19" bestFit="1" customWidth="1"/>
    <col min="16" max="16" width="8.6640625" customWidth="1"/>
    <col min="17" max="17" width="16.109375" customWidth="1"/>
    <col min="18" max="18" width="23" bestFit="1" customWidth="1"/>
    <col min="19" max="20" width="11.88671875" customWidth="1"/>
    <col min="21" max="21" width="3.33203125" customWidth="1"/>
    <col min="22" max="22" width="12.88671875" customWidth="1"/>
    <col min="23" max="23" width="17.88671875" customWidth="1"/>
    <col min="24" max="26" width="8.6640625" customWidth="1"/>
  </cols>
  <sheetData>
    <row r="1" spans="1:26" ht="7.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33" customHeight="1">
      <c r="A2" s="18"/>
      <c r="B2" s="18"/>
      <c r="C2" s="18"/>
      <c r="D2" s="35" t="s">
        <v>131</v>
      </c>
      <c r="E2" s="36"/>
      <c r="F2" s="36"/>
      <c r="G2" s="36"/>
      <c r="H2" s="36"/>
      <c r="I2" s="36"/>
      <c r="J2" s="36"/>
      <c r="K2" s="37"/>
      <c r="L2" s="19"/>
      <c r="M2" s="32" t="s">
        <v>11</v>
      </c>
      <c r="N2" s="33"/>
      <c r="O2" s="20" t="s">
        <v>136</v>
      </c>
      <c r="P2" s="32" t="s">
        <v>137</v>
      </c>
      <c r="Q2" s="33"/>
      <c r="R2" s="20" t="s">
        <v>138</v>
      </c>
      <c r="S2" s="32"/>
      <c r="T2" s="33"/>
      <c r="U2" s="21"/>
      <c r="V2" s="32"/>
      <c r="W2" s="33"/>
      <c r="X2" s="20"/>
      <c r="Y2" s="18"/>
      <c r="Z2" s="18"/>
    </row>
    <row r="3" spans="1:26" ht="33" customHeight="1">
      <c r="A3" s="22"/>
      <c r="B3" s="22"/>
      <c r="C3" s="19"/>
      <c r="D3" s="38"/>
      <c r="E3" s="39"/>
      <c r="F3" s="39"/>
      <c r="G3" s="39"/>
      <c r="H3" s="39"/>
      <c r="I3" s="39"/>
      <c r="J3" s="39"/>
      <c r="K3" s="40"/>
      <c r="L3" s="19"/>
      <c r="M3" s="41">
        <f>GETPIVOTDATA("Sum of Total Sales",Sheet1!$A$3)</f>
        <v>1193637.5</v>
      </c>
      <c r="N3" s="33"/>
      <c r="O3" s="26">
        <f>GETPIVOTDATA("Sum of Units Sold",Sheet1!$A$3)</f>
        <v>2120750</v>
      </c>
      <c r="P3" s="41">
        <f>GETPIVOTDATA("Sum of Operating Profit",Sheet1!$A$3)</f>
        <v>427071.875</v>
      </c>
      <c r="Q3" s="42"/>
      <c r="R3" s="27">
        <f>GETPIVOTDATA("Average of Operating Margin",Sheet1!$A$3)</f>
        <v>0.3534722222222208</v>
      </c>
      <c r="S3" s="41"/>
      <c r="T3" s="33"/>
      <c r="U3" s="22"/>
      <c r="V3" s="34"/>
      <c r="W3" s="33"/>
      <c r="X3" s="23"/>
      <c r="Y3" s="22"/>
      <c r="Z3" s="22"/>
    </row>
    <row r="4" spans="1:26" ht="7.5" customHeight="1">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6.75" customHeight="1">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4">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ht="14.4">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ht="14.4">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4.4">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ht="14.4">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4.4">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4.4">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4.4">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4.4">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4.4">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4.4">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4.4">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4.4">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4.4">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4.4">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topLeftCell="A6" workbookViewId="0">
      <selection activeCell="D6" sqref="D6"/>
    </sheetView>
  </sheetViews>
  <sheetFormatPr defaultColWidth="14.44140625" defaultRowHeight="15" customHeight="1"/>
  <cols>
    <col min="1" max="1" width="8.6640625" customWidth="1"/>
    <col min="2" max="2" width="9.33203125" customWidth="1"/>
    <col min="3" max="3" width="11.6640625" customWidth="1"/>
    <col min="4" max="4" width="13.44140625" customWidth="1"/>
    <col min="5" max="5" width="10.44140625" customWidth="1"/>
    <col min="6" max="6" width="14.33203125" customWidth="1"/>
    <col min="7" max="7" width="13.109375" customWidth="1"/>
    <col min="8" max="8" width="16.33203125" customWidth="1"/>
    <col min="9" max="9" width="14.44140625" customWidth="1"/>
    <col min="10" max="10" width="11.44140625" customWidth="1"/>
    <col min="11" max="11" width="11.88671875" customWidth="1"/>
    <col min="12" max="12" width="16.6640625" customWidth="1"/>
    <col min="13" max="13" width="18" customWidth="1"/>
    <col min="14" max="14" width="8.88671875" customWidth="1"/>
    <col min="15" max="15" width="10.88671875" customWidth="1"/>
    <col min="16" max="18" width="8.88671875" customWidth="1"/>
  </cols>
  <sheetData>
    <row r="1" spans="1:15" ht="14.4">
      <c r="A1" s="1"/>
    </row>
    <row r="2" spans="1:15" ht="23.4">
      <c r="A2" s="1"/>
      <c r="B2" s="2" t="s">
        <v>0</v>
      </c>
      <c r="C2" s="3"/>
      <c r="D2" s="3"/>
      <c r="E2" s="3"/>
      <c r="F2" s="3"/>
      <c r="G2" s="3"/>
      <c r="H2" s="3"/>
      <c r="I2" s="3"/>
      <c r="J2" s="3"/>
      <c r="K2" s="3"/>
      <c r="L2" s="3"/>
      <c r="M2" s="3"/>
    </row>
    <row r="3" spans="1:15" ht="15.6">
      <c r="A3" s="1"/>
      <c r="B3" s="4" t="s">
        <v>1</v>
      </c>
    </row>
    <row r="4" spans="1:15" ht="14.4">
      <c r="A4" s="1"/>
    </row>
    <row r="5" spans="1:15" ht="14.4">
      <c r="A5" s="1"/>
      <c r="B5" s="5" t="s">
        <v>2</v>
      </c>
      <c r="C5" s="5" t="s">
        <v>3</v>
      </c>
      <c r="D5" s="5" t="s">
        <v>4</v>
      </c>
      <c r="E5" s="5" t="s">
        <v>5</v>
      </c>
      <c r="F5" s="5" t="s">
        <v>6</v>
      </c>
      <c r="G5" s="5" t="s">
        <v>7</v>
      </c>
      <c r="H5" s="5" t="s">
        <v>8</v>
      </c>
      <c r="I5" s="5" t="s">
        <v>9</v>
      </c>
      <c r="J5" s="5" t="s">
        <v>10</v>
      </c>
      <c r="K5" s="5" t="s">
        <v>11</v>
      </c>
      <c r="L5" s="5" t="s">
        <v>12</v>
      </c>
      <c r="M5" s="5" t="s">
        <v>13</v>
      </c>
    </row>
    <row r="6" spans="1:15" ht="14.4">
      <c r="A6" s="1"/>
      <c r="B6" s="6" t="s">
        <v>14</v>
      </c>
      <c r="C6" s="6">
        <v>1185732</v>
      </c>
      <c r="D6" s="7">
        <v>44210</v>
      </c>
      <c r="E6" s="6" t="s">
        <v>15</v>
      </c>
      <c r="F6" s="6" t="s">
        <v>16</v>
      </c>
      <c r="G6" s="6" t="s">
        <v>16</v>
      </c>
      <c r="H6" s="6" t="s">
        <v>17</v>
      </c>
      <c r="I6" s="8">
        <v>0.5</v>
      </c>
      <c r="J6" s="9">
        <v>12000</v>
      </c>
      <c r="K6" s="10">
        <f t="shared" ref="K6:K260" si="0">I6*J6</f>
        <v>6000</v>
      </c>
      <c r="L6" s="10">
        <f t="shared" ref="L6:L260" si="1">K6*M6</f>
        <v>3000</v>
      </c>
      <c r="M6" s="11">
        <v>0.5</v>
      </c>
      <c r="O6" s="12"/>
    </row>
    <row r="7" spans="1:15" ht="14.4">
      <c r="A7" s="1"/>
      <c r="B7" s="6" t="s">
        <v>14</v>
      </c>
      <c r="C7" s="6">
        <v>1185732</v>
      </c>
      <c r="D7" s="7">
        <v>44210</v>
      </c>
      <c r="E7" s="6" t="s">
        <v>15</v>
      </c>
      <c r="F7" s="6" t="s">
        <v>16</v>
      </c>
      <c r="G7" s="6" t="s">
        <v>16</v>
      </c>
      <c r="H7" s="6" t="s">
        <v>18</v>
      </c>
      <c r="I7" s="8">
        <v>0.5</v>
      </c>
      <c r="J7" s="9">
        <v>10000</v>
      </c>
      <c r="K7" s="10">
        <f t="shared" si="0"/>
        <v>5000</v>
      </c>
      <c r="L7" s="10">
        <f t="shared" si="1"/>
        <v>1500</v>
      </c>
      <c r="M7" s="11">
        <v>0.3</v>
      </c>
      <c r="O7" s="12"/>
    </row>
    <row r="8" spans="1:15" ht="14.4">
      <c r="A8" s="1"/>
      <c r="B8" s="6" t="s">
        <v>14</v>
      </c>
      <c r="C8" s="6">
        <v>1185732</v>
      </c>
      <c r="D8" s="7">
        <v>44210</v>
      </c>
      <c r="E8" s="6" t="s">
        <v>15</v>
      </c>
      <c r="F8" s="6" t="s">
        <v>16</v>
      </c>
      <c r="G8" s="6" t="s">
        <v>16</v>
      </c>
      <c r="H8" s="6" t="s">
        <v>19</v>
      </c>
      <c r="I8" s="8">
        <v>0.4</v>
      </c>
      <c r="J8" s="9">
        <v>10000</v>
      </c>
      <c r="K8" s="10">
        <f t="shared" si="0"/>
        <v>4000</v>
      </c>
      <c r="L8" s="10">
        <f t="shared" si="1"/>
        <v>1400</v>
      </c>
      <c r="M8" s="11">
        <v>0.35</v>
      </c>
      <c r="O8" s="12"/>
    </row>
    <row r="9" spans="1:15" ht="14.4">
      <c r="A9" s="1"/>
      <c r="B9" s="6" t="s">
        <v>14</v>
      </c>
      <c r="C9" s="6">
        <v>1185732</v>
      </c>
      <c r="D9" s="7">
        <v>44210</v>
      </c>
      <c r="E9" s="6" t="s">
        <v>15</v>
      </c>
      <c r="F9" s="6" t="s">
        <v>16</v>
      </c>
      <c r="G9" s="6" t="s">
        <v>16</v>
      </c>
      <c r="H9" s="6" t="s">
        <v>20</v>
      </c>
      <c r="I9" s="8">
        <v>0.45</v>
      </c>
      <c r="J9" s="9">
        <v>8500</v>
      </c>
      <c r="K9" s="10">
        <f t="shared" si="0"/>
        <v>3825</v>
      </c>
      <c r="L9" s="10">
        <f t="shared" si="1"/>
        <v>1338.75</v>
      </c>
      <c r="M9" s="11">
        <v>0.35</v>
      </c>
      <c r="O9" s="12"/>
    </row>
    <row r="10" spans="1:15" ht="14.4">
      <c r="A10" s="1"/>
      <c r="B10" s="6" t="s">
        <v>14</v>
      </c>
      <c r="C10" s="6">
        <v>1185732</v>
      </c>
      <c r="D10" s="7">
        <v>44210</v>
      </c>
      <c r="E10" s="6" t="s">
        <v>15</v>
      </c>
      <c r="F10" s="6" t="s">
        <v>16</v>
      </c>
      <c r="G10" s="6" t="s">
        <v>16</v>
      </c>
      <c r="H10" s="6" t="s">
        <v>21</v>
      </c>
      <c r="I10" s="8">
        <v>0.6</v>
      </c>
      <c r="J10" s="9">
        <v>9000</v>
      </c>
      <c r="K10" s="10">
        <f t="shared" si="0"/>
        <v>5400</v>
      </c>
      <c r="L10" s="10">
        <f t="shared" si="1"/>
        <v>1620</v>
      </c>
      <c r="M10" s="11">
        <v>0.3</v>
      </c>
      <c r="O10" s="12"/>
    </row>
    <row r="11" spans="1:15" ht="14.4">
      <c r="A11" s="1"/>
      <c r="B11" s="6" t="s">
        <v>14</v>
      </c>
      <c r="C11" s="6">
        <v>1185732</v>
      </c>
      <c r="D11" s="7">
        <v>44210</v>
      </c>
      <c r="E11" s="6" t="s">
        <v>15</v>
      </c>
      <c r="F11" s="6" t="s">
        <v>16</v>
      </c>
      <c r="G11" s="6" t="s">
        <v>16</v>
      </c>
      <c r="H11" s="6" t="s">
        <v>22</v>
      </c>
      <c r="I11" s="8">
        <v>0.5</v>
      </c>
      <c r="J11" s="9">
        <v>10000</v>
      </c>
      <c r="K11" s="10">
        <f t="shared" si="0"/>
        <v>5000</v>
      </c>
      <c r="L11" s="10">
        <f t="shared" si="1"/>
        <v>1250</v>
      </c>
      <c r="M11" s="11">
        <v>0.25</v>
      </c>
      <c r="O11" s="12"/>
    </row>
    <row r="12" spans="1:15" ht="14.4">
      <c r="A12" s="1"/>
      <c r="B12" s="6" t="s">
        <v>14</v>
      </c>
      <c r="C12" s="6">
        <v>1185732</v>
      </c>
      <c r="D12" s="7">
        <v>44239</v>
      </c>
      <c r="E12" s="6" t="s">
        <v>15</v>
      </c>
      <c r="F12" s="6" t="s">
        <v>16</v>
      </c>
      <c r="G12" s="6" t="s">
        <v>16</v>
      </c>
      <c r="H12" s="6" t="s">
        <v>17</v>
      </c>
      <c r="I12" s="8">
        <v>0.5</v>
      </c>
      <c r="J12" s="9">
        <v>12500</v>
      </c>
      <c r="K12" s="10">
        <f t="shared" si="0"/>
        <v>6250</v>
      </c>
      <c r="L12" s="10">
        <f t="shared" si="1"/>
        <v>3125</v>
      </c>
      <c r="M12" s="11">
        <v>0.5</v>
      </c>
      <c r="O12" s="12"/>
    </row>
    <row r="13" spans="1:15" ht="14.4">
      <c r="A13" s="1"/>
      <c r="B13" s="6" t="s">
        <v>14</v>
      </c>
      <c r="C13" s="6">
        <v>1185732</v>
      </c>
      <c r="D13" s="7">
        <v>44239</v>
      </c>
      <c r="E13" s="6" t="s">
        <v>15</v>
      </c>
      <c r="F13" s="6" t="s">
        <v>16</v>
      </c>
      <c r="G13" s="6" t="s">
        <v>16</v>
      </c>
      <c r="H13" s="6" t="s">
        <v>18</v>
      </c>
      <c r="I13" s="8">
        <v>0.5</v>
      </c>
      <c r="J13" s="9">
        <v>9000</v>
      </c>
      <c r="K13" s="10">
        <f t="shared" si="0"/>
        <v>4500</v>
      </c>
      <c r="L13" s="10">
        <f t="shared" si="1"/>
        <v>1350</v>
      </c>
      <c r="M13" s="11">
        <v>0.3</v>
      </c>
      <c r="O13" s="12"/>
    </row>
    <row r="14" spans="1:15" ht="14.4">
      <c r="A14" s="1"/>
      <c r="B14" s="6" t="s">
        <v>14</v>
      </c>
      <c r="C14" s="6">
        <v>1185732</v>
      </c>
      <c r="D14" s="7">
        <v>44239</v>
      </c>
      <c r="E14" s="6" t="s">
        <v>15</v>
      </c>
      <c r="F14" s="6" t="s">
        <v>16</v>
      </c>
      <c r="G14" s="6" t="s">
        <v>16</v>
      </c>
      <c r="H14" s="6" t="s">
        <v>19</v>
      </c>
      <c r="I14" s="8">
        <v>0.4</v>
      </c>
      <c r="J14" s="9">
        <v>9500</v>
      </c>
      <c r="K14" s="10">
        <f t="shared" si="0"/>
        <v>3800</v>
      </c>
      <c r="L14" s="10">
        <f t="shared" si="1"/>
        <v>1330</v>
      </c>
      <c r="M14" s="11">
        <v>0.35</v>
      </c>
      <c r="O14" s="12"/>
    </row>
    <row r="15" spans="1:15" ht="14.4">
      <c r="A15" s="1"/>
      <c r="B15" s="6" t="s">
        <v>14</v>
      </c>
      <c r="C15" s="6">
        <v>1185732</v>
      </c>
      <c r="D15" s="7">
        <v>44239</v>
      </c>
      <c r="E15" s="6" t="s">
        <v>15</v>
      </c>
      <c r="F15" s="6" t="s">
        <v>16</v>
      </c>
      <c r="G15" s="6" t="s">
        <v>16</v>
      </c>
      <c r="H15" s="6" t="s">
        <v>20</v>
      </c>
      <c r="I15" s="8">
        <v>0.45</v>
      </c>
      <c r="J15" s="9">
        <v>8250</v>
      </c>
      <c r="K15" s="10">
        <f t="shared" si="0"/>
        <v>3712.5</v>
      </c>
      <c r="L15" s="10">
        <f t="shared" si="1"/>
        <v>1299.375</v>
      </c>
      <c r="M15" s="11">
        <v>0.35</v>
      </c>
      <c r="O15" s="12"/>
    </row>
    <row r="16" spans="1:15" ht="14.4">
      <c r="A16" s="1"/>
      <c r="B16" s="6" t="s">
        <v>14</v>
      </c>
      <c r="C16" s="6">
        <v>1185732</v>
      </c>
      <c r="D16" s="7">
        <v>44239</v>
      </c>
      <c r="E16" s="6" t="s">
        <v>15</v>
      </c>
      <c r="F16" s="6" t="s">
        <v>16</v>
      </c>
      <c r="G16" s="6" t="s">
        <v>16</v>
      </c>
      <c r="H16" s="6" t="s">
        <v>21</v>
      </c>
      <c r="I16" s="8">
        <v>0.6</v>
      </c>
      <c r="J16" s="9">
        <v>9000</v>
      </c>
      <c r="K16" s="10">
        <f t="shared" si="0"/>
        <v>5400</v>
      </c>
      <c r="L16" s="10">
        <f t="shared" si="1"/>
        <v>1620</v>
      </c>
      <c r="M16" s="11">
        <v>0.3</v>
      </c>
      <c r="O16" s="12"/>
    </row>
    <row r="17" spans="1:15" ht="14.4">
      <c r="A17" s="1"/>
      <c r="B17" s="6" t="s">
        <v>14</v>
      </c>
      <c r="C17" s="6">
        <v>1185732</v>
      </c>
      <c r="D17" s="7">
        <v>44239</v>
      </c>
      <c r="E17" s="6" t="s">
        <v>15</v>
      </c>
      <c r="F17" s="6" t="s">
        <v>16</v>
      </c>
      <c r="G17" s="6" t="s">
        <v>16</v>
      </c>
      <c r="H17" s="6" t="s">
        <v>22</v>
      </c>
      <c r="I17" s="8">
        <v>0.5</v>
      </c>
      <c r="J17" s="9">
        <v>10000</v>
      </c>
      <c r="K17" s="10">
        <f t="shared" si="0"/>
        <v>5000</v>
      </c>
      <c r="L17" s="10">
        <f t="shared" si="1"/>
        <v>1250</v>
      </c>
      <c r="M17" s="11">
        <v>0.25</v>
      </c>
      <c r="O17" s="12"/>
    </row>
    <row r="18" spans="1:15" ht="14.4">
      <c r="A18" s="1"/>
      <c r="B18" s="6" t="s">
        <v>14</v>
      </c>
      <c r="C18" s="6">
        <v>1185732</v>
      </c>
      <c r="D18" s="7">
        <v>44265</v>
      </c>
      <c r="E18" s="6" t="s">
        <v>15</v>
      </c>
      <c r="F18" s="6" t="s">
        <v>16</v>
      </c>
      <c r="G18" s="6" t="s">
        <v>16</v>
      </c>
      <c r="H18" s="6" t="s">
        <v>17</v>
      </c>
      <c r="I18" s="8">
        <v>0.5</v>
      </c>
      <c r="J18" s="9">
        <v>12200</v>
      </c>
      <c r="K18" s="10">
        <f t="shared" si="0"/>
        <v>6100</v>
      </c>
      <c r="L18" s="10">
        <f t="shared" si="1"/>
        <v>3050</v>
      </c>
      <c r="M18" s="11">
        <v>0.5</v>
      </c>
      <c r="O18" s="12"/>
    </row>
    <row r="19" spans="1:15" ht="14.4">
      <c r="A19" s="1"/>
      <c r="B19" s="6" t="s">
        <v>14</v>
      </c>
      <c r="C19" s="6">
        <v>1185732</v>
      </c>
      <c r="D19" s="7">
        <v>44265</v>
      </c>
      <c r="E19" s="6" t="s">
        <v>15</v>
      </c>
      <c r="F19" s="6" t="s">
        <v>16</v>
      </c>
      <c r="G19" s="6" t="s">
        <v>16</v>
      </c>
      <c r="H19" s="6" t="s">
        <v>18</v>
      </c>
      <c r="I19" s="8">
        <v>0.5</v>
      </c>
      <c r="J19" s="9">
        <v>9250</v>
      </c>
      <c r="K19" s="10">
        <f t="shared" si="0"/>
        <v>4625</v>
      </c>
      <c r="L19" s="10">
        <f t="shared" si="1"/>
        <v>1387.5</v>
      </c>
      <c r="M19" s="11">
        <v>0.3</v>
      </c>
      <c r="O19" s="12"/>
    </row>
    <row r="20" spans="1:15" ht="14.4">
      <c r="A20" s="1"/>
      <c r="B20" s="6" t="s">
        <v>14</v>
      </c>
      <c r="C20" s="6">
        <v>1185732</v>
      </c>
      <c r="D20" s="7">
        <v>44265</v>
      </c>
      <c r="E20" s="6" t="s">
        <v>15</v>
      </c>
      <c r="F20" s="6" t="s">
        <v>16</v>
      </c>
      <c r="G20" s="6" t="s">
        <v>16</v>
      </c>
      <c r="H20" s="6" t="s">
        <v>19</v>
      </c>
      <c r="I20" s="8">
        <v>0.4</v>
      </c>
      <c r="J20" s="9">
        <v>9500</v>
      </c>
      <c r="K20" s="10">
        <f t="shared" si="0"/>
        <v>3800</v>
      </c>
      <c r="L20" s="10">
        <f t="shared" si="1"/>
        <v>1330</v>
      </c>
      <c r="M20" s="11">
        <v>0.35</v>
      </c>
      <c r="O20" s="12"/>
    </row>
    <row r="21" spans="1:15" ht="15.75" customHeight="1">
      <c r="A21" s="1"/>
      <c r="B21" s="6" t="s">
        <v>14</v>
      </c>
      <c r="C21" s="6">
        <v>1185732</v>
      </c>
      <c r="D21" s="7">
        <v>44265</v>
      </c>
      <c r="E21" s="6" t="s">
        <v>15</v>
      </c>
      <c r="F21" s="6" t="s">
        <v>16</v>
      </c>
      <c r="G21" s="6" t="s">
        <v>16</v>
      </c>
      <c r="H21" s="6" t="s">
        <v>20</v>
      </c>
      <c r="I21" s="8">
        <v>0.45</v>
      </c>
      <c r="J21" s="9">
        <v>8000</v>
      </c>
      <c r="K21" s="10">
        <f t="shared" si="0"/>
        <v>3600</v>
      </c>
      <c r="L21" s="10">
        <f t="shared" si="1"/>
        <v>1260</v>
      </c>
      <c r="M21" s="11">
        <v>0.35</v>
      </c>
      <c r="O21" s="12"/>
    </row>
    <row r="22" spans="1:15" ht="15.75" customHeight="1">
      <c r="A22" s="1"/>
      <c r="B22" s="6" t="s">
        <v>14</v>
      </c>
      <c r="C22" s="6">
        <v>1185732</v>
      </c>
      <c r="D22" s="7">
        <v>44265</v>
      </c>
      <c r="E22" s="6" t="s">
        <v>15</v>
      </c>
      <c r="F22" s="6" t="s">
        <v>16</v>
      </c>
      <c r="G22" s="6" t="s">
        <v>16</v>
      </c>
      <c r="H22" s="6" t="s">
        <v>21</v>
      </c>
      <c r="I22" s="8">
        <v>0.6</v>
      </c>
      <c r="J22" s="9">
        <v>8500</v>
      </c>
      <c r="K22" s="10">
        <f t="shared" si="0"/>
        <v>5100</v>
      </c>
      <c r="L22" s="10">
        <f t="shared" si="1"/>
        <v>1530</v>
      </c>
      <c r="M22" s="11">
        <v>0.3</v>
      </c>
      <c r="O22" s="12"/>
    </row>
    <row r="23" spans="1:15" ht="15.75" customHeight="1">
      <c r="A23" s="1"/>
      <c r="B23" s="6" t="s">
        <v>14</v>
      </c>
      <c r="C23" s="6">
        <v>1185732</v>
      </c>
      <c r="D23" s="7">
        <v>44265</v>
      </c>
      <c r="E23" s="6" t="s">
        <v>15</v>
      </c>
      <c r="F23" s="6" t="s">
        <v>16</v>
      </c>
      <c r="G23" s="6" t="s">
        <v>16</v>
      </c>
      <c r="H23" s="6" t="s">
        <v>22</v>
      </c>
      <c r="I23" s="8">
        <v>0.5</v>
      </c>
      <c r="J23" s="9">
        <v>9500</v>
      </c>
      <c r="K23" s="10">
        <f t="shared" si="0"/>
        <v>4750</v>
      </c>
      <c r="L23" s="10">
        <f t="shared" si="1"/>
        <v>1187.5</v>
      </c>
      <c r="M23" s="11">
        <v>0.25</v>
      </c>
      <c r="O23" s="12"/>
    </row>
    <row r="24" spans="1:15" ht="15.75" customHeight="1">
      <c r="A24" s="1"/>
      <c r="B24" s="6" t="s">
        <v>14</v>
      </c>
      <c r="C24" s="6">
        <v>1185732</v>
      </c>
      <c r="D24" s="7">
        <v>44297</v>
      </c>
      <c r="E24" s="6" t="s">
        <v>15</v>
      </c>
      <c r="F24" s="6" t="s">
        <v>16</v>
      </c>
      <c r="G24" s="6" t="s">
        <v>16</v>
      </c>
      <c r="H24" s="6" t="s">
        <v>17</v>
      </c>
      <c r="I24" s="8">
        <v>0.5</v>
      </c>
      <c r="J24" s="9">
        <v>12000</v>
      </c>
      <c r="K24" s="10">
        <f t="shared" si="0"/>
        <v>6000</v>
      </c>
      <c r="L24" s="10">
        <f t="shared" si="1"/>
        <v>3000</v>
      </c>
      <c r="M24" s="11">
        <v>0.5</v>
      </c>
      <c r="O24" s="12"/>
    </row>
    <row r="25" spans="1:15" ht="15.75" customHeight="1">
      <c r="A25" s="1"/>
      <c r="B25" s="6" t="s">
        <v>14</v>
      </c>
      <c r="C25" s="6">
        <v>1185732</v>
      </c>
      <c r="D25" s="7">
        <v>44297</v>
      </c>
      <c r="E25" s="6" t="s">
        <v>15</v>
      </c>
      <c r="F25" s="6" t="s">
        <v>16</v>
      </c>
      <c r="G25" s="6" t="s">
        <v>16</v>
      </c>
      <c r="H25" s="6" t="s">
        <v>18</v>
      </c>
      <c r="I25" s="8">
        <v>0.5</v>
      </c>
      <c r="J25" s="9">
        <v>9000</v>
      </c>
      <c r="K25" s="10">
        <f t="shared" si="0"/>
        <v>4500</v>
      </c>
      <c r="L25" s="10">
        <f t="shared" si="1"/>
        <v>1350</v>
      </c>
      <c r="M25" s="11">
        <v>0.3</v>
      </c>
      <c r="O25" s="12"/>
    </row>
    <row r="26" spans="1:15" ht="15.75" customHeight="1">
      <c r="A26" s="1"/>
      <c r="B26" s="6" t="s">
        <v>14</v>
      </c>
      <c r="C26" s="6">
        <v>1185732</v>
      </c>
      <c r="D26" s="7">
        <v>44297</v>
      </c>
      <c r="E26" s="6" t="s">
        <v>15</v>
      </c>
      <c r="F26" s="6" t="s">
        <v>16</v>
      </c>
      <c r="G26" s="6" t="s">
        <v>16</v>
      </c>
      <c r="H26" s="6" t="s">
        <v>19</v>
      </c>
      <c r="I26" s="8">
        <v>0.4</v>
      </c>
      <c r="J26" s="9">
        <v>9000</v>
      </c>
      <c r="K26" s="10">
        <f t="shared" si="0"/>
        <v>3600</v>
      </c>
      <c r="L26" s="10">
        <f t="shared" si="1"/>
        <v>1260</v>
      </c>
      <c r="M26" s="11">
        <v>0.35</v>
      </c>
      <c r="O26" s="12"/>
    </row>
    <row r="27" spans="1:15" ht="15.75" customHeight="1">
      <c r="A27" s="1"/>
      <c r="B27" s="6" t="s">
        <v>14</v>
      </c>
      <c r="C27" s="6">
        <v>1185732</v>
      </c>
      <c r="D27" s="7">
        <v>44297</v>
      </c>
      <c r="E27" s="6" t="s">
        <v>15</v>
      </c>
      <c r="F27" s="6" t="s">
        <v>16</v>
      </c>
      <c r="G27" s="6" t="s">
        <v>16</v>
      </c>
      <c r="H27" s="6" t="s">
        <v>20</v>
      </c>
      <c r="I27" s="8">
        <v>0.45</v>
      </c>
      <c r="J27" s="9">
        <v>8250</v>
      </c>
      <c r="K27" s="10">
        <f t="shared" si="0"/>
        <v>3712.5</v>
      </c>
      <c r="L27" s="10">
        <f t="shared" si="1"/>
        <v>1299.375</v>
      </c>
      <c r="M27" s="11">
        <v>0.35</v>
      </c>
      <c r="O27" s="12"/>
    </row>
    <row r="28" spans="1:15" ht="15.75" customHeight="1">
      <c r="A28" s="1"/>
      <c r="B28" s="6" t="s">
        <v>14</v>
      </c>
      <c r="C28" s="6">
        <v>1185732</v>
      </c>
      <c r="D28" s="7">
        <v>44297</v>
      </c>
      <c r="E28" s="6" t="s">
        <v>15</v>
      </c>
      <c r="F28" s="6" t="s">
        <v>16</v>
      </c>
      <c r="G28" s="6" t="s">
        <v>16</v>
      </c>
      <c r="H28" s="6" t="s">
        <v>21</v>
      </c>
      <c r="I28" s="8">
        <v>0.6</v>
      </c>
      <c r="J28" s="9">
        <v>8250</v>
      </c>
      <c r="K28" s="10">
        <f t="shared" si="0"/>
        <v>4950</v>
      </c>
      <c r="L28" s="10">
        <f t="shared" si="1"/>
        <v>1485</v>
      </c>
      <c r="M28" s="11">
        <v>0.3</v>
      </c>
      <c r="O28" s="12"/>
    </row>
    <row r="29" spans="1:15" ht="15.75" customHeight="1">
      <c r="A29" s="1"/>
      <c r="B29" s="6" t="s">
        <v>14</v>
      </c>
      <c r="C29" s="6">
        <v>1185732</v>
      </c>
      <c r="D29" s="7">
        <v>44297</v>
      </c>
      <c r="E29" s="6" t="s">
        <v>15</v>
      </c>
      <c r="F29" s="6" t="s">
        <v>16</v>
      </c>
      <c r="G29" s="6" t="s">
        <v>16</v>
      </c>
      <c r="H29" s="6" t="s">
        <v>22</v>
      </c>
      <c r="I29" s="8">
        <v>0.5</v>
      </c>
      <c r="J29" s="9">
        <v>9500</v>
      </c>
      <c r="K29" s="10">
        <f t="shared" si="0"/>
        <v>4750</v>
      </c>
      <c r="L29" s="10">
        <f t="shared" si="1"/>
        <v>1187.5</v>
      </c>
      <c r="M29" s="11">
        <v>0.25</v>
      </c>
      <c r="O29" s="12"/>
    </row>
    <row r="30" spans="1:15" ht="15.75" customHeight="1">
      <c r="A30" s="1"/>
      <c r="B30" s="6" t="s">
        <v>14</v>
      </c>
      <c r="C30" s="6">
        <v>1185732</v>
      </c>
      <c r="D30" s="7">
        <v>44326</v>
      </c>
      <c r="E30" s="6" t="s">
        <v>15</v>
      </c>
      <c r="F30" s="6" t="s">
        <v>16</v>
      </c>
      <c r="G30" s="6" t="s">
        <v>16</v>
      </c>
      <c r="H30" s="6" t="s">
        <v>17</v>
      </c>
      <c r="I30" s="8">
        <v>0.6</v>
      </c>
      <c r="J30" s="9">
        <v>12200</v>
      </c>
      <c r="K30" s="10">
        <f t="shared" si="0"/>
        <v>7320</v>
      </c>
      <c r="L30" s="10">
        <f t="shared" si="1"/>
        <v>3660</v>
      </c>
      <c r="M30" s="11">
        <v>0.5</v>
      </c>
      <c r="O30" s="12"/>
    </row>
    <row r="31" spans="1:15" ht="15.75" customHeight="1">
      <c r="A31" s="1"/>
      <c r="B31" s="6" t="s">
        <v>14</v>
      </c>
      <c r="C31" s="6">
        <v>1185732</v>
      </c>
      <c r="D31" s="7">
        <v>44326</v>
      </c>
      <c r="E31" s="6" t="s">
        <v>15</v>
      </c>
      <c r="F31" s="6" t="s">
        <v>16</v>
      </c>
      <c r="G31" s="6" t="s">
        <v>16</v>
      </c>
      <c r="H31" s="6" t="s">
        <v>18</v>
      </c>
      <c r="I31" s="8">
        <v>0.55000000000000004</v>
      </c>
      <c r="J31" s="9">
        <v>9250</v>
      </c>
      <c r="K31" s="10">
        <f t="shared" si="0"/>
        <v>5087.5</v>
      </c>
      <c r="L31" s="10">
        <f t="shared" si="1"/>
        <v>1526.25</v>
      </c>
      <c r="M31" s="11">
        <v>0.3</v>
      </c>
      <c r="O31" s="12"/>
    </row>
    <row r="32" spans="1:15" ht="15.75" customHeight="1">
      <c r="A32" s="1"/>
      <c r="B32" s="6" t="s">
        <v>14</v>
      </c>
      <c r="C32" s="6">
        <v>1185732</v>
      </c>
      <c r="D32" s="7">
        <v>44326</v>
      </c>
      <c r="E32" s="6" t="s">
        <v>15</v>
      </c>
      <c r="F32" s="6" t="s">
        <v>16</v>
      </c>
      <c r="G32" s="6" t="s">
        <v>16</v>
      </c>
      <c r="H32" s="6" t="s">
        <v>19</v>
      </c>
      <c r="I32" s="8">
        <v>0.5</v>
      </c>
      <c r="J32" s="9">
        <v>9000</v>
      </c>
      <c r="K32" s="10">
        <f t="shared" si="0"/>
        <v>4500</v>
      </c>
      <c r="L32" s="10">
        <f t="shared" si="1"/>
        <v>1575</v>
      </c>
      <c r="M32" s="11">
        <v>0.35</v>
      </c>
      <c r="O32" s="12"/>
    </row>
    <row r="33" spans="1:15" ht="15.75" customHeight="1">
      <c r="A33" s="1"/>
      <c r="B33" s="6" t="s">
        <v>14</v>
      </c>
      <c r="C33" s="6">
        <v>1185732</v>
      </c>
      <c r="D33" s="7">
        <v>44326</v>
      </c>
      <c r="E33" s="6" t="s">
        <v>15</v>
      </c>
      <c r="F33" s="6" t="s">
        <v>16</v>
      </c>
      <c r="G33" s="6" t="s">
        <v>16</v>
      </c>
      <c r="H33" s="6" t="s">
        <v>20</v>
      </c>
      <c r="I33" s="8">
        <v>0.5</v>
      </c>
      <c r="J33" s="9">
        <v>8500</v>
      </c>
      <c r="K33" s="10">
        <f t="shared" si="0"/>
        <v>4250</v>
      </c>
      <c r="L33" s="10">
        <f t="shared" si="1"/>
        <v>1487.5</v>
      </c>
      <c r="M33" s="11">
        <v>0.35</v>
      </c>
      <c r="O33" s="12"/>
    </row>
    <row r="34" spans="1:15" ht="15.75" customHeight="1">
      <c r="A34" s="1"/>
      <c r="B34" s="6" t="s">
        <v>14</v>
      </c>
      <c r="C34" s="6">
        <v>1185732</v>
      </c>
      <c r="D34" s="7">
        <v>44326</v>
      </c>
      <c r="E34" s="6" t="s">
        <v>15</v>
      </c>
      <c r="F34" s="6" t="s">
        <v>16</v>
      </c>
      <c r="G34" s="6" t="s">
        <v>16</v>
      </c>
      <c r="H34" s="6" t="s">
        <v>21</v>
      </c>
      <c r="I34" s="8">
        <v>0.6</v>
      </c>
      <c r="J34" s="9">
        <v>8750</v>
      </c>
      <c r="K34" s="10">
        <f t="shared" si="0"/>
        <v>5250</v>
      </c>
      <c r="L34" s="10">
        <f t="shared" si="1"/>
        <v>1575</v>
      </c>
      <c r="M34" s="11">
        <v>0.3</v>
      </c>
      <c r="O34" s="12"/>
    </row>
    <row r="35" spans="1:15" ht="15.75" customHeight="1">
      <c r="A35" s="1"/>
      <c r="B35" s="6" t="s">
        <v>14</v>
      </c>
      <c r="C35" s="6">
        <v>1185732</v>
      </c>
      <c r="D35" s="7">
        <v>44326</v>
      </c>
      <c r="E35" s="6" t="s">
        <v>15</v>
      </c>
      <c r="F35" s="6" t="s">
        <v>16</v>
      </c>
      <c r="G35" s="6" t="s">
        <v>16</v>
      </c>
      <c r="H35" s="6" t="s">
        <v>22</v>
      </c>
      <c r="I35" s="8">
        <v>0.65</v>
      </c>
      <c r="J35" s="9">
        <v>10000</v>
      </c>
      <c r="K35" s="10">
        <f t="shared" si="0"/>
        <v>6500</v>
      </c>
      <c r="L35" s="10">
        <f t="shared" si="1"/>
        <v>1625</v>
      </c>
      <c r="M35" s="11">
        <v>0.25</v>
      </c>
      <c r="O35" s="12"/>
    </row>
    <row r="36" spans="1:15" ht="15.75" customHeight="1">
      <c r="A36" s="1"/>
      <c r="B36" s="6" t="s">
        <v>14</v>
      </c>
      <c r="C36" s="6">
        <v>1185732</v>
      </c>
      <c r="D36" s="7">
        <v>44359</v>
      </c>
      <c r="E36" s="6" t="s">
        <v>15</v>
      </c>
      <c r="F36" s="6" t="s">
        <v>16</v>
      </c>
      <c r="G36" s="6" t="s">
        <v>16</v>
      </c>
      <c r="H36" s="6" t="s">
        <v>17</v>
      </c>
      <c r="I36" s="8">
        <v>0.6</v>
      </c>
      <c r="J36" s="9">
        <v>12500</v>
      </c>
      <c r="K36" s="10">
        <f t="shared" si="0"/>
        <v>7500</v>
      </c>
      <c r="L36" s="10">
        <f t="shared" si="1"/>
        <v>3750</v>
      </c>
      <c r="M36" s="11">
        <v>0.5</v>
      </c>
      <c r="O36" s="12"/>
    </row>
    <row r="37" spans="1:15" ht="15.75" customHeight="1">
      <c r="A37" s="1"/>
      <c r="B37" s="6" t="s">
        <v>14</v>
      </c>
      <c r="C37" s="6">
        <v>1185732</v>
      </c>
      <c r="D37" s="7">
        <v>44359</v>
      </c>
      <c r="E37" s="6" t="s">
        <v>15</v>
      </c>
      <c r="F37" s="6" t="s">
        <v>16</v>
      </c>
      <c r="G37" s="6" t="s">
        <v>16</v>
      </c>
      <c r="H37" s="6" t="s">
        <v>18</v>
      </c>
      <c r="I37" s="8">
        <v>0.55000000000000004</v>
      </c>
      <c r="J37" s="9">
        <v>10000</v>
      </c>
      <c r="K37" s="10">
        <f t="shared" si="0"/>
        <v>5500</v>
      </c>
      <c r="L37" s="10">
        <f t="shared" si="1"/>
        <v>1650</v>
      </c>
      <c r="M37" s="11">
        <v>0.3</v>
      </c>
      <c r="O37" s="12"/>
    </row>
    <row r="38" spans="1:15" ht="15.75" customHeight="1">
      <c r="A38" s="1"/>
      <c r="B38" s="6" t="s">
        <v>14</v>
      </c>
      <c r="C38" s="6">
        <v>1185732</v>
      </c>
      <c r="D38" s="7">
        <v>44359</v>
      </c>
      <c r="E38" s="6" t="s">
        <v>15</v>
      </c>
      <c r="F38" s="6" t="s">
        <v>16</v>
      </c>
      <c r="G38" s="6" t="s">
        <v>16</v>
      </c>
      <c r="H38" s="6" t="s">
        <v>19</v>
      </c>
      <c r="I38" s="8">
        <v>0.5</v>
      </c>
      <c r="J38" s="9">
        <v>9250</v>
      </c>
      <c r="K38" s="10">
        <f t="shared" si="0"/>
        <v>4625</v>
      </c>
      <c r="L38" s="10">
        <f t="shared" si="1"/>
        <v>1618.75</v>
      </c>
      <c r="M38" s="11">
        <v>0.35</v>
      </c>
      <c r="O38" s="12"/>
    </row>
    <row r="39" spans="1:15" ht="15.75" customHeight="1">
      <c r="A39" s="1"/>
      <c r="B39" s="6" t="s">
        <v>14</v>
      </c>
      <c r="C39" s="6">
        <v>1185732</v>
      </c>
      <c r="D39" s="7">
        <v>44359</v>
      </c>
      <c r="E39" s="6" t="s">
        <v>15</v>
      </c>
      <c r="F39" s="6" t="s">
        <v>16</v>
      </c>
      <c r="G39" s="6" t="s">
        <v>16</v>
      </c>
      <c r="H39" s="6" t="s">
        <v>20</v>
      </c>
      <c r="I39" s="8">
        <v>0.5</v>
      </c>
      <c r="J39" s="9">
        <v>9000</v>
      </c>
      <c r="K39" s="10">
        <f t="shared" si="0"/>
        <v>4500</v>
      </c>
      <c r="L39" s="10">
        <f t="shared" si="1"/>
        <v>1575</v>
      </c>
      <c r="M39" s="11">
        <v>0.35</v>
      </c>
      <c r="O39" s="12"/>
    </row>
    <row r="40" spans="1:15" ht="15.75" customHeight="1">
      <c r="A40" s="1"/>
      <c r="B40" s="6" t="s">
        <v>14</v>
      </c>
      <c r="C40" s="6">
        <v>1185732</v>
      </c>
      <c r="D40" s="7">
        <v>44359</v>
      </c>
      <c r="E40" s="6" t="s">
        <v>15</v>
      </c>
      <c r="F40" s="6" t="s">
        <v>16</v>
      </c>
      <c r="G40" s="6" t="s">
        <v>16</v>
      </c>
      <c r="H40" s="6" t="s">
        <v>21</v>
      </c>
      <c r="I40" s="8">
        <v>0.6</v>
      </c>
      <c r="J40" s="9">
        <v>9000</v>
      </c>
      <c r="K40" s="10">
        <f t="shared" si="0"/>
        <v>5400</v>
      </c>
      <c r="L40" s="10">
        <f t="shared" si="1"/>
        <v>1620</v>
      </c>
      <c r="M40" s="11">
        <v>0.3</v>
      </c>
      <c r="O40" s="12"/>
    </row>
    <row r="41" spans="1:15" ht="15.75" customHeight="1">
      <c r="A41" s="1"/>
      <c r="B41" s="6" t="s">
        <v>14</v>
      </c>
      <c r="C41" s="6">
        <v>1185732</v>
      </c>
      <c r="D41" s="7">
        <v>44359</v>
      </c>
      <c r="E41" s="6" t="s">
        <v>15</v>
      </c>
      <c r="F41" s="6" t="s">
        <v>16</v>
      </c>
      <c r="G41" s="6" t="s">
        <v>16</v>
      </c>
      <c r="H41" s="6" t="s">
        <v>22</v>
      </c>
      <c r="I41" s="8">
        <v>0.65</v>
      </c>
      <c r="J41" s="9">
        <v>10500</v>
      </c>
      <c r="K41" s="10">
        <f t="shared" si="0"/>
        <v>6825</v>
      </c>
      <c r="L41" s="10">
        <f t="shared" si="1"/>
        <v>1706.25</v>
      </c>
      <c r="M41" s="11">
        <v>0.25</v>
      </c>
      <c r="O41" s="12"/>
    </row>
    <row r="42" spans="1:15" ht="15.75" customHeight="1">
      <c r="A42" s="1"/>
      <c r="B42" s="6" t="s">
        <v>14</v>
      </c>
      <c r="C42" s="6">
        <v>1185732</v>
      </c>
      <c r="D42" s="7">
        <v>44387</v>
      </c>
      <c r="E42" s="6" t="s">
        <v>15</v>
      </c>
      <c r="F42" s="6" t="s">
        <v>16</v>
      </c>
      <c r="G42" s="6" t="s">
        <v>16</v>
      </c>
      <c r="H42" s="6" t="s">
        <v>17</v>
      </c>
      <c r="I42" s="8">
        <v>0.6</v>
      </c>
      <c r="J42" s="9">
        <v>12750</v>
      </c>
      <c r="K42" s="10">
        <f t="shared" si="0"/>
        <v>7650</v>
      </c>
      <c r="L42" s="10">
        <f t="shared" si="1"/>
        <v>3825</v>
      </c>
      <c r="M42" s="11">
        <v>0.5</v>
      </c>
      <c r="O42" s="12"/>
    </row>
    <row r="43" spans="1:15" ht="15.75" customHeight="1">
      <c r="A43" s="1"/>
      <c r="B43" s="6" t="s">
        <v>14</v>
      </c>
      <c r="C43" s="6">
        <v>1185732</v>
      </c>
      <c r="D43" s="7">
        <v>44387</v>
      </c>
      <c r="E43" s="6" t="s">
        <v>15</v>
      </c>
      <c r="F43" s="6" t="s">
        <v>16</v>
      </c>
      <c r="G43" s="6" t="s">
        <v>16</v>
      </c>
      <c r="H43" s="6" t="s">
        <v>18</v>
      </c>
      <c r="I43" s="8">
        <v>0.55000000000000004</v>
      </c>
      <c r="J43" s="9">
        <v>10250</v>
      </c>
      <c r="K43" s="10">
        <f t="shared" si="0"/>
        <v>5637.5000000000009</v>
      </c>
      <c r="L43" s="10">
        <f t="shared" si="1"/>
        <v>1691.2500000000002</v>
      </c>
      <c r="M43" s="11">
        <v>0.3</v>
      </c>
      <c r="O43" s="12"/>
    </row>
    <row r="44" spans="1:15" ht="15.75" customHeight="1">
      <c r="A44" s="1"/>
      <c r="B44" s="6" t="s">
        <v>14</v>
      </c>
      <c r="C44" s="6">
        <v>1185732</v>
      </c>
      <c r="D44" s="7">
        <v>44387</v>
      </c>
      <c r="E44" s="6" t="s">
        <v>15</v>
      </c>
      <c r="F44" s="6" t="s">
        <v>16</v>
      </c>
      <c r="G44" s="6" t="s">
        <v>16</v>
      </c>
      <c r="H44" s="6" t="s">
        <v>19</v>
      </c>
      <c r="I44" s="8">
        <v>0.5</v>
      </c>
      <c r="J44" s="9">
        <v>9500</v>
      </c>
      <c r="K44" s="10">
        <f t="shared" si="0"/>
        <v>4750</v>
      </c>
      <c r="L44" s="10">
        <f t="shared" si="1"/>
        <v>1662.5</v>
      </c>
      <c r="M44" s="11">
        <v>0.35</v>
      </c>
      <c r="O44" s="12"/>
    </row>
    <row r="45" spans="1:15" ht="15.75" customHeight="1">
      <c r="A45" s="1"/>
      <c r="B45" s="6" t="s">
        <v>14</v>
      </c>
      <c r="C45" s="6">
        <v>1185732</v>
      </c>
      <c r="D45" s="7">
        <v>44387</v>
      </c>
      <c r="E45" s="6" t="s">
        <v>15</v>
      </c>
      <c r="F45" s="6" t="s">
        <v>16</v>
      </c>
      <c r="G45" s="6" t="s">
        <v>16</v>
      </c>
      <c r="H45" s="6" t="s">
        <v>20</v>
      </c>
      <c r="I45" s="8">
        <v>0.5</v>
      </c>
      <c r="J45" s="9">
        <v>9000</v>
      </c>
      <c r="K45" s="10">
        <f t="shared" si="0"/>
        <v>4500</v>
      </c>
      <c r="L45" s="10">
        <f t="shared" si="1"/>
        <v>1575</v>
      </c>
      <c r="M45" s="11">
        <v>0.35</v>
      </c>
      <c r="O45" s="12"/>
    </row>
    <row r="46" spans="1:15" ht="15.75" customHeight="1">
      <c r="A46" s="1"/>
      <c r="B46" s="6" t="s">
        <v>14</v>
      </c>
      <c r="C46" s="6">
        <v>1185732</v>
      </c>
      <c r="D46" s="7">
        <v>44387</v>
      </c>
      <c r="E46" s="6" t="s">
        <v>15</v>
      </c>
      <c r="F46" s="6" t="s">
        <v>16</v>
      </c>
      <c r="G46" s="6" t="s">
        <v>16</v>
      </c>
      <c r="H46" s="6" t="s">
        <v>21</v>
      </c>
      <c r="I46" s="8">
        <v>0.6</v>
      </c>
      <c r="J46" s="9">
        <v>9250</v>
      </c>
      <c r="K46" s="10">
        <f t="shared" si="0"/>
        <v>5550</v>
      </c>
      <c r="L46" s="10">
        <f t="shared" si="1"/>
        <v>1665</v>
      </c>
      <c r="M46" s="11">
        <v>0.3</v>
      </c>
      <c r="O46" s="12"/>
    </row>
    <row r="47" spans="1:15" ht="15.75" customHeight="1">
      <c r="A47" s="1"/>
      <c r="B47" s="6" t="s">
        <v>14</v>
      </c>
      <c r="C47" s="6">
        <v>1185732</v>
      </c>
      <c r="D47" s="7">
        <v>44387</v>
      </c>
      <c r="E47" s="6" t="s">
        <v>15</v>
      </c>
      <c r="F47" s="6" t="s">
        <v>16</v>
      </c>
      <c r="G47" s="6" t="s">
        <v>16</v>
      </c>
      <c r="H47" s="6" t="s">
        <v>22</v>
      </c>
      <c r="I47" s="8">
        <v>0.65</v>
      </c>
      <c r="J47" s="9">
        <v>11000</v>
      </c>
      <c r="K47" s="10">
        <f t="shared" si="0"/>
        <v>7150</v>
      </c>
      <c r="L47" s="10">
        <f t="shared" si="1"/>
        <v>1787.5</v>
      </c>
      <c r="M47" s="11">
        <v>0.25</v>
      </c>
      <c r="O47" s="12"/>
    </row>
    <row r="48" spans="1:15" ht="15.75" customHeight="1">
      <c r="A48" s="1"/>
      <c r="B48" s="6" t="s">
        <v>14</v>
      </c>
      <c r="C48" s="6">
        <v>1185732</v>
      </c>
      <c r="D48" s="7">
        <v>44419</v>
      </c>
      <c r="E48" s="6" t="s">
        <v>15</v>
      </c>
      <c r="F48" s="6" t="s">
        <v>16</v>
      </c>
      <c r="G48" s="6" t="s">
        <v>16</v>
      </c>
      <c r="H48" s="6" t="s">
        <v>17</v>
      </c>
      <c r="I48" s="8">
        <v>0.6</v>
      </c>
      <c r="J48" s="9">
        <v>12500</v>
      </c>
      <c r="K48" s="10">
        <f t="shared" si="0"/>
        <v>7500</v>
      </c>
      <c r="L48" s="10">
        <f t="shared" si="1"/>
        <v>3750</v>
      </c>
      <c r="M48" s="11">
        <v>0.5</v>
      </c>
      <c r="O48" s="12"/>
    </row>
    <row r="49" spans="1:15" ht="15.75" customHeight="1">
      <c r="A49" s="1"/>
      <c r="B49" s="6" t="s">
        <v>14</v>
      </c>
      <c r="C49" s="6">
        <v>1185732</v>
      </c>
      <c r="D49" s="7">
        <v>44419</v>
      </c>
      <c r="E49" s="6" t="s">
        <v>15</v>
      </c>
      <c r="F49" s="6" t="s">
        <v>16</v>
      </c>
      <c r="G49" s="6" t="s">
        <v>16</v>
      </c>
      <c r="H49" s="6" t="s">
        <v>18</v>
      </c>
      <c r="I49" s="8">
        <v>0.55000000000000004</v>
      </c>
      <c r="J49" s="9">
        <v>10250</v>
      </c>
      <c r="K49" s="10">
        <f t="shared" si="0"/>
        <v>5637.5000000000009</v>
      </c>
      <c r="L49" s="10">
        <f t="shared" si="1"/>
        <v>1691.2500000000002</v>
      </c>
      <c r="M49" s="11">
        <v>0.3</v>
      </c>
      <c r="O49" s="12"/>
    </row>
    <row r="50" spans="1:15" ht="15.75" customHeight="1">
      <c r="A50" s="1"/>
      <c r="B50" s="6" t="s">
        <v>14</v>
      </c>
      <c r="C50" s="6">
        <v>1185732</v>
      </c>
      <c r="D50" s="7">
        <v>44419</v>
      </c>
      <c r="E50" s="6" t="s">
        <v>15</v>
      </c>
      <c r="F50" s="6" t="s">
        <v>16</v>
      </c>
      <c r="G50" s="6" t="s">
        <v>16</v>
      </c>
      <c r="H50" s="6" t="s">
        <v>19</v>
      </c>
      <c r="I50" s="8">
        <v>0.5</v>
      </c>
      <c r="J50" s="9">
        <v>9500</v>
      </c>
      <c r="K50" s="10">
        <f t="shared" si="0"/>
        <v>4750</v>
      </c>
      <c r="L50" s="10">
        <f t="shared" si="1"/>
        <v>1662.5</v>
      </c>
      <c r="M50" s="11">
        <v>0.35</v>
      </c>
      <c r="O50" s="12"/>
    </row>
    <row r="51" spans="1:15" ht="15.75" customHeight="1">
      <c r="A51" s="1"/>
      <c r="B51" s="6" t="s">
        <v>14</v>
      </c>
      <c r="C51" s="6">
        <v>1185732</v>
      </c>
      <c r="D51" s="7">
        <v>44419</v>
      </c>
      <c r="E51" s="6" t="s">
        <v>15</v>
      </c>
      <c r="F51" s="6" t="s">
        <v>16</v>
      </c>
      <c r="G51" s="6" t="s">
        <v>16</v>
      </c>
      <c r="H51" s="6" t="s">
        <v>20</v>
      </c>
      <c r="I51" s="8">
        <v>0.5</v>
      </c>
      <c r="J51" s="9">
        <v>9250</v>
      </c>
      <c r="K51" s="10">
        <f t="shared" si="0"/>
        <v>4625</v>
      </c>
      <c r="L51" s="10">
        <f t="shared" si="1"/>
        <v>1618.75</v>
      </c>
      <c r="M51" s="11">
        <v>0.35</v>
      </c>
      <c r="O51" s="12"/>
    </row>
    <row r="52" spans="1:15" ht="15.75" customHeight="1">
      <c r="A52" s="1"/>
      <c r="B52" s="6" t="s">
        <v>14</v>
      </c>
      <c r="C52" s="6">
        <v>1185732</v>
      </c>
      <c r="D52" s="7">
        <v>44419</v>
      </c>
      <c r="E52" s="6" t="s">
        <v>15</v>
      </c>
      <c r="F52" s="6" t="s">
        <v>16</v>
      </c>
      <c r="G52" s="6" t="s">
        <v>16</v>
      </c>
      <c r="H52" s="6" t="s">
        <v>21</v>
      </c>
      <c r="I52" s="8">
        <v>0.6</v>
      </c>
      <c r="J52" s="9">
        <v>9000</v>
      </c>
      <c r="K52" s="10">
        <f t="shared" si="0"/>
        <v>5400</v>
      </c>
      <c r="L52" s="10">
        <f t="shared" si="1"/>
        <v>1620</v>
      </c>
      <c r="M52" s="11">
        <v>0.3</v>
      </c>
      <c r="O52" s="12"/>
    </row>
    <row r="53" spans="1:15" ht="15.75" customHeight="1">
      <c r="A53" s="1"/>
      <c r="B53" s="6" t="s">
        <v>14</v>
      </c>
      <c r="C53" s="6">
        <v>1185732</v>
      </c>
      <c r="D53" s="7">
        <v>44419</v>
      </c>
      <c r="E53" s="6" t="s">
        <v>15</v>
      </c>
      <c r="F53" s="6" t="s">
        <v>16</v>
      </c>
      <c r="G53" s="6" t="s">
        <v>16</v>
      </c>
      <c r="H53" s="6" t="s">
        <v>22</v>
      </c>
      <c r="I53" s="8">
        <v>0.65</v>
      </c>
      <c r="J53" s="9">
        <v>10750</v>
      </c>
      <c r="K53" s="10">
        <f t="shared" si="0"/>
        <v>6987.5</v>
      </c>
      <c r="L53" s="10">
        <f t="shared" si="1"/>
        <v>1746.875</v>
      </c>
      <c r="M53" s="11">
        <v>0.25</v>
      </c>
      <c r="O53" s="12"/>
    </row>
    <row r="54" spans="1:15" ht="15.75" customHeight="1">
      <c r="A54" s="1"/>
      <c r="B54" s="6" t="s">
        <v>14</v>
      </c>
      <c r="C54" s="6">
        <v>1185732</v>
      </c>
      <c r="D54" s="7">
        <v>44449</v>
      </c>
      <c r="E54" s="6" t="s">
        <v>15</v>
      </c>
      <c r="F54" s="6" t="s">
        <v>16</v>
      </c>
      <c r="G54" s="6" t="s">
        <v>16</v>
      </c>
      <c r="H54" s="6" t="s">
        <v>17</v>
      </c>
      <c r="I54" s="8">
        <v>0.6</v>
      </c>
      <c r="J54" s="9">
        <v>12000</v>
      </c>
      <c r="K54" s="10">
        <f t="shared" si="0"/>
        <v>7200</v>
      </c>
      <c r="L54" s="10">
        <f t="shared" si="1"/>
        <v>3600</v>
      </c>
      <c r="M54" s="11">
        <v>0.5</v>
      </c>
      <c r="O54" s="12"/>
    </row>
    <row r="55" spans="1:15" ht="15.75" customHeight="1">
      <c r="A55" s="1"/>
      <c r="B55" s="6" t="s">
        <v>14</v>
      </c>
      <c r="C55" s="6">
        <v>1185732</v>
      </c>
      <c r="D55" s="7">
        <v>44449</v>
      </c>
      <c r="E55" s="6" t="s">
        <v>15</v>
      </c>
      <c r="F55" s="6" t="s">
        <v>16</v>
      </c>
      <c r="G55" s="6" t="s">
        <v>16</v>
      </c>
      <c r="H55" s="6" t="s">
        <v>18</v>
      </c>
      <c r="I55" s="8">
        <v>0.55000000000000004</v>
      </c>
      <c r="J55" s="9">
        <v>10000</v>
      </c>
      <c r="K55" s="10">
        <f t="shared" si="0"/>
        <v>5500</v>
      </c>
      <c r="L55" s="10">
        <f t="shared" si="1"/>
        <v>1650</v>
      </c>
      <c r="M55" s="11">
        <v>0.3</v>
      </c>
      <c r="O55" s="12"/>
    </row>
    <row r="56" spans="1:15" ht="15.75" customHeight="1">
      <c r="A56" s="1"/>
      <c r="B56" s="6" t="s">
        <v>14</v>
      </c>
      <c r="C56" s="6">
        <v>1185732</v>
      </c>
      <c r="D56" s="7">
        <v>44449</v>
      </c>
      <c r="E56" s="6" t="s">
        <v>15</v>
      </c>
      <c r="F56" s="6" t="s">
        <v>16</v>
      </c>
      <c r="G56" s="6" t="s">
        <v>16</v>
      </c>
      <c r="H56" s="6" t="s">
        <v>19</v>
      </c>
      <c r="I56" s="8">
        <v>0.5</v>
      </c>
      <c r="J56" s="9">
        <v>9250</v>
      </c>
      <c r="K56" s="10">
        <f t="shared" si="0"/>
        <v>4625</v>
      </c>
      <c r="L56" s="10">
        <f t="shared" si="1"/>
        <v>1618.75</v>
      </c>
      <c r="M56" s="11">
        <v>0.35</v>
      </c>
      <c r="O56" s="12"/>
    </row>
    <row r="57" spans="1:15" ht="15.75" customHeight="1">
      <c r="A57" s="1"/>
      <c r="B57" s="6" t="s">
        <v>14</v>
      </c>
      <c r="C57" s="6">
        <v>1185732</v>
      </c>
      <c r="D57" s="7">
        <v>44449</v>
      </c>
      <c r="E57" s="6" t="s">
        <v>15</v>
      </c>
      <c r="F57" s="6" t="s">
        <v>16</v>
      </c>
      <c r="G57" s="6" t="s">
        <v>16</v>
      </c>
      <c r="H57" s="6" t="s">
        <v>20</v>
      </c>
      <c r="I57" s="8">
        <v>0.5</v>
      </c>
      <c r="J57" s="9">
        <v>9000</v>
      </c>
      <c r="K57" s="10">
        <f t="shared" si="0"/>
        <v>4500</v>
      </c>
      <c r="L57" s="10">
        <f t="shared" si="1"/>
        <v>1575</v>
      </c>
      <c r="M57" s="11">
        <v>0.35</v>
      </c>
      <c r="O57" s="12"/>
    </row>
    <row r="58" spans="1:15" ht="15.75" customHeight="1">
      <c r="A58" s="1"/>
      <c r="B58" s="6" t="s">
        <v>14</v>
      </c>
      <c r="C58" s="6">
        <v>1185732</v>
      </c>
      <c r="D58" s="7">
        <v>44449</v>
      </c>
      <c r="E58" s="6" t="s">
        <v>15</v>
      </c>
      <c r="F58" s="6" t="s">
        <v>16</v>
      </c>
      <c r="G58" s="6" t="s">
        <v>16</v>
      </c>
      <c r="H58" s="6" t="s">
        <v>21</v>
      </c>
      <c r="I58" s="8">
        <v>0.6</v>
      </c>
      <c r="J58" s="9">
        <v>9000</v>
      </c>
      <c r="K58" s="10">
        <f t="shared" si="0"/>
        <v>5400</v>
      </c>
      <c r="L58" s="10">
        <f t="shared" si="1"/>
        <v>1620</v>
      </c>
      <c r="M58" s="11">
        <v>0.3</v>
      </c>
      <c r="O58" s="12"/>
    </row>
    <row r="59" spans="1:15" ht="15.75" customHeight="1">
      <c r="A59" s="1"/>
      <c r="B59" s="6" t="s">
        <v>14</v>
      </c>
      <c r="C59" s="6">
        <v>1185732</v>
      </c>
      <c r="D59" s="7">
        <v>44449</v>
      </c>
      <c r="E59" s="6" t="s">
        <v>15</v>
      </c>
      <c r="F59" s="6" t="s">
        <v>16</v>
      </c>
      <c r="G59" s="6" t="s">
        <v>16</v>
      </c>
      <c r="H59" s="6" t="s">
        <v>22</v>
      </c>
      <c r="I59" s="8">
        <v>0.65</v>
      </c>
      <c r="J59" s="9">
        <v>10000</v>
      </c>
      <c r="K59" s="10">
        <f t="shared" si="0"/>
        <v>6500</v>
      </c>
      <c r="L59" s="10">
        <f t="shared" si="1"/>
        <v>1625</v>
      </c>
      <c r="M59" s="11">
        <v>0.25</v>
      </c>
      <c r="O59" s="12"/>
    </row>
    <row r="60" spans="1:15" ht="15.75" customHeight="1">
      <c r="A60" s="1"/>
      <c r="B60" s="6" t="s">
        <v>14</v>
      </c>
      <c r="C60" s="6">
        <v>1185732</v>
      </c>
      <c r="D60" s="7">
        <v>44481</v>
      </c>
      <c r="E60" s="6" t="s">
        <v>15</v>
      </c>
      <c r="F60" s="6" t="s">
        <v>16</v>
      </c>
      <c r="G60" s="6" t="s">
        <v>16</v>
      </c>
      <c r="H60" s="6" t="s">
        <v>17</v>
      </c>
      <c r="I60" s="8">
        <v>0.65</v>
      </c>
      <c r="J60" s="9">
        <v>11750</v>
      </c>
      <c r="K60" s="10">
        <f t="shared" si="0"/>
        <v>7637.5</v>
      </c>
      <c r="L60" s="10">
        <f t="shared" si="1"/>
        <v>3818.75</v>
      </c>
      <c r="M60" s="11">
        <v>0.5</v>
      </c>
      <c r="O60" s="12"/>
    </row>
    <row r="61" spans="1:15" ht="15.75" customHeight="1">
      <c r="A61" s="1"/>
      <c r="B61" s="6" t="s">
        <v>14</v>
      </c>
      <c r="C61" s="6">
        <v>1185732</v>
      </c>
      <c r="D61" s="7">
        <v>44481</v>
      </c>
      <c r="E61" s="6" t="s">
        <v>15</v>
      </c>
      <c r="F61" s="6" t="s">
        <v>16</v>
      </c>
      <c r="G61" s="6" t="s">
        <v>16</v>
      </c>
      <c r="H61" s="6" t="s">
        <v>18</v>
      </c>
      <c r="I61" s="8">
        <v>0.55000000000000004</v>
      </c>
      <c r="J61" s="9">
        <v>10000</v>
      </c>
      <c r="K61" s="10">
        <f t="shared" si="0"/>
        <v>5500</v>
      </c>
      <c r="L61" s="10">
        <f t="shared" si="1"/>
        <v>1650</v>
      </c>
      <c r="M61" s="11">
        <v>0.3</v>
      </c>
      <c r="O61" s="12"/>
    </row>
    <row r="62" spans="1:15" ht="15.75" customHeight="1">
      <c r="A62" s="1"/>
      <c r="B62" s="6" t="s">
        <v>14</v>
      </c>
      <c r="C62" s="6">
        <v>1185732</v>
      </c>
      <c r="D62" s="7">
        <v>44481</v>
      </c>
      <c r="E62" s="6" t="s">
        <v>15</v>
      </c>
      <c r="F62" s="6" t="s">
        <v>16</v>
      </c>
      <c r="G62" s="6" t="s">
        <v>16</v>
      </c>
      <c r="H62" s="6" t="s">
        <v>19</v>
      </c>
      <c r="I62" s="8">
        <v>0.55000000000000004</v>
      </c>
      <c r="J62" s="9">
        <v>9000</v>
      </c>
      <c r="K62" s="10">
        <f t="shared" si="0"/>
        <v>4950</v>
      </c>
      <c r="L62" s="10">
        <f t="shared" si="1"/>
        <v>1732.5</v>
      </c>
      <c r="M62" s="11">
        <v>0.35</v>
      </c>
      <c r="O62" s="12"/>
    </row>
    <row r="63" spans="1:15" ht="15.75" customHeight="1">
      <c r="A63" s="1"/>
      <c r="B63" s="6" t="s">
        <v>14</v>
      </c>
      <c r="C63" s="6">
        <v>1185732</v>
      </c>
      <c r="D63" s="7">
        <v>44481</v>
      </c>
      <c r="E63" s="6" t="s">
        <v>15</v>
      </c>
      <c r="F63" s="6" t="s">
        <v>16</v>
      </c>
      <c r="G63" s="6" t="s">
        <v>16</v>
      </c>
      <c r="H63" s="6" t="s">
        <v>20</v>
      </c>
      <c r="I63" s="8">
        <v>0.55000000000000004</v>
      </c>
      <c r="J63" s="9">
        <v>8750</v>
      </c>
      <c r="K63" s="10">
        <f t="shared" si="0"/>
        <v>4812.5</v>
      </c>
      <c r="L63" s="10">
        <f t="shared" si="1"/>
        <v>1684.375</v>
      </c>
      <c r="M63" s="11">
        <v>0.35</v>
      </c>
      <c r="O63" s="12"/>
    </row>
    <row r="64" spans="1:15" ht="15.75" customHeight="1">
      <c r="A64" s="1"/>
      <c r="B64" s="6" t="s">
        <v>14</v>
      </c>
      <c r="C64" s="6">
        <v>1185732</v>
      </c>
      <c r="D64" s="7">
        <v>44481</v>
      </c>
      <c r="E64" s="6" t="s">
        <v>15</v>
      </c>
      <c r="F64" s="6" t="s">
        <v>16</v>
      </c>
      <c r="G64" s="6" t="s">
        <v>16</v>
      </c>
      <c r="H64" s="6" t="s">
        <v>21</v>
      </c>
      <c r="I64" s="8">
        <v>0.65</v>
      </c>
      <c r="J64" s="9">
        <v>8750</v>
      </c>
      <c r="K64" s="10">
        <f t="shared" si="0"/>
        <v>5687.5</v>
      </c>
      <c r="L64" s="10">
        <f t="shared" si="1"/>
        <v>1706.25</v>
      </c>
      <c r="M64" s="11">
        <v>0.3</v>
      </c>
      <c r="O64" s="12"/>
    </row>
    <row r="65" spans="1:15" ht="15.75" customHeight="1">
      <c r="A65" s="1"/>
      <c r="B65" s="6" t="s">
        <v>14</v>
      </c>
      <c r="C65" s="6">
        <v>1185732</v>
      </c>
      <c r="D65" s="7">
        <v>44481</v>
      </c>
      <c r="E65" s="6" t="s">
        <v>15</v>
      </c>
      <c r="F65" s="6" t="s">
        <v>16</v>
      </c>
      <c r="G65" s="6" t="s">
        <v>16</v>
      </c>
      <c r="H65" s="6" t="s">
        <v>22</v>
      </c>
      <c r="I65" s="8">
        <v>0.7</v>
      </c>
      <c r="J65" s="9">
        <v>10000</v>
      </c>
      <c r="K65" s="10">
        <f t="shared" si="0"/>
        <v>7000</v>
      </c>
      <c r="L65" s="10">
        <f t="shared" si="1"/>
        <v>1750</v>
      </c>
      <c r="M65" s="11">
        <v>0.25</v>
      </c>
      <c r="O65" s="12"/>
    </row>
    <row r="66" spans="1:15" ht="15.75" customHeight="1">
      <c r="A66" s="1"/>
      <c r="B66" s="6" t="s">
        <v>14</v>
      </c>
      <c r="C66" s="6">
        <v>1185732</v>
      </c>
      <c r="D66" s="7">
        <v>44511</v>
      </c>
      <c r="E66" s="6" t="s">
        <v>15</v>
      </c>
      <c r="F66" s="6" t="s">
        <v>16</v>
      </c>
      <c r="G66" s="6" t="s">
        <v>16</v>
      </c>
      <c r="H66" s="6" t="s">
        <v>17</v>
      </c>
      <c r="I66" s="8">
        <v>0.65</v>
      </c>
      <c r="J66" s="9">
        <v>11500</v>
      </c>
      <c r="K66" s="10">
        <f t="shared" si="0"/>
        <v>7475</v>
      </c>
      <c r="L66" s="10">
        <f t="shared" si="1"/>
        <v>3737.5</v>
      </c>
      <c r="M66" s="11">
        <v>0.5</v>
      </c>
      <c r="O66" s="12"/>
    </row>
    <row r="67" spans="1:15" ht="15.75" customHeight="1">
      <c r="A67" s="1"/>
      <c r="B67" s="6" t="s">
        <v>14</v>
      </c>
      <c r="C67" s="6">
        <v>1185732</v>
      </c>
      <c r="D67" s="7">
        <v>44511</v>
      </c>
      <c r="E67" s="6" t="s">
        <v>15</v>
      </c>
      <c r="F67" s="6" t="s">
        <v>16</v>
      </c>
      <c r="G67" s="6" t="s">
        <v>16</v>
      </c>
      <c r="H67" s="6" t="s">
        <v>18</v>
      </c>
      <c r="I67" s="8">
        <v>0.55000000000000004</v>
      </c>
      <c r="J67" s="9">
        <v>9750</v>
      </c>
      <c r="K67" s="10">
        <f t="shared" si="0"/>
        <v>5362.5</v>
      </c>
      <c r="L67" s="10">
        <f t="shared" si="1"/>
        <v>1608.75</v>
      </c>
      <c r="M67" s="11">
        <v>0.3</v>
      </c>
      <c r="O67" s="12"/>
    </row>
    <row r="68" spans="1:15" ht="15.75" customHeight="1">
      <c r="A68" s="1"/>
      <c r="B68" s="6" t="s">
        <v>14</v>
      </c>
      <c r="C68" s="6">
        <v>1185732</v>
      </c>
      <c r="D68" s="7">
        <v>44511</v>
      </c>
      <c r="E68" s="6" t="s">
        <v>15</v>
      </c>
      <c r="F68" s="6" t="s">
        <v>16</v>
      </c>
      <c r="G68" s="6" t="s">
        <v>16</v>
      </c>
      <c r="H68" s="6" t="s">
        <v>19</v>
      </c>
      <c r="I68" s="8">
        <v>0.55000000000000004</v>
      </c>
      <c r="J68" s="9">
        <v>9200</v>
      </c>
      <c r="K68" s="10">
        <f t="shared" si="0"/>
        <v>5060</v>
      </c>
      <c r="L68" s="10">
        <f t="shared" si="1"/>
        <v>1771</v>
      </c>
      <c r="M68" s="11">
        <v>0.35</v>
      </c>
      <c r="O68" s="12"/>
    </row>
    <row r="69" spans="1:15" ht="15.75" customHeight="1">
      <c r="A69" s="1"/>
      <c r="B69" s="6" t="s">
        <v>14</v>
      </c>
      <c r="C69" s="6">
        <v>1185732</v>
      </c>
      <c r="D69" s="7">
        <v>44511</v>
      </c>
      <c r="E69" s="6" t="s">
        <v>15</v>
      </c>
      <c r="F69" s="6" t="s">
        <v>16</v>
      </c>
      <c r="G69" s="6" t="s">
        <v>16</v>
      </c>
      <c r="H69" s="6" t="s">
        <v>20</v>
      </c>
      <c r="I69" s="8">
        <v>0.55000000000000004</v>
      </c>
      <c r="J69" s="9">
        <v>9000</v>
      </c>
      <c r="K69" s="10">
        <f t="shared" si="0"/>
        <v>4950</v>
      </c>
      <c r="L69" s="10">
        <f t="shared" si="1"/>
        <v>1732.5</v>
      </c>
      <c r="M69" s="11">
        <v>0.35</v>
      </c>
      <c r="O69" s="12"/>
    </row>
    <row r="70" spans="1:15" ht="15.75" customHeight="1">
      <c r="A70" s="1"/>
      <c r="B70" s="6" t="s">
        <v>14</v>
      </c>
      <c r="C70" s="6">
        <v>1185732</v>
      </c>
      <c r="D70" s="7">
        <v>44511</v>
      </c>
      <c r="E70" s="6" t="s">
        <v>15</v>
      </c>
      <c r="F70" s="6" t="s">
        <v>16</v>
      </c>
      <c r="G70" s="6" t="s">
        <v>16</v>
      </c>
      <c r="H70" s="6" t="s">
        <v>21</v>
      </c>
      <c r="I70" s="8">
        <v>0.65</v>
      </c>
      <c r="J70" s="9">
        <v>8750</v>
      </c>
      <c r="K70" s="10">
        <f t="shared" si="0"/>
        <v>5687.5</v>
      </c>
      <c r="L70" s="10">
        <f t="shared" si="1"/>
        <v>1706.25</v>
      </c>
      <c r="M70" s="11">
        <v>0.3</v>
      </c>
      <c r="O70" s="12"/>
    </row>
    <row r="71" spans="1:15" ht="15.75" customHeight="1">
      <c r="A71" s="1"/>
      <c r="B71" s="6" t="s">
        <v>14</v>
      </c>
      <c r="C71" s="6">
        <v>1185732</v>
      </c>
      <c r="D71" s="7">
        <v>44511</v>
      </c>
      <c r="E71" s="6" t="s">
        <v>15</v>
      </c>
      <c r="F71" s="6" t="s">
        <v>16</v>
      </c>
      <c r="G71" s="6" t="s">
        <v>16</v>
      </c>
      <c r="H71" s="6" t="s">
        <v>22</v>
      </c>
      <c r="I71" s="8">
        <v>0.7</v>
      </c>
      <c r="J71" s="9">
        <v>9750</v>
      </c>
      <c r="K71" s="10">
        <f t="shared" si="0"/>
        <v>6825</v>
      </c>
      <c r="L71" s="10">
        <f t="shared" si="1"/>
        <v>1706.25</v>
      </c>
      <c r="M71" s="11">
        <v>0.25</v>
      </c>
      <c r="O71" s="12"/>
    </row>
    <row r="72" spans="1:15" ht="15.75" customHeight="1">
      <c r="A72" s="1"/>
      <c r="B72" s="6" t="s">
        <v>14</v>
      </c>
      <c r="C72" s="6">
        <v>1185732</v>
      </c>
      <c r="D72" s="7">
        <v>44540</v>
      </c>
      <c r="E72" s="6" t="s">
        <v>15</v>
      </c>
      <c r="F72" s="6" t="s">
        <v>16</v>
      </c>
      <c r="G72" s="6" t="s">
        <v>16</v>
      </c>
      <c r="H72" s="6" t="s">
        <v>17</v>
      </c>
      <c r="I72" s="8">
        <v>0.65</v>
      </c>
      <c r="J72" s="9">
        <v>12000</v>
      </c>
      <c r="K72" s="10">
        <f t="shared" si="0"/>
        <v>7800</v>
      </c>
      <c r="L72" s="10">
        <f t="shared" si="1"/>
        <v>3900</v>
      </c>
      <c r="M72" s="11">
        <v>0.5</v>
      </c>
      <c r="O72" s="12"/>
    </row>
    <row r="73" spans="1:15" ht="15.75" customHeight="1">
      <c r="A73" s="1"/>
      <c r="B73" s="6" t="s">
        <v>14</v>
      </c>
      <c r="C73" s="6">
        <v>1185732</v>
      </c>
      <c r="D73" s="7">
        <v>44540</v>
      </c>
      <c r="E73" s="6" t="s">
        <v>15</v>
      </c>
      <c r="F73" s="6" t="s">
        <v>16</v>
      </c>
      <c r="G73" s="6" t="s">
        <v>16</v>
      </c>
      <c r="H73" s="6" t="s">
        <v>18</v>
      </c>
      <c r="I73" s="8">
        <v>0.55000000000000004</v>
      </c>
      <c r="J73" s="9">
        <v>10000</v>
      </c>
      <c r="K73" s="10">
        <f t="shared" si="0"/>
        <v>5500</v>
      </c>
      <c r="L73" s="10">
        <f t="shared" si="1"/>
        <v>1650</v>
      </c>
      <c r="M73" s="11">
        <v>0.3</v>
      </c>
      <c r="O73" s="12"/>
    </row>
    <row r="74" spans="1:15" ht="15.75" customHeight="1">
      <c r="A74" s="1"/>
      <c r="B74" s="6" t="s">
        <v>14</v>
      </c>
      <c r="C74" s="6">
        <v>1185732</v>
      </c>
      <c r="D74" s="7">
        <v>44540</v>
      </c>
      <c r="E74" s="6" t="s">
        <v>15</v>
      </c>
      <c r="F74" s="6" t="s">
        <v>16</v>
      </c>
      <c r="G74" s="6" t="s">
        <v>16</v>
      </c>
      <c r="H74" s="6" t="s">
        <v>19</v>
      </c>
      <c r="I74" s="8">
        <v>0.55000000000000004</v>
      </c>
      <c r="J74" s="9">
        <v>9500</v>
      </c>
      <c r="K74" s="10">
        <f t="shared" si="0"/>
        <v>5225</v>
      </c>
      <c r="L74" s="10">
        <f t="shared" si="1"/>
        <v>1828.7499999999998</v>
      </c>
      <c r="M74" s="11">
        <v>0.35</v>
      </c>
      <c r="O74" s="12"/>
    </row>
    <row r="75" spans="1:15" ht="15.75" customHeight="1">
      <c r="A75" s="1"/>
      <c r="B75" s="6" t="s">
        <v>14</v>
      </c>
      <c r="C75" s="6">
        <v>1185732</v>
      </c>
      <c r="D75" s="7">
        <v>44540</v>
      </c>
      <c r="E75" s="6" t="s">
        <v>15</v>
      </c>
      <c r="F75" s="6" t="s">
        <v>16</v>
      </c>
      <c r="G75" s="6" t="s">
        <v>16</v>
      </c>
      <c r="H75" s="6" t="s">
        <v>20</v>
      </c>
      <c r="I75" s="8">
        <v>0.55000000000000004</v>
      </c>
      <c r="J75" s="9">
        <v>9000</v>
      </c>
      <c r="K75" s="10">
        <f t="shared" si="0"/>
        <v>4950</v>
      </c>
      <c r="L75" s="10">
        <f t="shared" si="1"/>
        <v>1732.5</v>
      </c>
      <c r="M75" s="11">
        <v>0.35</v>
      </c>
      <c r="O75" s="12"/>
    </row>
    <row r="76" spans="1:15" ht="15.75" customHeight="1">
      <c r="A76" s="1"/>
      <c r="B76" s="6" t="s">
        <v>14</v>
      </c>
      <c r="C76" s="6">
        <v>1185732</v>
      </c>
      <c r="D76" s="7">
        <v>44540</v>
      </c>
      <c r="E76" s="6" t="s">
        <v>15</v>
      </c>
      <c r="F76" s="6" t="s">
        <v>16</v>
      </c>
      <c r="G76" s="6" t="s">
        <v>16</v>
      </c>
      <c r="H76" s="6" t="s">
        <v>21</v>
      </c>
      <c r="I76" s="8">
        <v>0.65</v>
      </c>
      <c r="J76" s="9">
        <v>9000</v>
      </c>
      <c r="K76" s="10">
        <f t="shared" si="0"/>
        <v>5850</v>
      </c>
      <c r="L76" s="10">
        <f t="shared" si="1"/>
        <v>1755</v>
      </c>
      <c r="M76" s="11">
        <v>0.3</v>
      </c>
      <c r="O76" s="12"/>
    </row>
    <row r="77" spans="1:15" ht="15.75" customHeight="1">
      <c r="A77" s="1"/>
      <c r="B77" s="6" t="s">
        <v>14</v>
      </c>
      <c r="C77" s="6">
        <v>1185732</v>
      </c>
      <c r="D77" s="7">
        <v>44540</v>
      </c>
      <c r="E77" s="6" t="s">
        <v>15</v>
      </c>
      <c r="F77" s="6" t="s">
        <v>16</v>
      </c>
      <c r="G77" s="6" t="s">
        <v>16</v>
      </c>
      <c r="H77" s="6" t="s">
        <v>22</v>
      </c>
      <c r="I77" s="8">
        <v>0.7</v>
      </c>
      <c r="J77" s="9">
        <v>10000</v>
      </c>
      <c r="K77" s="10">
        <f t="shared" si="0"/>
        <v>7000</v>
      </c>
      <c r="L77" s="10">
        <f t="shared" si="1"/>
        <v>1750</v>
      </c>
      <c r="M77" s="11">
        <v>0.25</v>
      </c>
      <c r="O77" s="12"/>
    </row>
    <row r="78" spans="1:15" ht="15.75" customHeight="1">
      <c r="A78" s="1"/>
      <c r="B78" s="6" t="s">
        <v>23</v>
      </c>
      <c r="C78" s="6">
        <v>1197831</v>
      </c>
      <c r="D78" s="7">
        <v>44198</v>
      </c>
      <c r="E78" s="6" t="s">
        <v>24</v>
      </c>
      <c r="F78" s="6" t="s">
        <v>25</v>
      </c>
      <c r="G78" s="6" t="s">
        <v>26</v>
      </c>
      <c r="H78" s="6" t="s">
        <v>17</v>
      </c>
      <c r="I78" s="8">
        <v>0.25</v>
      </c>
      <c r="J78" s="9">
        <v>9000</v>
      </c>
      <c r="K78" s="10">
        <f t="shared" si="0"/>
        <v>2250</v>
      </c>
      <c r="L78" s="10">
        <f t="shared" si="1"/>
        <v>787.5</v>
      </c>
      <c r="M78" s="11">
        <v>0.35</v>
      </c>
      <c r="O78" s="12"/>
    </row>
    <row r="79" spans="1:15" ht="15.75" customHeight="1">
      <c r="A79" s="1"/>
      <c r="B79" s="6" t="s">
        <v>23</v>
      </c>
      <c r="C79" s="6">
        <v>1197831</v>
      </c>
      <c r="D79" s="7">
        <v>44198</v>
      </c>
      <c r="E79" s="6" t="s">
        <v>24</v>
      </c>
      <c r="F79" s="6" t="s">
        <v>25</v>
      </c>
      <c r="G79" s="6" t="s">
        <v>26</v>
      </c>
      <c r="H79" s="6" t="s">
        <v>18</v>
      </c>
      <c r="I79" s="8">
        <v>0.35</v>
      </c>
      <c r="J79" s="9">
        <v>9000</v>
      </c>
      <c r="K79" s="10">
        <f t="shared" si="0"/>
        <v>3150</v>
      </c>
      <c r="L79" s="10">
        <f t="shared" si="1"/>
        <v>1102.5</v>
      </c>
      <c r="M79" s="11">
        <v>0.35</v>
      </c>
      <c r="O79" s="12"/>
    </row>
    <row r="80" spans="1:15" ht="15.75" customHeight="1">
      <c r="A80" s="1"/>
      <c r="B80" s="6" t="s">
        <v>23</v>
      </c>
      <c r="C80" s="6">
        <v>1197831</v>
      </c>
      <c r="D80" s="7">
        <v>44198</v>
      </c>
      <c r="E80" s="6" t="s">
        <v>24</v>
      </c>
      <c r="F80" s="6" t="s">
        <v>25</v>
      </c>
      <c r="G80" s="6" t="s">
        <v>26</v>
      </c>
      <c r="H80" s="6" t="s">
        <v>19</v>
      </c>
      <c r="I80" s="8">
        <v>0.35</v>
      </c>
      <c r="J80" s="9">
        <v>7000</v>
      </c>
      <c r="K80" s="10">
        <f t="shared" si="0"/>
        <v>2450</v>
      </c>
      <c r="L80" s="10">
        <f t="shared" si="1"/>
        <v>857.5</v>
      </c>
      <c r="M80" s="11">
        <v>0.35</v>
      </c>
      <c r="O80" s="12"/>
    </row>
    <row r="81" spans="1:15" ht="15.75" customHeight="1">
      <c r="A81" s="1"/>
      <c r="B81" s="6" t="s">
        <v>23</v>
      </c>
      <c r="C81" s="6">
        <v>1197831</v>
      </c>
      <c r="D81" s="7">
        <v>44198</v>
      </c>
      <c r="E81" s="6" t="s">
        <v>24</v>
      </c>
      <c r="F81" s="6" t="s">
        <v>25</v>
      </c>
      <c r="G81" s="6" t="s">
        <v>26</v>
      </c>
      <c r="H81" s="6" t="s">
        <v>20</v>
      </c>
      <c r="I81" s="8">
        <v>0.35</v>
      </c>
      <c r="J81" s="9">
        <v>7000</v>
      </c>
      <c r="K81" s="10">
        <f t="shared" si="0"/>
        <v>2450</v>
      </c>
      <c r="L81" s="10">
        <f t="shared" si="1"/>
        <v>1102.5</v>
      </c>
      <c r="M81" s="11">
        <v>0.45</v>
      </c>
      <c r="O81" s="12"/>
    </row>
    <row r="82" spans="1:15" ht="15.75" customHeight="1">
      <c r="A82" s="1"/>
      <c r="B82" s="6" t="s">
        <v>23</v>
      </c>
      <c r="C82" s="6">
        <v>1197831</v>
      </c>
      <c r="D82" s="7">
        <v>44198</v>
      </c>
      <c r="E82" s="6" t="s">
        <v>24</v>
      </c>
      <c r="F82" s="6" t="s">
        <v>25</v>
      </c>
      <c r="G82" s="6" t="s">
        <v>26</v>
      </c>
      <c r="H82" s="6" t="s">
        <v>21</v>
      </c>
      <c r="I82" s="8">
        <v>0.4</v>
      </c>
      <c r="J82" s="9">
        <v>5500</v>
      </c>
      <c r="K82" s="10">
        <f t="shared" si="0"/>
        <v>2200</v>
      </c>
      <c r="L82" s="10">
        <f t="shared" si="1"/>
        <v>660</v>
      </c>
      <c r="M82" s="11">
        <v>0.3</v>
      </c>
      <c r="O82" s="12"/>
    </row>
    <row r="83" spans="1:15" ht="15.75" customHeight="1">
      <c r="A83" s="1"/>
      <c r="B83" s="6" t="s">
        <v>23</v>
      </c>
      <c r="C83" s="6">
        <v>1197831</v>
      </c>
      <c r="D83" s="7">
        <v>44198</v>
      </c>
      <c r="E83" s="6" t="s">
        <v>24</v>
      </c>
      <c r="F83" s="6" t="s">
        <v>25</v>
      </c>
      <c r="G83" s="6" t="s">
        <v>26</v>
      </c>
      <c r="H83" s="6" t="s">
        <v>22</v>
      </c>
      <c r="I83" s="8">
        <v>0.35</v>
      </c>
      <c r="J83" s="9">
        <v>7000</v>
      </c>
      <c r="K83" s="10">
        <f t="shared" si="0"/>
        <v>2450</v>
      </c>
      <c r="L83" s="10">
        <f t="shared" si="1"/>
        <v>1225</v>
      </c>
      <c r="M83" s="11">
        <v>0.5</v>
      </c>
      <c r="O83" s="12"/>
    </row>
    <row r="84" spans="1:15" ht="15.75" customHeight="1">
      <c r="A84" s="1"/>
      <c r="B84" s="6" t="s">
        <v>23</v>
      </c>
      <c r="C84" s="6">
        <v>1197831</v>
      </c>
      <c r="D84" s="7">
        <v>44228</v>
      </c>
      <c r="E84" s="6" t="s">
        <v>24</v>
      </c>
      <c r="F84" s="6" t="s">
        <v>25</v>
      </c>
      <c r="G84" s="6" t="s">
        <v>26</v>
      </c>
      <c r="H84" s="6" t="s">
        <v>17</v>
      </c>
      <c r="I84" s="8">
        <v>0.25</v>
      </c>
      <c r="J84" s="9">
        <v>8500</v>
      </c>
      <c r="K84" s="10">
        <f t="shared" si="0"/>
        <v>2125</v>
      </c>
      <c r="L84" s="10">
        <f t="shared" si="1"/>
        <v>743.75</v>
      </c>
      <c r="M84" s="11">
        <v>0.35</v>
      </c>
      <c r="O84" s="12"/>
    </row>
    <row r="85" spans="1:15" ht="15.75" customHeight="1">
      <c r="A85" s="1"/>
      <c r="B85" s="6" t="s">
        <v>23</v>
      </c>
      <c r="C85" s="6">
        <v>1197831</v>
      </c>
      <c r="D85" s="7">
        <v>44228</v>
      </c>
      <c r="E85" s="6" t="s">
        <v>24</v>
      </c>
      <c r="F85" s="6" t="s">
        <v>25</v>
      </c>
      <c r="G85" s="6" t="s">
        <v>26</v>
      </c>
      <c r="H85" s="6" t="s">
        <v>18</v>
      </c>
      <c r="I85" s="8">
        <v>0.35</v>
      </c>
      <c r="J85" s="9">
        <v>8500</v>
      </c>
      <c r="K85" s="10">
        <f t="shared" si="0"/>
        <v>2975</v>
      </c>
      <c r="L85" s="10">
        <f t="shared" si="1"/>
        <v>1041.25</v>
      </c>
      <c r="M85" s="11">
        <v>0.35</v>
      </c>
      <c r="O85" s="12"/>
    </row>
    <row r="86" spans="1:15" ht="15.75" customHeight="1">
      <c r="A86" s="1"/>
      <c r="B86" s="6" t="s">
        <v>23</v>
      </c>
      <c r="C86" s="6">
        <v>1197831</v>
      </c>
      <c r="D86" s="7">
        <v>44228</v>
      </c>
      <c r="E86" s="6" t="s">
        <v>24</v>
      </c>
      <c r="F86" s="6" t="s">
        <v>25</v>
      </c>
      <c r="G86" s="6" t="s">
        <v>26</v>
      </c>
      <c r="H86" s="6" t="s">
        <v>19</v>
      </c>
      <c r="I86" s="8">
        <v>0.35</v>
      </c>
      <c r="J86" s="9">
        <v>6750</v>
      </c>
      <c r="K86" s="10">
        <f t="shared" si="0"/>
        <v>2362.5</v>
      </c>
      <c r="L86" s="10">
        <f t="shared" si="1"/>
        <v>826.875</v>
      </c>
      <c r="M86" s="11">
        <v>0.35</v>
      </c>
      <c r="O86" s="12"/>
    </row>
    <row r="87" spans="1:15" ht="15.75" customHeight="1">
      <c r="A87" s="1"/>
      <c r="B87" s="6" t="s">
        <v>23</v>
      </c>
      <c r="C87" s="6">
        <v>1197831</v>
      </c>
      <c r="D87" s="7">
        <v>44228</v>
      </c>
      <c r="E87" s="6" t="s">
        <v>24</v>
      </c>
      <c r="F87" s="6" t="s">
        <v>25</v>
      </c>
      <c r="G87" s="6" t="s">
        <v>26</v>
      </c>
      <c r="H87" s="6" t="s">
        <v>20</v>
      </c>
      <c r="I87" s="8">
        <v>0.35</v>
      </c>
      <c r="J87" s="9">
        <v>6250</v>
      </c>
      <c r="K87" s="10">
        <f t="shared" si="0"/>
        <v>2187.5</v>
      </c>
      <c r="L87" s="10">
        <f t="shared" si="1"/>
        <v>984.375</v>
      </c>
      <c r="M87" s="11">
        <v>0.45</v>
      </c>
      <c r="O87" s="12"/>
    </row>
    <row r="88" spans="1:15" ht="15.75" customHeight="1">
      <c r="A88" s="1"/>
      <c r="B88" s="6" t="s">
        <v>23</v>
      </c>
      <c r="C88" s="6">
        <v>1197831</v>
      </c>
      <c r="D88" s="7">
        <v>44228</v>
      </c>
      <c r="E88" s="6" t="s">
        <v>24</v>
      </c>
      <c r="F88" s="6" t="s">
        <v>25</v>
      </c>
      <c r="G88" s="6" t="s">
        <v>26</v>
      </c>
      <c r="H88" s="6" t="s">
        <v>21</v>
      </c>
      <c r="I88" s="8">
        <v>0.4</v>
      </c>
      <c r="J88" s="9">
        <v>5000</v>
      </c>
      <c r="K88" s="10">
        <f t="shared" si="0"/>
        <v>2000</v>
      </c>
      <c r="L88" s="10">
        <f t="shared" si="1"/>
        <v>600</v>
      </c>
      <c r="M88" s="11">
        <v>0.3</v>
      </c>
      <c r="O88" s="12"/>
    </row>
    <row r="89" spans="1:15" ht="15.75" customHeight="1">
      <c r="A89" s="1"/>
      <c r="B89" s="6" t="s">
        <v>23</v>
      </c>
      <c r="C89" s="6">
        <v>1197831</v>
      </c>
      <c r="D89" s="7">
        <v>44228</v>
      </c>
      <c r="E89" s="6" t="s">
        <v>24</v>
      </c>
      <c r="F89" s="6" t="s">
        <v>25</v>
      </c>
      <c r="G89" s="6" t="s">
        <v>26</v>
      </c>
      <c r="H89" s="6" t="s">
        <v>22</v>
      </c>
      <c r="I89" s="8">
        <v>0.35</v>
      </c>
      <c r="J89" s="9">
        <v>7000</v>
      </c>
      <c r="K89" s="10">
        <f t="shared" si="0"/>
        <v>2450</v>
      </c>
      <c r="L89" s="10">
        <f t="shared" si="1"/>
        <v>1225</v>
      </c>
      <c r="M89" s="11">
        <v>0.5</v>
      </c>
      <c r="O89" s="12"/>
    </row>
    <row r="90" spans="1:15" ht="15.75" customHeight="1">
      <c r="A90" s="1"/>
      <c r="B90" s="6" t="s">
        <v>23</v>
      </c>
      <c r="C90" s="6">
        <v>1197831</v>
      </c>
      <c r="D90" s="7">
        <v>44258</v>
      </c>
      <c r="E90" s="6" t="s">
        <v>24</v>
      </c>
      <c r="F90" s="6" t="s">
        <v>25</v>
      </c>
      <c r="G90" s="6" t="s">
        <v>26</v>
      </c>
      <c r="H90" s="6" t="s">
        <v>17</v>
      </c>
      <c r="I90" s="8">
        <v>0.3</v>
      </c>
      <c r="J90" s="9">
        <v>8750</v>
      </c>
      <c r="K90" s="10">
        <f t="shared" si="0"/>
        <v>2625</v>
      </c>
      <c r="L90" s="10">
        <f t="shared" si="1"/>
        <v>918.74999999999989</v>
      </c>
      <c r="M90" s="11">
        <v>0.35</v>
      </c>
      <c r="O90" s="12"/>
    </row>
    <row r="91" spans="1:15" ht="15.75" customHeight="1">
      <c r="A91" s="1"/>
      <c r="B91" s="6" t="s">
        <v>23</v>
      </c>
      <c r="C91" s="6">
        <v>1197831</v>
      </c>
      <c r="D91" s="7">
        <v>44258</v>
      </c>
      <c r="E91" s="6" t="s">
        <v>24</v>
      </c>
      <c r="F91" s="6" t="s">
        <v>25</v>
      </c>
      <c r="G91" s="6" t="s">
        <v>26</v>
      </c>
      <c r="H91" s="6" t="s">
        <v>18</v>
      </c>
      <c r="I91" s="8">
        <v>0.4</v>
      </c>
      <c r="J91" s="9">
        <v>8750</v>
      </c>
      <c r="K91" s="10">
        <f t="shared" si="0"/>
        <v>3500</v>
      </c>
      <c r="L91" s="10">
        <f t="shared" si="1"/>
        <v>1225</v>
      </c>
      <c r="M91" s="11">
        <v>0.35</v>
      </c>
      <c r="O91" s="12"/>
    </row>
    <row r="92" spans="1:15" ht="15.75" customHeight="1">
      <c r="A92" s="1"/>
      <c r="B92" s="6" t="s">
        <v>23</v>
      </c>
      <c r="C92" s="6">
        <v>1197831</v>
      </c>
      <c r="D92" s="7">
        <v>44258</v>
      </c>
      <c r="E92" s="6" t="s">
        <v>24</v>
      </c>
      <c r="F92" s="6" t="s">
        <v>25</v>
      </c>
      <c r="G92" s="6" t="s">
        <v>26</v>
      </c>
      <c r="H92" s="6" t="s">
        <v>19</v>
      </c>
      <c r="I92" s="8">
        <v>0.35</v>
      </c>
      <c r="J92" s="9">
        <v>7000</v>
      </c>
      <c r="K92" s="10">
        <f t="shared" si="0"/>
        <v>2450</v>
      </c>
      <c r="L92" s="10">
        <f t="shared" si="1"/>
        <v>857.5</v>
      </c>
      <c r="M92" s="11">
        <v>0.35</v>
      </c>
      <c r="O92" s="12"/>
    </row>
    <row r="93" spans="1:15" ht="15.75" customHeight="1">
      <c r="A93" s="1"/>
      <c r="B93" s="6" t="s">
        <v>23</v>
      </c>
      <c r="C93" s="6">
        <v>1197831</v>
      </c>
      <c r="D93" s="7">
        <v>44258</v>
      </c>
      <c r="E93" s="6" t="s">
        <v>24</v>
      </c>
      <c r="F93" s="6" t="s">
        <v>25</v>
      </c>
      <c r="G93" s="6" t="s">
        <v>26</v>
      </c>
      <c r="H93" s="6" t="s">
        <v>20</v>
      </c>
      <c r="I93" s="8">
        <v>0.4</v>
      </c>
      <c r="J93" s="9">
        <v>6000</v>
      </c>
      <c r="K93" s="10">
        <f t="shared" si="0"/>
        <v>2400</v>
      </c>
      <c r="L93" s="10">
        <f t="shared" si="1"/>
        <v>1080</v>
      </c>
      <c r="M93" s="11">
        <v>0.45</v>
      </c>
      <c r="O93" s="12"/>
    </row>
    <row r="94" spans="1:15" ht="15.75" customHeight="1">
      <c r="A94" s="1"/>
      <c r="B94" s="6" t="s">
        <v>23</v>
      </c>
      <c r="C94" s="6">
        <v>1197831</v>
      </c>
      <c r="D94" s="7">
        <v>44258</v>
      </c>
      <c r="E94" s="6" t="s">
        <v>24</v>
      </c>
      <c r="F94" s="6" t="s">
        <v>25</v>
      </c>
      <c r="G94" s="6" t="s">
        <v>26</v>
      </c>
      <c r="H94" s="6" t="s">
        <v>21</v>
      </c>
      <c r="I94" s="8">
        <v>0.45</v>
      </c>
      <c r="J94" s="9">
        <v>5000</v>
      </c>
      <c r="K94" s="10">
        <f t="shared" si="0"/>
        <v>2250</v>
      </c>
      <c r="L94" s="10">
        <f t="shared" si="1"/>
        <v>675</v>
      </c>
      <c r="M94" s="11">
        <v>0.3</v>
      </c>
      <c r="O94" s="12"/>
    </row>
    <row r="95" spans="1:15" ht="15.75" customHeight="1">
      <c r="A95" s="1"/>
      <c r="B95" s="6" t="s">
        <v>23</v>
      </c>
      <c r="C95" s="6">
        <v>1197831</v>
      </c>
      <c r="D95" s="7">
        <v>44258</v>
      </c>
      <c r="E95" s="6" t="s">
        <v>24</v>
      </c>
      <c r="F95" s="6" t="s">
        <v>25</v>
      </c>
      <c r="G95" s="6" t="s">
        <v>26</v>
      </c>
      <c r="H95" s="6" t="s">
        <v>22</v>
      </c>
      <c r="I95" s="8">
        <v>0.4</v>
      </c>
      <c r="J95" s="9">
        <v>6500</v>
      </c>
      <c r="K95" s="10">
        <f t="shared" si="0"/>
        <v>2600</v>
      </c>
      <c r="L95" s="10">
        <f t="shared" si="1"/>
        <v>1300</v>
      </c>
      <c r="M95" s="11">
        <v>0.5</v>
      </c>
      <c r="O95" s="12"/>
    </row>
    <row r="96" spans="1:15" ht="15.75" customHeight="1">
      <c r="A96" s="1"/>
      <c r="B96" s="6" t="s">
        <v>23</v>
      </c>
      <c r="C96" s="6">
        <v>1197831</v>
      </c>
      <c r="D96" s="7">
        <v>44288</v>
      </c>
      <c r="E96" s="6" t="s">
        <v>24</v>
      </c>
      <c r="F96" s="6" t="s">
        <v>25</v>
      </c>
      <c r="G96" s="6" t="s">
        <v>26</v>
      </c>
      <c r="H96" s="6" t="s">
        <v>17</v>
      </c>
      <c r="I96" s="8">
        <v>0.3</v>
      </c>
      <c r="J96" s="9">
        <v>9000</v>
      </c>
      <c r="K96" s="10">
        <f t="shared" si="0"/>
        <v>2700</v>
      </c>
      <c r="L96" s="10">
        <f t="shared" si="1"/>
        <v>944.99999999999989</v>
      </c>
      <c r="M96" s="11">
        <v>0.35</v>
      </c>
      <c r="O96" s="12"/>
    </row>
    <row r="97" spans="1:15" ht="15.75" customHeight="1">
      <c r="A97" s="1"/>
      <c r="B97" s="6" t="s">
        <v>23</v>
      </c>
      <c r="C97" s="6">
        <v>1197831</v>
      </c>
      <c r="D97" s="7">
        <v>44288</v>
      </c>
      <c r="E97" s="6" t="s">
        <v>24</v>
      </c>
      <c r="F97" s="6" t="s">
        <v>25</v>
      </c>
      <c r="G97" s="6" t="s">
        <v>26</v>
      </c>
      <c r="H97" s="6" t="s">
        <v>18</v>
      </c>
      <c r="I97" s="8">
        <v>0.4</v>
      </c>
      <c r="J97" s="9">
        <v>9000</v>
      </c>
      <c r="K97" s="10">
        <f t="shared" si="0"/>
        <v>3600</v>
      </c>
      <c r="L97" s="10">
        <f t="shared" si="1"/>
        <v>1260</v>
      </c>
      <c r="M97" s="11">
        <v>0.35</v>
      </c>
      <c r="O97" s="12"/>
    </row>
    <row r="98" spans="1:15" ht="15.75" customHeight="1">
      <c r="A98" s="1"/>
      <c r="B98" s="6" t="s">
        <v>23</v>
      </c>
      <c r="C98" s="6">
        <v>1197831</v>
      </c>
      <c r="D98" s="7">
        <v>44288</v>
      </c>
      <c r="E98" s="6" t="s">
        <v>24</v>
      </c>
      <c r="F98" s="6" t="s">
        <v>25</v>
      </c>
      <c r="G98" s="6" t="s">
        <v>26</v>
      </c>
      <c r="H98" s="6" t="s">
        <v>19</v>
      </c>
      <c r="I98" s="8">
        <v>0.35</v>
      </c>
      <c r="J98" s="9">
        <v>7250</v>
      </c>
      <c r="K98" s="10">
        <f t="shared" si="0"/>
        <v>2537.5</v>
      </c>
      <c r="L98" s="10">
        <f t="shared" si="1"/>
        <v>888.125</v>
      </c>
      <c r="M98" s="11">
        <v>0.35</v>
      </c>
      <c r="O98" s="12"/>
    </row>
    <row r="99" spans="1:15" ht="15.75" customHeight="1">
      <c r="A99" s="1"/>
      <c r="B99" s="6" t="s">
        <v>23</v>
      </c>
      <c r="C99" s="6">
        <v>1197831</v>
      </c>
      <c r="D99" s="7">
        <v>44288</v>
      </c>
      <c r="E99" s="6" t="s">
        <v>24</v>
      </c>
      <c r="F99" s="6" t="s">
        <v>25</v>
      </c>
      <c r="G99" s="6" t="s">
        <v>26</v>
      </c>
      <c r="H99" s="6" t="s">
        <v>20</v>
      </c>
      <c r="I99" s="8">
        <v>0.4</v>
      </c>
      <c r="J99" s="9">
        <v>6250</v>
      </c>
      <c r="K99" s="10">
        <f t="shared" si="0"/>
        <v>2500</v>
      </c>
      <c r="L99" s="10">
        <f t="shared" si="1"/>
        <v>1125</v>
      </c>
      <c r="M99" s="11">
        <v>0.45</v>
      </c>
      <c r="O99" s="12"/>
    </row>
    <row r="100" spans="1:15" ht="15.75" customHeight="1">
      <c r="A100" s="1"/>
      <c r="B100" s="6" t="s">
        <v>23</v>
      </c>
      <c r="C100" s="6">
        <v>1197831</v>
      </c>
      <c r="D100" s="7">
        <v>44288</v>
      </c>
      <c r="E100" s="6" t="s">
        <v>24</v>
      </c>
      <c r="F100" s="6" t="s">
        <v>25</v>
      </c>
      <c r="G100" s="6" t="s">
        <v>26</v>
      </c>
      <c r="H100" s="6" t="s">
        <v>21</v>
      </c>
      <c r="I100" s="8">
        <v>0.45</v>
      </c>
      <c r="J100" s="9">
        <v>5250</v>
      </c>
      <c r="K100" s="10">
        <f t="shared" si="0"/>
        <v>2362.5</v>
      </c>
      <c r="L100" s="10">
        <f t="shared" si="1"/>
        <v>708.75</v>
      </c>
      <c r="M100" s="11">
        <v>0.3</v>
      </c>
      <c r="O100" s="12"/>
    </row>
    <row r="101" spans="1:15" ht="15.75" customHeight="1">
      <c r="A101" s="1"/>
      <c r="B101" s="6" t="s">
        <v>23</v>
      </c>
      <c r="C101" s="6">
        <v>1197831</v>
      </c>
      <c r="D101" s="7">
        <v>44288</v>
      </c>
      <c r="E101" s="6" t="s">
        <v>24</v>
      </c>
      <c r="F101" s="6" t="s">
        <v>25</v>
      </c>
      <c r="G101" s="6" t="s">
        <v>26</v>
      </c>
      <c r="H101" s="6" t="s">
        <v>22</v>
      </c>
      <c r="I101" s="8">
        <v>0.4</v>
      </c>
      <c r="J101" s="9">
        <v>8000</v>
      </c>
      <c r="K101" s="10">
        <f t="shared" si="0"/>
        <v>3200</v>
      </c>
      <c r="L101" s="10">
        <f t="shared" si="1"/>
        <v>1600</v>
      </c>
      <c r="M101" s="11">
        <v>0.5</v>
      </c>
      <c r="O101" s="12"/>
    </row>
    <row r="102" spans="1:15" ht="15.75" customHeight="1">
      <c r="A102" s="1"/>
      <c r="B102" s="6" t="s">
        <v>23</v>
      </c>
      <c r="C102" s="6">
        <v>1197831</v>
      </c>
      <c r="D102" s="7">
        <v>44318</v>
      </c>
      <c r="E102" s="6" t="s">
        <v>24</v>
      </c>
      <c r="F102" s="6" t="s">
        <v>25</v>
      </c>
      <c r="G102" s="6" t="s">
        <v>26</v>
      </c>
      <c r="H102" s="6" t="s">
        <v>17</v>
      </c>
      <c r="I102" s="8">
        <v>0.3</v>
      </c>
      <c r="J102" s="9">
        <v>9250</v>
      </c>
      <c r="K102" s="10">
        <f t="shared" si="0"/>
        <v>2775</v>
      </c>
      <c r="L102" s="10">
        <f t="shared" si="1"/>
        <v>971.24999999999989</v>
      </c>
      <c r="M102" s="11">
        <v>0.35</v>
      </c>
      <c r="O102" s="12"/>
    </row>
    <row r="103" spans="1:15" ht="15.75" customHeight="1">
      <c r="A103" s="1"/>
      <c r="B103" s="6" t="s">
        <v>23</v>
      </c>
      <c r="C103" s="6">
        <v>1197831</v>
      </c>
      <c r="D103" s="7">
        <v>44318</v>
      </c>
      <c r="E103" s="6" t="s">
        <v>24</v>
      </c>
      <c r="F103" s="6" t="s">
        <v>25</v>
      </c>
      <c r="G103" s="6" t="s">
        <v>26</v>
      </c>
      <c r="H103" s="6" t="s">
        <v>18</v>
      </c>
      <c r="I103" s="8">
        <v>0.4</v>
      </c>
      <c r="J103" s="9">
        <v>9250</v>
      </c>
      <c r="K103" s="10">
        <f t="shared" si="0"/>
        <v>3700</v>
      </c>
      <c r="L103" s="10">
        <f t="shared" si="1"/>
        <v>1295</v>
      </c>
      <c r="M103" s="11">
        <v>0.35</v>
      </c>
      <c r="O103" s="12"/>
    </row>
    <row r="104" spans="1:15" ht="15.75" customHeight="1">
      <c r="A104" s="1"/>
      <c r="B104" s="6" t="s">
        <v>23</v>
      </c>
      <c r="C104" s="6">
        <v>1197831</v>
      </c>
      <c r="D104" s="7">
        <v>44318</v>
      </c>
      <c r="E104" s="6" t="s">
        <v>24</v>
      </c>
      <c r="F104" s="6" t="s">
        <v>25</v>
      </c>
      <c r="G104" s="6" t="s">
        <v>26</v>
      </c>
      <c r="H104" s="6" t="s">
        <v>19</v>
      </c>
      <c r="I104" s="8">
        <v>0.35</v>
      </c>
      <c r="J104" s="9">
        <v>7750</v>
      </c>
      <c r="K104" s="10">
        <f t="shared" si="0"/>
        <v>2712.5</v>
      </c>
      <c r="L104" s="10">
        <f t="shared" si="1"/>
        <v>949.37499999999989</v>
      </c>
      <c r="M104" s="11">
        <v>0.35</v>
      </c>
      <c r="O104" s="12"/>
    </row>
    <row r="105" spans="1:15" ht="15.75" customHeight="1">
      <c r="A105" s="1"/>
      <c r="B105" s="6" t="s">
        <v>23</v>
      </c>
      <c r="C105" s="6">
        <v>1197831</v>
      </c>
      <c r="D105" s="7">
        <v>44318</v>
      </c>
      <c r="E105" s="6" t="s">
        <v>24</v>
      </c>
      <c r="F105" s="6" t="s">
        <v>25</v>
      </c>
      <c r="G105" s="6" t="s">
        <v>26</v>
      </c>
      <c r="H105" s="6" t="s">
        <v>20</v>
      </c>
      <c r="I105" s="8">
        <v>0.4</v>
      </c>
      <c r="J105" s="9">
        <v>7000</v>
      </c>
      <c r="K105" s="10">
        <f t="shared" si="0"/>
        <v>2800</v>
      </c>
      <c r="L105" s="10">
        <f t="shared" si="1"/>
        <v>1260</v>
      </c>
      <c r="M105" s="11">
        <v>0.45</v>
      </c>
      <c r="O105" s="12"/>
    </row>
    <row r="106" spans="1:15" ht="15.75" customHeight="1">
      <c r="A106" s="1"/>
      <c r="B106" s="6" t="s">
        <v>23</v>
      </c>
      <c r="C106" s="6">
        <v>1197831</v>
      </c>
      <c r="D106" s="7">
        <v>44318</v>
      </c>
      <c r="E106" s="6" t="s">
        <v>24</v>
      </c>
      <c r="F106" s="6" t="s">
        <v>25</v>
      </c>
      <c r="G106" s="6" t="s">
        <v>26</v>
      </c>
      <c r="H106" s="6" t="s">
        <v>21</v>
      </c>
      <c r="I106" s="8">
        <v>0.45</v>
      </c>
      <c r="J106" s="9">
        <v>6000</v>
      </c>
      <c r="K106" s="10">
        <f t="shared" si="0"/>
        <v>2700</v>
      </c>
      <c r="L106" s="10">
        <f t="shared" si="1"/>
        <v>810</v>
      </c>
      <c r="M106" s="11">
        <v>0.3</v>
      </c>
      <c r="O106" s="12"/>
    </row>
    <row r="107" spans="1:15" ht="15.75" customHeight="1">
      <c r="A107" s="1"/>
      <c r="B107" s="6" t="s">
        <v>23</v>
      </c>
      <c r="C107" s="6">
        <v>1197831</v>
      </c>
      <c r="D107" s="7">
        <v>44318</v>
      </c>
      <c r="E107" s="6" t="s">
        <v>24</v>
      </c>
      <c r="F107" s="6" t="s">
        <v>25</v>
      </c>
      <c r="G107" s="6" t="s">
        <v>26</v>
      </c>
      <c r="H107" s="6" t="s">
        <v>22</v>
      </c>
      <c r="I107" s="8">
        <v>0.4</v>
      </c>
      <c r="J107" s="9">
        <v>9500</v>
      </c>
      <c r="K107" s="10">
        <f t="shared" si="0"/>
        <v>3800</v>
      </c>
      <c r="L107" s="10">
        <f t="shared" si="1"/>
        <v>1900</v>
      </c>
      <c r="M107" s="11">
        <v>0.5</v>
      </c>
      <c r="O107" s="12"/>
    </row>
    <row r="108" spans="1:15" ht="15.75" customHeight="1">
      <c r="A108" s="1"/>
      <c r="B108" s="6" t="s">
        <v>23</v>
      </c>
      <c r="C108" s="6">
        <v>1197831</v>
      </c>
      <c r="D108" s="7">
        <v>44348</v>
      </c>
      <c r="E108" s="6" t="s">
        <v>24</v>
      </c>
      <c r="F108" s="6" t="s">
        <v>25</v>
      </c>
      <c r="G108" s="6" t="s">
        <v>26</v>
      </c>
      <c r="H108" s="6" t="s">
        <v>17</v>
      </c>
      <c r="I108" s="8">
        <v>0.4</v>
      </c>
      <c r="J108" s="9">
        <v>9500</v>
      </c>
      <c r="K108" s="10">
        <f t="shared" si="0"/>
        <v>3800</v>
      </c>
      <c r="L108" s="10">
        <f t="shared" si="1"/>
        <v>1330</v>
      </c>
      <c r="M108" s="11">
        <v>0.35</v>
      </c>
      <c r="O108" s="12"/>
    </row>
    <row r="109" spans="1:15" ht="15.75" customHeight="1">
      <c r="A109" s="1"/>
      <c r="B109" s="6" t="s">
        <v>23</v>
      </c>
      <c r="C109" s="6">
        <v>1197831</v>
      </c>
      <c r="D109" s="7">
        <v>44348</v>
      </c>
      <c r="E109" s="6" t="s">
        <v>24</v>
      </c>
      <c r="F109" s="6" t="s">
        <v>25</v>
      </c>
      <c r="G109" s="6" t="s">
        <v>26</v>
      </c>
      <c r="H109" s="6" t="s">
        <v>18</v>
      </c>
      <c r="I109" s="8">
        <v>0.45</v>
      </c>
      <c r="J109" s="9">
        <v>9500</v>
      </c>
      <c r="K109" s="10">
        <f t="shared" si="0"/>
        <v>4275</v>
      </c>
      <c r="L109" s="10">
        <f t="shared" si="1"/>
        <v>1496.25</v>
      </c>
      <c r="M109" s="11">
        <v>0.35</v>
      </c>
      <c r="O109" s="12"/>
    </row>
    <row r="110" spans="1:15" ht="15.75" customHeight="1">
      <c r="A110" s="1"/>
      <c r="B110" s="6" t="s">
        <v>23</v>
      </c>
      <c r="C110" s="6">
        <v>1197831</v>
      </c>
      <c r="D110" s="7">
        <v>44348</v>
      </c>
      <c r="E110" s="6" t="s">
        <v>24</v>
      </c>
      <c r="F110" s="6" t="s">
        <v>25</v>
      </c>
      <c r="G110" s="6" t="s">
        <v>26</v>
      </c>
      <c r="H110" s="6" t="s">
        <v>19</v>
      </c>
      <c r="I110" s="8">
        <v>0.4</v>
      </c>
      <c r="J110" s="9">
        <v>8000</v>
      </c>
      <c r="K110" s="10">
        <f t="shared" si="0"/>
        <v>3200</v>
      </c>
      <c r="L110" s="10">
        <f t="shared" si="1"/>
        <v>1120</v>
      </c>
      <c r="M110" s="11">
        <v>0.35</v>
      </c>
      <c r="O110" s="12"/>
    </row>
    <row r="111" spans="1:15" ht="15.75" customHeight="1">
      <c r="A111" s="1"/>
      <c r="B111" s="6" t="s">
        <v>23</v>
      </c>
      <c r="C111" s="6">
        <v>1197831</v>
      </c>
      <c r="D111" s="7">
        <v>44348</v>
      </c>
      <c r="E111" s="6" t="s">
        <v>24</v>
      </c>
      <c r="F111" s="6" t="s">
        <v>25</v>
      </c>
      <c r="G111" s="6" t="s">
        <v>26</v>
      </c>
      <c r="H111" s="6" t="s">
        <v>20</v>
      </c>
      <c r="I111" s="8">
        <v>0.4</v>
      </c>
      <c r="J111" s="9">
        <v>7500</v>
      </c>
      <c r="K111" s="10">
        <f t="shared" si="0"/>
        <v>3000</v>
      </c>
      <c r="L111" s="10">
        <f t="shared" si="1"/>
        <v>1350</v>
      </c>
      <c r="M111" s="11">
        <v>0.45</v>
      </c>
      <c r="O111" s="12"/>
    </row>
    <row r="112" spans="1:15" ht="15.75" customHeight="1">
      <c r="A112" s="1"/>
      <c r="B112" s="6" t="s">
        <v>23</v>
      </c>
      <c r="C112" s="6">
        <v>1197831</v>
      </c>
      <c r="D112" s="7">
        <v>44348</v>
      </c>
      <c r="E112" s="6" t="s">
        <v>24</v>
      </c>
      <c r="F112" s="6" t="s">
        <v>25</v>
      </c>
      <c r="G112" s="6" t="s">
        <v>26</v>
      </c>
      <c r="H112" s="6" t="s">
        <v>21</v>
      </c>
      <c r="I112" s="8">
        <v>0.45</v>
      </c>
      <c r="J112" s="9">
        <v>6500</v>
      </c>
      <c r="K112" s="10">
        <f t="shared" si="0"/>
        <v>2925</v>
      </c>
      <c r="L112" s="10">
        <f t="shared" si="1"/>
        <v>877.5</v>
      </c>
      <c r="M112" s="11">
        <v>0.3</v>
      </c>
      <c r="O112" s="12"/>
    </row>
    <row r="113" spans="1:15" ht="15.75" customHeight="1">
      <c r="A113" s="1"/>
      <c r="B113" s="6" t="s">
        <v>23</v>
      </c>
      <c r="C113" s="6">
        <v>1197831</v>
      </c>
      <c r="D113" s="7">
        <v>44348</v>
      </c>
      <c r="E113" s="6" t="s">
        <v>24</v>
      </c>
      <c r="F113" s="6" t="s">
        <v>25</v>
      </c>
      <c r="G113" s="6" t="s">
        <v>26</v>
      </c>
      <c r="H113" s="6" t="s">
        <v>22</v>
      </c>
      <c r="I113" s="8">
        <v>0.5</v>
      </c>
      <c r="J113" s="9">
        <v>10000</v>
      </c>
      <c r="K113" s="10">
        <f t="shared" si="0"/>
        <v>5000</v>
      </c>
      <c r="L113" s="10">
        <f t="shared" si="1"/>
        <v>2500</v>
      </c>
      <c r="M113" s="11">
        <v>0.5</v>
      </c>
      <c r="O113" s="12"/>
    </row>
    <row r="114" spans="1:15" ht="15.75" customHeight="1">
      <c r="A114" s="1"/>
      <c r="B114" s="6" t="s">
        <v>23</v>
      </c>
      <c r="C114" s="6">
        <v>1197831</v>
      </c>
      <c r="D114" s="7">
        <v>44380</v>
      </c>
      <c r="E114" s="6" t="s">
        <v>24</v>
      </c>
      <c r="F114" s="6" t="s">
        <v>25</v>
      </c>
      <c r="G114" s="6" t="s">
        <v>26</v>
      </c>
      <c r="H114" s="6" t="s">
        <v>17</v>
      </c>
      <c r="I114" s="8">
        <v>0.4</v>
      </c>
      <c r="J114" s="9">
        <v>9500</v>
      </c>
      <c r="K114" s="10">
        <f t="shared" si="0"/>
        <v>3800</v>
      </c>
      <c r="L114" s="10">
        <f t="shared" si="1"/>
        <v>1330</v>
      </c>
      <c r="M114" s="11">
        <v>0.35</v>
      </c>
      <c r="O114" s="12"/>
    </row>
    <row r="115" spans="1:15" ht="15.75" customHeight="1">
      <c r="A115" s="1"/>
      <c r="B115" s="6" t="s">
        <v>23</v>
      </c>
      <c r="C115" s="6">
        <v>1197831</v>
      </c>
      <c r="D115" s="7">
        <v>44380</v>
      </c>
      <c r="E115" s="6" t="s">
        <v>24</v>
      </c>
      <c r="F115" s="6" t="s">
        <v>25</v>
      </c>
      <c r="G115" s="6" t="s">
        <v>26</v>
      </c>
      <c r="H115" s="6" t="s">
        <v>18</v>
      </c>
      <c r="I115" s="8">
        <v>0.45</v>
      </c>
      <c r="J115" s="9">
        <v>9500</v>
      </c>
      <c r="K115" s="10">
        <f t="shared" si="0"/>
        <v>4275</v>
      </c>
      <c r="L115" s="10">
        <f t="shared" si="1"/>
        <v>1496.25</v>
      </c>
      <c r="M115" s="11">
        <v>0.35</v>
      </c>
      <c r="O115" s="12"/>
    </row>
    <row r="116" spans="1:15" ht="15.75" customHeight="1">
      <c r="A116" s="1"/>
      <c r="B116" s="6" t="s">
        <v>23</v>
      </c>
      <c r="C116" s="6">
        <v>1197831</v>
      </c>
      <c r="D116" s="7">
        <v>44380</v>
      </c>
      <c r="E116" s="6" t="s">
        <v>24</v>
      </c>
      <c r="F116" s="6" t="s">
        <v>25</v>
      </c>
      <c r="G116" s="6" t="s">
        <v>26</v>
      </c>
      <c r="H116" s="6" t="s">
        <v>19</v>
      </c>
      <c r="I116" s="8">
        <v>0.4</v>
      </c>
      <c r="J116" s="9">
        <v>11000</v>
      </c>
      <c r="K116" s="10">
        <f t="shared" si="0"/>
        <v>4400</v>
      </c>
      <c r="L116" s="10">
        <f t="shared" si="1"/>
        <v>1540</v>
      </c>
      <c r="M116" s="11">
        <v>0.35</v>
      </c>
      <c r="O116" s="12"/>
    </row>
    <row r="117" spans="1:15" ht="15.75" customHeight="1">
      <c r="A117" s="1"/>
      <c r="B117" s="6" t="s">
        <v>23</v>
      </c>
      <c r="C117" s="6">
        <v>1197831</v>
      </c>
      <c r="D117" s="7">
        <v>44380</v>
      </c>
      <c r="E117" s="6" t="s">
        <v>24</v>
      </c>
      <c r="F117" s="6" t="s">
        <v>25</v>
      </c>
      <c r="G117" s="6" t="s">
        <v>26</v>
      </c>
      <c r="H117" s="6" t="s">
        <v>20</v>
      </c>
      <c r="I117" s="8">
        <v>0.4</v>
      </c>
      <c r="J117" s="9">
        <v>7000</v>
      </c>
      <c r="K117" s="10">
        <f t="shared" si="0"/>
        <v>2800</v>
      </c>
      <c r="L117" s="10">
        <f t="shared" si="1"/>
        <v>1260</v>
      </c>
      <c r="M117" s="11">
        <v>0.45</v>
      </c>
      <c r="O117" s="12"/>
    </row>
    <row r="118" spans="1:15" ht="15.75" customHeight="1">
      <c r="A118" s="1"/>
      <c r="B118" s="6" t="s">
        <v>23</v>
      </c>
      <c r="C118" s="6">
        <v>1197831</v>
      </c>
      <c r="D118" s="7">
        <v>44380</v>
      </c>
      <c r="E118" s="6" t="s">
        <v>24</v>
      </c>
      <c r="F118" s="6" t="s">
        <v>25</v>
      </c>
      <c r="G118" s="6" t="s">
        <v>26</v>
      </c>
      <c r="H118" s="6" t="s">
        <v>21</v>
      </c>
      <c r="I118" s="8">
        <v>0.45</v>
      </c>
      <c r="J118" s="9">
        <v>7000</v>
      </c>
      <c r="K118" s="10">
        <f t="shared" si="0"/>
        <v>3150</v>
      </c>
      <c r="L118" s="10">
        <f t="shared" si="1"/>
        <v>945</v>
      </c>
      <c r="M118" s="11">
        <v>0.3</v>
      </c>
      <c r="O118" s="12"/>
    </row>
    <row r="119" spans="1:15" ht="15.75" customHeight="1">
      <c r="A119" s="1"/>
      <c r="B119" s="6" t="s">
        <v>23</v>
      </c>
      <c r="C119" s="6">
        <v>1197831</v>
      </c>
      <c r="D119" s="7">
        <v>44380</v>
      </c>
      <c r="E119" s="6" t="s">
        <v>24</v>
      </c>
      <c r="F119" s="6" t="s">
        <v>25</v>
      </c>
      <c r="G119" s="6" t="s">
        <v>26</v>
      </c>
      <c r="H119" s="6" t="s">
        <v>22</v>
      </c>
      <c r="I119" s="8">
        <v>0.5</v>
      </c>
      <c r="J119" s="9">
        <v>9750</v>
      </c>
      <c r="K119" s="10">
        <f t="shared" si="0"/>
        <v>4875</v>
      </c>
      <c r="L119" s="10">
        <f t="shared" si="1"/>
        <v>2437.5</v>
      </c>
      <c r="M119" s="11">
        <v>0.5</v>
      </c>
      <c r="O119" s="12"/>
    </row>
    <row r="120" spans="1:15" ht="15.75" customHeight="1">
      <c r="A120" s="1"/>
      <c r="B120" s="6" t="s">
        <v>23</v>
      </c>
      <c r="C120" s="6">
        <v>1197831</v>
      </c>
      <c r="D120" s="7">
        <v>44413</v>
      </c>
      <c r="E120" s="6" t="s">
        <v>24</v>
      </c>
      <c r="F120" s="6" t="s">
        <v>25</v>
      </c>
      <c r="G120" s="6" t="s">
        <v>26</v>
      </c>
      <c r="H120" s="6" t="s">
        <v>17</v>
      </c>
      <c r="I120" s="8">
        <v>0.4</v>
      </c>
      <c r="J120" s="9">
        <v>9250</v>
      </c>
      <c r="K120" s="10">
        <f t="shared" si="0"/>
        <v>3700</v>
      </c>
      <c r="L120" s="10">
        <f t="shared" si="1"/>
        <v>1295</v>
      </c>
      <c r="M120" s="11">
        <v>0.35</v>
      </c>
      <c r="O120" s="12"/>
    </row>
    <row r="121" spans="1:15" ht="15.75" customHeight="1">
      <c r="A121" s="1"/>
      <c r="B121" s="6" t="s">
        <v>23</v>
      </c>
      <c r="C121" s="6">
        <v>1197831</v>
      </c>
      <c r="D121" s="7">
        <v>44413</v>
      </c>
      <c r="E121" s="6" t="s">
        <v>24</v>
      </c>
      <c r="F121" s="6" t="s">
        <v>25</v>
      </c>
      <c r="G121" s="6" t="s">
        <v>26</v>
      </c>
      <c r="H121" s="6" t="s">
        <v>18</v>
      </c>
      <c r="I121" s="8">
        <v>0.45</v>
      </c>
      <c r="J121" s="9">
        <v>9250</v>
      </c>
      <c r="K121" s="10">
        <f t="shared" si="0"/>
        <v>4162.5</v>
      </c>
      <c r="L121" s="10">
        <f t="shared" si="1"/>
        <v>1456.875</v>
      </c>
      <c r="M121" s="11">
        <v>0.35</v>
      </c>
      <c r="O121" s="12"/>
    </row>
    <row r="122" spans="1:15" ht="15.75" customHeight="1">
      <c r="A122" s="1"/>
      <c r="B122" s="6" t="s">
        <v>23</v>
      </c>
      <c r="C122" s="6">
        <v>1197831</v>
      </c>
      <c r="D122" s="7">
        <v>44413</v>
      </c>
      <c r="E122" s="6" t="s">
        <v>24</v>
      </c>
      <c r="F122" s="6" t="s">
        <v>25</v>
      </c>
      <c r="G122" s="6" t="s">
        <v>26</v>
      </c>
      <c r="H122" s="6" t="s">
        <v>19</v>
      </c>
      <c r="I122" s="8">
        <v>0.4</v>
      </c>
      <c r="J122" s="9">
        <v>11000</v>
      </c>
      <c r="K122" s="10">
        <f t="shared" si="0"/>
        <v>4400</v>
      </c>
      <c r="L122" s="10">
        <f t="shared" si="1"/>
        <v>1540</v>
      </c>
      <c r="M122" s="11">
        <v>0.35</v>
      </c>
      <c r="O122" s="12"/>
    </row>
    <row r="123" spans="1:15" ht="15.75" customHeight="1">
      <c r="A123" s="1"/>
      <c r="B123" s="6" t="s">
        <v>23</v>
      </c>
      <c r="C123" s="6">
        <v>1197831</v>
      </c>
      <c r="D123" s="7">
        <v>44413</v>
      </c>
      <c r="E123" s="6" t="s">
        <v>24</v>
      </c>
      <c r="F123" s="6" t="s">
        <v>25</v>
      </c>
      <c r="G123" s="6" t="s">
        <v>26</v>
      </c>
      <c r="H123" s="6" t="s">
        <v>20</v>
      </c>
      <c r="I123" s="8">
        <v>0.4</v>
      </c>
      <c r="J123" s="9">
        <v>6500</v>
      </c>
      <c r="K123" s="10">
        <f t="shared" si="0"/>
        <v>2600</v>
      </c>
      <c r="L123" s="10">
        <f t="shared" si="1"/>
        <v>1170</v>
      </c>
      <c r="M123" s="11">
        <v>0.45</v>
      </c>
      <c r="O123" s="12"/>
    </row>
    <row r="124" spans="1:15" ht="15.75" customHeight="1">
      <c r="A124" s="1"/>
      <c r="B124" s="6" t="s">
        <v>23</v>
      </c>
      <c r="C124" s="6">
        <v>1197831</v>
      </c>
      <c r="D124" s="7">
        <v>44413</v>
      </c>
      <c r="E124" s="6" t="s">
        <v>24</v>
      </c>
      <c r="F124" s="6" t="s">
        <v>25</v>
      </c>
      <c r="G124" s="6" t="s">
        <v>26</v>
      </c>
      <c r="H124" s="6" t="s">
        <v>21</v>
      </c>
      <c r="I124" s="8">
        <v>0.45</v>
      </c>
      <c r="J124" s="9">
        <v>6500</v>
      </c>
      <c r="K124" s="10">
        <f t="shared" si="0"/>
        <v>2925</v>
      </c>
      <c r="L124" s="10">
        <f t="shared" si="1"/>
        <v>877.5</v>
      </c>
      <c r="M124" s="11">
        <v>0.3</v>
      </c>
      <c r="O124" s="12"/>
    </row>
    <row r="125" spans="1:15" ht="15.75" customHeight="1">
      <c r="A125" s="1"/>
      <c r="B125" s="6" t="s">
        <v>23</v>
      </c>
      <c r="C125" s="6">
        <v>1197831</v>
      </c>
      <c r="D125" s="7">
        <v>44413</v>
      </c>
      <c r="E125" s="6" t="s">
        <v>24</v>
      </c>
      <c r="F125" s="6" t="s">
        <v>25</v>
      </c>
      <c r="G125" s="6" t="s">
        <v>26</v>
      </c>
      <c r="H125" s="6" t="s">
        <v>22</v>
      </c>
      <c r="I125" s="8">
        <v>0.5</v>
      </c>
      <c r="J125" s="9">
        <v>9000</v>
      </c>
      <c r="K125" s="10">
        <f t="shared" si="0"/>
        <v>4500</v>
      </c>
      <c r="L125" s="10">
        <f t="shared" si="1"/>
        <v>2250</v>
      </c>
      <c r="M125" s="11">
        <v>0.5</v>
      </c>
      <c r="O125" s="12"/>
    </row>
    <row r="126" spans="1:15" ht="15.75" customHeight="1">
      <c r="A126" s="1"/>
      <c r="B126" s="6" t="s">
        <v>23</v>
      </c>
      <c r="C126" s="6">
        <v>1197831</v>
      </c>
      <c r="D126" s="7">
        <v>44441</v>
      </c>
      <c r="E126" s="6" t="s">
        <v>24</v>
      </c>
      <c r="F126" s="6" t="s">
        <v>25</v>
      </c>
      <c r="G126" s="6" t="s">
        <v>26</v>
      </c>
      <c r="H126" s="6" t="s">
        <v>17</v>
      </c>
      <c r="I126" s="8">
        <v>0.45</v>
      </c>
      <c r="J126" s="9">
        <v>8500</v>
      </c>
      <c r="K126" s="10">
        <f t="shared" si="0"/>
        <v>3825</v>
      </c>
      <c r="L126" s="10">
        <f t="shared" si="1"/>
        <v>1338.75</v>
      </c>
      <c r="M126" s="11">
        <v>0.35</v>
      </c>
      <c r="O126" s="12"/>
    </row>
    <row r="127" spans="1:15" ht="15.75" customHeight="1">
      <c r="A127" s="1"/>
      <c r="B127" s="6" t="s">
        <v>23</v>
      </c>
      <c r="C127" s="6">
        <v>1197831</v>
      </c>
      <c r="D127" s="7">
        <v>44441</v>
      </c>
      <c r="E127" s="6" t="s">
        <v>24</v>
      </c>
      <c r="F127" s="6" t="s">
        <v>25</v>
      </c>
      <c r="G127" s="6" t="s">
        <v>26</v>
      </c>
      <c r="H127" s="6" t="s">
        <v>18</v>
      </c>
      <c r="I127" s="8">
        <v>0.45</v>
      </c>
      <c r="J127" s="9">
        <v>8500</v>
      </c>
      <c r="K127" s="10">
        <f t="shared" si="0"/>
        <v>3825</v>
      </c>
      <c r="L127" s="10">
        <f t="shared" si="1"/>
        <v>1338.75</v>
      </c>
      <c r="M127" s="11">
        <v>0.35</v>
      </c>
      <c r="O127" s="12"/>
    </row>
    <row r="128" spans="1:15" ht="15.75" customHeight="1">
      <c r="A128" s="1"/>
      <c r="B128" s="6" t="s">
        <v>23</v>
      </c>
      <c r="C128" s="6">
        <v>1197831</v>
      </c>
      <c r="D128" s="7">
        <v>44441</v>
      </c>
      <c r="E128" s="6" t="s">
        <v>24</v>
      </c>
      <c r="F128" s="6" t="s">
        <v>25</v>
      </c>
      <c r="G128" s="6" t="s">
        <v>26</v>
      </c>
      <c r="H128" s="6" t="s">
        <v>19</v>
      </c>
      <c r="I128" s="8">
        <v>0.5</v>
      </c>
      <c r="J128" s="9">
        <v>9000</v>
      </c>
      <c r="K128" s="10">
        <f t="shared" si="0"/>
        <v>4500</v>
      </c>
      <c r="L128" s="10">
        <f t="shared" si="1"/>
        <v>1575</v>
      </c>
      <c r="M128" s="11">
        <v>0.35</v>
      </c>
      <c r="O128" s="12"/>
    </row>
    <row r="129" spans="1:15" ht="15.75" customHeight="1">
      <c r="A129" s="1"/>
      <c r="B129" s="6" t="s">
        <v>23</v>
      </c>
      <c r="C129" s="6">
        <v>1197831</v>
      </c>
      <c r="D129" s="7">
        <v>44441</v>
      </c>
      <c r="E129" s="6" t="s">
        <v>24</v>
      </c>
      <c r="F129" s="6" t="s">
        <v>25</v>
      </c>
      <c r="G129" s="6" t="s">
        <v>26</v>
      </c>
      <c r="H129" s="6" t="s">
        <v>20</v>
      </c>
      <c r="I129" s="8">
        <v>0.5</v>
      </c>
      <c r="J129" s="9">
        <v>6250</v>
      </c>
      <c r="K129" s="10">
        <f t="shared" si="0"/>
        <v>3125</v>
      </c>
      <c r="L129" s="10">
        <f t="shared" si="1"/>
        <v>1406.25</v>
      </c>
      <c r="M129" s="11">
        <v>0.45</v>
      </c>
      <c r="O129" s="12"/>
    </row>
    <row r="130" spans="1:15" ht="15.75" customHeight="1">
      <c r="A130" s="1"/>
      <c r="B130" s="6" t="s">
        <v>23</v>
      </c>
      <c r="C130" s="6">
        <v>1197831</v>
      </c>
      <c r="D130" s="7">
        <v>44441</v>
      </c>
      <c r="E130" s="6" t="s">
        <v>24</v>
      </c>
      <c r="F130" s="6" t="s">
        <v>25</v>
      </c>
      <c r="G130" s="6" t="s">
        <v>26</v>
      </c>
      <c r="H130" s="6" t="s">
        <v>21</v>
      </c>
      <c r="I130" s="8">
        <v>0.45</v>
      </c>
      <c r="J130" s="9">
        <v>6250</v>
      </c>
      <c r="K130" s="10">
        <f t="shared" si="0"/>
        <v>2812.5</v>
      </c>
      <c r="L130" s="10">
        <f t="shared" si="1"/>
        <v>843.75</v>
      </c>
      <c r="M130" s="11">
        <v>0.3</v>
      </c>
      <c r="O130" s="12"/>
    </row>
    <row r="131" spans="1:15" ht="15.75" customHeight="1">
      <c r="A131" s="1"/>
      <c r="B131" s="6" t="s">
        <v>23</v>
      </c>
      <c r="C131" s="6">
        <v>1197831</v>
      </c>
      <c r="D131" s="7">
        <v>44441</v>
      </c>
      <c r="E131" s="6" t="s">
        <v>24</v>
      </c>
      <c r="F131" s="6" t="s">
        <v>25</v>
      </c>
      <c r="G131" s="6" t="s">
        <v>26</v>
      </c>
      <c r="H131" s="6" t="s">
        <v>22</v>
      </c>
      <c r="I131" s="8">
        <v>0.55000000000000004</v>
      </c>
      <c r="J131" s="9">
        <v>8500</v>
      </c>
      <c r="K131" s="10">
        <f t="shared" si="0"/>
        <v>4675</v>
      </c>
      <c r="L131" s="10">
        <f t="shared" si="1"/>
        <v>2337.5</v>
      </c>
      <c r="M131" s="11">
        <v>0.5</v>
      </c>
      <c r="O131" s="12"/>
    </row>
    <row r="132" spans="1:15" ht="15.75" customHeight="1">
      <c r="A132" s="1"/>
      <c r="B132" s="6" t="s">
        <v>23</v>
      </c>
      <c r="C132" s="6">
        <v>1197831</v>
      </c>
      <c r="D132" s="7">
        <v>44470</v>
      </c>
      <c r="E132" s="6" t="s">
        <v>24</v>
      </c>
      <c r="F132" s="6" t="s">
        <v>25</v>
      </c>
      <c r="G132" s="6" t="s">
        <v>26</v>
      </c>
      <c r="H132" s="6" t="s">
        <v>17</v>
      </c>
      <c r="I132" s="8">
        <v>0.45</v>
      </c>
      <c r="J132" s="9">
        <v>8000</v>
      </c>
      <c r="K132" s="10">
        <f t="shared" si="0"/>
        <v>3600</v>
      </c>
      <c r="L132" s="10">
        <f t="shared" si="1"/>
        <v>1260</v>
      </c>
      <c r="M132" s="11">
        <v>0.35</v>
      </c>
      <c r="O132" s="12"/>
    </row>
    <row r="133" spans="1:15" ht="15.75" customHeight="1">
      <c r="A133" s="1"/>
      <c r="B133" s="6" t="s">
        <v>23</v>
      </c>
      <c r="C133" s="6">
        <v>1197831</v>
      </c>
      <c r="D133" s="7">
        <v>44470</v>
      </c>
      <c r="E133" s="6" t="s">
        <v>24</v>
      </c>
      <c r="F133" s="6" t="s">
        <v>25</v>
      </c>
      <c r="G133" s="6" t="s">
        <v>26</v>
      </c>
      <c r="H133" s="6" t="s">
        <v>18</v>
      </c>
      <c r="I133" s="8">
        <v>0.45</v>
      </c>
      <c r="J133" s="9">
        <v>8000</v>
      </c>
      <c r="K133" s="10">
        <f t="shared" si="0"/>
        <v>3600</v>
      </c>
      <c r="L133" s="10">
        <f t="shared" si="1"/>
        <v>1260</v>
      </c>
      <c r="M133" s="11">
        <v>0.35</v>
      </c>
      <c r="O133" s="12"/>
    </row>
    <row r="134" spans="1:15" ht="15.75" customHeight="1">
      <c r="A134" s="1"/>
      <c r="B134" s="6" t="s">
        <v>23</v>
      </c>
      <c r="C134" s="6">
        <v>1197831</v>
      </c>
      <c r="D134" s="7">
        <v>44470</v>
      </c>
      <c r="E134" s="6" t="s">
        <v>24</v>
      </c>
      <c r="F134" s="6" t="s">
        <v>25</v>
      </c>
      <c r="G134" s="6" t="s">
        <v>26</v>
      </c>
      <c r="H134" s="6" t="s">
        <v>19</v>
      </c>
      <c r="I134" s="8">
        <v>0.5</v>
      </c>
      <c r="J134" s="9">
        <v>7500</v>
      </c>
      <c r="K134" s="10">
        <f t="shared" si="0"/>
        <v>3750</v>
      </c>
      <c r="L134" s="10">
        <f t="shared" si="1"/>
        <v>1312.5</v>
      </c>
      <c r="M134" s="11">
        <v>0.35</v>
      </c>
      <c r="O134" s="12"/>
    </row>
    <row r="135" spans="1:15" ht="15.75" customHeight="1">
      <c r="A135" s="1"/>
      <c r="B135" s="6" t="s">
        <v>23</v>
      </c>
      <c r="C135" s="6">
        <v>1197831</v>
      </c>
      <c r="D135" s="7">
        <v>44470</v>
      </c>
      <c r="E135" s="6" t="s">
        <v>24</v>
      </c>
      <c r="F135" s="6" t="s">
        <v>25</v>
      </c>
      <c r="G135" s="6" t="s">
        <v>26</v>
      </c>
      <c r="H135" s="6" t="s">
        <v>20</v>
      </c>
      <c r="I135" s="8">
        <v>0.5</v>
      </c>
      <c r="J135" s="9">
        <v>6000</v>
      </c>
      <c r="K135" s="10">
        <f t="shared" si="0"/>
        <v>3000</v>
      </c>
      <c r="L135" s="10">
        <f t="shared" si="1"/>
        <v>1350</v>
      </c>
      <c r="M135" s="11">
        <v>0.45</v>
      </c>
      <c r="O135" s="12"/>
    </row>
    <row r="136" spans="1:15" ht="15.75" customHeight="1">
      <c r="A136" s="1"/>
      <c r="B136" s="6" t="s">
        <v>23</v>
      </c>
      <c r="C136" s="6">
        <v>1197831</v>
      </c>
      <c r="D136" s="7">
        <v>44470</v>
      </c>
      <c r="E136" s="6" t="s">
        <v>24</v>
      </c>
      <c r="F136" s="6" t="s">
        <v>25</v>
      </c>
      <c r="G136" s="6" t="s">
        <v>26</v>
      </c>
      <c r="H136" s="6" t="s">
        <v>21</v>
      </c>
      <c r="I136" s="8">
        <v>0.45</v>
      </c>
      <c r="J136" s="9">
        <v>5750</v>
      </c>
      <c r="K136" s="10">
        <f t="shared" si="0"/>
        <v>2587.5</v>
      </c>
      <c r="L136" s="10">
        <f t="shared" si="1"/>
        <v>776.25</v>
      </c>
      <c r="M136" s="11">
        <v>0.3</v>
      </c>
      <c r="O136" s="12"/>
    </row>
    <row r="137" spans="1:15" ht="15.75" customHeight="1">
      <c r="A137" s="1"/>
      <c r="B137" s="6" t="s">
        <v>23</v>
      </c>
      <c r="C137" s="6">
        <v>1197831</v>
      </c>
      <c r="D137" s="7">
        <v>44470</v>
      </c>
      <c r="E137" s="6" t="s">
        <v>24</v>
      </c>
      <c r="F137" s="6" t="s">
        <v>25</v>
      </c>
      <c r="G137" s="6" t="s">
        <v>26</v>
      </c>
      <c r="H137" s="6" t="s">
        <v>22</v>
      </c>
      <c r="I137" s="8">
        <v>0.55000000000000004</v>
      </c>
      <c r="J137" s="9">
        <v>7500</v>
      </c>
      <c r="K137" s="10">
        <f t="shared" si="0"/>
        <v>4125</v>
      </c>
      <c r="L137" s="10">
        <f t="shared" si="1"/>
        <v>2062.5</v>
      </c>
      <c r="M137" s="11">
        <v>0.5</v>
      </c>
      <c r="O137" s="12"/>
    </row>
    <row r="138" spans="1:15" ht="15.75" customHeight="1">
      <c r="A138" s="1"/>
      <c r="B138" s="6" t="s">
        <v>23</v>
      </c>
      <c r="C138" s="6">
        <v>1197831</v>
      </c>
      <c r="D138" s="7">
        <v>44502</v>
      </c>
      <c r="E138" s="6" t="s">
        <v>24</v>
      </c>
      <c r="F138" s="6" t="s">
        <v>25</v>
      </c>
      <c r="G138" s="6" t="s">
        <v>26</v>
      </c>
      <c r="H138" s="6" t="s">
        <v>17</v>
      </c>
      <c r="I138" s="8">
        <v>0.45</v>
      </c>
      <c r="J138" s="9">
        <v>9000</v>
      </c>
      <c r="K138" s="10">
        <f t="shared" si="0"/>
        <v>4050</v>
      </c>
      <c r="L138" s="10">
        <f t="shared" si="1"/>
        <v>1417.5</v>
      </c>
      <c r="M138" s="11">
        <v>0.35</v>
      </c>
      <c r="O138" s="12"/>
    </row>
    <row r="139" spans="1:15" ht="15.75" customHeight="1">
      <c r="A139" s="1"/>
      <c r="B139" s="6" t="s">
        <v>23</v>
      </c>
      <c r="C139" s="6">
        <v>1197831</v>
      </c>
      <c r="D139" s="7">
        <v>44502</v>
      </c>
      <c r="E139" s="6" t="s">
        <v>24</v>
      </c>
      <c r="F139" s="6" t="s">
        <v>25</v>
      </c>
      <c r="G139" s="6" t="s">
        <v>26</v>
      </c>
      <c r="H139" s="6" t="s">
        <v>18</v>
      </c>
      <c r="I139" s="8">
        <v>0.45</v>
      </c>
      <c r="J139" s="9">
        <v>9000</v>
      </c>
      <c r="K139" s="10">
        <f t="shared" si="0"/>
        <v>4050</v>
      </c>
      <c r="L139" s="10">
        <f t="shared" si="1"/>
        <v>1417.5</v>
      </c>
      <c r="M139" s="11">
        <v>0.35</v>
      </c>
      <c r="O139" s="12"/>
    </row>
    <row r="140" spans="1:15" ht="15.75" customHeight="1">
      <c r="A140" s="1"/>
      <c r="B140" s="6" t="s">
        <v>23</v>
      </c>
      <c r="C140" s="6">
        <v>1197831</v>
      </c>
      <c r="D140" s="7">
        <v>44502</v>
      </c>
      <c r="E140" s="6" t="s">
        <v>24</v>
      </c>
      <c r="F140" s="6" t="s">
        <v>25</v>
      </c>
      <c r="G140" s="6" t="s">
        <v>26</v>
      </c>
      <c r="H140" s="6" t="s">
        <v>19</v>
      </c>
      <c r="I140" s="8">
        <v>0.5</v>
      </c>
      <c r="J140" s="9">
        <v>8250</v>
      </c>
      <c r="K140" s="10">
        <f t="shared" si="0"/>
        <v>4125</v>
      </c>
      <c r="L140" s="10">
        <f t="shared" si="1"/>
        <v>1443.75</v>
      </c>
      <c r="M140" s="11">
        <v>0.35</v>
      </c>
      <c r="O140" s="12"/>
    </row>
    <row r="141" spans="1:15" ht="15.75" customHeight="1">
      <c r="A141" s="1"/>
      <c r="B141" s="6" t="s">
        <v>23</v>
      </c>
      <c r="C141" s="6">
        <v>1197831</v>
      </c>
      <c r="D141" s="7">
        <v>44502</v>
      </c>
      <c r="E141" s="6" t="s">
        <v>24</v>
      </c>
      <c r="F141" s="6" t="s">
        <v>25</v>
      </c>
      <c r="G141" s="6" t="s">
        <v>26</v>
      </c>
      <c r="H141" s="6" t="s">
        <v>20</v>
      </c>
      <c r="I141" s="8">
        <v>0.5</v>
      </c>
      <c r="J141" s="9">
        <v>6750</v>
      </c>
      <c r="K141" s="10">
        <f t="shared" si="0"/>
        <v>3375</v>
      </c>
      <c r="L141" s="10">
        <f t="shared" si="1"/>
        <v>1518.75</v>
      </c>
      <c r="M141" s="11">
        <v>0.45</v>
      </c>
      <c r="O141" s="12"/>
    </row>
    <row r="142" spans="1:15" ht="15.75" customHeight="1">
      <c r="A142" s="1"/>
      <c r="B142" s="6" t="s">
        <v>23</v>
      </c>
      <c r="C142" s="6">
        <v>1197831</v>
      </c>
      <c r="D142" s="7">
        <v>44502</v>
      </c>
      <c r="E142" s="6" t="s">
        <v>24</v>
      </c>
      <c r="F142" s="6" t="s">
        <v>25</v>
      </c>
      <c r="G142" s="6" t="s">
        <v>26</v>
      </c>
      <c r="H142" s="6" t="s">
        <v>21</v>
      </c>
      <c r="I142" s="8">
        <v>0.45</v>
      </c>
      <c r="J142" s="9">
        <v>6500</v>
      </c>
      <c r="K142" s="10">
        <f t="shared" si="0"/>
        <v>2925</v>
      </c>
      <c r="L142" s="10">
        <f t="shared" si="1"/>
        <v>877.5</v>
      </c>
      <c r="M142" s="11">
        <v>0.3</v>
      </c>
      <c r="O142" s="12"/>
    </row>
    <row r="143" spans="1:15" ht="15.75" customHeight="1">
      <c r="A143" s="1"/>
      <c r="B143" s="6" t="s">
        <v>23</v>
      </c>
      <c r="C143" s="6">
        <v>1197831</v>
      </c>
      <c r="D143" s="7">
        <v>44502</v>
      </c>
      <c r="E143" s="6" t="s">
        <v>24</v>
      </c>
      <c r="F143" s="6" t="s">
        <v>25</v>
      </c>
      <c r="G143" s="6" t="s">
        <v>26</v>
      </c>
      <c r="H143" s="6" t="s">
        <v>22</v>
      </c>
      <c r="I143" s="8">
        <v>0.55000000000000004</v>
      </c>
      <c r="J143" s="9">
        <v>8500</v>
      </c>
      <c r="K143" s="10">
        <f t="shared" si="0"/>
        <v>4675</v>
      </c>
      <c r="L143" s="10">
        <f t="shared" si="1"/>
        <v>2337.5</v>
      </c>
      <c r="M143" s="11">
        <v>0.5</v>
      </c>
      <c r="O143" s="12"/>
    </row>
    <row r="144" spans="1:15" ht="15.75" customHeight="1">
      <c r="A144" s="1"/>
      <c r="B144" s="6" t="s">
        <v>23</v>
      </c>
      <c r="C144" s="6">
        <v>1197831</v>
      </c>
      <c r="D144" s="7">
        <v>44531</v>
      </c>
      <c r="E144" s="6" t="s">
        <v>24</v>
      </c>
      <c r="F144" s="6" t="s">
        <v>25</v>
      </c>
      <c r="G144" s="6" t="s">
        <v>26</v>
      </c>
      <c r="H144" s="6" t="s">
        <v>17</v>
      </c>
      <c r="I144" s="8">
        <v>0.45</v>
      </c>
      <c r="J144" s="9">
        <v>9500</v>
      </c>
      <c r="K144" s="10">
        <f t="shared" si="0"/>
        <v>4275</v>
      </c>
      <c r="L144" s="10">
        <f t="shared" si="1"/>
        <v>1496.25</v>
      </c>
      <c r="M144" s="11">
        <v>0.35</v>
      </c>
      <c r="O144" s="12"/>
    </row>
    <row r="145" spans="1:15" ht="15.75" customHeight="1">
      <c r="A145" s="1"/>
      <c r="B145" s="6" t="s">
        <v>23</v>
      </c>
      <c r="C145" s="6">
        <v>1197831</v>
      </c>
      <c r="D145" s="7">
        <v>44531</v>
      </c>
      <c r="E145" s="6" t="s">
        <v>24</v>
      </c>
      <c r="F145" s="6" t="s">
        <v>25</v>
      </c>
      <c r="G145" s="6" t="s">
        <v>26</v>
      </c>
      <c r="H145" s="6" t="s">
        <v>18</v>
      </c>
      <c r="I145" s="8">
        <v>0.45</v>
      </c>
      <c r="J145" s="9">
        <v>9500</v>
      </c>
      <c r="K145" s="10">
        <f t="shared" si="0"/>
        <v>4275</v>
      </c>
      <c r="L145" s="10">
        <f t="shared" si="1"/>
        <v>1496.25</v>
      </c>
      <c r="M145" s="11">
        <v>0.35</v>
      </c>
      <c r="O145" s="12"/>
    </row>
    <row r="146" spans="1:15" ht="15.75" customHeight="1">
      <c r="A146" s="1"/>
      <c r="B146" s="6" t="s">
        <v>23</v>
      </c>
      <c r="C146" s="6">
        <v>1197831</v>
      </c>
      <c r="D146" s="7">
        <v>44531</v>
      </c>
      <c r="E146" s="6" t="s">
        <v>24</v>
      </c>
      <c r="F146" s="6" t="s">
        <v>25</v>
      </c>
      <c r="G146" s="6" t="s">
        <v>26</v>
      </c>
      <c r="H146" s="6" t="s">
        <v>19</v>
      </c>
      <c r="I146" s="8">
        <v>0.5</v>
      </c>
      <c r="J146" s="9">
        <v>8500</v>
      </c>
      <c r="K146" s="10">
        <f t="shared" si="0"/>
        <v>4250</v>
      </c>
      <c r="L146" s="10">
        <f t="shared" si="1"/>
        <v>1487.5</v>
      </c>
      <c r="M146" s="11">
        <v>0.35</v>
      </c>
      <c r="O146" s="12"/>
    </row>
    <row r="147" spans="1:15" ht="15.75" customHeight="1">
      <c r="A147" s="1"/>
      <c r="B147" s="6" t="s">
        <v>23</v>
      </c>
      <c r="C147" s="6">
        <v>1197831</v>
      </c>
      <c r="D147" s="7">
        <v>44531</v>
      </c>
      <c r="E147" s="6" t="s">
        <v>24</v>
      </c>
      <c r="F147" s="6" t="s">
        <v>25</v>
      </c>
      <c r="G147" s="6" t="s">
        <v>26</v>
      </c>
      <c r="H147" s="6" t="s">
        <v>20</v>
      </c>
      <c r="I147" s="8">
        <v>0.5</v>
      </c>
      <c r="J147" s="9">
        <v>7000</v>
      </c>
      <c r="K147" s="10">
        <f t="shared" si="0"/>
        <v>3500</v>
      </c>
      <c r="L147" s="10">
        <f t="shared" si="1"/>
        <v>1575</v>
      </c>
      <c r="M147" s="11">
        <v>0.45</v>
      </c>
      <c r="O147" s="12"/>
    </row>
    <row r="148" spans="1:15" ht="15.75" customHeight="1">
      <c r="A148" s="1"/>
      <c r="B148" s="6" t="s">
        <v>23</v>
      </c>
      <c r="C148" s="6">
        <v>1197831</v>
      </c>
      <c r="D148" s="7">
        <v>44531</v>
      </c>
      <c r="E148" s="6" t="s">
        <v>24</v>
      </c>
      <c r="F148" s="6" t="s">
        <v>25</v>
      </c>
      <c r="G148" s="6" t="s">
        <v>26</v>
      </c>
      <c r="H148" s="6" t="s">
        <v>21</v>
      </c>
      <c r="I148" s="8">
        <v>0.45</v>
      </c>
      <c r="J148" s="9">
        <v>6500</v>
      </c>
      <c r="K148" s="10">
        <f t="shared" si="0"/>
        <v>2925</v>
      </c>
      <c r="L148" s="10">
        <f t="shared" si="1"/>
        <v>877.5</v>
      </c>
      <c r="M148" s="11">
        <v>0.3</v>
      </c>
      <c r="O148" s="12"/>
    </row>
    <row r="149" spans="1:15" ht="15.75" customHeight="1">
      <c r="A149" s="1"/>
      <c r="B149" s="6" t="s">
        <v>23</v>
      </c>
      <c r="C149" s="6">
        <v>1197831</v>
      </c>
      <c r="D149" s="7">
        <v>44531</v>
      </c>
      <c r="E149" s="6" t="s">
        <v>24</v>
      </c>
      <c r="F149" s="6" t="s">
        <v>25</v>
      </c>
      <c r="G149" s="6" t="s">
        <v>26</v>
      </c>
      <c r="H149" s="6" t="s">
        <v>22</v>
      </c>
      <c r="I149" s="8">
        <v>0.55000000000000004</v>
      </c>
      <c r="J149" s="9">
        <v>9000</v>
      </c>
      <c r="K149" s="10">
        <f t="shared" si="0"/>
        <v>4950</v>
      </c>
      <c r="L149" s="10">
        <f t="shared" si="1"/>
        <v>2475</v>
      </c>
      <c r="M149" s="11">
        <v>0.5</v>
      </c>
      <c r="O149" s="12"/>
    </row>
    <row r="150" spans="1:15" ht="15.75" customHeight="1">
      <c r="A150" s="1"/>
      <c r="B150" s="6" t="s">
        <v>27</v>
      </c>
      <c r="C150" s="6">
        <v>1128299</v>
      </c>
      <c r="D150" s="7">
        <v>44216</v>
      </c>
      <c r="E150" s="6" t="s">
        <v>28</v>
      </c>
      <c r="F150" s="6" t="s">
        <v>29</v>
      </c>
      <c r="G150" s="6" t="s">
        <v>30</v>
      </c>
      <c r="H150" s="6" t="s">
        <v>17</v>
      </c>
      <c r="I150" s="8">
        <v>0.39999999999999997</v>
      </c>
      <c r="J150" s="9">
        <v>7750</v>
      </c>
      <c r="K150" s="10">
        <f t="shared" si="0"/>
        <v>3099.9999999999995</v>
      </c>
      <c r="L150" s="10">
        <f t="shared" si="1"/>
        <v>1085</v>
      </c>
      <c r="M150" s="11">
        <v>0.35000000000000003</v>
      </c>
      <c r="O150" s="1"/>
    </row>
    <row r="151" spans="1:15" ht="15.75" customHeight="1">
      <c r="A151" s="1"/>
      <c r="B151" s="6" t="s">
        <v>27</v>
      </c>
      <c r="C151" s="6">
        <v>1128299</v>
      </c>
      <c r="D151" s="7">
        <v>44216</v>
      </c>
      <c r="E151" s="6" t="s">
        <v>28</v>
      </c>
      <c r="F151" s="6" t="s">
        <v>29</v>
      </c>
      <c r="G151" s="6" t="s">
        <v>30</v>
      </c>
      <c r="H151" s="6" t="s">
        <v>18</v>
      </c>
      <c r="I151" s="8">
        <v>0.5</v>
      </c>
      <c r="J151" s="9">
        <v>7750</v>
      </c>
      <c r="K151" s="10">
        <f t="shared" si="0"/>
        <v>3875</v>
      </c>
      <c r="L151" s="10">
        <f t="shared" si="1"/>
        <v>775</v>
      </c>
      <c r="M151" s="11">
        <v>0.2</v>
      </c>
      <c r="O151" s="1"/>
    </row>
    <row r="152" spans="1:15" ht="15.75" customHeight="1">
      <c r="A152" s="1"/>
      <c r="B152" s="6" t="s">
        <v>27</v>
      </c>
      <c r="C152" s="6">
        <v>1128299</v>
      </c>
      <c r="D152" s="7">
        <v>44216</v>
      </c>
      <c r="E152" s="6" t="s">
        <v>28</v>
      </c>
      <c r="F152" s="6" t="s">
        <v>29</v>
      </c>
      <c r="G152" s="6" t="s">
        <v>30</v>
      </c>
      <c r="H152" s="6" t="s">
        <v>19</v>
      </c>
      <c r="I152" s="8">
        <v>0.5</v>
      </c>
      <c r="J152" s="9">
        <v>7750</v>
      </c>
      <c r="K152" s="10">
        <f t="shared" si="0"/>
        <v>3875</v>
      </c>
      <c r="L152" s="10">
        <f t="shared" si="1"/>
        <v>1356.2500000000002</v>
      </c>
      <c r="M152" s="11">
        <v>0.35000000000000003</v>
      </c>
      <c r="O152" s="1"/>
    </row>
    <row r="153" spans="1:15" ht="15.75" customHeight="1">
      <c r="A153" s="1"/>
      <c r="B153" s="6" t="s">
        <v>27</v>
      </c>
      <c r="C153" s="6">
        <v>1128299</v>
      </c>
      <c r="D153" s="7">
        <v>44216</v>
      </c>
      <c r="E153" s="6" t="s">
        <v>28</v>
      </c>
      <c r="F153" s="6" t="s">
        <v>29</v>
      </c>
      <c r="G153" s="6" t="s">
        <v>30</v>
      </c>
      <c r="H153" s="6" t="s">
        <v>20</v>
      </c>
      <c r="I153" s="8">
        <v>0.5</v>
      </c>
      <c r="J153" s="9">
        <v>6250</v>
      </c>
      <c r="K153" s="10">
        <f t="shared" si="0"/>
        <v>3125</v>
      </c>
      <c r="L153" s="10">
        <f t="shared" si="1"/>
        <v>937.5</v>
      </c>
      <c r="M153" s="11">
        <v>0.3</v>
      </c>
      <c r="O153" s="1"/>
    </row>
    <row r="154" spans="1:15" ht="15.75" customHeight="1">
      <c r="A154" s="1"/>
      <c r="B154" s="6" t="s">
        <v>27</v>
      </c>
      <c r="C154" s="6">
        <v>1128299</v>
      </c>
      <c r="D154" s="7">
        <v>44216</v>
      </c>
      <c r="E154" s="6" t="s">
        <v>28</v>
      </c>
      <c r="F154" s="6" t="s">
        <v>29</v>
      </c>
      <c r="G154" s="6" t="s">
        <v>30</v>
      </c>
      <c r="H154" s="6" t="s">
        <v>21</v>
      </c>
      <c r="I154" s="8">
        <v>0.55000000000000004</v>
      </c>
      <c r="J154" s="9">
        <v>5750</v>
      </c>
      <c r="K154" s="10">
        <f t="shared" si="0"/>
        <v>3162.5000000000005</v>
      </c>
      <c r="L154" s="10">
        <f t="shared" si="1"/>
        <v>1581.2500000000002</v>
      </c>
      <c r="M154" s="11">
        <v>0.5</v>
      </c>
      <c r="O154" s="1"/>
    </row>
    <row r="155" spans="1:15" ht="15.75" customHeight="1">
      <c r="A155" s="1"/>
      <c r="B155" s="6" t="s">
        <v>27</v>
      </c>
      <c r="C155" s="6">
        <v>1128299</v>
      </c>
      <c r="D155" s="7">
        <v>44216</v>
      </c>
      <c r="E155" s="6" t="s">
        <v>28</v>
      </c>
      <c r="F155" s="6" t="s">
        <v>29</v>
      </c>
      <c r="G155" s="6" t="s">
        <v>30</v>
      </c>
      <c r="H155" s="6" t="s">
        <v>22</v>
      </c>
      <c r="I155" s="8">
        <v>0.5</v>
      </c>
      <c r="J155" s="9">
        <v>7750</v>
      </c>
      <c r="K155" s="10">
        <f t="shared" si="0"/>
        <v>3875</v>
      </c>
      <c r="L155" s="10">
        <f t="shared" si="1"/>
        <v>581.25000000000011</v>
      </c>
      <c r="M155" s="11">
        <v>0.15000000000000002</v>
      </c>
      <c r="O155" s="1"/>
    </row>
    <row r="156" spans="1:15" ht="15.75" customHeight="1">
      <c r="A156" s="1"/>
      <c r="B156" s="6" t="s">
        <v>27</v>
      </c>
      <c r="C156" s="6">
        <v>1128299</v>
      </c>
      <c r="D156" s="7">
        <v>44247</v>
      </c>
      <c r="E156" s="6" t="s">
        <v>28</v>
      </c>
      <c r="F156" s="6" t="s">
        <v>29</v>
      </c>
      <c r="G156" s="6" t="s">
        <v>30</v>
      </c>
      <c r="H156" s="6" t="s">
        <v>17</v>
      </c>
      <c r="I156" s="8">
        <v>0.39999999999999997</v>
      </c>
      <c r="J156" s="9">
        <v>8250</v>
      </c>
      <c r="K156" s="10">
        <f t="shared" si="0"/>
        <v>3299.9999999999995</v>
      </c>
      <c r="L156" s="10">
        <f t="shared" si="1"/>
        <v>1155</v>
      </c>
      <c r="M156" s="11">
        <v>0.35000000000000003</v>
      </c>
      <c r="O156" s="1"/>
    </row>
    <row r="157" spans="1:15" ht="15.75" customHeight="1">
      <c r="A157" s="1"/>
      <c r="B157" s="6" t="s">
        <v>27</v>
      </c>
      <c r="C157" s="6">
        <v>1128299</v>
      </c>
      <c r="D157" s="7">
        <v>44247</v>
      </c>
      <c r="E157" s="6" t="s">
        <v>28</v>
      </c>
      <c r="F157" s="6" t="s">
        <v>29</v>
      </c>
      <c r="G157" s="6" t="s">
        <v>30</v>
      </c>
      <c r="H157" s="6" t="s">
        <v>18</v>
      </c>
      <c r="I157" s="8">
        <v>0.5</v>
      </c>
      <c r="J157" s="9">
        <v>7250</v>
      </c>
      <c r="K157" s="10">
        <f t="shared" si="0"/>
        <v>3625</v>
      </c>
      <c r="L157" s="10">
        <f t="shared" si="1"/>
        <v>725</v>
      </c>
      <c r="M157" s="11">
        <v>0.2</v>
      </c>
      <c r="O157" s="1"/>
    </row>
    <row r="158" spans="1:15" ht="15.75" customHeight="1">
      <c r="A158" s="1"/>
      <c r="B158" s="6" t="s">
        <v>27</v>
      </c>
      <c r="C158" s="6">
        <v>1128299</v>
      </c>
      <c r="D158" s="7">
        <v>44247</v>
      </c>
      <c r="E158" s="6" t="s">
        <v>28</v>
      </c>
      <c r="F158" s="6" t="s">
        <v>29</v>
      </c>
      <c r="G158" s="6" t="s">
        <v>30</v>
      </c>
      <c r="H158" s="6" t="s">
        <v>19</v>
      </c>
      <c r="I158" s="8">
        <v>0.5</v>
      </c>
      <c r="J158" s="9">
        <v>7250</v>
      </c>
      <c r="K158" s="10">
        <f t="shared" si="0"/>
        <v>3625</v>
      </c>
      <c r="L158" s="10">
        <f t="shared" si="1"/>
        <v>1268.7500000000002</v>
      </c>
      <c r="M158" s="11">
        <v>0.35000000000000003</v>
      </c>
      <c r="O158" s="1"/>
    </row>
    <row r="159" spans="1:15" ht="15.75" customHeight="1">
      <c r="A159" s="1"/>
      <c r="B159" s="6" t="s">
        <v>27</v>
      </c>
      <c r="C159" s="6">
        <v>1128299</v>
      </c>
      <c r="D159" s="7">
        <v>44247</v>
      </c>
      <c r="E159" s="6" t="s">
        <v>28</v>
      </c>
      <c r="F159" s="6" t="s">
        <v>29</v>
      </c>
      <c r="G159" s="6" t="s">
        <v>30</v>
      </c>
      <c r="H159" s="6" t="s">
        <v>20</v>
      </c>
      <c r="I159" s="8">
        <v>0.5</v>
      </c>
      <c r="J159" s="9">
        <v>5750</v>
      </c>
      <c r="K159" s="10">
        <f t="shared" si="0"/>
        <v>2875</v>
      </c>
      <c r="L159" s="10">
        <f t="shared" si="1"/>
        <v>862.5</v>
      </c>
      <c r="M159" s="11">
        <v>0.3</v>
      </c>
      <c r="O159" s="1"/>
    </row>
    <row r="160" spans="1:15" ht="15.75" customHeight="1">
      <c r="A160" s="1"/>
      <c r="B160" s="6" t="s">
        <v>27</v>
      </c>
      <c r="C160" s="6">
        <v>1128299</v>
      </c>
      <c r="D160" s="7">
        <v>44247</v>
      </c>
      <c r="E160" s="6" t="s">
        <v>28</v>
      </c>
      <c r="F160" s="6" t="s">
        <v>29</v>
      </c>
      <c r="G160" s="6" t="s">
        <v>30</v>
      </c>
      <c r="H160" s="6" t="s">
        <v>21</v>
      </c>
      <c r="I160" s="8">
        <v>0.55000000000000004</v>
      </c>
      <c r="J160" s="9">
        <v>5000</v>
      </c>
      <c r="K160" s="10">
        <f t="shared" si="0"/>
        <v>2750</v>
      </c>
      <c r="L160" s="10">
        <f t="shared" si="1"/>
        <v>1375</v>
      </c>
      <c r="M160" s="11">
        <v>0.5</v>
      </c>
      <c r="O160" s="1"/>
    </row>
    <row r="161" spans="1:15" ht="15.75" customHeight="1">
      <c r="A161" s="1"/>
      <c r="B161" s="6" t="s">
        <v>27</v>
      </c>
      <c r="C161" s="6">
        <v>1128299</v>
      </c>
      <c r="D161" s="7">
        <v>44247</v>
      </c>
      <c r="E161" s="6" t="s">
        <v>28</v>
      </c>
      <c r="F161" s="6" t="s">
        <v>29</v>
      </c>
      <c r="G161" s="6" t="s">
        <v>30</v>
      </c>
      <c r="H161" s="6" t="s">
        <v>22</v>
      </c>
      <c r="I161" s="8">
        <v>0.5</v>
      </c>
      <c r="J161" s="9">
        <v>7000</v>
      </c>
      <c r="K161" s="10">
        <f t="shared" si="0"/>
        <v>3500</v>
      </c>
      <c r="L161" s="10">
        <f t="shared" si="1"/>
        <v>525.00000000000011</v>
      </c>
      <c r="M161" s="11">
        <v>0.15000000000000002</v>
      </c>
      <c r="O161" s="1"/>
    </row>
    <row r="162" spans="1:15" ht="15.75" customHeight="1">
      <c r="A162" s="1"/>
      <c r="B162" s="6" t="s">
        <v>27</v>
      </c>
      <c r="C162" s="6">
        <v>1128299</v>
      </c>
      <c r="D162" s="7">
        <v>44274</v>
      </c>
      <c r="E162" s="6" t="s">
        <v>28</v>
      </c>
      <c r="F162" s="6" t="s">
        <v>29</v>
      </c>
      <c r="G162" s="6" t="s">
        <v>30</v>
      </c>
      <c r="H162" s="6" t="s">
        <v>17</v>
      </c>
      <c r="I162" s="8">
        <v>0.5</v>
      </c>
      <c r="J162" s="9">
        <v>8500</v>
      </c>
      <c r="K162" s="10">
        <f t="shared" si="0"/>
        <v>4250</v>
      </c>
      <c r="L162" s="10">
        <f t="shared" si="1"/>
        <v>1487.5000000000002</v>
      </c>
      <c r="M162" s="11">
        <v>0.35000000000000003</v>
      </c>
      <c r="O162" s="1"/>
    </row>
    <row r="163" spans="1:15" ht="15.75" customHeight="1">
      <c r="A163" s="1"/>
      <c r="B163" s="6" t="s">
        <v>27</v>
      </c>
      <c r="C163" s="6">
        <v>1128299</v>
      </c>
      <c r="D163" s="7">
        <v>44274</v>
      </c>
      <c r="E163" s="6" t="s">
        <v>28</v>
      </c>
      <c r="F163" s="6" t="s">
        <v>29</v>
      </c>
      <c r="G163" s="6" t="s">
        <v>30</v>
      </c>
      <c r="H163" s="6" t="s">
        <v>18</v>
      </c>
      <c r="I163" s="8">
        <v>0.6</v>
      </c>
      <c r="J163" s="9">
        <v>7000</v>
      </c>
      <c r="K163" s="10">
        <f t="shared" si="0"/>
        <v>4200</v>
      </c>
      <c r="L163" s="10">
        <f t="shared" si="1"/>
        <v>840</v>
      </c>
      <c r="M163" s="11">
        <v>0.2</v>
      </c>
      <c r="O163" s="1"/>
    </row>
    <row r="164" spans="1:15" ht="15.75" customHeight="1">
      <c r="A164" s="1"/>
      <c r="B164" s="6" t="s">
        <v>27</v>
      </c>
      <c r="C164" s="6">
        <v>1128299</v>
      </c>
      <c r="D164" s="7">
        <v>44274</v>
      </c>
      <c r="E164" s="6" t="s">
        <v>28</v>
      </c>
      <c r="F164" s="6" t="s">
        <v>29</v>
      </c>
      <c r="G164" s="6" t="s">
        <v>30</v>
      </c>
      <c r="H164" s="6" t="s">
        <v>19</v>
      </c>
      <c r="I164" s="8">
        <v>0.6</v>
      </c>
      <c r="J164" s="9">
        <v>7000</v>
      </c>
      <c r="K164" s="10">
        <f t="shared" si="0"/>
        <v>4200</v>
      </c>
      <c r="L164" s="10">
        <f t="shared" si="1"/>
        <v>1470.0000000000002</v>
      </c>
      <c r="M164" s="11">
        <v>0.35000000000000003</v>
      </c>
      <c r="O164" s="1"/>
    </row>
    <row r="165" spans="1:15" ht="15.75" customHeight="1">
      <c r="A165" s="1"/>
      <c r="B165" s="6" t="s">
        <v>27</v>
      </c>
      <c r="C165" s="6">
        <v>1128299</v>
      </c>
      <c r="D165" s="7">
        <v>44274</v>
      </c>
      <c r="E165" s="6" t="s">
        <v>28</v>
      </c>
      <c r="F165" s="6" t="s">
        <v>29</v>
      </c>
      <c r="G165" s="6" t="s">
        <v>30</v>
      </c>
      <c r="H165" s="6" t="s">
        <v>20</v>
      </c>
      <c r="I165" s="8">
        <v>0.6</v>
      </c>
      <c r="J165" s="9">
        <v>6000</v>
      </c>
      <c r="K165" s="10">
        <f t="shared" si="0"/>
        <v>3600</v>
      </c>
      <c r="L165" s="10">
        <f t="shared" si="1"/>
        <v>1080</v>
      </c>
      <c r="M165" s="11">
        <v>0.3</v>
      </c>
      <c r="O165" s="1"/>
    </row>
    <row r="166" spans="1:15" ht="15.75" customHeight="1">
      <c r="A166" s="1"/>
      <c r="B166" s="6" t="s">
        <v>27</v>
      </c>
      <c r="C166" s="6">
        <v>1128299</v>
      </c>
      <c r="D166" s="7">
        <v>44274</v>
      </c>
      <c r="E166" s="6" t="s">
        <v>28</v>
      </c>
      <c r="F166" s="6" t="s">
        <v>29</v>
      </c>
      <c r="G166" s="6" t="s">
        <v>30</v>
      </c>
      <c r="H166" s="6" t="s">
        <v>21</v>
      </c>
      <c r="I166" s="8">
        <v>0.65</v>
      </c>
      <c r="J166" s="9">
        <v>5000</v>
      </c>
      <c r="K166" s="10">
        <f t="shared" si="0"/>
        <v>3250</v>
      </c>
      <c r="L166" s="10">
        <f t="shared" si="1"/>
        <v>1625</v>
      </c>
      <c r="M166" s="11">
        <v>0.5</v>
      </c>
      <c r="O166" s="1"/>
    </row>
    <row r="167" spans="1:15" ht="15.75" customHeight="1">
      <c r="A167" s="1"/>
      <c r="B167" s="6" t="s">
        <v>27</v>
      </c>
      <c r="C167" s="6">
        <v>1128299</v>
      </c>
      <c r="D167" s="7">
        <v>44274</v>
      </c>
      <c r="E167" s="6" t="s">
        <v>28</v>
      </c>
      <c r="F167" s="6" t="s">
        <v>29</v>
      </c>
      <c r="G167" s="6" t="s">
        <v>30</v>
      </c>
      <c r="H167" s="6" t="s">
        <v>22</v>
      </c>
      <c r="I167" s="8">
        <v>0.6</v>
      </c>
      <c r="J167" s="9">
        <v>7000</v>
      </c>
      <c r="K167" s="10">
        <f t="shared" si="0"/>
        <v>4200</v>
      </c>
      <c r="L167" s="10">
        <f t="shared" si="1"/>
        <v>630.00000000000011</v>
      </c>
      <c r="M167" s="11">
        <v>0.15000000000000002</v>
      </c>
      <c r="O167" s="1"/>
    </row>
    <row r="168" spans="1:15" ht="15.75" customHeight="1">
      <c r="A168" s="1"/>
      <c r="B168" s="6" t="s">
        <v>27</v>
      </c>
      <c r="C168" s="6">
        <v>1128299</v>
      </c>
      <c r="D168" s="7">
        <v>44306</v>
      </c>
      <c r="E168" s="6" t="s">
        <v>28</v>
      </c>
      <c r="F168" s="6" t="s">
        <v>29</v>
      </c>
      <c r="G168" s="6" t="s">
        <v>30</v>
      </c>
      <c r="H168" s="6" t="s">
        <v>17</v>
      </c>
      <c r="I168" s="8">
        <v>0.6</v>
      </c>
      <c r="J168" s="9">
        <v>8750</v>
      </c>
      <c r="K168" s="10">
        <f t="shared" si="0"/>
        <v>5250</v>
      </c>
      <c r="L168" s="10">
        <f t="shared" si="1"/>
        <v>1837.5000000000002</v>
      </c>
      <c r="M168" s="11">
        <v>0.35000000000000003</v>
      </c>
      <c r="O168" s="1"/>
    </row>
    <row r="169" spans="1:15" ht="15.75" customHeight="1">
      <c r="A169" s="1"/>
      <c r="B169" s="6" t="s">
        <v>27</v>
      </c>
      <c r="C169" s="6">
        <v>1128299</v>
      </c>
      <c r="D169" s="7">
        <v>44306</v>
      </c>
      <c r="E169" s="6" t="s">
        <v>28</v>
      </c>
      <c r="F169" s="6" t="s">
        <v>29</v>
      </c>
      <c r="G169" s="6" t="s">
        <v>30</v>
      </c>
      <c r="H169" s="6" t="s">
        <v>18</v>
      </c>
      <c r="I169" s="8">
        <v>0.65</v>
      </c>
      <c r="J169" s="9">
        <v>6750</v>
      </c>
      <c r="K169" s="10">
        <f t="shared" si="0"/>
        <v>4387.5</v>
      </c>
      <c r="L169" s="10">
        <f t="shared" si="1"/>
        <v>877.5</v>
      </c>
      <c r="M169" s="11">
        <v>0.2</v>
      </c>
      <c r="O169" s="1"/>
    </row>
    <row r="170" spans="1:15" ht="15.75" customHeight="1">
      <c r="A170" s="1"/>
      <c r="B170" s="6" t="s">
        <v>27</v>
      </c>
      <c r="C170" s="6">
        <v>1128299</v>
      </c>
      <c r="D170" s="7">
        <v>44306</v>
      </c>
      <c r="E170" s="6" t="s">
        <v>28</v>
      </c>
      <c r="F170" s="6" t="s">
        <v>29</v>
      </c>
      <c r="G170" s="6" t="s">
        <v>30</v>
      </c>
      <c r="H170" s="6" t="s">
        <v>19</v>
      </c>
      <c r="I170" s="8">
        <v>0.65</v>
      </c>
      <c r="J170" s="9">
        <v>7250</v>
      </c>
      <c r="K170" s="10">
        <f t="shared" si="0"/>
        <v>4712.5</v>
      </c>
      <c r="L170" s="10">
        <f t="shared" si="1"/>
        <v>1649.3750000000002</v>
      </c>
      <c r="M170" s="11">
        <v>0.35000000000000003</v>
      </c>
      <c r="O170" s="1"/>
    </row>
    <row r="171" spans="1:15" ht="15.75" customHeight="1">
      <c r="A171" s="1"/>
      <c r="B171" s="6" t="s">
        <v>27</v>
      </c>
      <c r="C171" s="6">
        <v>1128299</v>
      </c>
      <c r="D171" s="7">
        <v>44306</v>
      </c>
      <c r="E171" s="6" t="s">
        <v>28</v>
      </c>
      <c r="F171" s="6" t="s">
        <v>29</v>
      </c>
      <c r="G171" s="6" t="s">
        <v>30</v>
      </c>
      <c r="H171" s="6" t="s">
        <v>20</v>
      </c>
      <c r="I171" s="8">
        <v>0.6</v>
      </c>
      <c r="J171" s="9">
        <v>6250</v>
      </c>
      <c r="K171" s="10">
        <f t="shared" si="0"/>
        <v>3750</v>
      </c>
      <c r="L171" s="10">
        <f t="shared" si="1"/>
        <v>1125</v>
      </c>
      <c r="M171" s="11">
        <v>0.3</v>
      </c>
      <c r="O171" s="1"/>
    </row>
    <row r="172" spans="1:15" ht="15.75" customHeight="1">
      <c r="A172" s="1"/>
      <c r="B172" s="6" t="s">
        <v>27</v>
      </c>
      <c r="C172" s="6">
        <v>1128299</v>
      </c>
      <c r="D172" s="7">
        <v>44306</v>
      </c>
      <c r="E172" s="6" t="s">
        <v>28</v>
      </c>
      <c r="F172" s="6" t="s">
        <v>29</v>
      </c>
      <c r="G172" s="6" t="s">
        <v>30</v>
      </c>
      <c r="H172" s="6" t="s">
        <v>21</v>
      </c>
      <c r="I172" s="8">
        <v>0.65</v>
      </c>
      <c r="J172" s="9">
        <v>5250</v>
      </c>
      <c r="K172" s="10">
        <f t="shared" si="0"/>
        <v>3412.5</v>
      </c>
      <c r="L172" s="10">
        <f t="shared" si="1"/>
        <v>1706.25</v>
      </c>
      <c r="M172" s="11">
        <v>0.5</v>
      </c>
      <c r="O172" s="1"/>
    </row>
    <row r="173" spans="1:15" ht="15.75" customHeight="1">
      <c r="A173" s="1"/>
      <c r="B173" s="6" t="s">
        <v>27</v>
      </c>
      <c r="C173" s="6">
        <v>1128299</v>
      </c>
      <c r="D173" s="7">
        <v>44306</v>
      </c>
      <c r="E173" s="6" t="s">
        <v>28</v>
      </c>
      <c r="F173" s="6" t="s">
        <v>29</v>
      </c>
      <c r="G173" s="6" t="s">
        <v>30</v>
      </c>
      <c r="H173" s="6" t="s">
        <v>22</v>
      </c>
      <c r="I173" s="8">
        <v>0.8</v>
      </c>
      <c r="J173" s="9">
        <v>7000</v>
      </c>
      <c r="K173" s="10">
        <f t="shared" si="0"/>
        <v>5600</v>
      </c>
      <c r="L173" s="10">
        <f t="shared" si="1"/>
        <v>840.00000000000011</v>
      </c>
      <c r="M173" s="11">
        <v>0.15000000000000002</v>
      </c>
      <c r="O173" s="1"/>
    </row>
    <row r="174" spans="1:15" ht="15.75" customHeight="1">
      <c r="A174" s="1"/>
      <c r="B174" s="6" t="s">
        <v>27</v>
      </c>
      <c r="C174" s="6">
        <v>1128299</v>
      </c>
      <c r="D174" s="7">
        <v>44337</v>
      </c>
      <c r="E174" s="6" t="s">
        <v>28</v>
      </c>
      <c r="F174" s="6" t="s">
        <v>29</v>
      </c>
      <c r="G174" s="6" t="s">
        <v>30</v>
      </c>
      <c r="H174" s="6" t="s">
        <v>17</v>
      </c>
      <c r="I174" s="8">
        <v>0.6</v>
      </c>
      <c r="J174" s="9">
        <v>9000</v>
      </c>
      <c r="K174" s="10">
        <f t="shared" si="0"/>
        <v>5400</v>
      </c>
      <c r="L174" s="10">
        <f t="shared" si="1"/>
        <v>2160</v>
      </c>
      <c r="M174" s="11">
        <v>0.4</v>
      </c>
      <c r="O174" s="1"/>
    </row>
    <row r="175" spans="1:15" ht="15.75" customHeight="1">
      <c r="A175" s="1"/>
      <c r="B175" s="6" t="s">
        <v>27</v>
      </c>
      <c r="C175" s="6">
        <v>1128299</v>
      </c>
      <c r="D175" s="7">
        <v>44337</v>
      </c>
      <c r="E175" s="6" t="s">
        <v>28</v>
      </c>
      <c r="F175" s="6" t="s">
        <v>29</v>
      </c>
      <c r="G175" s="6" t="s">
        <v>30</v>
      </c>
      <c r="H175" s="6" t="s">
        <v>18</v>
      </c>
      <c r="I175" s="8">
        <v>0.65</v>
      </c>
      <c r="J175" s="9">
        <v>7500</v>
      </c>
      <c r="K175" s="10">
        <f t="shared" si="0"/>
        <v>4875</v>
      </c>
      <c r="L175" s="10">
        <f t="shared" si="1"/>
        <v>1218.75</v>
      </c>
      <c r="M175" s="11">
        <v>0.25</v>
      </c>
      <c r="O175" s="1"/>
    </row>
    <row r="176" spans="1:15" ht="15.75" customHeight="1">
      <c r="A176" s="1"/>
      <c r="B176" s="6" t="s">
        <v>27</v>
      </c>
      <c r="C176" s="6">
        <v>1128299</v>
      </c>
      <c r="D176" s="7">
        <v>44337</v>
      </c>
      <c r="E176" s="6" t="s">
        <v>28</v>
      </c>
      <c r="F176" s="6" t="s">
        <v>29</v>
      </c>
      <c r="G176" s="6" t="s">
        <v>30</v>
      </c>
      <c r="H176" s="6" t="s">
        <v>19</v>
      </c>
      <c r="I176" s="8">
        <v>0.65</v>
      </c>
      <c r="J176" s="9">
        <v>7500</v>
      </c>
      <c r="K176" s="10">
        <f t="shared" si="0"/>
        <v>4875</v>
      </c>
      <c r="L176" s="10">
        <f t="shared" si="1"/>
        <v>1950</v>
      </c>
      <c r="M176" s="11">
        <v>0.4</v>
      </c>
      <c r="O176" s="1"/>
    </row>
    <row r="177" spans="1:15" ht="15.75" customHeight="1">
      <c r="A177" s="1"/>
      <c r="B177" s="6" t="s">
        <v>27</v>
      </c>
      <c r="C177" s="6">
        <v>1128299</v>
      </c>
      <c r="D177" s="7">
        <v>44337</v>
      </c>
      <c r="E177" s="6" t="s">
        <v>28</v>
      </c>
      <c r="F177" s="6" t="s">
        <v>29</v>
      </c>
      <c r="G177" s="6" t="s">
        <v>30</v>
      </c>
      <c r="H177" s="6" t="s">
        <v>20</v>
      </c>
      <c r="I177" s="8">
        <v>0.6</v>
      </c>
      <c r="J177" s="9">
        <v>6500</v>
      </c>
      <c r="K177" s="10">
        <f t="shared" si="0"/>
        <v>3900</v>
      </c>
      <c r="L177" s="10">
        <f t="shared" si="1"/>
        <v>1365</v>
      </c>
      <c r="M177" s="11">
        <v>0.35</v>
      </c>
      <c r="O177" s="1"/>
    </row>
    <row r="178" spans="1:15" ht="15.75" customHeight="1">
      <c r="A178" s="1"/>
      <c r="B178" s="6" t="s">
        <v>27</v>
      </c>
      <c r="C178" s="6">
        <v>1128299</v>
      </c>
      <c r="D178" s="7">
        <v>44337</v>
      </c>
      <c r="E178" s="6" t="s">
        <v>28</v>
      </c>
      <c r="F178" s="6" t="s">
        <v>29</v>
      </c>
      <c r="G178" s="6" t="s">
        <v>30</v>
      </c>
      <c r="H178" s="6" t="s">
        <v>21</v>
      </c>
      <c r="I178" s="8">
        <v>0.65</v>
      </c>
      <c r="J178" s="9">
        <v>5500</v>
      </c>
      <c r="K178" s="10">
        <f t="shared" si="0"/>
        <v>3575</v>
      </c>
      <c r="L178" s="10">
        <f t="shared" si="1"/>
        <v>1966.2500000000002</v>
      </c>
      <c r="M178" s="11">
        <v>0.55000000000000004</v>
      </c>
      <c r="O178" s="1"/>
    </row>
    <row r="179" spans="1:15" ht="15.75" customHeight="1">
      <c r="A179" s="1"/>
      <c r="B179" s="6" t="s">
        <v>27</v>
      </c>
      <c r="C179" s="6">
        <v>1128299</v>
      </c>
      <c r="D179" s="7">
        <v>44337</v>
      </c>
      <c r="E179" s="6" t="s">
        <v>28</v>
      </c>
      <c r="F179" s="6" t="s">
        <v>29</v>
      </c>
      <c r="G179" s="6" t="s">
        <v>30</v>
      </c>
      <c r="H179" s="6" t="s">
        <v>22</v>
      </c>
      <c r="I179" s="8">
        <v>0.8</v>
      </c>
      <c r="J179" s="9">
        <v>7250</v>
      </c>
      <c r="K179" s="10">
        <f t="shared" si="0"/>
        <v>5800</v>
      </c>
      <c r="L179" s="10">
        <f t="shared" si="1"/>
        <v>1160</v>
      </c>
      <c r="M179" s="11">
        <v>0.2</v>
      </c>
      <c r="O179" s="1"/>
    </row>
    <row r="180" spans="1:15" ht="15.75" customHeight="1">
      <c r="A180" s="1"/>
      <c r="B180" s="6" t="s">
        <v>27</v>
      </c>
      <c r="C180" s="6">
        <v>1128299</v>
      </c>
      <c r="D180" s="7">
        <v>44367</v>
      </c>
      <c r="E180" s="6" t="s">
        <v>28</v>
      </c>
      <c r="F180" s="6" t="s">
        <v>29</v>
      </c>
      <c r="G180" s="6" t="s">
        <v>30</v>
      </c>
      <c r="H180" s="6" t="s">
        <v>17</v>
      </c>
      <c r="I180" s="8">
        <v>0.6</v>
      </c>
      <c r="J180" s="9">
        <v>9750</v>
      </c>
      <c r="K180" s="10">
        <f t="shared" si="0"/>
        <v>5850</v>
      </c>
      <c r="L180" s="10">
        <f t="shared" si="1"/>
        <v>2340</v>
      </c>
      <c r="M180" s="11">
        <v>0.4</v>
      </c>
      <c r="O180" s="1"/>
    </row>
    <row r="181" spans="1:15" ht="15.75" customHeight="1">
      <c r="A181" s="1"/>
      <c r="B181" s="6" t="s">
        <v>27</v>
      </c>
      <c r="C181" s="6">
        <v>1128299</v>
      </c>
      <c r="D181" s="7">
        <v>44367</v>
      </c>
      <c r="E181" s="6" t="s">
        <v>28</v>
      </c>
      <c r="F181" s="6" t="s">
        <v>29</v>
      </c>
      <c r="G181" s="6" t="s">
        <v>30</v>
      </c>
      <c r="H181" s="6" t="s">
        <v>18</v>
      </c>
      <c r="I181" s="8">
        <v>0.65</v>
      </c>
      <c r="J181" s="9">
        <v>8250</v>
      </c>
      <c r="K181" s="10">
        <f t="shared" si="0"/>
        <v>5362.5</v>
      </c>
      <c r="L181" s="10">
        <f t="shared" si="1"/>
        <v>1340.625</v>
      </c>
      <c r="M181" s="11">
        <v>0.25</v>
      </c>
      <c r="O181" s="1"/>
    </row>
    <row r="182" spans="1:15" ht="15.75" customHeight="1">
      <c r="A182" s="1"/>
      <c r="B182" s="6" t="s">
        <v>27</v>
      </c>
      <c r="C182" s="6">
        <v>1128299</v>
      </c>
      <c r="D182" s="7">
        <v>44367</v>
      </c>
      <c r="E182" s="6" t="s">
        <v>28</v>
      </c>
      <c r="F182" s="6" t="s">
        <v>29</v>
      </c>
      <c r="G182" s="6" t="s">
        <v>30</v>
      </c>
      <c r="H182" s="6" t="s">
        <v>19</v>
      </c>
      <c r="I182" s="8">
        <v>0.65</v>
      </c>
      <c r="J182" s="9">
        <v>8250</v>
      </c>
      <c r="K182" s="10">
        <f t="shared" si="0"/>
        <v>5362.5</v>
      </c>
      <c r="L182" s="10">
        <f t="shared" si="1"/>
        <v>2145</v>
      </c>
      <c r="M182" s="11">
        <v>0.4</v>
      </c>
      <c r="O182" s="1"/>
    </row>
    <row r="183" spans="1:15" ht="15.75" customHeight="1">
      <c r="A183" s="1"/>
      <c r="B183" s="6" t="s">
        <v>27</v>
      </c>
      <c r="C183" s="6">
        <v>1128299</v>
      </c>
      <c r="D183" s="7">
        <v>44367</v>
      </c>
      <c r="E183" s="6" t="s">
        <v>28</v>
      </c>
      <c r="F183" s="6" t="s">
        <v>29</v>
      </c>
      <c r="G183" s="6" t="s">
        <v>30</v>
      </c>
      <c r="H183" s="6" t="s">
        <v>20</v>
      </c>
      <c r="I183" s="8">
        <v>0.6</v>
      </c>
      <c r="J183" s="9">
        <v>7000</v>
      </c>
      <c r="K183" s="10">
        <f t="shared" si="0"/>
        <v>4200</v>
      </c>
      <c r="L183" s="10">
        <f t="shared" si="1"/>
        <v>1470</v>
      </c>
      <c r="M183" s="11">
        <v>0.35</v>
      </c>
      <c r="O183" s="1"/>
    </row>
    <row r="184" spans="1:15" ht="15.75" customHeight="1">
      <c r="A184" s="1"/>
      <c r="B184" s="6" t="s">
        <v>27</v>
      </c>
      <c r="C184" s="6">
        <v>1128299</v>
      </c>
      <c r="D184" s="7">
        <v>44367</v>
      </c>
      <c r="E184" s="6" t="s">
        <v>28</v>
      </c>
      <c r="F184" s="6" t="s">
        <v>29</v>
      </c>
      <c r="G184" s="6" t="s">
        <v>30</v>
      </c>
      <c r="H184" s="6" t="s">
        <v>21</v>
      </c>
      <c r="I184" s="8">
        <v>0.65</v>
      </c>
      <c r="J184" s="9">
        <v>5750</v>
      </c>
      <c r="K184" s="10">
        <f t="shared" si="0"/>
        <v>3737.5</v>
      </c>
      <c r="L184" s="10">
        <f t="shared" si="1"/>
        <v>2055.625</v>
      </c>
      <c r="M184" s="11">
        <v>0.55000000000000004</v>
      </c>
      <c r="O184" s="1"/>
    </row>
    <row r="185" spans="1:15" ht="15.75" customHeight="1">
      <c r="A185" s="1"/>
      <c r="B185" s="6" t="s">
        <v>27</v>
      </c>
      <c r="C185" s="6">
        <v>1128299</v>
      </c>
      <c r="D185" s="7">
        <v>44367</v>
      </c>
      <c r="E185" s="6" t="s">
        <v>28</v>
      </c>
      <c r="F185" s="6" t="s">
        <v>29</v>
      </c>
      <c r="G185" s="6" t="s">
        <v>30</v>
      </c>
      <c r="H185" s="6" t="s">
        <v>22</v>
      </c>
      <c r="I185" s="8">
        <v>0.8</v>
      </c>
      <c r="J185" s="9">
        <v>8750</v>
      </c>
      <c r="K185" s="10">
        <f t="shared" si="0"/>
        <v>7000</v>
      </c>
      <c r="L185" s="10">
        <f t="shared" si="1"/>
        <v>1400</v>
      </c>
      <c r="M185" s="11">
        <v>0.2</v>
      </c>
      <c r="O185" s="1"/>
    </row>
    <row r="186" spans="1:15" ht="15.75" customHeight="1">
      <c r="A186" s="1"/>
      <c r="B186" s="6" t="s">
        <v>27</v>
      </c>
      <c r="C186" s="6">
        <v>1128299</v>
      </c>
      <c r="D186" s="7">
        <v>44396</v>
      </c>
      <c r="E186" s="6" t="s">
        <v>28</v>
      </c>
      <c r="F186" s="6" t="s">
        <v>29</v>
      </c>
      <c r="G186" s="6" t="s">
        <v>30</v>
      </c>
      <c r="H186" s="6" t="s">
        <v>17</v>
      </c>
      <c r="I186" s="8">
        <v>0.6</v>
      </c>
      <c r="J186" s="9">
        <v>10250</v>
      </c>
      <c r="K186" s="10">
        <f t="shared" si="0"/>
        <v>6150</v>
      </c>
      <c r="L186" s="10">
        <f t="shared" si="1"/>
        <v>2152.5</v>
      </c>
      <c r="M186" s="11">
        <v>0.35000000000000003</v>
      </c>
      <c r="O186" s="1"/>
    </row>
    <row r="187" spans="1:15" ht="15.75" customHeight="1">
      <c r="A187" s="1"/>
      <c r="B187" s="6" t="s">
        <v>27</v>
      </c>
      <c r="C187" s="6">
        <v>1128299</v>
      </c>
      <c r="D187" s="7">
        <v>44396</v>
      </c>
      <c r="E187" s="6" t="s">
        <v>28</v>
      </c>
      <c r="F187" s="6" t="s">
        <v>29</v>
      </c>
      <c r="G187" s="6" t="s">
        <v>30</v>
      </c>
      <c r="H187" s="6" t="s">
        <v>18</v>
      </c>
      <c r="I187" s="8">
        <v>0.65</v>
      </c>
      <c r="J187" s="9">
        <v>8750</v>
      </c>
      <c r="K187" s="10">
        <f t="shared" si="0"/>
        <v>5687.5</v>
      </c>
      <c r="L187" s="10">
        <f t="shared" si="1"/>
        <v>1137.5</v>
      </c>
      <c r="M187" s="11">
        <v>0.2</v>
      </c>
      <c r="O187" s="1"/>
    </row>
    <row r="188" spans="1:15" ht="15.75" customHeight="1">
      <c r="A188" s="1"/>
      <c r="B188" s="6" t="s">
        <v>27</v>
      </c>
      <c r="C188" s="6">
        <v>1128299</v>
      </c>
      <c r="D188" s="7">
        <v>44396</v>
      </c>
      <c r="E188" s="6" t="s">
        <v>28</v>
      </c>
      <c r="F188" s="6" t="s">
        <v>29</v>
      </c>
      <c r="G188" s="6" t="s">
        <v>30</v>
      </c>
      <c r="H188" s="6" t="s">
        <v>19</v>
      </c>
      <c r="I188" s="8">
        <v>0.65</v>
      </c>
      <c r="J188" s="9">
        <v>8250</v>
      </c>
      <c r="K188" s="10">
        <f t="shared" si="0"/>
        <v>5362.5</v>
      </c>
      <c r="L188" s="10">
        <f t="shared" si="1"/>
        <v>1876.8750000000002</v>
      </c>
      <c r="M188" s="11">
        <v>0.35000000000000003</v>
      </c>
      <c r="O188" s="1"/>
    </row>
    <row r="189" spans="1:15" ht="15.75" customHeight="1">
      <c r="A189" s="1"/>
      <c r="B189" s="6" t="s">
        <v>27</v>
      </c>
      <c r="C189" s="6">
        <v>1128299</v>
      </c>
      <c r="D189" s="7">
        <v>44396</v>
      </c>
      <c r="E189" s="6" t="s">
        <v>28</v>
      </c>
      <c r="F189" s="6" t="s">
        <v>29</v>
      </c>
      <c r="G189" s="6" t="s">
        <v>30</v>
      </c>
      <c r="H189" s="6" t="s">
        <v>20</v>
      </c>
      <c r="I189" s="8">
        <v>0.6</v>
      </c>
      <c r="J189" s="9">
        <v>7250</v>
      </c>
      <c r="K189" s="10">
        <f t="shared" si="0"/>
        <v>4350</v>
      </c>
      <c r="L189" s="10">
        <f t="shared" si="1"/>
        <v>1305</v>
      </c>
      <c r="M189" s="11">
        <v>0.3</v>
      </c>
      <c r="O189" s="1"/>
    </row>
    <row r="190" spans="1:15" ht="15.75" customHeight="1">
      <c r="A190" s="1"/>
      <c r="B190" s="6" t="s">
        <v>27</v>
      </c>
      <c r="C190" s="6">
        <v>1128299</v>
      </c>
      <c r="D190" s="7">
        <v>44396</v>
      </c>
      <c r="E190" s="6" t="s">
        <v>28</v>
      </c>
      <c r="F190" s="6" t="s">
        <v>29</v>
      </c>
      <c r="G190" s="6" t="s">
        <v>30</v>
      </c>
      <c r="H190" s="6" t="s">
        <v>21</v>
      </c>
      <c r="I190" s="8">
        <v>0.65</v>
      </c>
      <c r="J190" s="9">
        <v>7750</v>
      </c>
      <c r="K190" s="10">
        <f t="shared" si="0"/>
        <v>5037.5</v>
      </c>
      <c r="L190" s="10">
        <f t="shared" si="1"/>
        <v>2518.75</v>
      </c>
      <c r="M190" s="11">
        <v>0.5</v>
      </c>
      <c r="O190" s="1"/>
    </row>
    <row r="191" spans="1:15" ht="15.75" customHeight="1">
      <c r="A191" s="1"/>
      <c r="B191" s="6" t="s">
        <v>27</v>
      </c>
      <c r="C191" s="6">
        <v>1128299</v>
      </c>
      <c r="D191" s="7">
        <v>44396</v>
      </c>
      <c r="E191" s="6" t="s">
        <v>28</v>
      </c>
      <c r="F191" s="6" t="s">
        <v>29</v>
      </c>
      <c r="G191" s="6" t="s">
        <v>30</v>
      </c>
      <c r="H191" s="6" t="s">
        <v>22</v>
      </c>
      <c r="I191" s="8">
        <v>0.8</v>
      </c>
      <c r="J191" s="9">
        <v>7750</v>
      </c>
      <c r="K191" s="10">
        <f t="shared" si="0"/>
        <v>6200</v>
      </c>
      <c r="L191" s="10">
        <f t="shared" si="1"/>
        <v>930.00000000000011</v>
      </c>
      <c r="M191" s="11">
        <v>0.15000000000000002</v>
      </c>
      <c r="O191" s="1"/>
    </row>
    <row r="192" spans="1:15" ht="15.75" customHeight="1">
      <c r="A192" s="1"/>
      <c r="B192" s="6" t="s">
        <v>27</v>
      </c>
      <c r="C192" s="6">
        <v>1128299</v>
      </c>
      <c r="D192" s="7">
        <v>44428</v>
      </c>
      <c r="E192" s="6" t="s">
        <v>28</v>
      </c>
      <c r="F192" s="6" t="s">
        <v>29</v>
      </c>
      <c r="G192" s="6" t="s">
        <v>30</v>
      </c>
      <c r="H192" s="6" t="s">
        <v>17</v>
      </c>
      <c r="I192" s="8">
        <v>0.65</v>
      </c>
      <c r="J192" s="9">
        <v>9750</v>
      </c>
      <c r="K192" s="10">
        <f t="shared" si="0"/>
        <v>6337.5</v>
      </c>
      <c r="L192" s="10">
        <f t="shared" si="1"/>
        <v>2218.125</v>
      </c>
      <c r="M192" s="11">
        <v>0.35000000000000003</v>
      </c>
      <c r="O192" s="1"/>
    </row>
    <row r="193" spans="1:15" ht="15.75" customHeight="1">
      <c r="A193" s="1"/>
      <c r="B193" s="6" t="s">
        <v>27</v>
      </c>
      <c r="C193" s="6">
        <v>1128299</v>
      </c>
      <c r="D193" s="7">
        <v>44428</v>
      </c>
      <c r="E193" s="6" t="s">
        <v>28</v>
      </c>
      <c r="F193" s="6" t="s">
        <v>29</v>
      </c>
      <c r="G193" s="6" t="s">
        <v>30</v>
      </c>
      <c r="H193" s="6" t="s">
        <v>18</v>
      </c>
      <c r="I193" s="8">
        <v>0.70000000000000007</v>
      </c>
      <c r="J193" s="9">
        <v>9250</v>
      </c>
      <c r="K193" s="10">
        <f t="shared" si="0"/>
        <v>6475.0000000000009</v>
      </c>
      <c r="L193" s="10">
        <f t="shared" si="1"/>
        <v>1295.0000000000002</v>
      </c>
      <c r="M193" s="11">
        <v>0.2</v>
      </c>
      <c r="O193" s="1"/>
    </row>
    <row r="194" spans="1:15" ht="15.75" customHeight="1">
      <c r="A194" s="1"/>
      <c r="B194" s="6" t="s">
        <v>27</v>
      </c>
      <c r="C194" s="6">
        <v>1128299</v>
      </c>
      <c r="D194" s="7">
        <v>44428</v>
      </c>
      <c r="E194" s="6" t="s">
        <v>28</v>
      </c>
      <c r="F194" s="6" t="s">
        <v>29</v>
      </c>
      <c r="G194" s="6" t="s">
        <v>30</v>
      </c>
      <c r="H194" s="6" t="s">
        <v>19</v>
      </c>
      <c r="I194" s="8">
        <v>0.65</v>
      </c>
      <c r="J194" s="9">
        <v>8000</v>
      </c>
      <c r="K194" s="10">
        <f t="shared" si="0"/>
        <v>5200</v>
      </c>
      <c r="L194" s="10">
        <f t="shared" si="1"/>
        <v>1820.0000000000002</v>
      </c>
      <c r="M194" s="11">
        <v>0.35000000000000003</v>
      </c>
      <c r="O194" s="1"/>
    </row>
    <row r="195" spans="1:15" ht="15.75" customHeight="1">
      <c r="A195" s="1"/>
      <c r="B195" s="6" t="s">
        <v>27</v>
      </c>
      <c r="C195" s="6">
        <v>1128299</v>
      </c>
      <c r="D195" s="7">
        <v>44428</v>
      </c>
      <c r="E195" s="6" t="s">
        <v>28</v>
      </c>
      <c r="F195" s="6" t="s">
        <v>29</v>
      </c>
      <c r="G195" s="6" t="s">
        <v>30</v>
      </c>
      <c r="H195" s="6" t="s">
        <v>20</v>
      </c>
      <c r="I195" s="8">
        <v>0.65</v>
      </c>
      <c r="J195" s="9">
        <v>7500</v>
      </c>
      <c r="K195" s="10">
        <f t="shared" si="0"/>
        <v>4875</v>
      </c>
      <c r="L195" s="10">
        <f t="shared" si="1"/>
        <v>1462.5</v>
      </c>
      <c r="M195" s="11">
        <v>0.3</v>
      </c>
      <c r="O195" s="1"/>
    </row>
    <row r="196" spans="1:15" ht="15.75" customHeight="1">
      <c r="A196" s="1"/>
      <c r="B196" s="6" t="s">
        <v>27</v>
      </c>
      <c r="C196" s="6">
        <v>1128299</v>
      </c>
      <c r="D196" s="7">
        <v>44428</v>
      </c>
      <c r="E196" s="6" t="s">
        <v>28</v>
      </c>
      <c r="F196" s="6" t="s">
        <v>29</v>
      </c>
      <c r="G196" s="6" t="s">
        <v>30</v>
      </c>
      <c r="H196" s="6" t="s">
        <v>21</v>
      </c>
      <c r="I196" s="8">
        <v>0.75</v>
      </c>
      <c r="J196" s="9">
        <v>7500</v>
      </c>
      <c r="K196" s="10">
        <f t="shared" si="0"/>
        <v>5625</v>
      </c>
      <c r="L196" s="10">
        <f t="shared" si="1"/>
        <v>2812.5</v>
      </c>
      <c r="M196" s="11">
        <v>0.5</v>
      </c>
      <c r="O196" s="1"/>
    </row>
    <row r="197" spans="1:15" ht="15.75" customHeight="1">
      <c r="A197" s="1"/>
      <c r="B197" s="6" t="s">
        <v>27</v>
      </c>
      <c r="C197" s="6">
        <v>1128299</v>
      </c>
      <c r="D197" s="7">
        <v>44428</v>
      </c>
      <c r="E197" s="6" t="s">
        <v>28</v>
      </c>
      <c r="F197" s="6" t="s">
        <v>29</v>
      </c>
      <c r="G197" s="6" t="s">
        <v>30</v>
      </c>
      <c r="H197" s="6" t="s">
        <v>22</v>
      </c>
      <c r="I197" s="8">
        <v>0.8</v>
      </c>
      <c r="J197" s="9">
        <v>7250</v>
      </c>
      <c r="K197" s="10">
        <f t="shared" si="0"/>
        <v>5800</v>
      </c>
      <c r="L197" s="10">
        <f t="shared" si="1"/>
        <v>870.00000000000011</v>
      </c>
      <c r="M197" s="11">
        <v>0.15000000000000002</v>
      </c>
      <c r="O197" s="1"/>
    </row>
    <row r="198" spans="1:15" ht="15.75" customHeight="1">
      <c r="A198" s="1"/>
      <c r="B198" s="6" t="s">
        <v>27</v>
      </c>
      <c r="C198" s="6">
        <v>1128299</v>
      </c>
      <c r="D198" s="7">
        <v>44460</v>
      </c>
      <c r="E198" s="6" t="s">
        <v>28</v>
      </c>
      <c r="F198" s="6" t="s">
        <v>29</v>
      </c>
      <c r="G198" s="6" t="s">
        <v>30</v>
      </c>
      <c r="H198" s="6" t="s">
        <v>17</v>
      </c>
      <c r="I198" s="8">
        <v>0.55000000000000004</v>
      </c>
      <c r="J198" s="9">
        <v>9250</v>
      </c>
      <c r="K198" s="10">
        <f t="shared" si="0"/>
        <v>5087.5</v>
      </c>
      <c r="L198" s="10">
        <f t="shared" si="1"/>
        <v>1526.2500000000002</v>
      </c>
      <c r="M198" s="11">
        <v>0.30000000000000004</v>
      </c>
      <c r="O198" s="1"/>
    </row>
    <row r="199" spans="1:15" ht="15.75" customHeight="1">
      <c r="A199" s="1"/>
      <c r="B199" s="6" t="s">
        <v>27</v>
      </c>
      <c r="C199" s="6">
        <v>1128299</v>
      </c>
      <c r="D199" s="7">
        <v>44460</v>
      </c>
      <c r="E199" s="6" t="s">
        <v>28</v>
      </c>
      <c r="F199" s="6" t="s">
        <v>29</v>
      </c>
      <c r="G199" s="6" t="s">
        <v>30</v>
      </c>
      <c r="H199" s="6" t="s">
        <v>18</v>
      </c>
      <c r="I199" s="8">
        <v>0.60000000000000009</v>
      </c>
      <c r="J199" s="9">
        <v>9250</v>
      </c>
      <c r="K199" s="10">
        <f t="shared" si="0"/>
        <v>5550.0000000000009</v>
      </c>
      <c r="L199" s="10">
        <f t="shared" si="1"/>
        <v>832.50000000000011</v>
      </c>
      <c r="M199" s="11">
        <v>0.15</v>
      </c>
      <c r="O199" s="1"/>
    </row>
    <row r="200" spans="1:15" ht="15.75" customHeight="1">
      <c r="A200" s="1"/>
      <c r="B200" s="6" t="s">
        <v>27</v>
      </c>
      <c r="C200" s="6">
        <v>1128299</v>
      </c>
      <c r="D200" s="7">
        <v>44460</v>
      </c>
      <c r="E200" s="6" t="s">
        <v>28</v>
      </c>
      <c r="F200" s="6" t="s">
        <v>29</v>
      </c>
      <c r="G200" s="6" t="s">
        <v>30</v>
      </c>
      <c r="H200" s="6" t="s">
        <v>19</v>
      </c>
      <c r="I200" s="8">
        <v>0.55000000000000004</v>
      </c>
      <c r="J200" s="9">
        <v>7750</v>
      </c>
      <c r="K200" s="10">
        <f t="shared" si="0"/>
        <v>4262.5</v>
      </c>
      <c r="L200" s="10">
        <f t="shared" si="1"/>
        <v>1278.7500000000002</v>
      </c>
      <c r="M200" s="11">
        <v>0.30000000000000004</v>
      </c>
      <c r="O200" s="1"/>
    </row>
    <row r="201" spans="1:15" ht="15.75" customHeight="1">
      <c r="A201" s="1"/>
      <c r="B201" s="6" t="s">
        <v>27</v>
      </c>
      <c r="C201" s="6">
        <v>1128299</v>
      </c>
      <c r="D201" s="7">
        <v>44460</v>
      </c>
      <c r="E201" s="6" t="s">
        <v>28</v>
      </c>
      <c r="F201" s="6" t="s">
        <v>29</v>
      </c>
      <c r="G201" s="6" t="s">
        <v>30</v>
      </c>
      <c r="H201" s="6" t="s">
        <v>20</v>
      </c>
      <c r="I201" s="8">
        <v>0.55000000000000004</v>
      </c>
      <c r="J201" s="9">
        <v>7250</v>
      </c>
      <c r="K201" s="10">
        <f t="shared" si="0"/>
        <v>3987.5000000000005</v>
      </c>
      <c r="L201" s="10">
        <f t="shared" si="1"/>
        <v>996.875</v>
      </c>
      <c r="M201" s="11">
        <v>0.24999999999999997</v>
      </c>
      <c r="O201" s="1"/>
    </row>
    <row r="202" spans="1:15" ht="15.75" customHeight="1">
      <c r="A202" s="1"/>
      <c r="B202" s="6" t="s">
        <v>27</v>
      </c>
      <c r="C202" s="6">
        <v>1128299</v>
      </c>
      <c r="D202" s="7">
        <v>44460</v>
      </c>
      <c r="E202" s="6" t="s">
        <v>28</v>
      </c>
      <c r="F202" s="6" t="s">
        <v>29</v>
      </c>
      <c r="G202" s="6" t="s">
        <v>30</v>
      </c>
      <c r="H202" s="6" t="s">
        <v>21</v>
      </c>
      <c r="I202" s="8">
        <v>0.65</v>
      </c>
      <c r="J202" s="9">
        <v>7250</v>
      </c>
      <c r="K202" s="10">
        <f t="shared" si="0"/>
        <v>4712.5</v>
      </c>
      <c r="L202" s="10">
        <f t="shared" si="1"/>
        <v>2120.6250000000005</v>
      </c>
      <c r="M202" s="11">
        <v>0.45000000000000007</v>
      </c>
      <c r="O202" s="1"/>
    </row>
    <row r="203" spans="1:15" ht="15.75" customHeight="1">
      <c r="A203" s="1"/>
      <c r="B203" s="6" t="s">
        <v>27</v>
      </c>
      <c r="C203" s="6">
        <v>1128299</v>
      </c>
      <c r="D203" s="7">
        <v>44460</v>
      </c>
      <c r="E203" s="6" t="s">
        <v>28</v>
      </c>
      <c r="F203" s="6" t="s">
        <v>29</v>
      </c>
      <c r="G203" s="6" t="s">
        <v>30</v>
      </c>
      <c r="H203" s="6" t="s">
        <v>22</v>
      </c>
      <c r="I203" s="8">
        <v>0.70000000000000007</v>
      </c>
      <c r="J203" s="9">
        <v>7750</v>
      </c>
      <c r="K203" s="10">
        <f t="shared" si="0"/>
        <v>5425.0000000000009</v>
      </c>
      <c r="L203" s="10">
        <f t="shared" si="1"/>
        <v>542.50000000000011</v>
      </c>
      <c r="M203" s="11">
        <v>0.1</v>
      </c>
      <c r="O203" s="1"/>
    </row>
    <row r="204" spans="1:15" ht="15.75" customHeight="1">
      <c r="A204" s="1"/>
      <c r="B204" s="6" t="s">
        <v>27</v>
      </c>
      <c r="C204" s="6">
        <v>1128299</v>
      </c>
      <c r="D204" s="7">
        <v>44489</v>
      </c>
      <c r="E204" s="6" t="s">
        <v>28</v>
      </c>
      <c r="F204" s="6" t="s">
        <v>29</v>
      </c>
      <c r="G204" s="6" t="s">
        <v>30</v>
      </c>
      <c r="H204" s="6" t="s">
        <v>17</v>
      </c>
      <c r="I204" s="8">
        <v>0.55000000000000004</v>
      </c>
      <c r="J204" s="9">
        <v>8750</v>
      </c>
      <c r="K204" s="10">
        <f t="shared" si="0"/>
        <v>4812.5</v>
      </c>
      <c r="L204" s="10">
        <f t="shared" si="1"/>
        <v>1443.7500000000002</v>
      </c>
      <c r="M204" s="11">
        <v>0.30000000000000004</v>
      </c>
      <c r="O204" s="1"/>
    </row>
    <row r="205" spans="1:15" ht="15.75" customHeight="1">
      <c r="A205" s="1"/>
      <c r="B205" s="6" t="s">
        <v>27</v>
      </c>
      <c r="C205" s="6">
        <v>1128299</v>
      </c>
      <c r="D205" s="7">
        <v>44489</v>
      </c>
      <c r="E205" s="6" t="s">
        <v>28</v>
      </c>
      <c r="F205" s="6" t="s">
        <v>29</v>
      </c>
      <c r="G205" s="6" t="s">
        <v>30</v>
      </c>
      <c r="H205" s="6" t="s">
        <v>18</v>
      </c>
      <c r="I205" s="8">
        <v>0.60000000000000009</v>
      </c>
      <c r="J205" s="9">
        <v>8750</v>
      </c>
      <c r="K205" s="10">
        <f t="shared" si="0"/>
        <v>5250.0000000000009</v>
      </c>
      <c r="L205" s="10">
        <f t="shared" si="1"/>
        <v>787.50000000000011</v>
      </c>
      <c r="M205" s="11">
        <v>0.15</v>
      </c>
      <c r="O205" s="1"/>
    </row>
    <row r="206" spans="1:15" ht="15.75" customHeight="1">
      <c r="A206" s="1"/>
      <c r="B206" s="6" t="s">
        <v>27</v>
      </c>
      <c r="C206" s="6">
        <v>1128299</v>
      </c>
      <c r="D206" s="7">
        <v>44489</v>
      </c>
      <c r="E206" s="6" t="s">
        <v>28</v>
      </c>
      <c r="F206" s="6" t="s">
        <v>29</v>
      </c>
      <c r="G206" s="6" t="s">
        <v>30</v>
      </c>
      <c r="H206" s="6" t="s">
        <v>19</v>
      </c>
      <c r="I206" s="8">
        <v>0.55000000000000004</v>
      </c>
      <c r="J206" s="9">
        <v>7000</v>
      </c>
      <c r="K206" s="10">
        <f t="shared" si="0"/>
        <v>3850.0000000000005</v>
      </c>
      <c r="L206" s="10">
        <f t="shared" si="1"/>
        <v>1155.0000000000002</v>
      </c>
      <c r="M206" s="11">
        <v>0.30000000000000004</v>
      </c>
      <c r="O206" s="1"/>
    </row>
    <row r="207" spans="1:15" ht="15.75" customHeight="1">
      <c r="A207" s="1"/>
      <c r="B207" s="6" t="s">
        <v>27</v>
      </c>
      <c r="C207" s="6">
        <v>1128299</v>
      </c>
      <c r="D207" s="7">
        <v>44489</v>
      </c>
      <c r="E207" s="6" t="s">
        <v>28</v>
      </c>
      <c r="F207" s="6" t="s">
        <v>29</v>
      </c>
      <c r="G207" s="6" t="s">
        <v>30</v>
      </c>
      <c r="H207" s="6" t="s">
        <v>20</v>
      </c>
      <c r="I207" s="8">
        <v>0.55000000000000004</v>
      </c>
      <c r="J207" s="9">
        <v>6750</v>
      </c>
      <c r="K207" s="10">
        <f t="shared" si="0"/>
        <v>3712.5000000000005</v>
      </c>
      <c r="L207" s="10">
        <f t="shared" si="1"/>
        <v>928.125</v>
      </c>
      <c r="M207" s="11">
        <v>0.24999999999999997</v>
      </c>
      <c r="O207" s="1"/>
    </row>
    <row r="208" spans="1:15" ht="15.75" customHeight="1">
      <c r="A208" s="1"/>
      <c r="B208" s="6" t="s">
        <v>27</v>
      </c>
      <c r="C208" s="6">
        <v>1128299</v>
      </c>
      <c r="D208" s="7">
        <v>44489</v>
      </c>
      <c r="E208" s="6" t="s">
        <v>28</v>
      </c>
      <c r="F208" s="6" t="s">
        <v>29</v>
      </c>
      <c r="G208" s="6" t="s">
        <v>30</v>
      </c>
      <c r="H208" s="6" t="s">
        <v>21</v>
      </c>
      <c r="I208" s="8">
        <v>0.65</v>
      </c>
      <c r="J208" s="9">
        <v>6500</v>
      </c>
      <c r="K208" s="10">
        <f t="shared" si="0"/>
        <v>4225</v>
      </c>
      <c r="L208" s="10">
        <f t="shared" si="1"/>
        <v>1901.2500000000002</v>
      </c>
      <c r="M208" s="11">
        <v>0.45000000000000007</v>
      </c>
      <c r="O208" s="1"/>
    </row>
    <row r="209" spans="1:15" ht="15.75" customHeight="1">
      <c r="A209" s="1"/>
      <c r="B209" s="6" t="s">
        <v>27</v>
      </c>
      <c r="C209" s="6">
        <v>1128299</v>
      </c>
      <c r="D209" s="7">
        <v>44489</v>
      </c>
      <c r="E209" s="6" t="s">
        <v>28</v>
      </c>
      <c r="F209" s="6" t="s">
        <v>29</v>
      </c>
      <c r="G209" s="6" t="s">
        <v>30</v>
      </c>
      <c r="H209" s="6" t="s">
        <v>22</v>
      </c>
      <c r="I209" s="8">
        <v>0.70000000000000007</v>
      </c>
      <c r="J209" s="9">
        <v>7000</v>
      </c>
      <c r="K209" s="10">
        <f t="shared" si="0"/>
        <v>4900.0000000000009</v>
      </c>
      <c r="L209" s="10">
        <f t="shared" si="1"/>
        <v>490.00000000000011</v>
      </c>
      <c r="M209" s="11">
        <v>0.1</v>
      </c>
      <c r="O209" s="1"/>
    </row>
    <row r="210" spans="1:15" ht="15.75" customHeight="1">
      <c r="A210" s="1"/>
      <c r="B210" s="6" t="s">
        <v>27</v>
      </c>
      <c r="C210" s="6">
        <v>1128299</v>
      </c>
      <c r="D210" s="7">
        <v>44520</v>
      </c>
      <c r="E210" s="6" t="s">
        <v>28</v>
      </c>
      <c r="F210" s="6" t="s">
        <v>29</v>
      </c>
      <c r="G210" s="6" t="s">
        <v>30</v>
      </c>
      <c r="H210" s="6" t="s">
        <v>17</v>
      </c>
      <c r="I210" s="8">
        <v>0.55000000000000004</v>
      </c>
      <c r="J210" s="9">
        <v>8750</v>
      </c>
      <c r="K210" s="10">
        <f t="shared" si="0"/>
        <v>4812.5</v>
      </c>
      <c r="L210" s="10">
        <f t="shared" si="1"/>
        <v>1443.7500000000002</v>
      </c>
      <c r="M210" s="11">
        <v>0.30000000000000004</v>
      </c>
      <c r="O210" s="1"/>
    </row>
    <row r="211" spans="1:15" ht="15.75" customHeight="1">
      <c r="A211" s="1"/>
      <c r="B211" s="6" t="s">
        <v>27</v>
      </c>
      <c r="C211" s="6">
        <v>1128299</v>
      </c>
      <c r="D211" s="7">
        <v>44520</v>
      </c>
      <c r="E211" s="6" t="s">
        <v>28</v>
      </c>
      <c r="F211" s="6" t="s">
        <v>29</v>
      </c>
      <c r="G211" s="6" t="s">
        <v>30</v>
      </c>
      <c r="H211" s="6" t="s">
        <v>18</v>
      </c>
      <c r="I211" s="8">
        <v>0.60000000000000009</v>
      </c>
      <c r="J211" s="9">
        <v>8750</v>
      </c>
      <c r="K211" s="10">
        <f t="shared" si="0"/>
        <v>5250.0000000000009</v>
      </c>
      <c r="L211" s="10">
        <f t="shared" si="1"/>
        <v>787.50000000000011</v>
      </c>
      <c r="M211" s="11">
        <v>0.15</v>
      </c>
      <c r="O211" s="1"/>
    </row>
    <row r="212" spans="1:15" ht="15.75" customHeight="1">
      <c r="A212" s="1"/>
      <c r="B212" s="6" t="s">
        <v>27</v>
      </c>
      <c r="C212" s="6">
        <v>1128299</v>
      </c>
      <c r="D212" s="7">
        <v>44520</v>
      </c>
      <c r="E212" s="6" t="s">
        <v>28</v>
      </c>
      <c r="F212" s="6" t="s">
        <v>29</v>
      </c>
      <c r="G212" s="6" t="s">
        <v>30</v>
      </c>
      <c r="H212" s="6" t="s">
        <v>19</v>
      </c>
      <c r="I212" s="8">
        <v>0.55000000000000004</v>
      </c>
      <c r="J212" s="9">
        <v>7250</v>
      </c>
      <c r="K212" s="10">
        <f t="shared" si="0"/>
        <v>3987.5000000000005</v>
      </c>
      <c r="L212" s="10">
        <f t="shared" si="1"/>
        <v>1196.2500000000002</v>
      </c>
      <c r="M212" s="11">
        <v>0.30000000000000004</v>
      </c>
      <c r="O212" s="1"/>
    </row>
    <row r="213" spans="1:15" ht="15.75" customHeight="1">
      <c r="A213" s="1"/>
      <c r="B213" s="6" t="s">
        <v>27</v>
      </c>
      <c r="C213" s="6">
        <v>1128299</v>
      </c>
      <c r="D213" s="7">
        <v>44520</v>
      </c>
      <c r="E213" s="6" t="s">
        <v>28</v>
      </c>
      <c r="F213" s="6" t="s">
        <v>29</v>
      </c>
      <c r="G213" s="6" t="s">
        <v>30</v>
      </c>
      <c r="H213" s="6" t="s">
        <v>20</v>
      </c>
      <c r="I213" s="8">
        <v>0.55000000000000004</v>
      </c>
      <c r="J213" s="9">
        <v>7000</v>
      </c>
      <c r="K213" s="10">
        <f t="shared" si="0"/>
        <v>3850.0000000000005</v>
      </c>
      <c r="L213" s="10">
        <f t="shared" si="1"/>
        <v>962.5</v>
      </c>
      <c r="M213" s="11">
        <v>0.24999999999999997</v>
      </c>
      <c r="O213" s="1"/>
    </row>
    <row r="214" spans="1:15" ht="15.75" customHeight="1">
      <c r="A214" s="1"/>
      <c r="B214" s="6" t="s">
        <v>27</v>
      </c>
      <c r="C214" s="6">
        <v>1128299</v>
      </c>
      <c r="D214" s="7">
        <v>44520</v>
      </c>
      <c r="E214" s="6" t="s">
        <v>28</v>
      </c>
      <c r="F214" s="6" t="s">
        <v>29</v>
      </c>
      <c r="G214" s="6" t="s">
        <v>30</v>
      </c>
      <c r="H214" s="6" t="s">
        <v>21</v>
      </c>
      <c r="I214" s="8">
        <v>0.65</v>
      </c>
      <c r="J214" s="9">
        <v>6500</v>
      </c>
      <c r="K214" s="10">
        <f t="shared" si="0"/>
        <v>4225</v>
      </c>
      <c r="L214" s="10">
        <f t="shared" si="1"/>
        <v>1901.2500000000002</v>
      </c>
      <c r="M214" s="11">
        <v>0.45000000000000007</v>
      </c>
      <c r="O214" s="1"/>
    </row>
    <row r="215" spans="1:15" ht="15.75" customHeight="1">
      <c r="A215" s="1"/>
      <c r="B215" s="6" t="s">
        <v>27</v>
      </c>
      <c r="C215" s="6">
        <v>1128299</v>
      </c>
      <c r="D215" s="7">
        <v>44520</v>
      </c>
      <c r="E215" s="6" t="s">
        <v>28</v>
      </c>
      <c r="F215" s="6" t="s">
        <v>29</v>
      </c>
      <c r="G215" s="6" t="s">
        <v>30</v>
      </c>
      <c r="H215" s="6" t="s">
        <v>22</v>
      </c>
      <c r="I215" s="8">
        <v>0.70000000000000007</v>
      </c>
      <c r="J215" s="9">
        <v>7750</v>
      </c>
      <c r="K215" s="10">
        <f t="shared" si="0"/>
        <v>5425.0000000000009</v>
      </c>
      <c r="L215" s="10">
        <f t="shared" si="1"/>
        <v>542.50000000000011</v>
      </c>
      <c r="M215" s="11">
        <v>0.1</v>
      </c>
      <c r="O215" s="1"/>
    </row>
    <row r="216" spans="1:15" ht="15.75" customHeight="1">
      <c r="A216" s="1"/>
      <c r="B216" s="6" t="s">
        <v>27</v>
      </c>
      <c r="C216" s="6">
        <v>1128299</v>
      </c>
      <c r="D216" s="7">
        <v>44549</v>
      </c>
      <c r="E216" s="6" t="s">
        <v>28</v>
      </c>
      <c r="F216" s="6" t="s">
        <v>29</v>
      </c>
      <c r="G216" s="6" t="s">
        <v>30</v>
      </c>
      <c r="H216" s="6" t="s">
        <v>17</v>
      </c>
      <c r="I216" s="8">
        <v>0.55000000000000004</v>
      </c>
      <c r="J216" s="9">
        <v>9750</v>
      </c>
      <c r="K216" s="10">
        <f t="shared" si="0"/>
        <v>5362.5</v>
      </c>
      <c r="L216" s="10">
        <f t="shared" si="1"/>
        <v>1608.7500000000002</v>
      </c>
      <c r="M216" s="11">
        <v>0.30000000000000004</v>
      </c>
      <c r="O216" s="1"/>
    </row>
    <row r="217" spans="1:15" ht="15.75" customHeight="1">
      <c r="A217" s="1"/>
      <c r="B217" s="6" t="s">
        <v>27</v>
      </c>
      <c r="C217" s="6">
        <v>1128299</v>
      </c>
      <c r="D217" s="7">
        <v>44549</v>
      </c>
      <c r="E217" s="6" t="s">
        <v>28</v>
      </c>
      <c r="F217" s="6" t="s">
        <v>29</v>
      </c>
      <c r="G217" s="6" t="s">
        <v>30</v>
      </c>
      <c r="H217" s="6" t="s">
        <v>18</v>
      </c>
      <c r="I217" s="8">
        <v>0.60000000000000009</v>
      </c>
      <c r="J217" s="9">
        <v>9750</v>
      </c>
      <c r="K217" s="10">
        <f t="shared" si="0"/>
        <v>5850.0000000000009</v>
      </c>
      <c r="L217" s="10">
        <f t="shared" si="1"/>
        <v>877.50000000000011</v>
      </c>
      <c r="M217" s="11">
        <v>0.15</v>
      </c>
      <c r="O217" s="1"/>
    </row>
    <row r="218" spans="1:15" ht="15.75" customHeight="1">
      <c r="A218" s="1"/>
      <c r="B218" s="6" t="s">
        <v>27</v>
      </c>
      <c r="C218" s="6">
        <v>1128299</v>
      </c>
      <c r="D218" s="7">
        <v>44549</v>
      </c>
      <c r="E218" s="6" t="s">
        <v>28</v>
      </c>
      <c r="F218" s="6" t="s">
        <v>29</v>
      </c>
      <c r="G218" s="6" t="s">
        <v>30</v>
      </c>
      <c r="H218" s="6" t="s">
        <v>19</v>
      </c>
      <c r="I218" s="8">
        <v>0.55000000000000004</v>
      </c>
      <c r="J218" s="9">
        <v>7750</v>
      </c>
      <c r="K218" s="10">
        <f t="shared" si="0"/>
        <v>4262.5</v>
      </c>
      <c r="L218" s="10">
        <f t="shared" si="1"/>
        <v>1278.7500000000002</v>
      </c>
      <c r="M218" s="11">
        <v>0.30000000000000004</v>
      </c>
      <c r="O218" s="1"/>
    </row>
    <row r="219" spans="1:15" ht="15.75" customHeight="1">
      <c r="A219" s="1"/>
      <c r="B219" s="6" t="s">
        <v>27</v>
      </c>
      <c r="C219" s="6">
        <v>1128299</v>
      </c>
      <c r="D219" s="7">
        <v>44549</v>
      </c>
      <c r="E219" s="6" t="s">
        <v>28</v>
      </c>
      <c r="F219" s="6" t="s">
        <v>29</v>
      </c>
      <c r="G219" s="6" t="s">
        <v>30</v>
      </c>
      <c r="H219" s="6" t="s">
        <v>20</v>
      </c>
      <c r="I219" s="8">
        <v>0.55000000000000004</v>
      </c>
      <c r="J219" s="9">
        <v>7750</v>
      </c>
      <c r="K219" s="10">
        <f t="shared" si="0"/>
        <v>4262.5</v>
      </c>
      <c r="L219" s="10">
        <f t="shared" si="1"/>
        <v>1065.6249999999998</v>
      </c>
      <c r="M219" s="11">
        <v>0.24999999999999997</v>
      </c>
      <c r="O219" s="1"/>
    </row>
    <row r="220" spans="1:15" ht="15.75" customHeight="1">
      <c r="A220" s="1"/>
      <c r="B220" s="6" t="s">
        <v>27</v>
      </c>
      <c r="C220" s="6">
        <v>1128299</v>
      </c>
      <c r="D220" s="7">
        <v>44549</v>
      </c>
      <c r="E220" s="6" t="s">
        <v>28</v>
      </c>
      <c r="F220" s="6" t="s">
        <v>29</v>
      </c>
      <c r="G220" s="6" t="s">
        <v>30</v>
      </c>
      <c r="H220" s="6" t="s">
        <v>21</v>
      </c>
      <c r="I220" s="8">
        <v>0.65</v>
      </c>
      <c r="J220" s="9">
        <v>7000</v>
      </c>
      <c r="K220" s="10">
        <f t="shared" si="0"/>
        <v>4550</v>
      </c>
      <c r="L220" s="10">
        <f t="shared" si="1"/>
        <v>2047.5000000000002</v>
      </c>
      <c r="M220" s="11">
        <v>0.45000000000000007</v>
      </c>
      <c r="O220" s="1"/>
    </row>
    <row r="221" spans="1:15" ht="15.75" customHeight="1">
      <c r="A221" s="1"/>
      <c r="B221" s="6" t="s">
        <v>27</v>
      </c>
      <c r="C221" s="6">
        <v>1128299</v>
      </c>
      <c r="D221" s="7">
        <v>44549</v>
      </c>
      <c r="E221" s="6" t="s">
        <v>28</v>
      </c>
      <c r="F221" s="6" t="s">
        <v>29</v>
      </c>
      <c r="G221" s="6" t="s">
        <v>30</v>
      </c>
      <c r="H221" s="6" t="s">
        <v>22</v>
      </c>
      <c r="I221" s="8">
        <v>0.70000000000000007</v>
      </c>
      <c r="J221" s="9">
        <v>8000</v>
      </c>
      <c r="K221" s="10">
        <f t="shared" si="0"/>
        <v>5600.0000000000009</v>
      </c>
      <c r="L221" s="10">
        <f t="shared" si="1"/>
        <v>560.00000000000011</v>
      </c>
      <c r="M221" s="11">
        <v>0.1</v>
      </c>
      <c r="O221" s="1"/>
    </row>
    <row r="222" spans="1:15" ht="15.75" customHeight="1">
      <c r="A222" s="1"/>
      <c r="B222" s="6" t="s">
        <v>31</v>
      </c>
      <c r="C222" s="6">
        <v>1189833</v>
      </c>
      <c r="D222" s="7">
        <v>44211</v>
      </c>
      <c r="E222" s="6" t="s">
        <v>28</v>
      </c>
      <c r="F222" s="6" t="s">
        <v>29</v>
      </c>
      <c r="G222" s="6" t="s">
        <v>32</v>
      </c>
      <c r="H222" s="6" t="s">
        <v>17</v>
      </c>
      <c r="I222" s="8">
        <v>0.35</v>
      </c>
      <c r="J222" s="9">
        <v>7000</v>
      </c>
      <c r="K222" s="10">
        <f t="shared" si="0"/>
        <v>2450</v>
      </c>
      <c r="L222" s="10">
        <f t="shared" si="1"/>
        <v>980</v>
      </c>
      <c r="M222" s="11">
        <v>0.4</v>
      </c>
      <c r="O222" s="1"/>
    </row>
    <row r="223" spans="1:15" ht="15.75" customHeight="1">
      <c r="A223" s="1"/>
      <c r="B223" s="6" t="s">
        <v>31</v>
      </c>
      <c r="C223" s="6">
        <v>1189833</v>
      </c>
      <c r="D223" s="7">
        <v>44211</v>
      </c>
      <c r="E223" s="6" t="s">
        <v>28</v>
      </c>
      <c r="F223" s="6" t="s">
        <v>29</v>
      </c>
      <c r="G223" s="6" t="s">
        <v>32</v>
      </c>
      <c r="H223" s="6" t="s">
        <v>18</v>
      </c>
      <c r="I223" s="8">
        <v>0.45</v>
      </c>
      <c r="J223" s="9">
        <v>7000</v>
      </c>
      <c r="K223" s="10">
        <f t="shared" si="0"/>
        <v>3150</v>
      </c>
      <c r="L223" s="10">
        <f t="shared" si="1"/>
        <v>787.5</v>
      </c>
      <c r="M223" s="11">
        <v>0.25</v>
      </c>
      <c r="O223" s="1"/>
    </row>
    <row r="224" spans="1:15" ht="15.75" customHeight="1">
      <c r="A224" s="1"/>
      <c r="B224" s="6" t="s">
        <v>31</v>
      </c>
      <c r="C224" s="6">
        <v>1189833</v>
      </c>
      <c r="D224" s="7">
        <v>44211</v>
      </c>
      <c r="E224" s="6" t="s">
        <v>28</v>
      </c>
      <c r="F224" s="6" t="s">
        <v>29</v>
      </c>
      <c r="G224" s="6" t="s">
        <v>32</v>
      </c>
      <c r="H224" s="6" t="s">
        <v>19</v>
      </c>
      <c r="I224" s="8">
        <v>0.45</v>
      </c>
      <c r="J224" s="9">
        <v>7000</v>
      </c>
      <c r="K224" s="10">
        <f t="shared" si="0"/>
        <v>3150</v>
      </c>
      <c r="L224" s="10">
        <f t="shared" si="1"/>
        <v>1260</v>
      </c>
      <c r="M224" s="11">
        <v>0.4</v>
      </c>
      <c r="O224" s="1"/>
    </row>
    <row r="225" spans="1:15" ht="15.75" customHeight="1">
      <c r="A225" s="1"/>
      <c r="B225" s="6" t="s">
        <v>31</v>
      </c>
      <c r="C225" s="6">
        <v>1189833</v>
      </c>
      <c r="D225" s="7">
        <v>44211</v>
      </c>
      <c r="E225" s="6" t="s">
        <v>28</v>
      </c>
      <c r="F225" s="6" t="s">
        <v>29</v>
      </c>
      <c r="G225" s="6" t="s">
        <v>32</v>
      </c>
      <c r="H225" s="6" t="s">
        <v>20</v>
      </c>
      <c r="I225" s="8">
        <v>0.45</v>
      </c>
      <c r="J225" s="9">
        <v>5500</v>
      </c>
      <c r="K225" s="10">
        <f t="shared" si="0"/>
        <v>2475</v>
      </c>
      <c r="L225" s="10">
        <f t="shared" si="1"/>
        <v>866.25</v>
      </c>
      <c r="M225" s="11">
        <v>0.35</v>
      </c>
      <c r="O225" s="1"/>
    </row>
    <row r="226" spans="1:15" ht="15.75" customHeight="1">
      <c r="A226" s="1"/>
      <c r="B226" s="6" t="s">
        <v>31</v>
      </c>
      <c r="C226" s="6">
        <v>1189833</v>
      </c>
      <c r="D226" s="7">
        <v>44211</v>
      </c>
      <c r="E226" s="6" t="s">
        <v>28</v>
      </c>
      <c r="F226" s="6" t="s">
        <v>29</v>
      </c>
      <c r="G226" s="6" t="s">
        <v>32</v>
      </c>
      <c r="H226" s="6" t="s">
        <v>21</v>
      </c>
      <c r="I226" s="8">
        <v>0.5</v>
      </c>
      <c r="J226" s="9">
        <v>5000</v>
      </c>
      <c r="K226" s="10">
        <f t="shared" si="0"/>
        <v>2500</v>
      </c>
      <c r="L226" s="10">
        <f t="shared" si="1"/>
        <v>1375</v>
      </c>
      <c r="M226" s="11">
        <v>0.55000000000000004</v>
      </c>
      <c r="O226" s="1"/>
    </row>
    <row r="227" spans="1:15" ht="15.75" customHeight="1">
      <c r="A227" s="1"/>
      <c r="B227" s="6" t="s">
        <v>31</v>
      </c>
      <c r="C227" s="6">
        <v>1189833</v>
      </c>
      <c r="D227" s="7">
        <v>44211</v>
      </c>
      <c r="E227" s="6" t="s">
        <v>28</v>
      </c>
      <c r="F227" s="6" t="s">
        <v>29</v>
      </c>
      <c r="G227" s="6" t="s">
        <v>32</v>
      </c>
      <c r="H227" s="6" t="s">
        <v>22</v>
      </c>
      <c r="I227" s="8">
        <v>0.45</v>
      </c>
      <c r="J227" s="9">
        <v>7000</v>
      </c>
      <c r="K227" s="10">
        <f t="shared" si="0"/>
        <v>3150</v>
      </c>
      <c r="L227" s="10">
        <f t="shared" si="1"/>
        <v>630</v>
      </c>
      <c r="M227" s="11">
        <v>0.2</v>
      </c>
      <c r="O227" s="1"/>
    </row>
    <row r="228" spans="1:15" ht="15.75" customHeight="1">
      <c r="A228" s="1"/>
      <c r="B228" s="6" t="s">
        <v>31</v>
      </c>
      <c r="C228" s="6">
        <v>1189833</v>
      </c>
      <c r="D228" s="7">
        <v>44242</v>
      </c>
      <c r="E228" s="6" t="s">
        <v>28</v>
      </c>
      <c r="F228" s="6" t="s">
        <v>29</v>
      </c>
      <c r="G228" s="6" t="s">
        <v>32</v>
      </c>
      <c r="H228" s="6" t="s">
        <v>17</v>
      </c>
      <c r="I228" s="8">
        <v>0.35</v>
      </c>
      <c r="J228" s="9">
        <v>7500</v>
      </c>
      <c r="K228" s="10">
        <f t="shared" si="0"/>
        <v>2625</v>
      </c>
      <c r="L228" s="10">
        <f t="shared" si="1"/>
        <v>1050</v>
      </c>
      <c r="M228" s="11">
        <v>0.4</v>
      </c>
      <c r="O228" s="1"/>
    </row>
    <row r="229" spans="1:15" ht="15.75" customHeight="1">
      <c r="A229" s="1"/>
      <c r="B229" s="6" t="s">
        <v>31</v>
      </c>
      <c r="C229" s="6">
        <v>1189833</v>
      </c>
      <c r="D229" s="7">
        <v>44242</v>
      </c>
      <c r="E229" s="6" t="s">
        <v>28</v>
      </c>
      <c r="F229" s="6" t="s">
        <v>29</v>
      </c>
      <c r="G229" s="6" t="s">
        <v>32</v>
      </c>
      <c r="H229" s="6" t="s">
        <v>18</v>
      </c>
      <c r="I229" s="8">
        <v>0.45</v>
      </c>
      <c r="J229" s="9">
        <v>6500</v>
      </c>
      <c r="K229" s="10">
        <f t="shared" si="0"/>
        <v>2925</v>
      </c>
      <c r="L229" s="10">
        <f t="shared" si="1"/>
        <v>731.25</v>
      </c>
      <c r="M229" s="11">
        <v>0.25</v>
      </c>
      <c r="O229" s="1"/>
    </row>
    <row r="230" spans="1:15" ht="15.75" customHeight="1">
      <c r="A230" s="1"/>
      <c r="B230" s="6" t="s">
        <v>31</v>
      </c>
      <c r="C230" s="6">
        <v>1189833</v>
      </c>
      <c r="D230" s="7">
        <v>44242</v>
      </c>
      <c r="E230" s="6" t="s">
        <v>28</v>
      </c>
      <c r="F230" s="6" t="s">
        <v>29</v>
      </c>
      <c r="G230" s="6" t="s">
        <v>32</v>
      </c>
      <c r="H230" s="6" t="s">
        <v>19</v>
      </c>
      <c r="I230" s="8">
        <v>0.45</v>
      </c>
      <c r="J230" s="9">
        <v>6750</v>
      </c>
      <c r="K230" s="10">
        <f t="shared" si="0"/>
        <v>3037.5</v>
      </c>
      <c r="L230" s="10">
        <f t="shared" si="1"/>
        <v>1215</v>
      </c>
      <c r="M230" s="11">
        <v>0.4</v>
      </c>
      <c r="O230" s="1"/>
    </row>
    <row r="231" spans="1:15" ht="15.75" customHeight="1">
      <c r="A231" s="1"/>
      <c r="B231" s="6" t="s">
        <v>31</v>
      </c>
      <c r="C231" s="6">
        <v>1189833</v>
      </c>
      <c r="D231" s="7">
        <v>44242</v>
      </c>
      <c r="E231" s="6" t="s">
        <v>28</v>
      </c>
      <c r="F231" s="6" t="s">
        <v>29</v>
      </c>
      <c r="G231" s="6" t="s">
        <v>32</v>
      </c>
      <c r="H231" s="6" t="s">
        <v>20</v>
      </c>
      <c r="I231" s="8">
        <v>0.45</v>
      </c>
      <c r="J231" s="9">
        <v>5250</v>
      </c>
      <c r="K231" s="10">
        <f t="shared" si="0"/>
        <v>2362.5</v>
      </c>
      <c r="L231" s="10">
        <f t="shared" si="1"/>
        <v>826.875</v>
      </c>
      <c r="M231" s="11">
        <v>0.35</v>
      </c>
      <c r="O231" s="1"/>
    </row>
    <row r="232" spans="1:15" ht="15.75" customHeight="1">
      <c r="A232" s="1"/>
      <c r="B232" s="6" t="s">
        <v>31</v>
      </c>
      <c r="C232" s="6">
        <v>1189833</v>
      </c>
      <c r="D232" s="7">
        <v>44242</v>
      </c>
      <c r="E232" s="6" t="s">
        <v>28</v>
      </c>
      <c r="F232" s="6" t="s">
        <v>29</v>
      </c>
      <c r="G232" s="6" t="s">
        <v>32</v>
      </c>
      <c r="H232" s="6" t="s">
        <v>21</v>
      </c>
      <c r="I232" s="8">
        <v>0.5</v>
      </c>
      <c r="J232" s="9">
        <v>4500</v>
      </c>
      <c r="K232" s="10">
        <f t="shared" si="0"/>
        <v>2250</v>
      </c>
      <c r="L232" s="10">
        <f t="shared" si="1"/>
        <v>1237.5</v>
      </c>
      <c r="M232" s="11">
        <v>0.55000000000000004</v>
      </c>
      <c r="O232" s="1"/>
    </row>
    <row r="233" spans="1:15" ht="15.75" customHeight="1">
      <c r="A233" s="1"/>
      <c r="B233" s="6" t="s">
        <v>31</v>
      </c>
      <c r="C233" s="6">
        <v>1189833</v>
      </c>
      <c r="D233" s="7">
        <v>44242</v>
      </c>
      <c r="E233" s="6" t="s">
        <v>28</v>
      </c>
      <c r="F233" s="6" t="s">
        <v>29</v>
      </c>
      <c r="G233" s="6" t="s">
        <v>32</v>
      </c>
      <c r="H233" s="6" t="s">
        <v>22</v>
      </c>
      <c r="I233" s="8">
        <v>0.45</v>
      </c>
      <c r="J233" s="9">
        <v>6500</v>
      </c>
      <c r="K233" s="10">
        <f t="shared" si="0"/>
        <v>2925</v>
      </c>
      <c r="L233" s="10">
        <f t="shared" si="1"/>
        <v>585</v>
      </c>
      <c r="M233" s="11">
        <v>0.2</v>
      </c>
      <c r="O233" s="1"/>
    </row>
    <row r="234" spans="1:15" ht="15.75" customHeight="1">
      <c r="A234" s="1"/>
      <c r="B234" s="6" t="s">
        <v>31</v>
      </c>
      <c r="C234" s="6">
        <v>1189833</v>
      </c>
      <c r="D234" s="7">
        <v>44269</v>
      </c>
      <c r="E234" s="6" t="s">
        <v>28</v>
      </c>
      <c r="F234" s="6" t="s">
        <v>29</v>
      </c>
      <c r="G234" s="6" t="s">
        <v>32</v>
      </c>
      <c r="H234" s="6" t="s">
        <v>17</v>
      </c>
      <c r="I234" s="8">
        <v>0.35</v>
      </c>
      <c r="J234" s="9">
        <v>8000</v>
      </c>
      <c r="K234" s="10">
        <f t="shared" si="0"/>
        <v>2800</v>
      </c>
      <c r="L234" s="10">
        <f t="shared" si="1"/>
        <v>1120</v>
      </c>
      <c r="M234" s="11">
        <v>0.4</v>
      </c>
      <c r="O234" s="1"/>
    </row>
    <row r="235" spans="1:15" ht="15.75" customHeight="1">
      <c r="A235" s="1"/>
      <c r="B235" s="6" t="s">
        <v>31</v>
      </c>
      <c r="C235" s="6">
        <v>1189833</v>
      </c>
      <c r="D235" s="7">
        <v>44269</v>
      </c>
      <c r="E235" s="6" t="s">
        <v>28</v>
      </c>
      <c r="F235" s="6" t="s">
        <v>29</v>
      </c>
      <c r="G235" s="6" t="s">
        <v>32</v>
      </c>
      <c r="H235" s="6" t="s">
        <v>18</v>
      </c>
      <c r="I235" s="8">
        <v>0.45</v>
      </c>
      <c r="J235" s="9">
        <v>6500</v>
      </c>
      <c r="K235" s="10">
        <f t="shared" si="0"/>
        <v>2925</v>
      </c>
      <c r="L235" s="10">
        <f t="shared" si="1"/>
        <v>731.25</v>
      </c>
      <c r="M235" s="11">
        <v>0.25</v>
      </c>
      <c r="O235" s="1"/>
    </row>
    <row r="236" spans="1:15" ht="15.75" customHeight="1">
      <c r="A236" s="1"/>
      <c r="B236" s="6" t="s">
        <v>31</v>
      </c>
      <c r="C236" s="6">
        <v>1189833</v>
      </c>
      <c r="D236" s="7">
        <v>44269</v>
      </c>
      <c r="E236" s="6" t="s">
        <v>28</v>
      </c>
      <c r="F236" s="6" t="s">
        <v>29</v>
      </c>
      <c r="G236" s="6" t="s">
        <v>32</v>
      </c>
      <c r="H236" s="6" t="s">
        <v>19</v>
      </c>
      <c r="I236" s="8">
        <v>0.45</v>
      </c>
      <c r="J236" s="9">
        <v>6500</v>
      </c>
      <c r="K236" s="10">
        <f t="shared" si="0"/>
        <v>2925</v>
      </c>
      <c r="L236" s="10">
        <f t="shared" si="1"/>
        <v>1170</v>
      </c>
      <c r="M236" s="11">
        <v>0.4</v>
      </c>
      <c r="O236" s="1"/>
    </row>
    <row r="237" spans="1:15" ht="15.75" customHeight="1">
      <c r="A237" s="1"/>
      <c r="B237" s="6" t="s">
        <v>31</v>
      </c>
      <c r="C237" s="6">
        <v>1189833</v>
      </c>
      <c r="D237" s="7">
        <v>44269</v>
      </c>
      <c r="E237" s="6" t="s">
        <v>28</v>
      </c>
      <c r="F237" s="6" t="s">
        <v>29</v>
      </c>
      <c r="G237" s="6" t="s">
        <v>32</v>
      </c>
      <c r="H237" s="6" t="s">
        <v>20</v>
      </c>
      <c r="I237" s="8">
        <v>0.45</v>
      </c>
      <c r="J237" s="9">
        <v>5500</v>
      </c>
      <c r="K237" s="10">
        <f t="shared" si="0"/>
        <v>2475</v>
      </c>
      <c r="L237" s="10">
        <f t="shared" si="1"/>
        <v>866.25</v>
      </c>
      <c r="M237" s="11">
        <v>0.35</v>
      </c>
      <c r="O237" s="1"/>
    </row>
    <row r="238" spans="1:15" ht="15.75" customHeight="1">
      <c r="A238" s="1"/>
      <c r="B238" s="6" t="s">
        <v>31</v>
      </c>
      <c r="C238" s="6">
        <v>1189833</v>
      </c>
      <c r="D238" s="7">
        <v>44269</v>
      </c>
      <c r="E238" s="6" t="s">
        <v>28</v>
      </c>
      <c r="F238" s="6" t="s">
        <v>29</v>
      </c>
      <c r="G238" s="6" t="s">
        <v>32</v>
      </c>
      <c r="H238" s="6" t="s">
        <v>21</v>
      </c>
      <c r="I238" s="8">
        <v>0.5</v>
      </c>
      <c r="J238" s="9">
        <v>4250</v>
      </c>
      <c r="K238" s="10">
        <f t="shared" si="0"/>
        <v>2125</v>
      </c>
      <c r="L238" s="10">
        <f t="shared" si="1"/>
        <v>1168.75</v>
      </c>
      <c r="M238" s="11">
        <v>0.55000000000000004</v>
      </c>
      <c r="O238" s="1"/>
    </row>
    <row r="239" spans="1:15" ht="15.75" customHeight="1">
      <c r="A239" s="1"/>
      <c r="B239" s="6" t="s">
        <v>31</v>
      </c>
      <c r="C239" s="6">
        <v>1189833</v>
      </c>
      <c r="D239" s="7">
        <v>44269</v>
      </c>
      <c r="E239" s="6" t="s">
        <v>28</v>
      </c>
      <c r="F239" s="6" t="s">
        <v>29</v>
      </c>
      <c r="G239" s="6" t="s">
        <v>32</v>
      </c>
      <c r="H239" s="6" t="s">
        <v>22</v>
      </c>
      <c r="I239" s="8">
        <v>0.45</v>
      </c>
      <c r="J239" s="9">
        <v>6250</v>
      </c>
      <c r="K239" s="10">
        <f t="shared" si="0"/>
        <v>2812.5</v>
      </c>
      <c r="L239" s="10">
        <f t="shared" si="1"/>
        <v>562.5</v>
      </c>
      <c r="M239" s="11">
        <v>0.2</v>
      </c>
      <c r="O239" s="1"/>
    </row>
    <row r="240" spans="1:15" ht="15.75" customHeight="1">
      <c r="A240" s="1"/>
      <c r="B240" s="6" t="s">
        <v>31</v>
      </c>
      <c r="C240" s="6">
        <v>1189833</v>
      </c>
      <c r="D240" s="7">
        <v>44301</v>
      </c>
      <c r="E240" s="6" t="s">
        <v>28</v>
      </c>
      <c r="F240" s="6" t="s">
        <v>29</v>
      </c>
      <c r="G240" s="6" t="s">
        <v>32</v>
      </c>
      <c r="H240" s="6" t="s">
        <v>17</v>
      </c>
      <c r="I240" s="8">
        <v>0.45</v>
      </c>
      <c r="J240" s="9">
        <v>8000</v>
      </c>
      <c r="K240" s="10">
        <f t="shared" si="0"/>
        <v>3600</v>
      </c>
      <c r="L240" s="10">
        <f t="shared" si="1"/>
        <v>1440</v>
      </c>
      <c r="M240" s="11">
        <v>0.4</v>
      </c>
      <c r="O240" s="1"/>
    </row>
    <row r="241" spans="1:15" ht="15.75" customHeight="1">
      <c r="A241" s="1"/>
      <c r="B241" s="6" t="s">
        <v>31</v>
      </c>
      <c r="C241" s="6">
        <v>1189833</v>
      </c>
      <c r="D241" s="7">
        <v>44301</v>
      </c>
      <c r="E241" s="6" t="s">
        <v>28</v>
      </c>
      <c r="F241" s="6" t="s">
        <v>29</v>
      </c>
      <c r="G241" s="6" t="s">
        <v>32</v>
      </c>
      <c r="H241" s="6" t="s">
        <v>18</v>
      </c>
      <c r="I241" s="8">
        <v>0.5</v>
      </c>
      <c r="J241" s="9">
        <v>6000</v>
      </c>
      <c r="K241" s="10">
        <f t="shared" si="0"/>
        <v>3000</v>
      </c>
      <c r="L241" s="10">
        <f t="shared" si="1"/>
        <v>750</v>
      </c>
      <c r="M241" s="11">
        <v>0.25</v>
      </c>
      <c r="O241" s="1"/>
    </row>
    <row r="242" spans="1:15" ht="15.75" customHeight="1">
      <c r="A242" s="1"/>
      <c r="B242" s="6" t="s">
        <v>31</v>
      </c>
      <c r="C242" s="6">
        <v>1189833</v>
      </c>
      <c r="D242" s="7">
        <v>44301</v>
      </c>
      <c r="E242" s="6" t="s">
        <v>28</v>
      </c>
      <c r="F242" s="6" t="s">
        <v>29</v>
      </c>
      <c r="G242" s="6" t="s">
        <v>32</v>
      </c>
      <c r="H242" s="6" t="s">
        <v>19</v>
      </c>
      <c r="I242" s="8">
        <v>0.5</v>
      </c>
      <c r="J242" s="9">
        <v>6250</v>
      </c>
      <c r="K242" s="10">
        <f t="shared" si="0"/>
        <v>3125</v>
      </c>
      <c r="L242" s="10">
        <f t="shared" si="1"/>
        <v>1250</v>
      </c>
      <c r="M242" s="11">
        <v>0.4</v>
      </c>
      <c r="O242" s="1"/>
    </row>
    <row r="243" spans="1:15" ht="15.75" customHeight="1">
      <c r="A243" s="1"/>
      <c r="B243" s="6" t="s">
        <v>31</v>
      </c>
      <c r="C243" s="6">
        <v>1189833</v>
      </c>
      <c r="D243" s="7">
        <v>44301</v>
      </c>
      <c r="E243" s="6" t="s">
        <v>28</v>
      </c>
      <c r="F243" s="6" t="s">
        <v>29</v>
      </c>
      <c r="G243" s="6" t="s">
        <v>32</v>
      </c>
      <c r="H243" s="6" t="s">
        <v>20</v>
      </c>
      <c r="I243" s="8">
        <v>0.45</v>
      </c>
      <c r="J243" s="9">
        <v>5250</v>
      </c>
      <c r="K243" s="10">
        <f t="shared" si="0"/>
        <v>2362.5</v>
      </c>
      <c r="L243" s="10">
        <f t="shared" si="1"/>
        <v>826.875</v>
      </c>
      <c r="M243" s="11">
        <v>0.35</v>
      </c>
      <c r="O243" s="1"/>
    </row>
    <row r="244" spans="1:15" ht="15.75" customHeight="1">
      <c r="A244" s="1"/>
      <c r="B244" s="6" t="s">
        <v>31</v>
      </c>
      <c r="C244" s="6">
        <v>1189833</v>
      </c>
      <c r="D244" s="7">
        <v>44301</v>
      </c>
      <c r="E244" s="6" t="s">
        <v>28</v>
      </c>
      <c r="F244" s="6" t="s">
        <v>29</v>
      </c>
      <c r="G244" s="6" t="s">
        <v>32</v>
      </c>
      <c r="H244" s="6" t="s">
        <v>21</v>
      </c>
      <c r="I244" s="8">
        <v>0.5</v>
      </c>
      <c r="J244" s="9">
        <v>4250</v>
      </c>
      <c r="K244" s="10">
        <f t="shared" si="0"/>
        <v>2125</v>
      </c>
      <c r="L244" s="10">
        <f t="shared" si="1"/>
        <v>1168.75</v>
      </c>
      <c r="M244" s="11">
        <v>0.55000000000000004</v>
      </c>
      <c r="O244" s="1"/>
    </row>
    <row r="245" spans="1:15" ht="15.75" customHeight="1">
      <c r="A245" s="1"/>
      <c r="B245" s="6" t="s">
        <v>31</v>
      </c>
      <c r="C245" s="6">
        <v>1189833</v>
      </c>
      <c r="D245" s="7">
        <v>44301</v>
      </c>
      <c r="E245" s="6" t="s">
        <v>28</v>
      </c>
      <c r="F245" s="6" t="s">
        <v>29</v>
      </c>
      <c r="G245" s="6" t="s">
        <v>32</v>
      </c>
      <c r="H245" s="6" t="s">
        <v>22</v>
      </c>
      <c r="I245" s="8">
        <v>0.65</v>
      </c>
      <c r="J245" s="9">
        <v>6000</v>
      </c>
      <c r="K245" s="10">
        <f t="shared" si="0"/>
        <v>3900</v>
      </c>
      <c r="L245" s="10">
        <f t="shared" si="1"/>
        <v>780</v>
      </c>
      <c r="M245" s="11">
        <v>0.2</v>
      </c>
      <c r="O245" s="1"/>
    </row>
    <row r="246" spans="1:15" ht="15.75" customHeight="1">
      <c r="A246" s="1"/>
      <c r="B246" s="6" t="s">
        <v>31</v>
      </c>
      <c r="C246" s="6">
        <v>1189833</v>
      </c>
      <c r="D246" s="7">
        <v>44332</v>
      </c>
      <c r="E246" s="6" t="s">
        <v>28</v>
      </c>
      <c r="F246" s="6" t="s">
        <v>29</v>
      </c>
      <c r="G246" s="6" t="s">
        <v>32</v>
      </c>
      <c r="H246" s="6" t="s">
        <v>17</v>
      </c>
      <c r="I246" s="8">
        <v>0.45</v>
      </c>
      <c r="J246" s="9">
        <v>8000</v>
      </c>
      <c r="K246" s="10">
        <f t="shared" si="0"/>
        <v>3600</v>
      </c>
      <c r="L246" s="10">
        <f t="shared" si="1"/>
        <v>1440</v>
      </c>
      <c r="M246" s="11">
        <v>0.4</v>
      </c>
      <c r="O246" s="1"/>
    </row>
    <row r="247" spans="1:15" ht="15.75" customHeight="1">
      <c r="A247" s="1"/>
      <c r="B247" s="6" t="s">
        <v>31</v>
      </c>
      <c r="C247" s="6">
        <v>1189833</v>
      </c>
      <c r="D247" s="7">
        <v>44332</v>
      </c>
      <c r="E247" s="6" t="s">
        <v>28</v>
      </c>
      <c r="F247" s="6" t="s">
        <v>29</v>
      </c>
      <c r="G247" s="6" t="s">
        <v>32</v>
      </c>
      <c r="H247" s="6" t="s">
        <v>18</v>
      </c>
      <c r="I247" s="8">
        <v>0.5</v>
      </c>
      <c r="J247" s="9">
        <v>6500</v>
      </c>
      <c r="K247" s="10">
        <f t="shared" si="0"/>
        <v>3250</v>
      </c>
      <c r="L247" s="10">
        <f t="shared" si="1"/>
        <v>812.5</v>
      </c>
      <c r="M247" s="11">
        <v>0.25</v>
      </c>
      <c r="O247" s="1"/>
    </row>
    <row r="248" spans="1:15" ht="15.75" customHeight="1">
      <c r="A248" s="1"/>
      <c r="B248" s="6" t="s">
        <v>31</v>
      </c>
      <c r="C248" s="6">
        <v>1189833</v>
      </c>
      <c r="D248" s="7">
        <v>44332</v>
      </c>
      <c r="E248" s="6" t="s">
        <v>28</v>
      </c>
      <c r="F248" s="6" t="s">
        <v>29</v>
      </c>
      <c r="G248" s="6" t="s">
        <v>32</v>
      </c>
      <c r="H248" s="6" t="s">
        <v>19</v>
      </c>
      <c r="I248" s="8">
        <v>0.5</v>
      </c>
      <c r="J248" s="9">
        <v>6500</v>
      </c>
      <c r="K248" s="10">
        <f t="shared" si="0"/>
        <v>3250</v>
      </c>
      <c r="L248" s="10">
        <f t="shared" si="1"/>
        <v>1300</v>
      </c>
      <c r="M248" s="11">
        <v>0.4</v>
      </c>
      <c r="O248" s="1"/>
    </row>
    <row r="249" spans="1:15" ht="15.75" customHeight="1">
      <c r="A249" s="1"/>
      <c r="B249" s="6" t="s">
        <v>31</v>
      </c>
      <c r="C249" s="6">
        <v>1189833</v>
      </c>
      <c r="D249" s="7">
        <v>44332</v>
      </c>
      <c r="E249" s="6" t="s">
        <v>28</v>
      </c>
      <c r="F249" s="6" t="s">
        <v>29</v>
      </c>
      <c r="G249" s="6" t="s">
        <v>32</v>
      </c>
      <c r="H249" s="6" t="s">
        <v>20</v>
      </c>
      <c r="I249" s="8">
        <v>0.45</v>
      </c>
      <c r="J249" s="9">
        <v>5500</v>
      </c>
      <c r="K249" s="10">
        <f t="shared" si="0"/>
        <v>2475</v>
      </c>
      <c r="L249" s="10">
        <f t="shared" si="1"/>
        <v>866.25</v>
      </c>
      <c r="M249" s="11">
        <v>0.35</v>
      </c>
      <c r="O249" s="1"/>
    </row>
    <row r="250" spans="1:15" ht="15.75" customHeight="1">
      <c r="A250" s="1"/>
      <c r="B250" s="6" t="s">
        <v>31</v>
      </c>
      <c r="C250" s="6">
        <v>1189833</v>
      </c>
      <c r="D250" s="7">
        <v>44332</v>
      </c>
      <c r="E250" s="6" t="s">
        <v>28</v>
      </c>
      <c r="F250" s="6" t="s">
        <v>29</v>
      </c>
      <c r="G250" s="6" t="s">
        <v>32</v>
      </c>
      <c r="H250" s="6" t="s">
        <v>21</v>
      </c>
      <c r="I250" s="8">
        <v>0.5</v>
      </c>
      <c r="J250" s="9">
        <v>4500</v>
      </c>
      <c r="K250" s="10">
        <f t="shared" si="0"/>
        <v>2250</v>
      </c>
      <c r="L250" s="10">
        <f t="shared" si="1"/>
        <v>1237.5</v>
      </c>
      <c r="M250" s="11">
        <v>0.55000000000000004</v>
      </c>
      <c r="O250" s="1"/>
    </row>
    <row r="251" spans="1:15" ht="15.75" customHeight="1">
      <c r="A251" s="1"/>
      <c r="B251" s="6" t="s">
        <v>31</v>
      </c>
      <c r="C251" s="6">
        <v>1189833</v>
      </c>
      <c r="D251" s="7">
        <v>44332</v>
      </c>
      <c r="E251" s="6" t="s">
        <v>28</v>
      </c>
      <c r="F251" s="6" t="s">
        <v>29</v>
      </c>
      <c r="G251" s="6" t="s">
        <v>32</v>
      </c>
      <c r="H251" s="6" t="s">
        <v>22</v>
      </c>
      <c r="I251" s="8">
        <v>0.65</v>
      </c>
      <c r="J251" s="9">
        <v>6250</v>
      </c>
      <c r="K251" s="10">
        <f t="shared" si="0"/>
        <v>4062.5</v>
      </c>
      <c r="L251" s="10">
        <f t="shared" si="1"/>
        <v>812.5</v>
      </c>
      <c r="M251" s="11">
        <v>0.2</v>
      </c>
      <c r="O251" s="1"/>
    </row>
    <row r="252" spans="1:15" ht="15.75" customHeight="1">
      <c r="A252" s="1"/>
      <c r="B252" s="6" t="s">
        <v>31</v>
      </c>
      <c r="C252" s="6">
        <v>1189833</v>
      </c>
      <c r="D252" s="7">
        <v>44362</v>
      </c>
      <c r="E252" s="6" t="s">
        <v>28</v>
      </c>
      <c r="F252" s="6" t="s">
        <v>29</v>
      </c>
      <c r="G252" s="6" t="s">
        <v>32</v>
      </c>
      <c r="H252" s="6" t="s">
        <v>17</v>
      </c>
      <c r="I252" s="8">
        <v>0.45</v>
      </c>
      <c r="J252" s="9">
        <v>9000</v>
      </c>
      <c r="K252" s="10">
        <f t="shared" si="0"/>
        <v>4050</v>
      </c>
      <c r="L252" s="10">
        <f t="shared" si="1"/>
        <v>1620</v>
      </c>
      <c r="M252" s="11">
        <v>0.4</v>
      </c>
      <c r="O252" s="1"/>
    </row>
    <row r="253" spans="1:15" ht="15.75" customHeight="1">
      <c r="A253" s="1"/>
      <c r="B253" s="6" t="s">
        <v>31</v>
      </c>
      <c r="C253" s="6">
        <v>1189833</v>
      </c>
      <c r="D253" s="7">
        <v>44362</v>
      </c>
      <c r="E253" s="6" t="s">
        <v>28</v>
      </c>
      <c r="F253" s="6" t="s">
        <v>29</v>
      </c>
      <c r="G253" s="6" t="s">
        <v>32</v>
      </c>
      <c r="H253" s="6" t="s">
        <v>18</v>
      </c>
      <c r="I253" s="8">
        <v>0.5</v>
      </c>
      <c r="J253" s="9">
        <v>7500</v>
      </c>
      <c r="K253" s="10">
        <f t="shared" si="0"/>
        <v>3750</v>
      </c>
      <c r="L253" s="10">
        <f t="shared" si="1"/>
        <v>937.5</v>
      </c>
      <c r="M253" s="11">
        <v>0.25</v>
      </c>
      <c r="O253" s="1"/>
    </row>
    <row r="254" spans="1:15" ht="15.75" customHeight="1">
      <c r="A254" s="1"/>
      <c r="B254" s="6" t="s">
        <v>31</v>
      </c>
      <c r="C254" s="6">
        <v>1189833</v>
      </c>
      <c r="D254" s="7">
        <v>44362</v>
      </c>
      <c r="E254" s="6" t="s">
        <v>28</v>
      </c>
      <c r="F254" s="6" t="s">
        <v>29</v>
      </c>
      <c r="G254" s="6" t="s">
        <v>32</v>
      </c>
      <c r="H254" s="6" t="s">
        <v>19</v>
      </c>
      <c r="I254" s="8">
        <v>0.5</v>
      </c>
      <c r="J254" s="9">
        <v>7500</v>
      </c>
      <c r="K254" s="10">
        <f t="shared" si="0"/>
        <v>3750</v>
      </c>
      <c r="L254" s="10">
        <f t="shared" si="1"/>
        <v>1500</v>
      </c>
      <c r="M254" s="11">
        <v>0.4</v>
      </c>
      <c r="O254" s="1"/>
    </row>
    <row r="255" spans="1:15" ht="15.75" customHeight="1">
      <c r="A255" s="1"/>
      <c r="B255" s="6" t="s">
        <v>31</v>
      </c>
      <c r="C255" s="6">
        <v>1189833</v>
      </c>
      <c r="D255" s="7">
        <v>44362</v>
      </c>
      <c r="E255" s="6" t="s">
        <v>28</v>
      </c>
      <c r="F255" s="6" t="s">
        <v>29</v>
      </c>
      <c r="G255" s="6" t="s">
        <v>32</v>
      </c>
      <c r="H255" s="6" t="s">
        <v>20</v>
      </c>
      <c r="I255" s="8">
        <v>0.45</v>
      </c>
      <c r="J255" s="9">
        <v>6250</v>
      </c>
      <c r="K255" s="10">
        <f t="shared" si="0"/>
        <v>2812.5</v>
      </c>
      <c r="L255" s="10">
        <f t="shared" si="1"/>
        <v>984.37499999999989</v>
      </c>
      <c r="M255" s="11">
        <v>0.35</v>
      </c>
      <c r="O255" s="1"/>
    </row>
    <row r="256" spans="1:15" ht="15.75" customHeight="1">
      <c r="A256" s="1"/>
      <c r="B256" s="6" t="s">
        <v>31</v>
      </c>
      <c r="C256" s="6">
        <v>1189833</v>
      </c>
      <c r="D256" s="7">
        <v>44362</v>
      </c>
      <c r="E256" s="6" t="s">
        <v>28</v>
      </c>
      <c r="F256" s="6" t="s">
        <v>29</v>
      </c>
      <c r="G256" s="6" t="s">
        <v>32</v>
      </c>
      <c r="H256" s="6" t="s">
        <v>21</v>
      </c>
      <c r="I256" s="8">
        <v>0.5</v>
      </c>
      <c r="J256" s="9">
        <v>5000</v>
      </c>
      <c r="K256" s="10">
        <f t="shared" si="0"/>
        <v>2500</v>
      </c>
      <c r="L256" s="10">
        <f t="shared" si="1"/>
        <v>1375</v>
      </c>
      <c r="M256" s="11">
        <v>0.55000000000000004</v>
      </c>
      <c r="O256" s="1"/>
    </row>
    <row r="257" spans="1:15" ht="15.75" customHeight="1">
      <c r="A257" s="1"/>
      <c r="B257" s="6" t="s">
        <v>31</v>
      </c>
      <c r="C257" s="6">
        <v>1189833</v>
      </c>
      <c r="D257" s="7">
        <v>44362</v>
      </c>
      <c r="E257" s="6" t="s">
        <v>28</v>
      </c>
      <c r="F257" s="6" t="s">
        <v>29</v>
      </c>
      <c r="G257" s="6" t="s">
        <v>32</v>
      </c>
      <c r="H257" s="6" t="s">
        <v>22</v>
      </c>
      <c r="I257" s="8">
        <v>0.65</v>
      </c>
      <c r="J257" s="9">
        <v>8000</v>
      </c>
      <c r="K257" s="10">
        <f t="shared" si="0"/>
        <v>5200</v>
      </c>
      <c r="L257" s="10">
        <f t="shared" si="1"/>
        <v>1040</v>
      </c>
      <c r="M257" s="11">
        <v>0.2</v>
      </c>
      <c r="O257" s="1"/>
    </row>
    <row r="258" spans="1:15" ht="15.75" customHeight="1">
      <c r="A258" s="1"/>
      <c r="B258" s="6" t="s">
        <v>31</v>
      </c>
      <c r="C258" s="6">
        <v>1189833</v>
      </c>
      <c r="D258" s="7">
        <v>44391</v>
      </c>
      <c r="E258" s="6" t="s">
        <v>28</v>
      </c>
      <c r="F258" s="6" t="s">
        <v>29</v>
      </c>
      <c r="G258" s="6" t="s">
        <v>32</v>
      </c>
      <c r="H258" s="6" t="s">
        <v>17</v>
      </c>
      <c r="I258" s="8">
        <v>0.45</v>
      </c>
      <c r="J258" s="9">
        <v>9500</v>
      </c>
      <c r="K258" s="10">
        <f t="shared" si="0"/>
        <v>4275</v>
      </c>
      <c r="L258" s="10">
        <f t="shared" si="1"/>
        <v>1710</v>
      </c>
      <c r="M258" s="11">
        <v>0.4</v>
      </c>
      <c r="O258" s="1"/>
    </row>
    <row r="259" spans="1:15" ht="15.75" customHeight="1">
      <c r="A259" s="1"/>
      <c r="B259" s="6" t="s">
        <v>31</v>
      </c>
      <c r="C259" s="6">
        <v>1189833</v>
      </c>
      <c r="D259" s="7">
        <v>44391</v>
      </c>
      <c r="E259" s="6" t="s">
        <v>28</v>
      </c>
      <c r="F259" s="6" t="s">
        <v>29</v>
      </c>
      <c r="G259" s="6" t="s">
        <v>32</v>
      </c>
      <c r="H259" s="6" t="s">
        <v>18</v>
      </c>
      <c r="I259" s="8">
        <v>0.5</v>
      </c>
      <c r="J259" s="9">
        <v>8000</v>
      </c>
      <c r="K259" s="10">
        <f t="shared" si="0"/>
        <v>4000</v>
      </c>
      <c r="L259" s="10">
        <f t="shared" si="1"/>
        <v>1000</v>
      </c>
      <c r="M259" s="11">
        <v>0.25</v>
      </c>
      <c r="O259" s="1"/>
    </row>
    <row r="260" spans="1:15" ht="15.75" customHeight="1">
      <c r="A260" s="1"/>
      <c r="B260" s="6" t="s">
        <v>31</v>
      </c>
      <c r="C260" s="6">
        <v>1189833</v>
      </c>
      <c r="D260" s="7">
        <v>44391</v>
      </c>
      <c r="E260" s="6" t="s">
        <v>28</v>
      </c>
      <c r="F260" s="6" t="s">
        <v>29</v>
      </c>
      <c r="G260" s="6" t="s">
        <v>32</v>
      </c>
      <c r="H260" s="6" t="s">
        <v>19</v>
      </c>
      <c r="I260" s="8">
        <v>0.5</v>
      </c>
      <c r="J260" s="9">
        <v>7500</v>
      </c>
      <c r="K260" s="10">
        <f t="shared" si="0"/>
        <v>3750</v>
      </c>
      <c r="L260" s="10">
        <f t="shared" si="1"/>
        <v>1500</v>
      </c>
      <c r="M260" s="11">
        <v>0.4</v>
      </c>
      <c r="O260" s="1"/>
    </row>
    <row r="261" spans="1:15" ht="15.75" customHeight="1">
      <c r="A261" s="1"/>
      <c r="B261" s="6" t="s">
        <v>31</v>
      </c>
      <c r="C261" s="6">
        <v>1189833</v>
      </c>
      <c r="D261" s="7">
        <v>44391</v>
      </c>
      <c r="E261" s="6" t="s">
        <v>28</v>
      </c>
      <c r="F261" s="6" t="s">
        <v>29</v>
      </c>
      <c r="G261" s="6" t="s">
        <v>32</v>
      </c>
      <c r="H261" s="6" t="s">
        <v>20</v>
      </c>
      <c r="I261" s="8">
        <v>0.45</v>
      </c>
      <c r="J261" s="9">
        <v>6500</v>
      </c>
      <c r="K261" s="10">
        <f t="shared" ref="K261:K515" si="2">I261*J261</f>
        <v>2925</v>
      </c>
      <c r="L261" s="10">
        <f t="shared" ref="L261:L515" si="3">K261*M261</f>
        <v>1023.7499999999999</v>
      </c>
      <c r="M261" s="11">
        <v>0.35</v>
      </c>
      <c r="O261" s="1"/>
    </row>
    <row r="262" spans="1:15" ht="15.75" customHeight="1">
      <c r="A262" s="1"/>
      <c r="B262" s="6" t="s">
        <v>31</v>
      </c>
      <c r="C262" s="6">
        <v>1189833</v>
      </c>
      <c r="D262" s="7">
        <v>44391</v>
      </c>
      <c r="E262" s="6" t="s">
        <v>28</v>
      </c>
      <c r="F262" s="6" t="s">
        <v>29</v>
      </c>
      <c r="G262" s="6" t="s">
        <v>32</v>
      </c>
      <c r="H262" s="6" t="s">
        <v>21</v>
      </c>
      <c r="I262" s="8">
        <v>0.5</v>
      </c>
      <c r="J262" s="9">
        <v>7000</v>
      </c>
      <c r="K262" s="10">
        <f t="shared" si="2"/>
        <v>3500</v>
      </c>
      <c r="L262" s="10">
        <f t="shared" si="3"/>
        <v>1925.0000000000002</v>
      </c>
      <c r="M262" s="11">
        <v>0.55000000000000004</v>
      </c>
      <c r="O262" s="1"/>
    </row>
    <row r="263" spans="1:15" ht="15.75" customHeight="1">
      <c r="A263" s="1"/>
      <c r="B263" s="6" t="s">
        <v>31</v>
      </c>
      <c r="C263" s="6">
        <v>1189833</v>
      </c>
      <c r="D263" s="7">
        <v>44391</v>
      </c>
      <c r="E263" s="6" t="s">
        <v>28</v>
      </c>
      <c r="F263" s="6" t="s">
        <v>29</v>
      </c>
      <c r="G263" s="6" t="s">
        <v>32</v>
      </c>
      <c r="H263" s="6" t="s">
        <v>22</v>
      </c>
      <c r="I263" s="8">
        <v>0.65</v>
      </c>
      <c r="J263" s="9">
        <v>7000</v>
      </c>
      <c r="K263" s="10">
        <f t="shared" si="2"/>
        <v>4550</v>
      </c>
      <c r="L263" s="10">
        <f t="shared" si="3"/>
        <v>910</v>
      </c>
      <c r="M263" s="11">
        <v>0.2</v>
      </c>
      <c r="O263" s="1"/>
    </row>
    <row r="264" spans="1:15" ht="15.75" customHeight="1">
      <c r="A264" s="1"/>
      <c r="B264" s="6" t="s">
        <v>31</v>
      </c>
      <c r="C264" s="6">
        <v>1189833</v>
      </c>
      <c r="D264" s="7">
        <v>44423</v>
      </c>
      <c r="E264" s="6" t="s">
        <v>28</v>
      </c>
      <c r="F264" s="6" t="s">
        <v>29</v>
      </c>
      <c r="G264" s="6" t="s">
        <v>32</v>
      </c>
      <c r="H264" s="6" t="s">
        <v>17</v>
      </c>
      <c r="I264" s="8">
        <v>0.5</v>
      </c>
      <c r="J264" s="9">
        <v>9000</v>
      </c>
      <c r="K264" s="10">
        <f t="shared" si="2"/>
        <v>4500</v>
      </c>
      <c r="L264" s="10">
        <f t="shared" si="3"/>
        <v>1800</v>
      </c>
      <c r="M264" s="11">
        <v>0.4</v>
      </c>
      <c r="O264" s="1"/>
    </row>
    <row r="265" spans="1:15" ht="15.75" customHeight="1">
      <c r="A265" s="1"/>
      <c r="B265" s="6" t="s">
        <v>31</v>
      </c>
      <c r="C265" s="6">
        <v>1189833</v>
      </c>
      <c r="D265" s="7">
        <v>44423</v>
      </c>
      <c r="E265" s="6" t="s">
        <v>28</v>
      </c>
      <c r="F265" s="6" t="s">
        <v>29</v>
      </c>
      <c r="G265" s="6" t="s">
        <v>32</v>
      </c>
      <c r="H265" s="6" t="s">
        <v>18</v>
      </c>
      <c r="I265" s="8">
        <v>0.55000000000000004</v>
      </c>
      <c r="J265" s="9">
        <v>8500</v>
      </c>
      <c r="K265" s="10">
        <f t="shared" si="2"/>
        <v>4675</v>
      </c>
      <c r="L265" s="10">
        <f t="shared" si="3"/>
        <v>1168.75</v>
      </c>
      <c r="M265" s="11">
        <v>0.25</v>
      </c>
      <c r="O265" s="1"/>
    </row>
    <row r="266" spans="1:15" ht="15.75" customHeight="1">
      <c r="A266" s="1"/>
      <c r="B266" s="6" t="s">
        <v>31</v>
      </c>
      <c r="C266" s="6">
        <v>1189833</v>
      </c>
      <c r="D266" s="7">
        <v>44423</v>
      </c>
      <c r="E266" s="6" t="s">
        <v>28</v>
      </c>
      <c r="F266" s="6" t="s">
        <v>29</v>
      </c>
      <c r="G266" s="6" t="s">
        <v>32</v>
      </c>
      <c r="H266" s="6" t="s">
        <v>19</v>
      </c>
      <c r="I266" s="8">
        <v>0.5</v>
      </c>
      <c r="J266" s="9">
        <v>7250</v>
      </c>
      <c r="K266" s="10">
        <f t="shared" si="2"/>
        <v>3625</v>
      </c>
      <c r="L266" s="10">
        <f t="shared" si="3"/>
        <v>1450</v>
      </c>
      <c r="M266" s="11">
        <v>0.4</v>
      </c>
      <c r="O266" s="1"/>
    </row>
    <row r="267" spans="1:15" ht="15.75" customHeight="1">
      <c r="A267" s="1"/>
      <c r="B267" s="6" t="s">
        <v>31</v>
      </c>
      <c r="C267" s="6">
        <v>1189833</v>
      </c>
      <c r="D267" s="7">
        <v>44423</v>
      </c>
      <c r="E267" s="6" t="s">
        <v>28</v>
      </c>
      <c r="F267" s="6" t="s">
        <v>29</v>
      </c>
      <c r="G267" s="6" t="s">
        <v>32</v>
      </c>
      <c r="H267" s="6" t="s">
        <v>20</v>
      </c>
      <c r="I267" s="8">
        <v>0.5</v>
      </c>
      <c r="J267" s="9">
        <v>6750</v>
      </c>
      <c r="K267" s="10">
        <f t="shared" si="2"/>
        <v>3375</v>
      </c>
      <c r="L267" s="10">
        <f t="shared" si="3"/>
        <v>1181.25</v>
      </c>
      <c r="M267" s="11">
        <v>0.35</v>
      </c>
      <c r="O267" s="1"/>
    </row>
    <row r="268" spans="1:15" ht="15.75" customHeight="1">
      <c r="A268" s="1"/>
      <c r="B268" s="6" t="s">
        <v>31</v>
      </c>
      <c r="C268" s="6">
        <v>1189833</v>
      </c>
      <c r="D268" s="7">
        <v>44423</v>
      </c>
      <c r="E268" s="6" t="s">
        <v>28</v>
      </c>
      <c r="F268" s="6" t="s">
        <v>29</v>
      </c>
      <c r="G268" s="6" t="s">
        <v>32</v>
      </c>
      <c r="H268" s="6" t="s">
        <v>21</v>
      </c>
      <c r="I268" s="8">
        <v>0.6</v>
      </c>
      <c r="J268" s="9">
        <v>6750</v>
      </c>
      <c r="K268" s="10">
        <f t="shared" si="2"/>
        <v>4050</v>
      </c>
      <c r="L268" s="10">
        <f t="shared" si="3"/>
        <v>2227.5</v>
      </c>
      <c r="M268" s="11">
        <v>0.55000000000000004</v>
      </c>
      <c r="O268" s="1"/>
    </row>
    <row r="269" spans="1:15" ht="15.75" customHeight="1">
      <c r="A269" s="1"/>
      <c r="B269" s="6" t="s">
        <v>31</v>
      </c>
      <c r="C269" s="6">
        <v>1189833</v>
      </c>
      <c r="D269" s="7">
        <v>44423</v>
      </c>
      <c r="E269" s="6" t="s">
        <v>28</v>
      </c>
      <c r="F269" s="6" t="s">
        <v>29</v>
      </c>
      <c r="G269" s="6" t="s">
        <v>32</v>
      </c>
      <c r="H269" s="6" t="s">
        <v>22</v>
      </c>
      <c r="I269" s="8">
        <v>0.65</v>
      </c>
      <c r="J269" s="9">
        <v>6500</v>
      </c>
      <c r="K269" s="10">
        <f t="shared" si="2"/>
        <v>4225</v>
      </c>
      <c r="L269" s="10">
        <f t="shared" si="3"/>
        <v>845</v>
      </c>
      <c r="M269" s="11">
        <v>0.2</v>
      </c>
      <c r="O269" s="1"/>
    </row>
    <row r="270" spans="1:15" ht="15.75" customHeight="1">
      <c r="A270" s="1"/>
      <c r="B270" s="6" t="s">
        <v>31</v>
      </c>
      <c r="C270" s="6">
        <v>1189833</v>
      </c>
      <c r="D270" s="7">
        <v>44455</v>
      </c>
      <c r="E270" s="6" t="s">
        <v>28</v>
      </c>
      <c r="F270" s="6" t="s">
        <v>29</v>
      </c>
      <c r="G270" s="6" t="s">
        <v>32</v>
      </c>
      <c r="H270" s="6" t="s">
        <v>17</v>
      </c>
      <c r="I270" s="8">
        <v>0.5</v>
      </c>
      <c r="J270" s="9">
        <v>8500</v>
      </c>
      <c r="K270" s="10">
        <f t="shared" si="2"/>
        <v>4250</v>
      </c>
      <c r="L270" s="10">
        <f t="shared" si="3"/>
        <v>1700</v>
      </c>
      <c r="M270" s="11">
        <v>0.4</v>
      </c>
      <c r="O270" s="1"/>
    </row>
    <row r="271" spans="1:15" ht="15.75" customHeight="1">
      <c r="A271" s="1"/>
      <c r="B271" s="6" t="s">
        <v>31</v>
      </c>
      <c r="C271" s="6">
        <v>1189833</v>
      </c>
      <c r="D271" s="7">
        <v>44455</v>
      </c>
      <c r="E271" s="6" t="s">
        <v>28</v>
      </c>
      <c r="F271" s="6" t="s">
        <v>29</v>
      </c>
      <c r="G271" s="6" t="s">
        <v>32</v>
      </c>
      <c r="H271" s="6" t="s">
        <v>18</v>
      </c>
      <c r="I271" s="8">
        <v>0.55000000000000004</v>
      </c>
      <c r="J271" s="9">
        <v>8500</v>
      </c>
      <c r="K271" s="10">
        <f t="shared" si="2"/>
        <v>4675</v>
      </c>
      <c r="L271" s="10">
        <f t="shared" si="3"/>
        <v>1168.75</v>
      </c>
      <c r="M271" s="11">
        <v>0.25</v>
      </c>
      <c r="O271" s="1"/>
    </row>
    <row r="272" spans="1:15" ht="15.75" customHeight="1">
      <c r="A272" s="1"/>
      <c r="B272" s="6" t="s">
        <v>31</v>
      </c>
      <c r="C272" s="6">
        <v>1189833</v>
      </c>
      <c r="D272" s="7">
        <v>44455</v>
      </c>
      <c r="E272" s="6" t="s">
        <v>28</v>
      </c>
      <c r="F272" s="6" t="s">
        <v>29</v>
      </c>
      <c r="G272" s="6" t="s">
        <v>32</v>
      </c>
      <c r="H272" s="6" t="s">
        <v>19</v>
      </c>
      <c r="I272" s="8">
        <v>0.5</v>
      </c>
      <c r="J272" s="9">
        <v>7000</v>
      </c>
      <c r="K272" s="10">
        <f t="shared" si="2"/>
        <v>3500</v>
      </c>
      <c r="L272" s="10">
        <f t="shared" si="3"/>
        <v>1400</v>
      </c>
      <c r="M272" s="11">
        <v>0.4</v>
      </c>
      <c r="O272" s="1"/>
    </row>
    <row r="273" spans="1:15" ht="15.75" customHeight="1">
      <c r="A273" s="1"/>
      <c r="B273" s="6" t="s">
        <v>31</v>
      </c>
      <c r="C273" s="6">
        <v>1189833</v>
      </c>
      <c r="D273" s="7">
        <v>44455</v>
      </c>
      <c r="E273" s="6" t="s">
        <v>28</v>
      </c>
      <c r="F273" s="6" t="s">
        <v>29</v>
      </c>
      <c r="G273" s="6" t="s">
        <v>32</v>
      </c>
      <c r="H273" s="6" t="s">
        <v>20</v>
      </c>
      <c r="I273" s="8">
        <v>0.5</v>
      </c>
      <c r="J273" s="9">
        <v>6500</v>
      </c>
      <c r="K273" s="10">
        <f t="shared" si="2"/>
        <v>3250</v>
      </c>
      <c r="L273" s="10">
        <f t="shared" si="3"/>
        <v>1137.5</v>
      </c>
      <c r="M273" s="11">
        <v>0.35</v>
      </c>
      <c r="O273" s="1"/>
    </row>
    <row r="274" spans="1:15" ht="15.75" customHeight="1">
      <c r="A274" s="1"/>
      <c r="B274" s="6" t="s">
        <v>31</v>
      </c>
      <c r="C274" s="6">
        <v>1189833</v>
      </c>
      <c r="D274" s="7">
        <v>44455</v>
      </c>
      <c r="E274" s="6" t="s">
        <v>28</v>
      </c>
      <c r="F274" s="6" t="s">
        <v>29</v>
      </c>
      <c r="G274" s="6" t="s">
        <v>32</v>
      </c>
      <c r="H274" s="6" t="s">
        <v>21</v>
      </c>
      <c r="I274" s="8">
        <v>0.6</v>
      </c>
      <c r="J274" s="9">
        <v>6500</v>
      </c>
      <c r="K274" s="10">
        <f t="shared" si="2"/>
        <v>3900</v>
      </c>
      <c r="L274" s="10">
        <f t="shared" si="3"/>
        <v>2145</v>
      </c>
      <c r="M274" s="11">
        <v>0.55000000000000004</v>
      </c>
      <c r="O274" s="1"/>
    </row>
    <row r="275" spans="1:15" ht="15.75" customHeight="1">
      <c r="A275" s="1"/>
      <c r="B275" s="6" t="s">
        <v>31</v>
      </c>
      <c r="C275" s="6">
        <v>1189833</v>
      </c>
      <c r="D275" s="7">
        <v>44455</v>
      </c>
      <c r="E275" s="6" t="s">
        <v>28</v>
      </c>
      <c r="F275" s="6" t="s">
        <v>29</v>
      </c>
      <c r="G275" s="6" t="s">
        <v>32</v>
      </c>
      <c r="H275" s="6" t="s">
        <v>22</v>
      </c>
      <c r="I275" s="8">
        <v>0.65</v>
      </c>
      <c r="J275" s="9">
        <v>7000</v>
      </c>
      <c r="K275" s="10">
        <f t="shared" si="2"/>
        <v>4550</v>
      </c>
      <c r="L275" s="10">
        <f t="shared" si="3"/>
        <v>910</v>
      </c>
      <c r="M275" s="11">
        <v>0.2</v>
      </c>
      <c r="O275" s="1"/>
    </row>
    <row r="276" spans="1:15" ht="15.75" customHeight="1">
      <c r="A276" s="1"/>
      <c r="B276" s="6" t="s">
        <v>31</v>
      </c>
      <c r="C276" s="6">
        <v>1189833</v>
      </c>
      <c r="D276" s="7">
        <v>44484</v>
      </c>
      <c r="E276" s="6" t="s">
        <v>28</v>
      </c>
      <c r="F276" s="6" t="s">
        <v>29</v>
      </c>
      <c r="G276" s="6" t="s">
        <v>32</v>
      </c>
      <c r="H276" s="6" t="s">
        <v>17</v>
      </c>
      <c r="I276" s="8">
        <v>0.5</v>
      </c>
      <c r="J276" s="9">
        <v>8000</v>
      </c>
      <c r="K276" s="10">
        <f t="shared" si="2"/>
        <v>4000</v>
      </c>
      <c r="L276" s="10">
        <f t="shared" si="3"/>
        <v>1600</v>
      </c>
      <c r="M276" s="11">
        <v>0.4</v>
      </c>
      <c r="O276" s="1"/>
    </row>
    <row r="277" spans="1:15" ht="15.75" customHeight="1">
      <c r="A277" s="1"/>
      <c r="B277" s="6" t="s">
        <v>31</v>
      </c>
      <c r="C277" s="6">
        <v>1189833</v>
      </c>
      <c r="D277" s="7">
        <v>44484</v>
      </c>
      <c r="E277" s="6" t="s">
        <v>28</v>
      </c>
      <c r="F277" s="6" t="s">
        <v>29</v>
      </c>
      <c r="G277" s="6" t="s">
        <v>32</v>
      </c>
      <c r="H277" s="6" t="s">
        <v>18</v>
      </c>
      <c r="I277" s="8">
        <v>0.55000000000000004</v>
      </c>
      <c r="J277" s="9">
        <v>8000</v>
      </c>
      <c r="K277" s="10">
        <f t="shared" si="2"/>
        <v>4400</v>
      </c>
      <c r="L277" s="10">
        <f t="shared" si="3"/>
        <v>1100</v>
      </c>
      <c r="M277" s="11">
        <v>0.25</v>
      </c>
      <c r="O277" s="1"/>
    </row>
    <row r="278" spans="1:15" ht="15.75" customHeight="1">
      <c r="A278" s="1"/>
      <c r="B278" s="6" t="s">
        <v>31</v>
      </c>
      <c r="C278" s="6">
        <v>1189833</v>
      </c>
      <c r="D278" s="7">
        <v>44484</v>
      </c>
      <c r="E278" s="6" t="s">
        <v>28</v>
      </c>
      <c r="F278" s="6" t="s">
        <v>29</v>
      </c>
      <c r="G278" s="6" t="s">
        <v>32</v>
      </c>
      <c r="H278" s="6" t="s">
        <v>19</v>
      </c>
      <c r="I278" s="8">
        <v>0.5</v>
      </c>
      <c r="J278" s="9">
        <v>6500</v>
      </c>
      <c r="K278" s="10">
        <f t="shared" si="2"/>
        <v>3250</v>
      </c>
      <c r="L278" s="10">
        <f t="shared" si="3"/>
        <v>1300</v>
      </c>
      <c r="M278" s="11">
        <v>0.4</v>
      </c>
      <c r="O278" s="1"/>
    </row>
    <row r="279" spans="1:15" ht="15.75" customHeight="1">
      <c r="A279" s="1"/>
      <c r="B279" s="6" t="s">
        <v>31</v>
      </c>
      <c r="C279" s="6">
        <v>1189833</v>
      </c>
      <c r="D279" s="7">
        <v>44484</v>
      </c>
      <c r="E279" s="6" t="s">
        <v>28</v>
      </c>
      <c r="F279" s="6" t="s">
        <v>29</v>
      </c>
      <c r="G279" s="6" t="s">
        <v>32</v>
      </c>
      <c r="H279" s="6" t="s">
        <v>20</v>
      </c>
      <c r="I279" s="8">
        <v>0.5</v>
      </c>
      <c r="J279" s="9">
        <v>6250</v>
      </c>
      <c r="K279" s="10">
        <f t="shared" si="2"/>
        <v>3125</v>
      </c>
      <c r="L279" s="10">
        <f t="shared" si="3"/>
        <v>1093.75</v>
      </c>
      <c r="M279" s="11">
        <v>0.35</v>
      </c>
      <c r="O279" s="1"/>
    </row>
    <row r="280" spans="1:15" ht="15.75" customHeight="1">
      <c r="A280" s="1"/>
      <c r="B280" s="6" t="s">
        <v>31</v>
      </c>
      <c r="C280" s="6">
        <v>1189833</v>
      </c>
      <c r="D280" s="7">
        <v>44484</v>
      </c>
      <c r="E280" s="6" t="s">
        <v>28</v>
      </c>
      <c r="F280" s="6" t="s">
        <v>29</v>
      </c>
      <c r="G280" s="6" t="s">
        <v>32</v>
      </c>
      <c r="H280" s="6" t="s">
        <v>21</v>
      </c>
      <c r="I280" s="8">
        <v>0.6</v>
      </c>
      <c r="J280" s="9">
        <v>6000</v>
      </c>
      <c r="K280" s="10">
        <f t="shared" si="2"/>
        <v>3600</v>
      </c>
      <c r="L280" s="10">
        <f t="shared" si="3"/>
        <v>1980.0000000000002</v>
      </c>
      <c r="M280" s="11">
        <v>0.55000000000000004</v>
      </c>
      <c r="O280" s="1"/>
    </row>
    <row r="281" spans="1:15" ht="15.75" customHeight="1">
      <c r="A281" s="1"/>
      <c r="B281" s="6" t="s">
        <v>31</v>
      </c>
      <c r="C281" s="6">
        <v>1189833</v>
      </c>
      <c r="D281" s="7">
        <v>44484</v>
      </c>
      <c r="E281" s="6" t="s">
        <v>28</v>
      </c>
      <c r="F281" s="6" t="s">
        <v>29</v>
      </c>
      <c r="G281" s="6" t="s">
        <v>32</v>
      </c>
      <c r="H281" s="6" t="s">
        <v>22</v>
      </c>
      <c r="I281" s="8">
        <v>0.65</v>
      </c>
      <c r="J281" s="9">
        <v>6500</v>
      </c>
      <c r="K281" s="10">
        <f t="shared" si="2"/>
        <v>4225</v>
      </c>
      <c r="L281" s="10">
        <f t="shared" si="3"/>
        <v>845</v>
      </c>
      <c r="M281" s="11">
        <v>0.2</v>
      </c>
      <c r="O281" s="1"/>
    </row>
    <row r="282" spans="1:15" ht="15.75" customHeight="1">
      <c r="A282" s="1"/>
      <c r="B282" s="6" t="s">
        <v>31</v>
      </c>
      <c r="C282" s="6">
        <v>1189833</v>
      </c>
      <c r="D282" s="7">
        <v>44515</v>
      </c>
      <c r="E282" s="6" t="s">
        <v>28</v>
      </c>
      <c r="F282" s="6" t="s">
        <v>29</v>
      </c>
      <c r="G282" s="6" t="s">
        <v>32</v>
      </c>
      <c r="H282" s="6" t="s">
        <v>17</v>
      </c>
      <c r="I282" s="8">
        <v>0.5</v>
      </c>
      <c r="J282" s="9">
        <v>8250</v>
      </c>
      <c r="K282" s="10">
        <f t="shared" si="2"/>
        <v>4125</v>
      </c>
      <c r="L282" s="10">
        <f t="shared" si="3"/>
        <v>1650</v>
      </c>
      <c r="M282" s="11">
        <v>0.4</v>
      </c>
      <c r="O282" s="1"/>
    </row>
    <row r="283" spans="1:15" ht="15.75" customHeight="1">
      <c r="A283" s="1"/>
      <c r="B283" s="6" t="s">
        <v>31</v>
      </c>
      <c r="C283" s="6">
        <v>1189833</v>
      </c>
      <c r="D283" s="7">
        <v>44515</v>
      </c>
      <c r="E283" s="6" t="s">
        <v>28</v>
      </c>
      <c r="F283" s="6" t="s">
        <v>29</v>
      </c>
      <c r="G283" s="6" t="s">
        <v>32</v>
      </c>
      <c r="H283" s="6" t="s">
        <v>18</v>
      </c>
      <c r="I283" s="8">
        <v>0.55000000000000004</v>
      </c>
      <c r="J283" s="9">
        <v>8250</v>
      </c>
      <c r="K283" s="10">
        <f t="shared" si="2"/>
        <v>4537.5</v>
      </c>
      <c r="L283" s="10">
        <f t="shared" si="3"/>
        <v>1134.375</v>
      </c>
      <c r="M283" s="11">
        <v>0.25</v>
      </c>
      <c r="O283" s="1"/>
    </row>
    <row r="284" spans="1:15" ht="15.75" customHeight="1">
      <c r="A284" s="1"/>
      <c r="B284" s="6" t="s">
        <v>31</v>
      </c>
      <c r="C284" s="6">
        <v>1189833</v>
      </c>
      <c r="D284" s="7">
        <v>44515</v>
      </c>
      <c r="E284" s="6" t="s">
        <v>28</v>
      </c>
      <c r="F284" s="6" t="s">
        <v>29</v>
      </c>
      <c r="G284" s="6" t="s">
        <v>32</v>
      </c>
      <c r="H284" s="6" t="s">
        <v>19</v>
      </c>
      <c r="I284" s="8">
        <v>0.5</v>
      </c>
      <c r="J284" s="9">
        <v>6750</v>
      </c>
      <c r="K284" s="10">
        <f t="shared" si="2"/>
        <v>3375</v>
      </c>
      <c r="L284" s="10">
        <f t="shared" si="3"/>
        <v>1350</v>
      </c>
      <c r="M284" s="11">
        <v>0.4</v>
      </c>
      <c r="O284" s="1"/>
    </row>
    <row r="285" spans="1:15" ht="15.75" customHeight="1">
      <c r="A285" s="1"/>
      <c r="B285" s="6" t="s">
        <v>31</v>
      </c>
      <c r="C285" s="6">
        <v>1189833</v>
      </c>
      <c r="D285" s="7">
        <v>44515</v>
      </c>
      <c r="E285" s="6" t="s">
        <v>28</v>
      </c>
      <c r="F285" s="6" t="s">
        <v>29</v>
      </c>
      <c r="G285" s="6" t="s">
        <v>32</v>
      </c>
      <c r="H285" s="6" t="s">
        <v>20</v>
      </c>
      <c r="I285" s="8">
        <v>0.5</v>
      </c>
      <c r="J285" s="9">
        <v>6500</v>
      </c>
      <c r="K285" s="10">
        <f t="shared" si="2"/>
        <v>3250</v>
      </c>
      <c r="L285" s="10">
        <f t="shared" si="3"/>
        <v>1137.5</v>
      </c>
      <c r="M285" s="11">
        <v>0.35</v>
      </c>
      <c r="O285" s="1"/>
    </row>
    <row r="286" spans="1:15" ht="15.75" customHeight="1">
      <c r="A286" s="1"/>
      <c r="B286" s="6" t="s">
        <v>31</v>
      </c>
      <c r="C286" s="6">
        <v>1189833</v>
      </c>
      <c r="D286" s="7">
        <v>44515</v>
      </c>
      <c r="E286" s="6" t="s">
        <v>28</v>
      </c>
      <c r="F286" s="6" t="s">
        <v>29</v>
      </c>
      <c r="G286" s="6" t="s">
        <v>32</v>
      </c>
      <c r="H286" s="6" t="s">
        <v>21</v>
      </c>
      <c r="I286" s="8">
        <v>0.6</v>
      </c>
      <c r="J286" s="9">
        <v>6000</v>
      </c>
      <c r="K286" s="10">
        <f t="shared" si="2"/>
        <v>3600</v>
      </c>
      <c r="L286" s="10">
        <f t="shared" si="3"/>
        <v>1980.0000000000002</v>
      </c>
      <c r="M286" s="11">
        <v>0.55000000000000004</v>
      </c>
      <c r="O286" s="1"/>
    </row>
    <row r="287" spans="1:15" ht="15.75" customHeight="1">
      <c r="A287" s="1"/>
      <c r="B287" s="6" t="s">
        <v>31</v>
      </c>
      <c r="C287" s="6">
        <v>1189833</v>
      </c>
      <c r="D287" s="7">
        <v>44515</v>
      </c>
      <c r="E287" s="6" t="s">
        <v>28</v>
      </c>
      <c r="F287" s="6" t="s">
        <v>29</v>
      </c>
      <c r="G287" s="6" t="s">
        <v>32</v>
      </c>
      <c r="H287" s="6" t="s">
        <v>22</v>
      </c>
      <c r="I287" s="8">
        <v>0.65</v>
      </c>
      <c r="J287" s="9">
        <v>7000</v>
      </c>
      <c r="K287" s="10">
        <f t="shared" si="2"/>
        <v>4550</v>
      </c>
      <c r="L287" s="10">
        <f t="shared" si="3"/>
        <v>910</v>
      </c>
      <c r="M287" s="11">
        <v>0.2</v>
      </c>
      <c r="O287" s="1"/>
    </row>
    <row r="288" spans="1:15" ht="15.75" customHeight="1">
      <c r="A288" s="1"/>
      <c r="B288" s="6" t="s">
        <v>31</v>
      </c>
      <c r="C288" s="6">
        <v>1189833</v>
      </c>
      <c r="D288" s="7">
        <v>44544</v>
      </c>
      <c r="E288" s="6" t="s">
        <v>28</v>
      </c>
      <c r="F288" s="6" t="s">
        <v>29</v>
      </c>
      <c r="G288" s="6" t="s">
        <v>32</v>
      </c>
      <c r="H288" s="6" t="s">
        <v>17</v>
      </c>
      <c r="I288" s="8">
        <v>0.5</v>
      </c>
      <c r="J288" s="9">
        <v>9000</v>
      </c>
      <c r="K288" s="10">
        <f t="shared" si="2"/>
        <v>4500</v>
      </c>
      <c r="L288" s="10">
        <f t="shared" si="3"/>
        <v>1800</v>
      </c>
      <c r="M288" s="11">
        <v>0.4</v>
      </c>
      <c r="O288" s="1"/>
    </row>
    <row r="289" spans="1:16" ht="15.75" customHeight="1">
      <c r="A289" s="1"/>
      <c r="B289" s="6" t="s">
        <v>31</v>
      </c>
      <c r="C289" s="6">
        <v>1189833</v>
      </c>
      <c r="D289" s="7">
        <v>44544</v>
      </c>
      <c r="E289" s="6" t="s">
        <v>28</v>
      </c>
      <c r="F289" s="6" t="s">
        <v>29</v>
      </c>
      <c r="G289" s="6" t="s">
        <v>32</v>
      </c>
      <c r="H289" s="6" t="s">
        <v>18</v>
      </c>
      <c r="I289" s="8">
        <v>0.55000000000000004</v>
      </c>
      <c r="J289" s="9">
        <v>9000</v>
      </c>
      <c r="K289" s="10">
        <f t="shared" si="2"/>
        <v>4950</v>
      </c>
      <c r="L289" s="10">
        <f t="shared" si="3"/>
        <v>1237.5</v>
      </c>
      <c r="M289" s="11">
        <v>0.25</v>
      </c>
      <c r="O289" s="1"/>
    </row>
    <row r="290" spans="1:16" ht="15.75" customHeight="1">
      <c r="A290" s="1"/>
      <c r="B290" s="6" t="s">
        <v>31</v>
      </c>
      <c r="C290" s="6">
        <v>1189833</v>
      </c>
      <c r="D290" s="7">
        <v>44544</v>
      </c>
      <c r="E290" s="6" t="s">
        <v>28</v>
      </c>
      <c r="F290" s="6" t="s">
        <v>29</v>
      </c>
      <c r="G290" s="6" t="s">
        <v>32</v>
      </c>
      <c r="H290" s="6" t="s">
        <v>19</v>
      </c>
      <c r="I290" s="8">
        <v>0.5</v>
      </c>
      <c r="J290" s="9">
        <v>7000</v>
      </c>
      <c r="K290" s="10">
        <f t="shared" si="2"/>
        <v>3500</v>
      </c>
      <c r="L290" s="10">
        <f t="shared" si="3"/>
        <v>1400</v>
      </c>
      <c r="M290" s="11">
        <v>0.4</v>
      </c>
      <c r="O290" s="1"/>
    </row>
    <row r="291" spans="1:16" ht="15.75" customHeight="1">
      <c r="A291" s="1"/>
      <c r="B291" s="6" t="s">
        <v>31</v>
      </c>
      <c r="C291" s="6">
        <v>1189833</v>
      </c>
      <c r="D291" s="7">
        <v>44544</v>
      </c>
      <c r="E291" s="6" t="s">
        <v>28</v>
      </c>
      <c r="F291" s="6" t="s">
        <v>29</v>
      </c>
      <c r="G291" s="6" t="s">
        <v>32</v>
      </c>
      <c r="H291" s="6" t="s">
        <v>20</v>
      </c>
      <c r="I291" s="8">
        <v>0.5</v>
      </c>
      <c r="J291" s="9">
        <v>7000</v>
      </c>
      <c r="K291" s="10">
        <f t="shared" si="2"/>
        <v>3500</v>
      </c>
      <c r="L291" s="10">
        <f t="shared" si="3"/>
        <v>1225</v>
      </c>
      <c r="M291" s="11">
        <v>0.35</v>
      </c>
      <c r="O291" s="1"/>
    </row>
    <row r="292" spans="1:16" ht="15.75" customHeight="1">
      <c r="A292" s="1"/>
      <c r="B292" s="6" t="s">
        <v>31</v>
      </c>
      <c r="C292" s="6">
        <v>1189833</v>
      </c>
      <c r="D292" s="7">
        <v>44544</v>
      </c>
      <c r="E292" s="6" t="s">
        <v>28</v>
      </c>
      <c r="F292" s="6" t="s">
        <v>29</v>
      </c>
      <c r="G292" s="6" t="s">
        <v>32</v>
      </c>
      <c r="H292" s="6" t="s">
        <v>21</v>
      </c>
      <c r="I292" s="8">
        <v>0.6</v>
      </c>
      <c r="J292" s="9">
        <v>6250</v>
      </c>
      <c r="K292" s="10">
        <f t="shared" si="2"/>
        <v>3750</v>
      </c>
      <c r="L292" s="10">
        <f t="shared" si="3"/>
        <v>2062.5</v>
      </c>
      <c r="M292" s="11">
        <v>0.55000000000000004</v>
      </c>
      <c r="O292" s="1"/>
    </row>
    <row r="293" spans="1:16" ht="15.75" customHeight="1">
      <c r="A293" s="1"/>
      <c r="B293" s="6" t="s">
        <v>31</v>
      </c>
      <c r="C293" s="6">
        <v>1189833</v>
      </c>
      <c r="D293" s="7">
        <v>44544</v>
      </c>
      <c r="E293" s="6" t="s">
        <v>28</v>
      </c>
      <c r="F293" s="6" t="s">
        <v>29</v>
      </c>
      <c r="G293" s="6" t="s">
        <v>32</v>
      </c>
      <c r="H293" s="6" t="s">
        <v>22</v>
      </c>
      <c r="I293" s="8">
        <v>0.65</v>
      </c>
      <c r="J293" s="9">
        <v>7250</v>
      </c>
      <c r="K293" s="10">
        <f t="shared" si="2"/>
        <v>4712.5</v>
      </c>
      <c r="L293" s="10">
        <f t="shared" si="3"/>
        <v>942.5</v>
      </c>
      <c r="M293" s="11">
        <v>0.2</v>
      </c>
      <c r="O293" s="1"/>
    </row>
    <row r="294" spans="1:16" ht="15.75" customHeight="1">
      <c r="A294" s="1"/>
      <c r="B294" s="6" t="s">
        <v>14</v>
      </c>
      <c r="C294" s="6">
        <v>1185732</v>
      </c>
      <c r="D294" s="7">
        <v>44211</v>
      </c>
      <c r="E294" s="6" t="s">
        <v>33</v>
      </c>
      <c r="F294" s="6" t="s">
        <v>34</v>
      </c>
      <c r="G294" s="6" t="s">
        <v>35</v>
      </c>
      <c r="H294" s="6" t="s">
        <v>17</v>
      </c>
      <c r="I294" s="8">
        <v>0.45</v>
      </c>
      <c r="J294" s="9">
        <v>4750</v>
      </c>
      <c r="K294" s="10">
        <f t="shared" si="2"/>
        <v>2137.5</v>
      </c>
      <c r="L294" s="10">
        <f t="shared" si="3"/>
        <v>855</v>
      </c>
      <c r="M294" s="11">
        <v>0.4</v>
      </c>
      <c r="O294" s="13"/>
      <c r="P294" s="12"/>
    </row>
    <row r="295" spans="1:16" ht="15.75" customHeight="1">
      <c r="A295" s="1"/>
      <c r="B295" s="6" t="s">
        <v>14</v>
      </c>
      <c r="C295" s="6">
        <v>1185732</v>
      </c>
      <c r="D295" s="7">
        <v>44211</v>
      </c>
      <c r="E295" s="6" t="s">
        <v>33</v>
      </c>
      <c r="F295" s="6" t="s">
        <v>34</v>
      </c>
      <c r="G295" s="6" t="s">
        <v>35</v>
      </c>
      <c r="H295" s="6" t="s">
        <v>18</v>
      </c>
      <c r="I295" s="8">
        <v>0.45</v>
      </c>
      <c r="J295" s="9">
        <v>2750</v>
      </c>
      <c r="K295" s="10">
        <f t="shared" si="2"/>
        <v>1237.5</v>
      </c>
      <c r="L295" s="10">
        <f t="shared" si="3"/>
        <v>433.125</v>
      </c>
      <c r="M295" s="11">
        <v>0.35</v>
      </c>
      <c r="O295" s="13"/>
      <c r="P295" s="12"/>
    </row>
    <row r="296" spans="1:16" ht="15.75" customHeight="1">
      <c r="A296" s="1"/>
      <c r="B296" s="6" t="s">
        <v>14</v>
      </c>
      <c r="C296" s="6">
        <v>1185732</v>
      </c>
      <c r="D296" s="7">
        <v>44211</v>
      </c>
      <c r="E296" s="6" t="s">
        <v>33</v>
      </c>
      <c r="F296" s="6" t="s">
        <v>34</v>
      </c>
      <c r="G296" s="6" t="s">
        <v>35</v>
      </c>
      <c r="H296" s="6" t="s">
        <v>19</v>
      </c>
      <c r="I296" s="8">
        <v>0.35000000000000003</v>
      </c>
      <c r="J296" s="9">
        <v>2750</v>
      </c>
      <c r="K296" s="10">
        <f t="shared" si="2"/>
        <v>962.50000000000011</v>
      </c>
      <c r="L296" s="10">
        <f t="shared" si="3"/>
        <v>336.875</v>
      </c>
      <c r="M296" s="11">
        <v>0.35</v>
      </c>
      <c r="O296" s="13"/>
      <c r="P296" s="12"/>
    </row>
    <row r="297" spans="1:16" ht="15.75" customHeight="1">
      <c r="A297" s="1"/>
      <c r="B297" s="6" t="s">
        <v>14</v>
      </c>
      <c r="C297" s="6">
        <v>1185732</v>
      </c>
      <c r="D297" s="7">
        <v>44211</v>
      </c>
      <c r="E297" s="6" t="s">
        <v>33</v>
      </c>
      <c r="F297" s="6" t="s">
        <v>34</v>
      </c>
      <c r="G297" s="6" t="s">
        <v>35</v>
      </c>
      <c r="H297" s="6" t="s">
        <v>20</v>
      </c>
      <c r="I297" s="8">
        <v>0.4</v>
      </c>
      <c r="J297" s="9">
        <v>1250</v>
      </c>
      <c r="K297" s="10">
        <f t="shared" si="2"/>
        <v>500</v>
      </c>
      <c r="L297" s="10">
        <f t="shared" si="3"/>
        <v>200</v>
      </c>
      <c r="M297" s="11">
        <v>0.4</v>
      </c>
      <c r="O297" s="14"/>
      <c r="P297" s="12"/>
    </row>
    <row r="298" spans="1:16" ht="15.75" customHeight="1">
      <c r="A298" s="1"/>
      <c r="B298" s="6" t="s">
        <v>14</v>
      </c>
      <c r="C298" s="6">
        <v>1185732</v>
      </c>
      <c r="D298" s="7">
        <v>44211</v>
      </c>
      <c r="E298" s="6" t="s">
        <v>33</v>
      </c>
      <c r="F298" s="6" t="s">
        <v>34</v>
      </c>
      <c r="G298" s="6" t="s">
        <v>35</v>
      </c>
      <c r="H298" s="6" t="s">
        <v>21</v>
      </c>
      <c r="I298" s="8">
        <v>0.54999999999999993</v>
      </c>
      <c r="J298" s="9">
        <v>1750</v>
      </c>
      <c r="K298" s="10">
        <f t="shared" si="2"/>
        <v>962.49999999999989</v>
      </c>
      <c r="L298" s="10">
        <f t="shared" si="3"/>
        <v>336.87499999999994</v>
      </c>
      <c r="M298" s="11">
        <v>0.35</v>
      </c>
      <c r="O298" s="14"/>
      <c r="P298" s="12"/>
    </row>
    <row r="299" spans="1:16" ht="15.75" customHeight="1">
      <c r="A299" s="1"/>
      <c r="B299" s="6" t="s">
        <v>14</v>
      </c>
      <c r="C299" s="6">
        <v>1185732</v>
      </c>
      <c r="D299" s="7">
        <v>44211</v>
      </c>
      <c r="E299" s="6" t="s">
        <v>33</v>
      </c>
      <c r="F299" s="6" t="s">
        <v>34</v>
      </c>
      <c r="G299" s="6" t="s">
        <v>35</v>
      </c>
      <c r="H299" s="6" t="s">
        <v>22</v>
      </c>
      <c r="I299" s="8">
        <v>0.45</v>
      </c>
      <c r="J299" s="9">
        <v>2750</v>
      </c>
      <c r="K299" s="10">
        <f t="shared" si="2"/>
        <v>1237.5</v>
      </c>
      <c r="L299" s="10">
        <f t="shared" si="3"/>
        <v>618.75</v>
      </c>
      <c r="M299" s="11">
        <v>0.5</v>
      </c>
      <c r="O299" s="14"/>
      <c r="P299" s="12"/>
    </row>
    <row r="300" spans="1:16" ht="15.75" customHeight="1">
      <c r="A300" s="1"/>
      <c r="B300" s="6" t="s">
        <v>14</v>
      </c>
      <c r="C300" s="6">
        <v>1185732</v>
      </c>
      <c r="D300" s="7">
        <v>44242</v>
      </c>
      <c r="E300" s="6" t="s">
        <v>33</v>
      </c>
      <c r="F300" s="6" t="s">
        <v>34</v>
      </c>
      <c r="G300" s="6" t="s">
        <v>35</v>
      </c>
      <c r="H300" s="6" t="s">
        <v>17</v>
      </c>
      <c r="I300" s="8">
        <v>0.45</v>
      </c>
      <c r="J300" s="9">
        <v>5250</v>
      </c>
      <c r="K300" s="10">
        <f t="shared" si="2"/>
        <v>2362.5</v>
      </c>
      <c r="L300" s="10">
        <f t="shared" si="3"/>
        <v>945</v>
      </c>
      <c r="M300" s="11">
        <v>0.4</v>
      </c>
      <c r="O300" s="14"/>
      <c r="P300" s="12"/>
    </row>
    <row r="301" spans="1:16" ht="15.75" customHeight="1">
      <c r="A301" s="1"/>
      <c r="B301" s="6" t="s">
        <v>14</v>
      </c>
      <c r="C301" s="6">
        <v>1185732</v>
      </c>
      <c r="D301" s="7">
        <v>44242</v>
      </c>
      <c r="E301" s="6" t="s">
        <v>33</v>
      </c>
      <c r="F301" s="6" t="s">
        <v>34</v>
      </c>
      <c r="G301" s="6" t="s">
        <v>35</v>
      </c>
      <c r="H301" s="6" t="s">
        <v>18</v>
      </c>
      <c r="I301" s="8">
        <v>0.45</v>
      </c>
      <c r="J301" s="9">
        <v>1750</v>
      </c>
      <c r="K301" s="10">
        <f t="shared" si="2"/>
        <v>787.5</v>
      </c>
      <c r="L301" s="10">
        <f t="shared" si="3"/>
        <v>275.625</v>
      </c>
      <c r="M301" s="11">
        <v>0.35</v>
      </c>
      <c r="O301" s="14"/>
      <c r="P301" s="12"/>
    </row>
    <row r="302" spans="1:16" ht="15.75" customHeight="1">
      <c r="A302" s="1"/>
      <c r="B302" s="6" t="s">
        <v>14</v>
      </c>
      <c r="C302" s="6">
        <v>1185732</v>
      </c>
      <c r="D302" s="7">
        <v>44242</v>
      </c>
      <c r="E302" s="6" t="s">
        <v>33</v>
      </c>
      <c r="F302" s="6" t="s">
        <v>34</v>
      </c>
      <c r="G302" s="6" t="s">
        <v>35</v>
      </c>
      <c r="H302" s="6" t="s">
        <v>19</v>
      </c>
      <c r="I302" s="8">
        <v>0.35000000000000003</v>
      </c>
      <c r="J302" s="9">
        <v>2250</v>
      </c>
      <c r="K302" s="10">
        <f t="shared" si="2"/>
        <v>787.50000000000011</v>
      </c>
      <c r="L302" s="10">
        <f t="shared" si="3"/>
        <v>275.625</v>
      </c>
      <c r="M302" s="11">
        <v>0.35</v>
      </c>
      <c r="O302" s="14"/>
      <c r="P302" s="12"/>
    </row>
    <row r="303" spans="1:16" ht="15.75" customHeight="1">
      <c r="A303" s="1"/>
      <c r="B303" s="6" t="s">
        <v>14</v>
      </c>
      <c r="C303" s="6">
        <v>1185732</v>
      </c>
      <c r="D303" s="7">
        <v>44242</v>
      </c>
      <c r="E303" s="6" t="s">
        <v>33</v>
      </c>
      <c r="F303" s="6" t="s">
        <v>34</v>
      </c>
      <c r="G303" s="6" t="s">
        <v>35</v>
      </c>
      <c r="H303" s="6" t="s">
        <v>20</v>
      </c>
      <c r="I303" s="8">
        <v>0.4</v>
      </c>
      <c r="J303" s="9">
        <v>1000</v>
      </c>
      <c r="K303" s="10">
        <f t="shared" si="2"/>
        <v>400</v>
      </c>
      <c r="L303" s="10">
        <f t="shared" si="3"/>
        <v>160</v>
      </c>
      <c r="M303" s="11">
        <v>0.4</v>
      </c>
      <c r="O303" s="14"/>
      <c r="P303" s="12"/>
    </row>
    <row r="304" spans="1:16" ht="15.75" customHeight="1">
      <c r="A304" s="1"/>
      <c r="B304" s="6" t="s">
        <v>14</v>
      </c>
      <c r="C304" s="6">
        <v>1185732</v>
      </c>
      <c r="D304" s="7">
        <v>44242</v>
      </c>
      <c r="E304" s="6" t="s">
        <v>33</v>
      </c>
      <c r="F304" s="6" t="s">
        <v>34</v>
      </c>
      <c r="G304" s="6" t="s">
        <v>35</v>
      </c>
      <c r="H304" s="6" t="s">
        <v>21</v>
      </c>
      <c r="I304" s="8">
        <v>0.54999999999999993</v>
      </c>
      <c r="J304" s="9">
        <v>1750</v>
      </c>
      <c r="K304" s="10">
        <f t="shared" si="2"/>
        <v>962.49999999999989</v>
      </c>
      <c r="L304" s="10">
        <f t="shared" si="3"/>
        <v>336.87499999999994</v>
      </c>
      <c r="M304" s="11">
        <v>0.35</v>
      </c>
      <c r="O304" s="14"/>
      <c r="P304" s="12"/>
    </row>
    <row r="305" spans="1:16" ht="15.75" customHeight="1">
      <c r="A305" s="1"/>
      <c r="B305" s="6" t="s">
        <v>14</v>
      </c>
      <c r="C305" s="6">
        <v>1185732</v>
      </c>
      <c r="D305" s="7">
        <v>44242</v>
      </c>
      <c r="E305" s="6" t="s">
        <v>33</v>
      </c>
      <c r="F305" s="6" t="s">
        <v>34</v>
      </c>
      <c r="G305" s="6" t="s">
        <v>35</v>
      </c>
      <c r="H305" s="6" t="s">
        <v>22</v>
      </c>
      <c r="I305" s="8">
        <v>0.45</v>
      </c>
      <c r="J305" s="9">
        <v>2750</v>
      </c>
      <c r="K305" s="10">
        <f t="shared" si="2"/>
        <v>1237.5</v>
      </c>
      <c r="L305" s="10">
        <f t="shared" si="3"/>
        <v>618.75</v>
      </c>
      <c r="M305" s="11">
        <v>0.5</v>
      </c>
      <c r="O305" s="14"/>
      <c r="P305" s="12"/>
    </row>
    <row r="306" spans="1:16" ht="15.75" customHeight="1">
      <c r="A306" s="1"/>
      <c r="B306" s="6" t="s">
        <v>14</v>
      </c>
      <c r="C306" s="6">
        <v>1185732</v>
      </c>
      <c r="D306" s="7">
        <v>44269</v>
      </c>
      <c r="E306" s="6" t="s">
        <v>33</v>
      </c>
      <c r="F306" s="6" t="s">
        <v>34</v>
      </c>
      <c r="G306" s="6" t="s">
        <v>35</v>
      </c>
      <c r="H306" s="6" t="s">
        <v>17</v>
      </c>
      <c r="I306" s="8">
        <v>0.5</v>
      </c>
      <c r="J306" s="9">
        <v>4950</v>
      </c>
      <c r="K306" s="10">
        <f t="shared" si="2"/>
        <v>2475</v>
      </c>
      <c r="L306" s="10">
        <f t="shared" si="3"/>
        <v>990</v>
      </c>
      <c r="M306" s="11">
        <v>0.4</v>
      </c>
      <c r="O306" s="14"/>
      <c r="P306" s="12"/>
    </row>
    <row r="307" spans="1:16" ht="15.75" customHeight="1">
      <c r="A307" s="1"/>
      <c r="B307" s="6" t="s">
        <v>14</v>
      </c>
      <c r="C307" s="6">
        <v>1185732</v>
      </c>
      <c r="D307" s="7">
        <v>44269</v>
      </c>
      <c r="E307" s="6" t="s">
        <v>33</v>
      </c>
      <c r="F307" s="6" t="s">
        <v>34</v>
      </c>
      <c r="G307" s="6" t="s">
        <v>35</v>
      </c>
      <c r="H307" s="6" t="s">
        <v>18</v>
      </c>
      <c r="I307" s="8">
        <v>0.5</v>
      </c>
      <c r="J307" s="9">
        <v>2000</v>
      </c>
      <c r="K307" s="10">
        <f t="shared" si="2"/>
        <v>1000</v>
      </c>
      <c r="L307" s="10">
        <f t="shared" si="3"/>
        <v>350</v>
      </c>
      <c r="M307" s="11">
        <v>0.35</v>
      </c>
      <c r="O307" s="14"/>
      <c r="P307" s="12"/>
    </row>
    <row r="308" spans="1:16" ht="15.75" customHeight="1">
      <c r="A308" s="1"/>
      <c r="B308" s="6" t="s">
        <v>14</v>
      </c>
      <c r="C308" s="6">
        <v>1185732</v>
      </c>
      <c r="D308" s="7">
        <v>44269</v>
      </c>
      <c r="E308" s="6" t="s">
        <v>33</v>
      </c>
      <c r="F308" s="6" t="s">
        <v>34</v>
      </c>
      <c r="G308" s="6" t="s">
        <v>35</v>
      </c>
      <c r="H308" s="6" t="s">
        <v>19</v>
      </c>
      <c r="I308" s="8">
        <v>0.4</v>
      </c>
      <c r="J308" s="9">
        <v>2250</v>
      </c>
      <c r="K308" s="10">
        <f t="shared" si="2"/>
        <v>900</v>
      </c>
      <c r="L308" s="10">
        <f t="shared" si="3"/>
        <v>315</v>
      </c>
      <c r="M308" s="11">
        <v>0.35</v>
      </c>
      <c r="O308" s="14"/>
      <c r="P308" s="12"/>
    </row>
    <row r="309" spans="1:16" ht="15.75" customHeight="1">
      <c r="A309" s="1"/>
      <c r="B309" s="6" t="s">
        <v>14</v>
      </c>
      <c r="C309" s="6">
        <v>1185732</v>
      </c>
      <c r="D309" s="7">
        <v>44269</v>
      </c>
      <c r="E309" s="6" t="s">
        <v>33</v>
      </c>
      <c r="F309" s="6" t="s">
        <v>34</v>
      </c>
      <c r="G309" s="6" t="s">
        <v>35</v>
      </c>
      <c r="H309" s="6" t="s">
        <v>20</v>
      </c>
      <c r="I309" s="8">
        <v>0.45</v>
      </c>
      <c r="J309" s="9">
        <v>750</v>
      </c>
      <c r="K309" s="10">
        <f t="shared" si="2"/>
        <v>337.5</v>
      </c>
      <c r="L309" s="10">
        <f t="shared" si="3"/>
        <v>135</v>
      </c>
      <c r="M309" s="11">
        <v>0.4</v>
      </c>
      <c r="O309" s="14"/>
      <c r="P309" s="12"/>
    </row>
    <row r="310" spans="1:16" ht="15.75" customHeight="1">
      <c r="A310" s="1"/>
      <c r="B310" s="6" t="s">
        <v>14</v>
      </c>
      <c r="C310" s="6">
        <v>1185732</v>
      </c>
      <c r="D310" s="7">
        <v>44269</v>
      </c>
      <c r="E310" s="6" t="s">
        <v>33</v>
      </c>
      <c r="F310" s="6" t="s">
        <v>34</v>
      </c>
      <c r="G310" s="6" t="s">
        <v>35</v>
      </c>
      <c r="H310" s="6" t="s">
        <v>21</v>
      </c>
      <c r="I310" s="8">
        <v>0.6</v>
      </c>
      <c r="J310" s="9">
        <v>1250</v>
      </c>
      <c r="K310" s="10">
        <f t="shared" si="2"/>
        <v>750</v>
      </c>
      <c r="L310" s="10">
        <f t="shared" si="3"/>
        <v>262.5</v>
      </c>
      <c r="M310" s="11">
        <v>0.35</v>
      </c>
      <c r="O310" s="14"/>
      <c r="P310" s="12"/>
    </row>
    <row r="311" spans="1:16" ht="15.75" customHeight="1">
      <c r="A311" s="1"/>
      <c r="B311" s="6" t="s">
        <v>14</v>
      </c>
      <c r="C311" s="6">
        <v>1185732</v>
      </c>
      <c r="D311" s="7">
        <v>44269</v>
      </c>
      <c r="E311" s="6" t="s">
        <v>33</v>
      </c>
      <c r="F311" s="6" t="s">
        <v>34</v>
      </c>
      <c r="G311" s="6" t="s">
        <v>35</v>
      </c>
      <c r="H311" s="6" t="s">
        <v>22</v>
      </c>
      <c r="I311" s="8">
        <v>0.5</v>
      </c>
      <c r="J311" s="9">
        <v>2250</v>
      </c>
      <c r="K311" s="10">
        <f t="shared" si="2"/>
        <v>1125</v>
      </c>
      <c r="L311" s="10">
        <f t="shared" si="3"/>
        <v>562.5</v>
      </c>
      <c r="M311" s="11">
        <v>0.5</v>
      </c>
      <c r="O311" s="14"/>
      <c r="P311" s="12"/>
    </row>
    <row r="312" spans="1:16" ht="15.75" customHeight="1">
      <c r="A312" s="1"/>
      <c r="B312" s="6" t="s">
        <v>14</v>
      </c>
      <c r="C312" s="6">
        <v>1185732</v>
      </c>
      <c r="D312" s="7">
        <v>44301</v>
      </c>
      <c r="E312" s="6" t="s">
        <v>33</v>
      </c>
      <c r="F312" s="6" t="s">
        <v>34</v>
      </c>
      <c r="G312" s="6" t="s">
        <v>35</v>
      </c>
      <c r="H312" s="6" t="s">
        <v>17</v>
      </c>
      <c r="I312" s="8">
        <v>0.5</v>
      </c>
      <c r="J312" s="9">
        <v>4500</v>
      </c>
      <c r="K312" s="10">
        <f t="shared" si="2"/>
        <v>2250</v>
      </c>
      <c r="L312" s="10">
        <f t="shared" si="3"/>
        <v>900</v>
      </c>
      <c r="M312" s="11">
        <v>0.4</v>
      </c>
      <c r="O312" s="14"/>
      <c r="P312" s="12"/>
    </row>
    <row r="313" spans="1:16" ht="15.75" customHeight="1">
      <c r="A313" s="1"/>
      <c r="B313" s="6" t="s">
        <v>14</v>
      </c>
      <c r="C313" s="6">
        <v>1185732</v>
      </c>
      <c r="D313" s="7">
        <v>44301</v>
      </c>
      <c r="E313" s="6" t="s">
        <v>33</v>
      </c>
      <c r="F313" s="6" t="s">
        <v>34</v>
      </c>
      <c r="G313" s="6" t="s">
        <v>35</v>
      </c>
      <c r="H313" s="6" t="s">
        <v>18</v>
      </c>
      <c r="I313" s="8">
        <v>0.5</v>
      </c>
      <c r="J313" s="9">
        <v>1500</v>
      </c>
      <c r="K313" s="10">
        <f t="shared" si="2"/>
        <v>750</v>
      </c>
      <c r="L313" s="10">
        <f t="shared" si="3"/>
        <v>262.5</v>
      </c>
      <c r="M313" s="11">
        <v>0.35</v>
      </c>
      <c r="O313" s="14"/>
      <c r="P313" s="12"/>
    </row>
    <row r="314" spans="1:16" ht="15.75" customHeight="1">
      <c r="A314" s="1"/>
      <c r="B314" s="6" t="s">
        <v>14</v>
      </c>
      <c r="C314" s="6">
        <v>1185732</v>
      </c>
      <c r="D314" s="7">
        <v>44301</v>
      </c>
      <c r="E314" s="6" t="s">
        <v>33</v>
      </c>
      <c r="F314" s="6" t="s">
        <v>34</v>
      </c>
      <c r="G314" s="6" t="s">
        <v>35</v>
      </c>
      <c r="H314" s="6" t="s">
        <v>19</v>
      </c>
      <c r="I314" s="8">
        <v>0.4</v>
      </c>
      <c r="J314" s="9">
        <v>1500</v>
      </c>
      <c r="K314" s="10">
        <f t="shared" si="2"/>
        <v>600</v>
      </c>
      <c r="L314" s="10">
        <f t="shared" si="3"/>
        <v>210</v>
      </c>
      <c r="M314" s="11">
        <v>0.35</v>
      </c>
      <c r="O314" s="14"/>
      <c r="P314" s="12"/>
    </row>
    <row r="315" spans="1:16" ht="15.75" customHeight="1">
      <c r="A315" s="1"/>
      <c r="B315" s="6" t="s">
        <v>14</v>
      </c>
      <c r="C315" s="6">
        <v>1185732</v>
      </c>
      <c r="D315" s="7">
        <v>44301</v>
      </c>
      <c r="E315" s="6" t="s">
        <v>33</v>
      </c>
      <c r="F315" s="6" t="s">
        <v>34</v>
      </c>
      <c r="G315" s="6" t="s">
        <v>35</v>
      </c>
      <c r="H315" s="6" t="s">
        <v>20</v>
      </c>
      <c r="I315" s="8">
        <v>0.45</v>
      </c>
      <c r="J315" s="9">
        <v>750</v>
      </c>
      <c r="K315" s="10">
        <f t="shared" si="2"/>
        <v>337.5</v>
      </c>
      <c r="L315" s="10">
        <f t="shared" si="3"/>
        <v>135</v>
      </c>
      <c r="M315" s="11">
        <v>0.4</v>
      </c>
      <c r="O315" s="14"/>
      <c r="P315" s="12"/>
    </row>
    <row r="316" spans="1:16" ht="15.75" customHeight="1">
      <c r="A316" s="1"/>
      <c r="B316" s="6" t="s">
        <v>14</v>
      </c>
      <c r="C316" s="6">
        <v>1185732</v>
      </c>
      <c r="D316" s="7">
        <v>44301</v>
      </c>
      <c r="E316" s="6" t="s">
        <v>33</v>
      </c>
      <c r="F316" s="6" t="s">
        <v>34</v>
      </c>
      <c r="G316" s="6" t="s">
        <v>35</v>
      </c>
      <c r="H316" s="6" t="s">
        <v>21</v>
      </c>
      <c r="I316" s="8">
        <v>0.6</v>
      </c>
      <c r="J316" s="9">
        <v>1000</v>
      </c>
      <c r="K316" s="10">
        <f t="shared" si="2"/>
        <v>600</v>
      </c>
      <c r="L316" s="10">
        <f t="shared" si="3"/>
        <v>210</v>
      </c>
      <c r="M316" s="11">
        <v>0.35</v>
      </c>
      <c r="O316" s="14"/>
      <c r="P316" s="12"/>
    </row>
    <row r="317" spans="1:16" ht="15.75" customHeight="1">
      <c r="A317" s="1"/>
      <c r="B317" s="6" t="s">
        <v>14</v>
      </c>
      <c r="C317" s="6">
        <v>1185732</v>
      </c>
      <c r="D317" s="7">
        <v>44301</v>
      </c>
      <c r="E317" s="6" t="s">
        <v>33</v>
      </c>
      <c r="F317" s="6" t="s">
        <v>34</v>
      </c>
      <c r="G317" s="6" t="s">
        <v>35</v>
      </c>
      <c r="H317" s="6" t="s">
        <v>22</v>
      </c>
      <c r="I317" s="8">
        <v>0.5</v>
      </c>
      <c r="J317" s="9">
        <v>2250</v>
      </c>
      <c r="K317" s="10">
        <f t="shared" si="2"/>
        <v>1125</v>
      </c>
      <c r="L317" s="10">
        <f t="shared" si="3"/>
        <v>562.5</v>
      </c>
      <c r="M317" s="11">
        <v>0.5</v>
      </c>
      <c r="O317" s="14"/>
      <c r="P317" s="12"/>
    </row>
    <row r="318" spans="1:16" ht="15.75" customHeight="1">
      <c r="A318" s="1"/>
      <c r="B318" s="6" t="s">
        <v>14</v>
      </c>
      <c r="C318" s="6">
        <v>1185732</v>
      </c>
      <c r="D318" s="7">
        <v>44332</v>
      </c>
      <c r="E318" s="6" t="s">
        <v>33</v>
      </c>
      <c r="F318" s="6" t="s">
        <v>34</v>
      </c>
      <c r="G318" s="6" t="s">
        <v>35</v>
      </c>
      <c r="H318" s="6" t="s">
        <v>17</v>
      </c>
      <c r="I318" s="8">
        <v>0.6</v>
      </c>
      <c r="J318" s="9">
        <v>4950</v>
      </c>
      <c r="K318" s="10">
        <f t="shared" si="2"/>
        <v>2970</v>
      </c>
      <c r="L318" s="10">
        <f t="shared" si="3"/>
        <v>1188</v>
      </c>
      <c r="M318" s="11">
        <v>0.4</v>
      </c>
      <c r="O318" s="14"/>
      <c r="P318" s="12"/>
    </row>
    <row r="319" spans="1:16" ht="15.75" customHeight="1">
      <c r="A319" s="1"/>
      <c r="B319" s="6" t="s">
        <v>14</v>
      </c>
      <c r="C319" s="6">
        <v>1185732</v>
      </c>
      <c r="D319" s="7">
        <v>44332</v>
      </c>
      <c r="E319" s="6" t="s">
        <v>33</v>
      </c>
      <c r="F319" s="6" t="s">
        <v>34</v>
      </c>
      <c r="G319" s="6" t="s">
        <v>35</v>
      </c>
      <c r="H319" s="6" t="s">
        <v>18</v>
      </c>
      <c r="I319" s="8">
        <v>0.55000000000000004</v>
      </c>
      <c r="J319" s="9">
        <v>2000</v>
      </c>
      <c r="K319" s="10">
        <f t="shared" si="2"/>
        <v>1100</v>
      </c>
      <c r="L319" s="10">
        <f t="shared" si="3"/>
        <v>385</v>
      </c>
      <c r="M319" s="11">
        <v>0.35</v>
      </c>
      <c r="O319" s="14"/>
      <c r="P319" s="12"/>
    </row>
    <row r="320" spans="1:16" ht="15.75" customHeight="1">
      <c r="A320" s="1"/>
      <c r="B320" s="6" t="s">
        <v>14</v>
      </c>
      <c r="C320" s="6">
        <v>1185732</v>
      </c>
      <c r="D320" s="7">
        <v>44332</v>
      </c>
      <c r="E320" s="6" t="s">
        <v>33</v>
      </c>
      <c r="F320" s="6" t="s">
        <v>34</v>
      </c>
      <c r="G320" s="6" t="s">
        <v>35</v>
      </c>
      <c r="H320" s="6" t="s">
        <v>19</v>
      </c>
      <c r="I320" s="8">
        <v>0.5</v>
      </c>
      <c r="J320" s="9">
        <v>1750</v>
      </c>
      <c r="K320" s="10">
        <f t="shared" si="2"/>
        <v>875</v>
      </c>
      <c r="L320" s="10">
        <f t="shared" si="3"/>
        <v>306.25</v>
      </c>
      <c r="M320" s="11">
        <v>0.35</v>
      </c>
      <c r="O320" s="14"/>
      <c r="P320" s="12"/>
    </row>
    <row r="321" spans="1:16" ht="15.75" customHeight="1">
      <c r="A321" s="1"/>
      <c r="B321" s="6" t="s">
        <v>14</v>
      </c>
      <c r="C321" s="6">
        <v>1185732</v>
      </c>
      <c r="D321" s="7">
        <v>44332</v>
      </c>
      <c r="E321" s="6" t="s">
        <v>33</v>
      </c>
      <c r="F321" s="6" t="s">
        <v>34</v>
      </c>
      <c r="G321" s="6" t="s">
        <v>35</v>
      </c>
      <c r="H321" s="6" t="s">
        <v>20</v>
      </c>
      <c r="I321" s="8">
        <v>0.5</v>
      </c>
      <c r="J321" s="9">
        <v>1000</v>
      </c>
      <c r="K321" s="10">
        <f t="shared" si="2"/>
        <v>500</v>
      </c>
      <c r="L321" s="10">
        <f t="shared" si="3"/>
        <v>200</v>
      </c>
      <c r="M321" s="11">
        <v>0.4</v>
      </c>
      <c r="O321" s="14"/>
      <c r="P321" s="12"/>
    </row>
    <row r="322" spans="1:16" ht="15.75" customHeight="1">
      <c r="A322" s="1"/>
      <c r="B322" s="6" t="s">
        <v>14</v>
      </c>
      <c r="C322" s="6">
        <v>1185732</v>
      </c>
      <c r="D322" s="7">
        <v>44332</v>
      </c>
      <c r="E322" s="6" t="s">
        <v>33</v>
      </c>
      <c r="F322" s="6" t="s">
        <v>34</v>
      </c>
      <c r="G322" s="6" t="s">
        <v>35</v>
      </c>
      <c r="H322" s="6" t="s">
        <v>21</v>
      </c>
      <c r="I322" s="8">
        <v>0.6</v>
      </c>
      <c r="J322" s="9">
        <v>1250</v>
      </c>
      <c r="K322" s="10">
        <f t="shared" si="2"/>
        <v>750</v>
      </c>
      <c r="L322" s="10">
        <f t="shared" si="3"/>
        <v>262.5</v>
      </c>
      <c r="M322" s="11">
        <v>0.35</v>
      </c>
      <c r="O322" s="14"/>
      <c r="P322" s="12"/>
    </row>
    <row r="323" spans="1:16" ht="15.75" customHeight="1">
      <c r="A323" s="1"/>
      <c r="B323" s="6" t="s">
        <v>14</v>
      </c>
      <c r="C323" s="6">
        <v>1185732</v>
      </c>
      <c r="D323" s="7">
        <v>44332</v>
      </c>
      <c r="E323" s="6" t="s">
        <v>33</v>
      </c>
      <c r="F323" s="6" t="s">
        <v>34</v>
      </c>
      <c r="G323" s="6" t="s">
        <v>35</v>
      </c>
      <c r="H323" s="6" t="s">
        <v>22</v>
      </c>
      <c r="I323" s="8">
        <v>0.65</v>
      </c>
      <c r="J323" s="9">
        <v>2500</v>
      </c>
      <c r="K323" s="10">
        <f t="shared" si="2"/>
        <v>1625</v>
      </c>
      <c r="L323" s="10">
        <f t="shared" si="3"/>
        <v>812.5</v>
      </c>
      <c r="M323" s="11">
        <v>0.5</v>
      </c>
      <c r="O323" s="14"/>
      <c r="P323" s="12"/>
    </row>
    <row r="324" spans="1:16" ht="15.75" customHeight="1">
      <c r="A324" s="1"/>
      <c r="B324" s="6" t="s">
        <v>14</v>
      </c>
      <c r="C324" s="6">
        <v>1185732</v>
      </c>
      <c r="D324" s="7">
        <v>44362</v>
      </c>
      <c r="E324" s="6" t="s">
        <v>33</v>
      </c>
      <c r="F324" s="6" t="s">
        <v>34</v>
      </c>
      <c r="G324" s="6" t="s">
        <v>35</v>
      </c>
      <c r="H324" s="6" t="s">
        <v>17</v>
      </c>
      <c r="I324" s="8">
        <v>0.5</v>
      </c>
      <c r="J324" s="9">
        <v>5000</v>
      </c>
      <c r="K324" s="10">
        <f t="shared" si="2"/>
        <v>2500</v>
      </c>
      <c r="L324" s="10">
        <f t="shared" si="3"/>
        <v>1000</v>
      </c>
      <c r="M324" s="11">
        <v>0.4</v>
      </c>
      <c r="O324" s="14"/>
      <c r="P324" s="12"/>
    </row>
    <row r="325" spans="1:16" ht="15.75" customHeight="1">
      <c r="A325" s="1"/>
      <c r="B325" s="6" t="s">
        <v>14</v>
      </c>
      <c r="C325" s="6">
        <v>1185732</v>
      </c>
      <c r="D325" s="7">
        <v>44362</v>
      </c>
      <c r="E325" s="6" t="s">
        <v>33</v>
      </c>
      <c r="F325" s="6" t="s">
        <v>34</v>
      </c>
      <c r="G325" s="6" t="s">
        <v>35</v>
      </c>
      <c r="H325" s="6" t="s">
        <v>18</v>
      </c>
      <c r="I325" s="8">
        <v>0.45000000000000007</v>
      </c>
      <c r="J325" s="9">
        <v>2500</v>
      </c>
      <c r="K325" s="10">
        <f t="shared" si="2"/>
        <v>1125.0000000000002</v>
      </c>
      <c r="L325" s="10">
        <f t="shared" si="3"/>
        <v>393.75000000000006</v>
      </c>
      <c r="M325" s="11">
        <v>0.35</v>
      </c>
      <c r="O325" s="14"/>
      <c r="P325" s="12"/>
    </row>
    <row r="326" spans="1:16" ht="15.75" customHeight="1">
      <c r="A326" s="1"/>
      <c r="B326" s="6" t="s">
        <v>14</v>
      </c>
      <c r="C326" s="6">
        <v>1185732</v>
      </c>
      <c r="D326" s="7">
        <v>44362</v>
      </c>
      <c r="E326" s="6" t="s">
        <v>33</v>
      </c>
      <c r="F326" s="6" t="s">
        <v>34</v>
      </c>
      <c r="G326" s="6" t="s">
        <v>35</v>
      </c>
      <c r="H326" s="6" t="s">
        <v>19</v>
      </c>
      <c r="I326" s="8">
        <v>0.4</v>
      </c>
      <c r="J326" s="9">
        <v>2000</v>
      </c>
      <c r="K326" s="10">
        <f t="shared" si="2"/>
        <v>800</v>
      </c>
      <c r="L326" s="10">
        <f t="shared" si="3"/>
        <v>280</v>
      </c>
      <c r="M326" s="11">
        <v>0.35</v>
      </c>
      <c r="O326" s="14"/>
      <c r="P326" s="12"/>
    </row>
    <row r="327" spans="1:16" ht="15.75" customHeight="1">
      <c r="A327" s="1"/>
      <c r="B327" s="6" t="s">
        <v>14</v>
      </c>
      <c r="C327" s="6">
        <v>1185732</v>
      </c>
      <c r="D327" s="7">
        <v>44362</v>
      </c>
      <c r="E327" s="6" t="s">
        <v>33</v>
      </c>
      <c r="F327" s="6" t="s">
        <v>34</v>
      </c>
      <c r="G327" s="6" t="s">
        <v>35</v>
      </c>
      <c r="H327" s="6" t="s">
        <v>20</v>
      </c>
      <c r="I327" s="8">
        <v>0.4</v>
      </c>
      <c r="J327" s="9">
        <v>1750</v>
      </c>
      <c r="K327" s="10">
        <f t="shared" si="2"/>
        <v>700</v>
      </c>
      <c r="L327" s="10">
        <f t="shared" si="3"/>
        <v>280</v>
      </c>
      <c r="M327" s="11">
        <v>0.4</v>
      </c>
      <c r="O327" s="14"/>
      <c r="P327" s="12"/>
    </row>
    <row r="328" spans="1:16" ht="15.75" customHeight="1">
      <c r="A328" s="1"/>
      <c r="B328" s="6" t="s">
        <v>14</v>
      </c>
      <c r="C328" s="6">
        <v>1185732</v>
      </c>
      <c r="D328" s="7">
        <v>44362</v>
      </c>
      <c r="E328" s="6" t="s">
        <v>33</v>
      </c>
      <c r="F328" s="6" t="s">
        <v>34</v>
      </c>
      <c r="G328" s="6" t="s">
        <v>35</v>
      </c>
      <c r="H328" s="6" t="s">
        <v>21</v>
      </c>
      <c r="I328" s="8">
        <v>0.5</v>
      </c>
      <c r="J328" s="9">
        <v>1750</v>
      </c>
      <c r="K328" s="10">
        <f t="shared" si="2"/>
        <v>875</v>
      </c>
      <c r="L328" s="10">
        <f t="shared" si="3"/>
        <v>306.25</v>
      </c>
      <c r="M328" s="11">
        <v>0.35</v>
      </c>
      <c r="O328" s="14"/>
      <c r="P328" s="12"/>
    </row>
    <row r="329" spans="1:16" ht="15.75" customHeight="1">
      <c r="A329" s="1"/>
      <c r="B329" s="6" t="s">
        <v>14</v>
      </c>
      <c r="C329" s="6">
        <v>1185732</v>
      </c>
      <c r="D329" s="7">
        <v>44362</v>
      </c>
      <c r="E329" s="6" t="s">
        <v>33</v>
      </c>
      <c r="F329" s="6" t="s">
        <v>34</v>
      </c>
      <c r="G329" s="6" t="s">
        <v>35</v>
      </c>
      <c r="H329" s="6" t="s">
        <v>22</v>
      </c>
      <c r="I329" s="8">
        <v>0.55000000000000004</v>
      </c>
      <c r="J329" s="9">
        <v>3500</v>
      </c>
      <c r="K329" s="10">
        <f t="shared" si="2"/>
        <v>1925.0000000000002</v>
      </c>
      <c r="L329" s="10">
        <f t="shared" si="3"/>
        <v>962.50000000000011</v>
      </c>
      <c r="M329" s="11">
        <v>0.5</v>
      </c>
      <c r="O329" s="14"/>
      <c r="P329" s="12"/>
    </row>
    <row r="330" spans="1:16" ht="15.75" customHeight="1">
      <c r="A330" s="1"/>
      <c r="B330" s="6" t="s">
        <v>14</v>
      </c>
      <c r="C330" s="6">
        <v>1185732</v>
      </c>
      <c r="D330" s="7">
        <v>44391</v>
      </c>
      <c r="E330" s="6" t="s">
        <v>33</v>
      </c>
      <c r="F330" s="6" t="s">
        <v>34</v>
      </c>
      <c r="G330" s="6" t="s">
        <v>35</v>
      </c>
      <c r="H330" s="6" t="s">
        <v>17</v>
      </c>
      <c r="I330" s="8">
        <v>0.5</v>
      </c>
      <c r="J330" s="9">
        <v>5750</v>
      </c>
      <c r="K330" s="10">
        <f t="shared" si="2"/>
        <v>2875</v>
      </c>
      <c r="L330" s="10">
        <f t="shared" si="3"/>
        <v>1150</v>
      </c>
      <c r="M330" s="11">
        <v>0.4</v>
      </c>
      <c r="O330" s="14"/>
      <c r="P330" s="12"/>
    </row>
    <row r="331" spans="1:16" ht="15.75" customHeight="1">
      <c r="A331" s="1"/>
      <c r="B331" s="6" t="s">
        <v>14</v>
      </c>
      <c r="C331" s="6">
        <v>1185732</v>
      </c>
      <c r="D331" s="7">
        <v>44391</v>
      </c>
      <c r="E331" s="6" t="s">
        <v>33</v>
      </c>
      <c r="F331" s="6" t="s">
        <v>34</v>
      </c>
      <c r="G331" s="6" t="s">
        <v>35</v>
      </c>
      <c r="H331" s="6" t="s">
        <v>18</v>
      </c>
      <c r="I331" s="8">
        <v>0.45000000000000007</v>
      </c>
      <c r="J331" s="9">
        <v>3250</v>
      </c>
      <c r="K331" s="10">
        <f t="shared" si="2"/>
        <v>1462.5000000000002</v>
      </c>
      <c r="L331" s="10">
        <f t="shared" si="3"/>
        <v>511.87500000000006</v>
      </c>
      <c r="M331" s="11">
        <v>0.35</v>
      </c>
      <c r="O331" s="14"/>
      <c r="P331" s="12"/>
    </row>
    <row r="332" spans="1:16" ht="15.75" customHeight="1">
      <c r="A332" s="1"/>
      <c r="B332" s="6" t="s">
        <v>14</v>
      </c>
      <c r="C332" s="6">
        <v>1185732</v>
      </c>
      <c r="D332" s="7">
        <v>44391</v>
      </c>
      <c r="E332" s="6" t="s">
        <v>33</v>
      </c>
      <c r="F332" s="6" t="s">
        <v>34</v>
      </c>
      <c r="G332" s="6" t="s">
        <v>35</v>
      </c>
      <c r="H332" s="6" t="s">
        <v>19</v>
      </c>
      <c r="I332" s="8">
        <v>0.4</v>
      </c>
      <c r="J332" s="9">
        <v>2500</v>
      </c>
      <c r="K332" s="10">
        <f t="shared" si="2"/>
        <v>1000</v>
      </c>
      <c r="L332" s="10">
        <f t="shared" si="3"/>
        <v>350</v>
      </c>
      <c r="M332" s="11">
        <v>0.35</v>
      </c>
      <c r="O332" s="14"/>
      <c r="P332" s="12"/>
    </row>
    <row r="333" spans="1:16" ht="15.75" customHeight="1">
      <c r="A333" s="1"/>
      <c r="B333" s="6" t="s">
        <v>14</v>
      </c>
      <c r="C333" s="6">
        <v>1185732</v>
      </c>
      <c r="D333" s="7">
        <v>44391</v>
      </c>
      <c r="E333" s="6" t="s">
        <v>33</v>
      </c>
      <c r="F333" s="6" t="s">
        <v>34</v>
      </c>
      <c r="G333" s="6" t="s">
        <v>35</v>
      </c>
      <c r="H333" s="6" t="s">
        <v>20</v>
      </c>
      <c r="I333" s="8">
        <v>0.4</v>
      </c>
      <c r="J333" s="9">
        <v>2000</v>
      </c>
      <c r="K333" s="10">
        <f t="shared" si="2"/>
        <v>800</v>
      </c>
      <c r="L333" s="10">
        <f t="shared" si="3"/>
        <v>320</v>
      </c>
      <c r="M333" s="11">
        <v>0.4</v>
      </c>
      <c r="O333" s="14"/>
      <c r="P333" s="12"/>
    </row>
    <row r="334" spans="1:16" ht="15.75" customHeight="1">
      <c r="A334" s="1"/>
      <c r="B334" s="6" t="s">
        <v>14</v>
      </c>
      <c r="C334" s="6">
        <v>1185732</v>
      </c>
      <c r="D334" s="7">
        <v>44391</v>
      </c>
      <c r="E334" s="6" t="s">
        <v>33</v>
      </c>
      <c r="F334" s="6" t="s">
        <v>34</v>
      </c>
      <c r="G334" s="6" t="s">
        <v>35</v>
      </c>
      <c r="H334" s="6" t="s">
        <v>21</v>
      </c>
      <c r="I334" s="8">
        <v>0.5</v>
      </c>
      <c r="J334" s="9">
        <v>2250</v>
      </c>
      <c r="K334" s="10">
        <f t="shared" si="2"/>
        <v>1125</v>
      </c>
      <c r="L334" s="10">
        <f t="shared" si="3"/>
        <v>393.75</v>
      </c>
      <c r="M334" s="11">
        <v>0.35</v>
      </c>
      <c r="O334" s="14"/>
      <c r="P334" s="12"/>
    </row>
    <row r="335" spans="1:16" ht="15.75" customHeight="1">
      <c r="A335" s="1"/>
      <c r="B335" s="6" t="s">
        <v>14</v>
      </c>
      <c r="C335" s="6">
        <v>1185732</v>
      </c>
      <c r="D335" s="7">
        <v>44391</v>
      </c>
      <c r="E335" s="6" t="s">
        <v>33</v>
      </c>
      <c r="F335" s="6" t="s">
        <v>34</v>
      </c>
      <c r="G335" s="6" t="s">
        <v>35</v>
      </c>
      <c r="H335" s="6" t="s">
        <v>22</v>
      </c>
      <c r="I335" s="8">
        <v>0.55000000000000004</v>
      </c>
      <c r="J335" s="9">
        <v>4000</v>
      </c>
      <c r="K335" s="10">
        <f t="shared" si="2"/>
        <v>2200</v>
      </c>
      <c r="L335" s="10">
        <f t="shared" si="3"/>
        <v>1100</v>
      </c>
      <c r="M335" s="11">
        <v>0.5</v>
      </c>
      <c r="O335" s="14"/>
      <c r="P335" s="12"/>
    </row>
    <row r="336" spans="1:16" ht="15.75" customHeight="1">
      <c r="A336" s="1"/>
      <c r="B336" s="6" t="s">
        <v>14</v>
      </c>
      <c r="C336" s="6">
        <v>1185732</v>
      </c>
      <c r="D336" s="7">
        <v>44423</v>
      </c>
      <c r="E336" s="6" t="s">
        <v>33</v>
      </c>
      <c r="F336" s="6" t="s">
        <v>34</v>
      </c>
      <c r="G336" s="6" t="s">
        <v>35</v>
      </c>
      <c r="H336" s="6" t="s">
        <v>17</v>
      </c>
      <c r="I336" s="8">
        <v>0.5</v>
      </c>
      <c r="J336" s="9">
        <v>5500</v>
      </c>
      <c r="K336" s="10">
        <f t="shared" si="2"/>
        <v>2750</v>
      </c>
      <c r="L336" s="10">
        <f t="shared" si="3"/>
        <v>1100</v>
      </c>
      <c r="M336" s="11">
        <v>0.4</v>
      </c>
      <c r="O336" s="14"/>
      <c r="P336" s="12"/>
    </row>
    <row r="337" spans="1:16" ht="15.75" customHeight="1">
      <c r="A337" s="1"/>
      <c r="B337" s="6" t="s">
        <v>14</v>
      </c>
      <c r="C337" s="6">
        <v>1185732</v>
      </c>
      <c r="D337" s="7">
        <v>44423</v>
      </c>
      <c r="E337" s="6" t="s">
        <v>33</v>
      </c>
      <c r="F337" s="6" t="s">
        <v>34</v>
      </c>
      <c r="G337" s="6" t="s">
        <v>35</v>
      </c>
      <c r="H337" s="6" t="s">
        <v>18</v>
      </c>
      <c r="I337" s="8">
        <v>0.45000000000000007</v>
      </c>
      <c r="J337" s="9">
        <v>3250</v>
      </c>
      <c r="K337" s="10">
        <f t="shared" si="2"/>
        <v>1462.5000000000002</v>
      </c>
      <c r="L337" s="10">
        <f t="shared" si="3"/>
        <v>511.87500000000006</v>
      </c>
      <c r="M337" s="11">
        <v>0.35</v>
      </c>
      <c r="O337" s="14"/>
      <c r="P337" s="12"/>
    </row>
    <row r="338" spans="1:16" ht="15.75" customHeight="1">
      <c r="A338" s="1"/>
      <c r="B338" s="6" t="s">
        <v>14</v>
      </c>
      <c r="C338" s="6">
        <v>1185732</v>
      </c>
      <c r="D338" s="7">
        <v>44423</v>
      </c>
      <c r="E338" s="6" t="s">
        <v>33</v>
      </c>
      <c r="F338" s="6" t="s">
        <v>34</v>
      </c>
      <c r="G338" s="6" t="s">
        <v>35</v>
      </c>
      <c r="H338" s="6" t="s">
        <v>19</v>
      </c>
      <c r="I338" s="8">
        <v>0.4</v>
      </c>
      <c r="J338" s="9">
        <v>2500</v>
      </c>
      <c r="K338" s="10">
        <f t="shared" si="2"/>
        <v>1000</v>
      </c>
      <c r="L338" s="10">
        <f t="shared" si="3"/>
        <v>350</v>
      </c>
      <c r="M338" s="11">
        <v>0.35</v>
      </c>
      <c r="O338" s="14"/>
      <c r="P338" s="12"/>
    </row>
    <row r="339" spans="1:16" ht="15.75" customHeight="1">
      <c r="A339" s="1"/>
      <c r="B339" s="6" t="s">
        <v>14</v>
      </c>
      <c r="C339" s="6">
        <v>1185732</v>
      </c>
      <c r="D339" s="7">
        <v>44423</v>
      </c>
      <c r="E339" s="6" t="s">
        <v>33</v>
      </c>
      <c r="F339" s="6" t="s">
        <v>34</v>
      </c>
      <c r="G339" s="6" t="s">
        <v>35</v>
      </c>
      <c r="H339" s="6" t="s">
        <v>20</v>
      </c>
      <c r="I339" s="8">
        <v>0.4</v>
      </c>
      <c r="J339" s="9">
        <v>2250</v>
      </c>
      <c r="K339" s="10">
        <f t="shared" si="2"/>
        <v>900</v>
      </c>
      <c r="L339" s="10">
        <f t="shared" si="3"/>
        <v>360</v>
      </c>
      <c r="M339" s="11">
        <v>0.4</v>
      </c>
      <c r="O339" s="14"/>
      <c r="P339" s="12"/>
    </row>
    <row r="340" spans="1:16" ht="15.75" customHeight="1">
      <c r="A340" s="1"/>
      <c r="B340" s="6" t="s">
        <v>14</v>
      </c>
      <c r="C340" s="6">
        <v>1185732</v>
      </c>
      <c r="D340" s="7">
        <v>44423</v>
      </c>
      <c r="E340" s="6" t="s">
        <v>33</v>
      </c>
      <c r="F340" s="6" t="s">
        <v>34</v>
      </c>
      <c r="G340" s="6" t="s">
        <v>35</v>
      </c>
      <c r="H340" s="6" t="s">
        <v>21</v>
      </c>
      <c r="I340" s="8">
        <v>0.5</v>
      </c>
      <c r="J340" s="9">
        <v>2000</v>
      </c>
      <c r="K340" s="10">
        <f t="shared" si="2"/>
        <v>1000</v>
      </c>
      <c r="L340" s="10">
        <f t="shared" si="3"/>
        <v>350</v>
      </c>
      <c r="M340" s="11">
        <v>0.35</v>
      </c>
      <c r="O340" s="14"/>
      <c r="P340" s="12"/>
    </row>
    <row r="341" spans="1:16" ht="15.75" customHeight="1">
      <c r="A341" s="1"/>
      <c r="B341" s="6" t="s">
        <v>14</v>
      </c>
      <c r="C341" s="6">
        <v>1185732</v>
      </c>
      <c r="D341" s="7">
        <v>44423</v>
      </c>
      <c r="E341" s="6" t="s">
        <v>33</v>
      </c>
      <c r="F341" s="6" t="s">
        <v>34</v>
      </c>
      <c r="G341" s="6" t="s">
        <v>35</v>
      </c>
      <c r="H341" s="6" t="s">
        <v>22</v>
      </c>
      <c r="I341" s="8">
        <v>0.55000000000000004</v>
      </c>
      <c r="J341" s="9">
        <v>3750</v>
      </c>
      <c r="K341" s="10">
        <f t="shared" si="2"/>
        <v>2062.5</v>
      </c>
      <c r="L341" s="10">
        <f t="shared" si="3"/>
        <v>1031.25</v>
      </c>
      <c r="M341" s="11">
        <v>0.5</v>
      </c>
      <c r="O341" s="14"/>
      <c r="P341" s="12"/>
    </row>
    <row r="342" spans="1:16" ht="15.75" customHeight="1">
      <c r="A342" s="1"/>
      <c r="B342" s="6" t="s">
        <v>14</v>
      </c>
      <c r="C342" s="6">
        <v>1185732</v>
      </c>
      <c r="D342" s="7">
        <v>44455</v>
      </c>
      <c r="E342" s="6" t="s">
        <v>33</v>
      </c>
      <c r="F342" s="6" t="s">
        <v>34</v>
      </c>
      <c r="G342" s="6" t="s">
        <v>35</v>
      </c>
      <c r="H342" s="6" t="s">
        <v>17</v>
      </c>
      <c r="I342" s="8">
        <v>0.5</v>
      </c>
      <c r="J342" s="9">
        <v>5000</v>
      </c>
      <c r="K342" s="10">
        <f t="shared" si="2"/>
        <v>2500</v>
      </c>
      <c r="L342" s="10">
        <f t="shared" si="3"/>
        <v>1000</v>
      </c>
      <c r="M342" s="11">
        <v>0.4</v>
      </c>
      <c r="O342" s="14"/>
      <c r="P342" s="12"/>
    </row>
    <row r="343" spans="1:16" ht="15.75" customHeight="1">
      <c r="A343" s="1"/>
      <c r="B343" s="6" t="s">
        <v>14</v>
      </c>
      <c r="C343" s="6">
        <v>1185732</v>
      </c>
      <c r="D343" s="7">
        <v>44455</v>
      </c>
      <c r="E343" s="6" t="s">
        <v>33</v>
      </c>
      <c r="F343" s="6" t="s">
        <v>34</v>
      </c>
      <c r="G343" s="6" t="s">
        <v>35</v>
      </c>
      <c r="H343" s="6" t="s">
        <v>18</v>
      </c>
      <c r="I343" s="8">
        <v>0.45000000000000007</v>
      </c>
      <c r="J343" s="9">
        <v>3000</v>
      </c>
      <c r="K343" s="10">
        <f t="shared" si="2"/>
        <v>1350.0000000000002</v>
      </c>
      <c r="L343" s="10">
        <f t="shared" si="3"/>
        <v>472.50000000000006</v>
      </c>
      <c r="M343" s="11">
        <v>0.35</v>
      </c>
      <c r="O343" s="14"/>
      <c r="P343" s="12"/>
    </row>
    <row r="344" spans="1:16" ht="15.75" customHeight="1">
      <c r="A344" s="1"/>
      <c r="B344" s="6" t="s">
        <v>14</v>
      </c>
      <c r="C344" s="6">
        <v>1185732</v>
      </c>
      <c r="D344" s="7">
        <v>44455</v>
      </c>
      <c r="E344" s="6" t="s">
        <v>33</v>
      </c>
      <c r="F344" s="6" t="s">
        <v>34</v>
      </c>
      <c r="G344" s="6" t="s">
        <v>35</v>
      </c>
      <c r="H344" s="6" t="s">
        <v>19</v>
      </c>
      <c r="I344" s="8">
        <v>0.4</v>
      </c>
      <c r="J344" s="9">
        <v>2000</v>
      </c>
      <c r="K344" s="10">
        <f t="shared" si="2"/>
        <v>800</v>
      </c>
      <c r="L344" s="10">
        <f t="shared" si="3"/>
        <v>280</v>
      </c>
      <c r="M344" s="11">
        <v>0.35</v>
      </c>
      <c r="O344" s="14"/>
      <c r="P344" s="12"/>
    </row>
    <row r="345" spans="1:16" ht="15.75" customHeight="1">
      <c r="A345" s="1"/>
      <c r="B345" s="6" t="s">
        <v>14</v>
      </c>
      <c r="C345" s="6">
        <v>1185732</v>
      </c>
      <c r="D345" s="7">
        <v>44455</v>
      </c>
      <c r="E345" s="6" t="s">
        <v>33</v>
      </c>
      <c r="F345" s="6" t="s">
        <v>34</v>
      </c>
      <c r="G345" s="6" t="s">
        <v>35</v>
      </c>
      <c r="H345" s="6" t="s">
        <v>20</v>
      </c>
      <c r="I345" s="8">
        <v>0.4</v>
      </c>
      <c r="J345" s="9">
        <v>1750</v>
      </c>
      <c r="K345" s="10">
        <f t="shared" si="2"/>
        <v>700</v>
      </c>
      <c r="L345" s="10">
        <f t="shared" si="3"/>
        <v>280</v>
      </c>
      <c r="M345" s="11">
        <v>0.4</v>
      </c>
      <c r="O345" s="14"/>
      <c r="P345" s="12"/>
    </row>
    <row r="346" spans="1:16" ht="15.75" customHeight="1">
      <c r="A346" s="1"/>
      <c r="B346" s="6" t="s">
        <v>14</v>
      </c>
      <c r="C346" s="6">
        <v>1185732</v>
      </c>
      <c r="D346" s="7">
        <v>44455</v>
      </c>
      <c r="E346" s="6" t="s">
        <v>33</v>
      </c>
      <c r="F346" s="6" t="s">
        <v>34</v>
      </c>
      <c r="G346" s="6" t="s">
        <v>35</v>
      </c>
      <c r="H346" s="6" t="s">
        <v>21</v>
      </c>
      <c r="I346" s="8">
        <v>0.5</v>
      </c>
      <c r="J346" s="9">
        <v>1750</v>
      </c>
      <c r="K346" s="10">
        <f t="shared" si="2"/>
        <v>875</v>
      </c>
      <c r="L346" s="10">
        <f t="shared" si="3"/>
        <v>306.25</v>
      </c>
      <c r="M346" s="11">
        <v>0.35</v>
      </c>
      <c r="O346" s="14"/>
      <c r="P346" s="12"/>
    </row>
    <row r="347" spans="1:16" ht="15.75" customHeight="1">
      <c r="A347" s="1"/>
      <c r="B347" s="6" t="s">
        <v>14</v>
      </c>
      <c r="C347" s="6">
        <v>1185732</v>
      </c>
      <c r="D347" s="7">
        <v>44455</v>
      </c>
      <c r="E347" s="6" t="s">
        <v>33</v>
      </c>
      <c r="F347" s="6" t="s">
        <v>34</v>
      </c>
      <c r="G347" s="6" t="s">
        <v>35</v>
      </c>
      <c r="H347" s="6" t="s">
        <v>22</v>
      </c>
      <c r="I347" s="8">
        <v>0.55000000000000004</v>
      </c>
      <c r="J347" s="9">
        <v>2500</v>
      </c>
      <c r="K347" s="10">
        <f t="shared" si="2"/>
        <v>1375</v>
      </c>
      <c r="L347" s="10">
        <f t="shared" si="3"/>
        <v>687.5</v>
      </c>
      <c r="M347" s="11">
        <v>0.5</v>
      </c>
      <c r="O347" s="14"/>
      <c r="P347" s="12"/>
    </row>
    <row r="348" spans="1:16" ht="15.75" customHeight="1">
      <c r="A348" s="1"/>
      <c r="B348" s="6" t="s">
        <v>14</v>
      </c>
      <c r="C348" s="6">
        <v>1185732</v>
      </c>
      <c r="D348" s="7">
        <v>44484</v>
      </c>
      <c r="E348" s="6" t="s">
        <v>33</v>
      </c>
      <c r="F348" s="6" t="s">
        <v>34</v>
      </c>
      <c r="G348" s="6" t="s">
        <v>35</v>
      </c>
      <c r="H348" s="6" t="s">
        <v>17</v>
      </c>
      <c r="I348" s="8">
        <v>0.6</v>
      </c>
      <c r="J348" s="9">
        <v>4250</v>
      </c>
      <c r="K348" s="10">
        <f t="shared" si="2"/>
        <v>2550</v>
      </c>
      <c r="L348" s="10">
        <f t="shared" si="3"/>
        <v>1020</v>
      </c>
      <c r="M348" s="11">
        <v>0.4</v>
      </c>
      <c r="O348" s="14"/>
      <c r="P348" s="12"/>
    </row>
    <row r="349" spans="1:16" ht="15.75" customHeight="1">
      <c r="A349" s="1"/>
      <c r="B349" s="6" t="s">
        <v>14</v>
      </c>
      <c r="C349" s="6">
        <v>1185732</v>
      </c>
      <c r="D349" s="7">
        <v>44484</v>
      </c>
      <c r="E349" s="6" t="s">
        <v>33</v>
      </c>
      <c r="F349" s="6" t="s">
        <v>34</v>
      </c>
      <c r="G349" s="6" t="s">
        <v>35</v>
      </c>
      <c r="H349" s="6" t="s">
        <v>18</v>
      </c>
      <c r="I349" s="8">
        <v>0.5</v>
      </c>
      <c r="J349" s="9">
        <v>2500</v>
      </c>
      <c r="K349" s="10">
        <f t="shared" si="2"/>
        <v>1250</v>
      </c>
      <c r="L349" s="10">
        <f t="shared" si="3"/>
        <v>437.5</v>
      </c>
      <c r="M349" s="11">
        <v>0.35</v>
      </c>
      <c r="O349" s="14"/>
      <c r="P349" s="12"/>
    </row>
    <row r="350" spans="1:16" ht="15.75" customHeight="1">
      <c r="A350" s="1"/>
      <c r="B350" s="6" t="s">
        <v>14</v>
      </c>
      <c r="C350" s="6">
        <v>1185732</v>
      </c>
      <c r="D350" s="7">
        <v>44484</v>
      </c>
      <c r="E350" s="6" t="s">
        <v>33</v>
      </c>
      <c r="F350" s="6" t="s">
        <v>34</v>
      </c>
      <c r="G350" s="6" t="s">
        <v>35</v>
      </c>
      <c r="H350" s="6" t="s">
        <v>19</v>
      </c>
      <c r="I350" s="8">
        <v>0.5</v>
      </c>
      <c r="J350" s="9">
        <v>1500</v>
      </c>
      <c r="K350" s="10">
        <f t="shared" si="2"/>
        <v>750</v>
      </c>
      <c r="L350" s="10">
        <f t="shared" si="3"/>
        <v>262.5</v>
      </c>
      <c r="M350" s="11">
        <v>0.35</v>
      </c>
      <c r="O350" s="14"/>
      <c r="P350" s="12"/>
    </row>
    <row r="351" spans="1:16" ht="15.75" customHeight="1">
      <c r="A351" s="1"/>
      <c r="B351" s="6" t="s">
        <v>14</v>
      </c>
      <c r="C351" s="6">
        <v>1185732</v>
      </c>
      <c r="D351" s="7">
        <v>44484</v>
      </c>
      <c r="E351" s="6" t="s">
        <v>33</v>
      </c>
      <c r="F351" s="6" t="s">
        <v>34</v>
      </c>
      <c r="G351" s="6" t="s">
        <v>35</v>
      </c>
      <c r="H351" s="6" t="s">
        <v>20</v>
      </c>
      <c r="I351" s="8">
        <v>0.5</v>
      </c>
      <c r="J351" s="9">
        <v>1250</v>
      </c>
      <c r="K351" s="10">
        <f t="shared" si="2"/>
        <v>625</v>
      </c>
      <c r="L351" s="10">
        <f t="shared" si="3"/>
        <v>250</v>
      </c>
      <c r="M351" s="11">
        <v>0.4</v>
      </c>
      <c r="O351" s="14"/>
      <c r="P351" s="12"/>
    </row>
    <row r="352" spans="1:16" ht="15.75" customHeight="1">
      <c r="A352" s="1"/>
      <c r="B352" s="6" t="s">
        <v>14</v>
      </c>
      <c r="C352" s="6">
        <v>1185732</v>
      </c>
      <c r="D352" s="7">
        <v>44484</v>
      </c>
      <c r="E352" s="6" t="s">
        <v>33</v>
      </c>
      <c r="F352" s="6" t="s">
        <v>34</v>
      </c>
      <c r="G352" s="6" t="s">
        <v>35</v>
      </c>
      <c r="H352" s="6" t="s">
        <v>21</v>
      </c>
      <c r="I352" s="8">
        <v>0.6</v>
      </c>
      <c r="J352" s="9">
        <v>1250</v>
      </c>
      <c r="K352" s="10">
        <f t="shared" si="2"/>
        <v>750</v>
      </c>
      <c r="L352" s="10">
        <f t="shared" si="3"/>
        <v>262.5</v>
      </c>
      <c r="M352" s="11">
        <v>0.35</v>
      </c>
      <c r="O352" s="14"/>
      <c r="P352" s="12"/>
    </row>
    <row r="353" spans="1:16" ht="15.75" customHeight="1">
      <c r="A353" s="1"/>
      <c r="B353" s="6" t="s">
        <v>14</v>
      </c>
      <c r="C353" s="6">
        <v>1185732</v>
      </c>
      <c r="D353" s="7">
        <v>44484</v>
      </c>
      <c r="E353" s="6" t="s">
        <v>33</v>
      </c>
      <c r="F353" s="6" t="s">
        <v>34</v>
      </c>
      <c r="G353" s="6" t="s">
        <v>35</v>
      </c>
      <c r="H353" s="6" t="s">
        <v>22</v>
      </c>
      <c r="I353" s="8">
        <v>0.64999999999999991</v>
      </c>
      <c r="J353" s="9">
        <v>2500</v>
      </c>
      <c r="K353" s="10">
        <f t="shared" si="2"/>
        <v>1624.9999999999998</v>
      </c>
      <c r="L353" s="10">
        <f t="shared" si="3"/>
        <v>812.49999999999989</v>
      </c>
      <c r="M353" s="11">
        <v>0.5</v>
      </c>
      <c r="O353" s="14"/>
      <c r="P353" s="12"/>
    </row>
    <row r="354" spans="1:16" ht="15.75" customHeight="1">
      <c r="A354" s="1"/>
      <c r="B354" s="6" t="s">
        <v>14</v>
      </c>
      <c r="C354" s="6">
        <v>1185732</v>
      </c>
      <c r="D354" s="7">
        <v>44515</v>
      </c>
      <c r="E354" s="6" t="s">
        <v>33</v>
      </c>
      <c r="F354" s="6" t="s">
        <v>34</v>
      </c>
      <c r="G354" s="6" t="s">
        <v>35</v>
      </c>
      <c r="H354" s="6" t="s">
        <v>17</v>
      </c>
      <c r="I354" s="8">
        <v>0.6</v>
      </c>
      <c r="J354" s="9">
        <v>4000</v>
      </c>
      <c r="K354" s="10">
        <f t="shared" si="2"/>
        <v>2400</v>
      </c>
      <c r="L354" s="10">
        <f t="shared" si="3"/>
        <v>960</v>
      </c>
      <c r="M354" s="11">
        <v>0.4</v>
      </c>
      <c r="O354" s="14"/>
      <c r="P354" s="12"/>
    </row>
    <row r="355" spans="1:16" ht="15.75" customHeight="1">
      <c r="A355" s="1"/>
      <c r="B355" s="6" t="s">
        <v>14</v>
      </c>
      <c r="C355" s="6">
        <v>1185732</v>
      </c>
      <c r="D355" s="7">
        <v>44515</v>
      </c>
      <c r="E355" s="6" t="s">
        <v>33</v>
      </c>
      <c r="F355" s="6" t="s">
        <v>34</v>
      </c>
      <c r="G355" s="6" t="s">
        <v>35</v>
      </c>
      <c r="H355" s="6" t="s">
        <v>18</v>
      </c>
      <c r="I355" s="8">
        <v>0.5</v>
      </c>
      <c r="J355" s="9">
        <v>2500</v>
      </c>
      <c r="K355" s="10">
        <f t="shared" si="2"/>
        <v>1250</v>
      </c>
      <c r="L355" s="10">
        <f t="shared" si="3"/>
        <v>437.5</v>
      </c>
      <c r="M355" s="11">
        <v>0.35</v>
      </c>
      <c r="O355" s="14"/>
      <c r="P355" s="12"/>
    </row>
    <row r="356" spans="1:16" ht="15.75" customHeight="1">
      <c r="A356" s="1"/>
      <c r="B356" s="6" t="s">
        <v>14</v>
      </c>
      <c r="C356" s="6">
        <v>1185732</v>
      </c>
      <c r="D356" s="7">
        <v>44515</v>
      </c>
      <c r="E356" s="6" t="s">
        <v>33</v>
      </c>
      <c r="F356" s="6" t="s">
        <v>34</v>
      </c>
      <c r="G356" s="6" t="s">
        <v>35</v>
      </c>
      <c r="H356" s="6" t="s">
        <v>19</v>
      </c>
      <c r="I356" s="8">
        <v>0.5</v>
      </c>
      <c r="J356" s="9">
        <v>1950</v>
      </c>
      <c r="K356" s="10">
        <f t="shared" si="2"/>
        <v>975</v>
      </c>
      <c r="L356" s="10">
        <f t="shared" si="3"/>
        <v>341.25</v>
      </c>
      <c r="M356" s="11">
        <v>0.35</v>
      </c>
      <c r="O356" s="14"/>
      <c r="P356" s="12"/>
    </row>
    <row r="357" spans="1:16" ht="15.75" customHeight="1">
      <c r="A357" s="1"/>
      <c r="B357" s="6" t="s">
        <v>14</v>
      </c>
      <c r="C357" s="6">
        <v>1185732</v>
      </c>
      <c r="D357" s="7">
        <v>44515</v>
      </c>
      <c r="E357" s="6" t="s">
        <v>33</v>
      </c>
      <c r="F357" s="6" t="s">
        <v>34</v>
      </c>
      <c r="G357" s="6" t="s">
        <v>35</v>
      </c>
      <c r="H357" s="6" t="s">
        <v>20</v>
      </c>
      <c r="I357" s="8">
        <v>0.5</v>
      </c>
      <c r="J357" s="9">
        <v>1750</v>
      </c>
      <c r="K357" s="10">
        <f t="shared" si="2"/>
        <v>875</v>
      </c>
      <c r="L357" s="10">
        <f t="shared" si="3"/>
        <v>350</v>
      </c>
      <c r="M357" s="11">
        <v>0.4</v>
      </c>
      <c r="O357" s="14"/>
      <c r="P357" s="12"/>
    </row>
    <row r="358" spans="1:16" ht="15.75" customHeight="1">
      <c r="A358" s="1"/>
      <c r="B358" s="6" t="s">
        <v>14</v>
      </c>
      <c r="C358" s="6">
        <v>1185732</v>
      </c>
      <c r="D358" s="7">
        <v>44515</v>
      </c>
      <c r="E358" s="6" t="s">
        <v>33</v>
      </c>
      <c r="F358" s="6" t="s">
        <v>34</v>
      </c>
      <c r="G358" s="6" t="s">
        <v>35</v>
      </c>
      <c r="H358" s="6" t="s">
        <v>21</v>
      </c>
      <c r="I358" s="8">
        <v>0.6</v>
      </c>
      <c r="J358" s="9">
        <v>1500</v>
      </c>
      <c r="K358" s="10">
        <f t="shared" si="2"/>
        <v>900</v>
      </c>
      <c r="L358" s="10">
        <f t="shared" si="3"/>
        <v>315</v>
      </c>
      <c r="M358" s="11">
        <v>0.35</v>
      </c>
      <c r="O358" s="14"/>
      <c r="P358" s="12"/>
    </row>
    <row r="359" spans="1:16" ht="15.75" customHeight="1">
      <c r="A359" s="1"/>
      <c r="B359" s="6" t="s">
        <v>14</v>
      </c>
      <c r="C359" s="6">
        <v>1185732</v>
      </c>
      <c r="D359" s="7">
        <v>44515</v>
      </c>
      <c r="E359" s="6" t="s">
        <v>33</v>
      </c>
      <c r="F359" s="6" t="s">
        <v>34</v>
      </c>
      <c r="G359" s="6" t="s">
        <v>35</v>
      </c>
      <c r="H359" s="6" t="s">
        <v>22</v>
      </c>
      <c r="I359" s="8">
        <v>0.64999999999999991</v>
      </c>
      <c r="J359" s="9">
        <v>2500</v>
      </c>
      <c r="K359" s="10">
        <f t="shared" si="2"/>
        <v>1624.9999999999998</v>
      </c>
      <c r="L359" s="10">
        <f t="shared" si="3"/>
        <v>812.49999999999989</v>
      </c>
      <c r="M359" s="11">
        <v>0.5</v>
      </c>
      <c r="O359" s="14"/>
      <c r="P359" s="12"/>
    </row>
    <row r="360" spans="1:16" ht="15.75" customHeight="1">
      <c r="A360" s="1"/>
      <c r="B360" s="6" t="s">
        <v>14</v>
      </c>
      <c r="C360" s="6">
        <v>1185732</v>
      </c>
      <c r="D360" s="7">
        <v>44544</v>
      </c>
      <c r="E360" s="6" t="s">
        <v>33</v>
      </c>
      <c r="F360" s="6" t="s">
        <v>34</v>
      </c>
      <c r="G360" s="6" t="s">
        <v>35</v>
      </c>
      <c r="H360" s="6" t="s">
        <v>17</v>
      </c>
      <c r="I360" s="8">
        <v>0.6</v>
      </c>
      <c r="J360" s="9">
        <v>5000</v>
      </c>
      <c r="K360" s="10">
        <f t="shared" si="2"/>
        <v>3000</v>
      </c>
      <c r="L360" s="10">
        <f t="shared" si="3"/>
        <v>1200</v>
      </c>
      <c r="M360" s="11">
        <v>0.4</v>
      </c>
      <c r="O360" s="14"/>
      <c r="P360" s="12"/>
    </row>
    <row r="361" spans="1:16" ht="15.75" customHeight="1">
      <c r="A361" s="1"/>
      <c r="B361" s="6" t="s">
        <v>14</v>
      </c>
      <c r="C361" s="6">
        <v>1185732</v>
      </c>
      <c r="D361" s="7">
        <v>44544</v>
      </c>
      <c r="E361" s="6" t="s">
        <v>33</v>
      </c>
      <c r="F361" s="6" t="s">
        <v>34</v>
      </c>
      <c r="G361" s="6" t="s">
        <v>35</v>
      </c>
      <c r="H361" s="6" t="s">
        <v>18</v>
      </c>
      <c r="I361" s="8">
        <v>0.5</v>
      </c>
      <c r="J361" s="9">
        <v>3000</v>
      </c>
      <c r="K361" s="10">
        <f t="shared" si="2"/>
        <v>1500</v>
      </c>
      <c r="L361" s="10">
        <f t="shared" si="3"/>
        <v>525</v>
      </c>
      <c r="M361" s="11">
        <v>0.35</v>
      </c>
      <c r="O361" s="14"/>
      <c r="P361" s="12"/>
    </row>
    <row r="362" spans="1:16" ht="15.75" customHeight="1">
      <c r="A362" s="1"/>
      <c r="B362" s="6" t="s">
        <v>14</v>
      </c>
      <c r="C362" s="6">
        <v>1185732</v>
      </c>
      <c r="D362" s="7">
        <v>44544</v>
      </c>
      <c r="E362" s="6" t="s">
        <v>33</v>
      </c>
      <c r="F362" s="6" t="s">
        <v>34</v>
      </c>
      <c r="G362" s="6" t="s">
        <v>35</v>
      </c>
      <c r="H362" s="6" t="s">
        <v>19</v>
      </c>
      <c r="I362" s="8">
        <v>0.5</v>
      </c>
      <c r="J362" s="9">
        <v>2500</v>
      </c>
      <c r="K362" s="10">
        <f t="shared" si="2"/>
        <v>1250</v>
      </c>
      <c r="L362" s="10">
        <f t="shared" si="3"/>
        <v>437.5</v>
      </c>
      <c r="M362" s="11">
        <v>0.35</v>
      </c>
      <c r="O362" s="14"/>
      <c r="P362" s="12"/>
    </row>
    <row r="363" spans="1:16" ht="15.75" customHeight="1">
      <c r="A363" s="1"/>
      <c r="B363" s="6" t="s">
        <v>14</v>
      </c>
      <c r="C363" s="6">
        <v>1185732</v>
      </c>
      <c r="D363" s="7">
        <v>44544</v>
      </c>
      <c r="E363" s="6" t="s">
        <v>33</v>
      </c>
      <c r="F363" s="6" t="s">
        <v>34</v>
      </c>
      <c r="G363" s="6" t="s">
        <v>35</v>
      </c>
      <c r="H363" s="6" t="s">
        <v>20</v>
      </c>
      <c r="I363" s="8">
        <v>0.5</v>
      </c>
      <c r="J363" s="9">
        <v>2000</v>
      </c>
      <c r="K363" s="10">
        <f t="shared" si="2"/>
        <v>1000</v>
      </c>
      <c r="L363" s="10">
        <f t="shared" si="3"/>
        <v>400</v>
      </c>
      <c r="M363" s="11">
        <v>0.4</v>
      </c>
      <c r="O363" s="14"/>
      <c r="P363" s="12"/>
    </row>
    <row r="364" spans="1:16" ht="15.75" customHeight="1">
      <c r="A364" s="1"/>
      <c r="B364" s="6" t="s">
        <v>14</v>
      </c>
      <c r="C364" s="6">
        <v>1185732</v>
      </c>
      <c r="D364" s="7">
        <v>44544</v>
      </c>
      <c r="E364" s="6" t="s">
        <v>33</v>
      </c>
      <c r="F364" s="6" t="s">
        <v>34</v>
      </c>
      <c r="G364" s="6" t="s">
        <v>35</v>
      </c>
      <c r="H364" s="6" t="s">
        <v>21</v>
      </c>
      <c r="I364" s="8">
        <v>0.6</v>
      </c>
      <c r="J364" s="9">
        <v>2000</v>
      </c>
      <c r="K364" s="10">
        <f t="shared" si="2"/>
        <v>1200</v>
      </c>
      <c r="L364" s="10">
        <f t="shared" si="3"/>
        <v>420</v>
      </c>
      <c r="M364" s="11">
        <v>0.35</v>
      </c>
      <c r="O364" s="14"/>
      <c r="P364" s="12"/>
    </row>
    <row r="365" spans="1:16" ht="15.75" customHeight="1">
      <c r="A365" s="1"/>
      <c r="B365" s="6" t="s">
        <v>14</v>
      </c>
      <c r="C365" s="6">
        <v>1185732</v>
      </c>
      <c r="D365" s="7">
        <v>44544</v>
      </c>
      <c r="E365" s="6" t="s">
        <v>33</v>
      </c>
      <c r="F365" s="6" t="s">
        <v>34</v>
      </c>
      <c r="G365" s="6" t="s">
        <v>35</v>
      </c>
      <c r="H365" s="6" t="s">
        <v>22</v>
      </c>
      <c r="I365" s="8">
        <v>0.64999999999999991</v>
      </c>
      <c r="J365" s="9">
        <v>3000</v>
      </c>
      <c r="K365" s="10">
        <f t="shared" si="2"/>
        <v>1949.9999999999998</v>
      </c>
      <c r="L365" s="10">
        <f t="shared" si="3"/>
        <v>974.99999999999989</v>
      </c>
      <c r="M365" s="11">
        <v>0.5</v>
      </c>
      <c r="O365" s="14"/>
      <c r="P365" s="12"/>
    </row>
    <row r="366" spans="1:16" ht="15.75" customHeight="1">
      <c r="A366" s="1"/>
      <c r="B366" s="6" t="s">
        <v>23</v>
      </c>
      <c r="C366" s="6">
        <v>1197831</v>
      </c>
      <c r="D366" s="7">
        <v>44198</v>
      </c>
      <c r="E366" s="6" t="s">
        <v>24</v>
      </c>
      <c r="F366" s="6" t="s">
        <v>25</v>
      </c>
      <c r="G366" s="6" t="s">
        <v>36</v>
      </c>
      <c r="H366" s="6" t="s">
        <v>17</v>
      </c>
      <c r="I366" s="8">
        <v>0.2</v>
      </c>
      <c r="J366" s="9">
        <v>7250</v>
      </c>
      <c r="K366" s="10">
        <f t="shared" si="2"/>
        <v>1450</v>
      </c>
      <c r="L366" s="10">
        <f t="shared" si="3"/>
        <v>435</v>
      </c>
      <c r="M366" s="11">
        <v>0.3</v>
      </c>
      <c r="O366" s="13"/>
      <c r="P366" s="12"/>
    </row>
    <row r="367" spans="1:16" ht="15.75" customHeight="1">
      <c r="A367" s="1"/>
      <c r="B367" s="6" t="s">
        <v>23</v>
      </c>
      <c r="C367" s="6">
        <v>1197831</v>
      </c>
      <c r="D367" s="7">
        <v>44198</v>
      </c>
      <c r="E367" s="6" t="s">
        <v>24</v>
      </c>
      <c r="F367" s="6" t="s">
        <v>25</v>
      </c>
      <c r="G367" s="6" t="s">
        <v>36</v>
      </c>
      <c r="H367" s="6" t="s">
        <v>18</v>
      </c>
      <c r="I367" s="8">
        <v>0.3</v>
      </c>
      <c r="J367" s="9">
        <v>7250</v>
      </c>
      <c r="K367" s="10">
        <f t="shared" si="2"/>
        <v>2175</v>
      </c>
      <c r="L367" s="10">
        <f t="shared" si="3"/>
        <v>652.5</v>
      </c>
      <c r="M367" s="11">
        <v>0.3</v>
      </c>
      <c r="O367" s="13"/>
      <c r="P367" s="12"/>
    </row>
    <row r="368" spans="1:16" ht="15.75" customHeight="1">
      <c r="A368" s="1"/>
      <c r="B368" s="6" t="s">
        <v>23</v>
      </c>
      <c r="C368" s="6">
        <v>1197831</v>
      </c>
      <c r="D368" s="7">
        <v>44198</v>
      </c>
      <c r="E368" s="6" t="s">
        <v>24</v>
      </c>
      <c r="F368" s="6" t="s">
        <v>25</v>
      </c>
      <c r="G368" s="6" t="s">
        <v>36</v>
      </c>
      <c r="H368" s="6" t="s">
        <v>19</v>
      </c>
      <c r="I368" s="8">
        <v>0.3</v>
      </c>
      <c r="J368" s="9">
        <v>5250</v>
      </c>
      <c r="K368" s="10">
        <f t="shared" si="2"/>
        <v>1575</v>
      </c>
      <c r="L368" s="10">
        <f t="shared" si="3"/>
        <v>472.5</v>
      </c>
      <c r="M368" s="11">
        <v>0.3</v>
      </c>
      <c r="O368" s="13"/>
      <c r="P368" s="12"/>
    </row>
    <row r="369" spans="1:16" ht="15.75" customHeight="1">
      <c r="A369" s="1"/>
      <c r="B369" s="6" t="s">
        <v>23</v>
      </c>
      <c r="C369" s="6">
        <v>1197831</v>
      </c>
      <c r="D369" s="7">
        <v>44198</v>
      </c>
      <c r="E369" s="6" t="s">
        <v>24</v>
      </c>
      <c r="F369" s="6" t="s">
        <v>25</v>
      </c>
      <c r="G369" s="6" t="s">
        <v>36</v>
      </c>
      <c r="H369" s="6" t="s">
        <v>20</v>
      </c>
      <c r="I369" s="8">
        <v>0.35</v>
      </c>
      <c r="J369" s="9">
        <v>5250</v>
      </c>
      <c r="K369" s="10">
        <f t="shared" si="2"/>
        <v>1837.4999999999998</v>
      </c>
      <c r="L369" s="10">
        <f t="shared" si="3"/>
        <v>735</v>
      </c>
      <c r="M369" s="11">
        <v>0.4</v>
      </c>
      <c r="O369" s="13"/>
      <c r="P369" s="12"/>
    </row>
    <row r="370" spans="1:16" ht="15.75" customHeight="1">
      <c r="A370" s="1"/>
      <c r="B370" s="6" t="s">
        <v>23</v>
      </c>
      <c r="C370" s="6">
        <v>1197831</v>
      </c>
      <c r="D370" s="7">
        <v>44198</v>
      </c>
      <c r="E370" s="6" t="s">
        <v>24</v>
      </c>
      <c r="F370" s="6" t="s">
        <v>25</v>
      </c>
      <c r="G370" s="6" t="s">
        <v>36</v>
      </c>
      <c r="H370" s="6" t="s">
        <v>21</v>
      </c>
      <c r="I370" s="8">
        <v>0.4</v>
      </c>
      <c r="J370" s="9">
        <v>3750</v>
      </c>
      <c r="K370" s="10">
        <f t="shared" si="2"/>
        <v>1500</v>
      </c>
      <c r="L370" s="10">
        <f t="shared" si="3"/>
        <v>375</v>
      </c>
      <c r="M370" s="11">
        <v>0.25</v>
      </c>
      <c r="O370" s="13"/>
      <c r="P370" s="12"/>
    </row>
    <row r="371" spans="1:16" ht="15.75" customHeight="1">
      <c r="A371" s="1"/>
      <c r="B371" s="6" t="s">
        <v>23</v>
      </c>
      <c r="C371" s="6">
        <v>1197831</v>
      </c>
      <c r="D371" s="7">
        <v>44198</v>
      </c>
      <c r="E371" s="6" t="s">
        <v>24</v>
      </c>
      <c r="F371" s="6" t="s">
        <v>25</v>
      </c>
      <c r="G371" s="6" t="s">
        <v>36</v>
      </c>
      <c r="H371" s="6" t="s">
        <v>22</v>
      </c>
      <c r="I371" s="8">
        <v>0.35</v>
      </c>
      <c r="J371" s="9">
        <v>5250</v>
      </c>
      <c r="K371" s="10">
        <f t="shared" si="2"/>
        <v>1837.4999999999998</v>
      </c>
      <c r="L371" s="10">
        <f t="shared" si="3"/>
        <v>826.87499999999989</v>
      </c>
      <c r="M371" s="11">
        <v>0.45</v>
      </c>
      <c r="O371" s="13"/>
      <c r="P371" s="12"/>
    </row>
    <row r="372" spans="1:16" ht="15.75" customHeight="1">
      <c r="A372" s="1"/>
      <c r="B372" s="6" t="s">
        <v>23</v>
      </c>
      <c r="C372" s="6">
        <v>1197831</v>
      </c>
      <c r="D372" s="7">
        <v>44228</v>
      </c>
      <c r="E372" s="6" t="s">
        <v>24</v>
      </c>
      <c r="F372" s="6" t="s">
        <v>25</v>
      </c>
      <c r="G372" s="6" t="s">
        <v>36</v>
      </c>
      <c r="H372" s="6" t="s">
        <v>17</v>
      </c>
      <c r="I372" s="8">
        <v>0.25</v>
      </c>
      <c r="J372" s="9">
        <v>6750</v>
      </c>
      <c r="K372" s="10">
        <f t="shared" si="2"/>
        <v>1687.5</v>
      </c>
      <c r="L372" s="10">
        <f t="shared" si="3"/>
        <v>506.25</v>
      </c>
      <c r="M372" s="11">
        <v>0.3</v>
      </c>
      <c r="O372" s="13"/>
      <c r="P372" s="12"/>
    </row>
    <row r="373" spans="1:16" ht="15.75" customHeight="1">
      <c r="A373" s="1"/>
      <c r="B373" s="6" t="s">
        <v>23</v>
      </c>
      <c r="C373" s="6">
        <v>1197831</v>
      </c>
      <c r="D373" s="7">
        <v>44228</v>
      </c>
      <c r="E373" s="6" t="s">
        <v>24</v>
      </c>
      <c r="F373" s="6" t="s">
        <v>25</v>
      </c>
      <c r="G373" s="6" t="s">
        <v>36</v>
      </c>
      <c r="H373" s="6" t="s">
        <v>18</v>
      </c>
      <c r="I373" s="8">
        <v>0.35</v>
      </c>
      <c r="J373" s="9">
        <v>6500</v>
      </c>
      <c r="K373" s="10">
        <f t="shared" si="2"/>
        <v>2275</v>
      </c>
      <c r="L373" s="10">
        <f t="shared" si="3"/>
        <v>682.5</v>
      </c>
      <c r="M373" s="11">
        <v>0.3</v>
      </c>
      <c r="O373" s="13"/>
      <c r="P373" s="12"/>
    </row>
    <row r="374" spans="1:16" ht="15.75" customHeight="1">
      <c r="A374" s="1"/>
      <c r="B374" s="6" t="s">
        <v>23</v>
      </c>
      <c r="C374" s="6">
        <v>1197831</v>
      </c>
      <c r="D374" s="7">
        <v>44228</v>
      </c>
      <c r="E374" s="6" t="s">
        <v>24</v>
      </c>
      <c r="F374" s="6" t="s">
        <v>25</v>
      </c>
      <c r="G374" s="6" t="s">
        <v>36</v>
      </c>
      <c r="H374" s="6" t="s">
        <v>19</v>
      </c>
      <c r="I374" s="8">
        <v>0.35</v>
      </c>
      <c r="J374" s="9">
        <v>4750</v>
      </c>
      <c r="K374" s="10">
        <f t="shared" si="2"/>
        <v>1662.5</v>
      </c>
      <c r="L374" s="10">
        <f t="shared" si="3"/>
        <v>498.75</v>
      </c>
      <c r="M374" s="11">
        <v>0.3</v>
      </c>
      <c r="O374" s="13"/>
      <c r="P374" s="12"/>
    </row>
    <row r="375" spans="1:16" ht="15.75" customHeight="1">
      <c r="A375" s="1"/>
      <c r="B375" s="6" t="s">
        <v>23</v>
      </c>
      <c r="C375" s="6">
        <v>1197831</v>
      </c>
      <c r="D375" s="7">
        <v>44228</v>
      </c>
      <c r="E375" s="6" t="s">
        <v>24</v>
      </c>
      <c r="F375" s="6" t="s">
        <v>25</v>
      </c>
      <c r="G375" s="6" t="s">
        <v>36</v>
      </c>
      <c r="H375" s="6" t="s">
        <v>20</v>
      </c>
      <c r="I375" s="8">
        <v>0.35</v>
      </c>
      <c r="J375" s="9">
        <v>4250</v>
      </c>
      <c r="K375" s="10">
        <f t="shared" si="2"/>
        <v>1487.5</v>
      </c>
      <c r="L375" s="10">
        <f t="shared" si="3"/>
        <v>595</v>
      </c>
      <c r="M375" s="11">
        <v>0.4</v>
      </c>
      <c r="O375" s="13"/>
      <c r="P375" s="12"/>
    </row>
    <row r="376" spans="1:16" ht="15.75" customHeight="1">
      <c r="A376" s="1"/>
      <c r="B376" s="6" t="s">
        <v>23</v>
      </c>
      <c r="C376" s="6">
        <v>1197831</v>
      </c>
      <c r="D376" s="7">
        <v>44228</v>
      </c>
      <c r="E376" s="6" t="s">
        <v>24</v>
      </c>
      <c r="F376" s="6" t="s">
        <v>25</v>
      </c>
      <c r="G376" s="6" t="s">
        <v>36</v>
      </c>
      <c r="H376" s="6" t="s">
        <v>21</v>
      </c>
      <c r="I376" s="8">
        <v>0.4</v>
      </c>
      <c r="J376" s="9">
        <v>3000</v>
      </c>
      <c r="K376" s="10">
        <f t="shared" si="2"/>
        <v>1200</v>
      </c>
      <c r="L376" s="10">
        <f t="shared" si="3"/>
        <v>300</v>
      </c>
      <c r="M376" s="11">
        <v>0.25</v>
      </c>
      <c r="O376" s="13"/>
      <c r="P376" s="12"/>
    </row>
    <row r="377" spans="1:16" ht="15.75" customHeight="1">
      <c r="A377" s="1"/>
      <c r="B377" s="6" t="s">
        <v>23</v>
      </c>
      <c r="C377" s="6">
        <v>1197831</v>
      </c>
      <c r="D377" s="7">
        <v>44228</v>
      </c>
      <c r="E377" s="6" t="s">
        <v>24</v>
      </c>
      <c r="F377" s="6" t="s">
        <v>25</v>
      </c>
      <c r="G377" s="6" t="s">
        <v>36</v>
      </c>
      <c r="H377" s="6" t="s">
        <v>22</v>
      </c>
      <c r="I377" s="8">
        <v>0.35</v>
      </c>
      <c r="J377" s="9">
        <v>5000</v>
      </c>
      <c r="K377" s="10">
        <f t="shared" si="2"/>
        <v>1750</v>
      </c>
      <c r="L377" s="10">
        <f t="shared" si="3"/>
        <v>787.5</v>
      </c>
      <c r="M377" s="11">
        <v>0.45</v>
      </c>
      <c r="O377" s="13"/>
      <c r="P377" s="12"/>
    </row>
    <row r="378" spans="1:16" ht="15.75" customHeight="1">
      <c r="A378" s="1"/>
      <c r="B378" s="6" t="s">
        <v>23</v>
      </c>
      <c r="C378" s="6">
        <v>1197831</v>
      </c>
      <c r="D378" s="7">
        <v>44258</v>
      </c>
      <c r="E378" s="6" t="s">
        <v>24</v>
      </c>
      <c r="F378" s="6" t="s">
        <v>25</v>
      </c>
      <c r="G378" s="6" t="s">
        <v>36</v>
      </c>
      <c r="H378" s="6" t="s">
        <v>17</v>
      </c>
      <c r="I378" s="8">
        <v>0.3</v>
      </c>
      <c r="J378" s="9">
        <v>6750</v>
      </c>
      <c r="K378" s="10">
        <f t="shared" si="2"/>
        <v>2025</v>
      </c>
      <c r="L378" s="10">
        <f t="shared" si="3"/>
        <v>708.75</v>
      </c>
      <c r="M378" s="11">
        <v>0.35</v>
      </c>
      <c r="O378" s="13"/>
      <c r="P378" s="12"/>
    </row>
    <row r="379" spans="1:16" ht="15.75" customHeight="1">
      <c r="A379" s="1"/>
      <c r="B379" s="6" t="s">
        <v>23</v>
      </c>
      <c r="C379" s="6">
        <v>1197831</v>
      </c>
      <c r="D379" s="7">
        <v>44258</v>
      </c>
      <c r="E379" s="6" t="s">
        <v>24</v>
      </c>
      <c r="F379" s="6" t="s">
        <v>25</v>
      </c>
      <c r="G379" s="6" t="s">
        <v>36</v>
      </c>
      <c r="H379" s="6" t="s">
        <v>18</v>
      </c>
      <c r="I379" s="8">
        <v>0.4</v>
      </c>
      <c r="J379" s="9">
        <v>6750</v>
      </c>
      <c r="K379" s="10">
        <f t="shared" si="2"/>
        <v>2700</v>
      </c>
      <c r="L379" s="10">
        <f t="shared" si="3"/>
        <v>944.99999999999989</v>
      </c>
      <c r="M379" s="11">
        <v>0.35</v>
      </c>
      <c r="O379" s="13"/>
      <c r="P379" s="12"/>
    </row>
    <row r="380" spans="1:16" ht="15.75" customHeight="1">
      <c r="A380" s="1"/>
      <c r="B380" s="6" t="s">
        <v>23</v>
      </c>
      <c r="C380" s="6">
        <v>1197831</v>
      </c>
      <c r="D380" s="7">
        <v>44258</v>
      </c>
      <c r="E380" s="6" t="s">
        <v>24</v>
      </c>
      <c r="F380" s="6" t="s">
        <v>25</v>
      </c>
      <c r="G380" s="6" t="s">
        <v>36</v>
      </c>
      <c r="H380" s="6" t="s">
        <v>19</v>
      </c>
      <c r="I380" s="8">
        <v>0.3</v>
      </c>
      <c r="J380" s="9">
        <v>5000</v>
      </c>
      <c r="K380" s="10">
        <f t="shared" si="2"/>
        <v>1500</v>
      </c>
      <c r="L380" s="10">
        <f t="shared" si="3"/>
        <v>525</v>
      </c>
      <c r="M380" s="11">
        <v>0.35</v>
      </c>
      <c r="O380" s="13"/>
      <c r="P380" s="12"/>
    </row>
    <row r="381" spans="1:16" ht="15.75" customHeight="1">
      <c r="A381" s="1"/>
      <c r="B381" s="6" t="s">
        <v>23</v>
      </c>
      <c r="C381" s="6">
        <v>1197831</v>
      </c>
      <c r="D381" s="7">
        <v>44258</v>
      </c>
      <c r="E381" s="6" t="s">
        <v>24</v>
      </c>
      <c r="F381" s="6" t="s">
        <v>25</v>
      </c>
      <c r="G381" s="6" t="s">
        <v>36</v>
      </c>
      <c r="H381" s="6" t="s">
        <v>20</v>
      </c>
      <c r="I381" s="8">
        <v>0.35000000000000003</v>
      </c>
      <c r="J381" s="9">
        <v>4000</v>
      </c>
      <c r="K381" s="10">
        <f t="shared" si="2"/>
        <v>1400.0000000000002</v>
      </c>
      <c r="L381" s="10">
        <f t="shared" si="3"/>
        <v>630.00000000000011</v>
      </c>
      <c r="M381" s="11">
        <v>0.45</v>
      </c>
      <c r="O381" s="13"/>
      <c r="P381" s="12"/>
    </row>
    <row r="382" spans="1:16" ht="15.75" customHeight="1">
      <c r="A382" s="1"/>
      <c r="B382" s="6" t="s">
        <v>23</v>
      </c>
      <c r="C382" s="6">
        <v>1197831</v>
      </c>
      <c r="D382" s="7">
        <v>44258</v>
      </c>
      <c r="E382" s="6" t="s">
        <v>24</v>
      </c>
      <c r="F382" s="6" t="s">
        <v>25</v>
      </c>
      <c r="G382" s="6" t="s">
        <v>36</v>
      </c>
      <c r="H382" s="6" t="s">
        <v>21</v>
      </c>
      <c r="I382" s="8">
        <v>0.4</v>
      </c>
      <c r="J382" s="9">
        <v>3000</v>
      </c>
      <c r="K382" s="10">
        <f t="shared" si="2"/>
        <v>1200</v>
      </c>
      <c r="L382" s="10">
        <f t="shared" si="3"/>
        <v>360</v>
      </c>
      <c r="M382" s="11">
        <v>0.3</v>
      </c>
      <c r="O382" s="13"/>
      <c r="P382" s="12"/>
    </row>
    <row r="383" spans="1:16" ht="15.75" customHeight="1">
      <c r="A383" s="1"/>
      <c r="B383" s="6" t="s">
        <v>23</v>
      </c>
      <c r="C383" s="6">
        <v>1197831</v>
      </c>
      <c r="D383" s="7">
        <v>44258</v>
      </c>
      <c r="E383" s="6" t="s">
        <v>24</v>
      </c>
      <c r="F383" s="6" t="s">
        <v>25</v>
      </c>
      <c r="G383" s="6" t="s">
        <v>36</v>
      </c>
      <c r="H383" s="6" t="s">
        <v>22</v>
      </c>
      <c r="I383" s="8">
        <v>0.35000000000000003</v>
      </c>
      <c r="J383" s="9">
        <v>4500</v>
      </c>
      <c r="K383" s="10">
        <f t="shared" si="2"/>
        <v>1575.0000000000002</v>
      </c>
      <c r="L383" s="10">
        <f t="shared" si="3"/>
        <v>787.50000000000011</v>
      </c>
      <c r="M383" s="11">
        <v>0.5</v>
      </c>
      <c r="O383" s="13"/>
      <c r="P383" s="12"/>
    </row>
    <row r="384" spans="1:16" ht="15.75" customHeight="1">
      <c r="A384" s="1"/>
      <c r="B384" s="6" t="s">
        <v>23</v>
      </c>
      <c r="C384" s="6">
        <v>1197831</v>
      </c>
      <c r="D384" s="7">
        <v>44288</v>
      </c>
      <c r="E384" s="6" t="s">
        <v>24</v>
      </c>
      <c r="F384" s="6" t="s">
        <v>25</v>
      </c>
      <c r="G384" s="6" t="s">
        <v>36</v>
      </c>
      <c r="H384" s="6" t="s">
        <v>17</v>
      </c>
      <c r="I384" s="8">
        <v>0.19999999999999998</v>
      </c>
      <c r="J384" s="9">
        <v>7000</v>
      </c>
      <c r="K384" s="10">
        <f t="shared" si="2"/>
        <v>1399.9999999999998</v>
      </c>
      <c r="L384" s="10">
        <f t="shared" si="3"/>
        <v>489.99999999999989</v>
      </c>
      <c r="M384" s="11">
        <v>0.35</v>
      </c>
      <c r="O384" s="13"/>
      <c r="P384" s="12"/>
    </row>
    <row r="385" spans="1:16" ht="15.75" customHeight="1">
      <c r="A385" s="1"/>
      <c r="B385" s="6" t="s">
        <v>23</v>
      </c>
      <c r="C385" s="6">
        <v>1197831</v>
      </c>
      <c r="D385" s="7">
        <v>44288</v>
      </c>
      <c r="E385" s="6" t="s">
        <v>24</v>
      </c>
      <c r="F385" s="6" t="s">
        <v>25</v>
      </c>
      <c r="G385" s="6" t="s">
        <v>36</v>
      </c>
      <c r="H385" s="6" t="s">
        <v>18</v>
      </c>
      <c r="I385" s="8">
        <v>0.30000000000000004</v>
      </c>
      <c r="J385" s="9">
        <v>7000</v>
      </c>
      <c r="K385" s="10">
        <f t="shared" si="2"/>
        <v>2100.0000000000005</v>
      </c>
      <c r="L385" s="10">
        <f t="shared" si="3"/>
        <v>735.00000000000011</v>
      </c>
      <c r="M385" s="11">
        <v>0.35</v>
      </c>
      <c r="O385" s="13"/>
      <c r="P385" s="12"/>
    </row>
    <row r="386" spans="1:16" ht="15.75" customHeight="1">
      <c r="A386" s="1"/>
      <c r="B386" s="6" t="s">
        <v>23</v>
      </c>
      <c r="C386" s="6">
        <v>1197831</v>
      </c>
      <c r="D386" s="7">
        <v>44288</v>
      </c>
      <c r="E386" s="6" t="s">
        <v>24</v>
      </c>
      <c r="F386" s="6" t="s">
        <v>25</v>
      </c>
      <c r="G386" s="6" t="s">
        <v>36</v>
      </c>
      <c r="H386" s="6" t="s">
        <v>19</v>
      </c>
      <c r="I386" s="8">
        <v>0.24999999999999997</v>
      </c>
      <c r="J386" s="9">
        <v>5250</v>
      </c>
      <c r="K386" s="10">
        <f t="shared" si="2"/>
        <v>1312.4999999999998</v>
      </c>
      <c r="L386" s="10">
        <f t="shared" si="3"/>
        <v>459.37499999999989</v>
      </c>
      <c r="M386" s="11">
        <v>0.35</v>
      </c>
      <c r="O386" s="13"/>
      <c r="P386" s="12"/>
    </row>
    <row r="387" spans="1:16" ht="15.75" customHeight="1">
      <c r="A387" s="1"/>
      <c r="B387" s="6" t="s">
        <v>23</v>
      </c>
      <c r="C387" s="6">
        <v>1197831</v>
      </c>
      <c r="D387" s="7">
        <v>44288</v>
      </c>
      <c r="E387" s="6" t="s">
        <v>24</v>
      </c>
      <c r="F387" s="6" t="s">
        <v>25</v>
      </c>
      <c r="G387" s="6" t="s">
        <v>36</v>
      </c>
      <c r="H387" s="6" t="s">
        <v>20</v>
      </c>
      <c r="I387" s="8">
        <v>0.30000000000000004</v>
      </c>
      <c r="J387" s="9">
        <v>4250</v>
      </c>
      <c r="K387" s="10">
        <f t="shared" si="2"/>
        <v>1275.0000000000002</v>
      </c>
      <c r="L387" s="10">
        <f t="shared" si="3"/>
        <v>573.75000000000011</v>
      </c>
      <c r="M387" s="11">
        <v>0.45</v>
      </c>
      <c r="O387" s="13"/>
      <c r="P387" s="12"/>
    </row>
    <row r="388" spans="1:16" ht="15.75" customHeight="1">
      <c r="A388" s="1"/>
      <c r="B388" s="6" t="s">
        <v>23</v>
      </c>
      <c r="C388" s="6">
        <v>1197831</v>
      </c>
      <c r="D388" s="7">
        <v>44288</v>
      </c>
      <c r="E388" s="6" t="s">
        <v>24</v>
      </c>
      <c r="F388" s="6" t="s">
        <v>25</v>
      </c>
      <c r="G388" s="6" t="s">
        <v>36</v>
      </c>
      <c r="H388" s="6" t="s">
        <v>21</v>
      </c>
      <c r="I388" s="8">
        <v>0.35</v>
      </c>
      <c r="J388" s="9">
        <v>3250</v>
      </c>
      <c r="K388" s="10">
        <f t="shared" si="2"/>
        <v>1137.5</v>
      </c>
      <c r="L388" s="10">
        <f t="shared" si="3"/>
        <v>341.25</v>
      </c>
      <c r="M388" s="11">
        <v>0.3</v>
      </c>
      <c r="O388" s="13"/>
      <c r="P388" s="12"/>
    </row>
    <row r="389" spans="1:16" ht="15.75" customHeight="1">
      <c r="A389" s="1"/>
      <c r="B389" s="6" t="s">
        <v>23</v>
      </c>
      <c r="C389" s="6">
        <v>1197831</v>
      </c>
      <c r="D389" s="7">
        <v>44288</v>
      </c>
      <c r="E389" s="6" t="s">
        <v>24</v>
      </c>
      <c r="F389" s="6" t="s">
        <v>25</v>
      </c>
      <c r="G389" s="6" t="s">
        <v>36</v>
      </c>
      <c r="H389" s="6" t="s">
        <v>22</v>
      </c>
      <c r="I389" s="8">
        <v>0.30000000000000004</v>
      </c>
      <c r="J389" s="9">
        <v>6000</v>
      </c>
      <c r="K389" s="10">
        <f t="shared" si="2"/>
        <v>1800.0000000000002</v>
      </c>
      <c r="L389" s="10">
        <f t="shared" si="3"/>
        <v>900.00000000000011</v>
      </c>
      <c r="M389" s="11">
        <v>0.5</v>
      </c>
      <c r="O389" s="13"/>
      <c r="P389" s="12"/>
    </row>
    <row r="390" spans="1:16" ht="15.75" customHeight="1">
      <c r="A390" s="1"/>
      <c r="B390" s="6" t="s">
        <v>23</v>
      </c>
      <c r="C390" s="6">
        <v>1197831</v>
      </c>
      <c r="D390" s="7">
        <v>44318</v>
      </c>
      <c r="E390" s="6" t="s">
        <v>24</v>
      </c>
      <c r="F390" s="6" t="s">
        <v>25</v>
      </c>
      <c r="G390" s="6" t="s">
        <v>36</v>
      </c>
      <c r="H390" s="6" t="s">
        <v>17</v>
      </c>
      <c r="I390" s="8">
        <v>0.19999999999999998</v>
      </c>
      <c r="J390" s="9">
        <v>7500</v>
      </c>
      <c r="K390" s="10">
        <f t="shared" si="2"/>
        <v>1499.9999999999998</v>
      </c>
      <c r="L390" s="10">
        <f t="shared" si="3"/>
        <v>524.99999999999989</v>
      </c>
      <c r="M390" s="11">
        <v>0.35</v>
      </c>
      <c r="O390" s="13"/>
      <c r="P390" s="12"/>
    </row>
    <row r="391" spans="1:16" ht="15.75" customHeight="1">
      <c r="A391" s="1"/>
      <c r="B391" s="6" t="s">
        <v>23</v>
      </c>
      <c r="C391" s="6">
        <v>1197831</v>
      </c>
      <c r="D391" s="7">
        <v>44318</v>
      </c>
      <c r="E391" s="6" t="s">
        <v>24</v>
      </c>
      <c r="F391" s="6" t="s">
        <v>25</v>
      </c>
      <c r="G391" s="6" t="s">
        <v>36</v>
      </c>
      <c r="H391" s="6" t="s">
        <v>18</v>
      </c>
      <c r="I391" s="8">
        <v>0.30000000000000004</v>
      </c>
      <c r="J391" s="9">
        <v>7750</v>
      </c>
      <c r="K391" s="10">
        <f t="shared" si="2"/>
        <v>2325.0000000000005</v>
      </c>
      <c r="L391" s="10">
        <f t="shared" si="3"/>
        <v>813.75000000000011</v>
      </c>
      <c r="M391" s="11">
        <v>0.35</v>
      </c>
      <c r="O391" s="13"/>
      <c r="P391" s="12"/>
    </row>
    <row r="392" spans="1:16" ht="15.75" customHeight="1">
      <c r="A392" s="1"/>
      <c r="B392" s="6" t="s">
        <v>23</v>
      </c>
      <c r="C392" s="6">
        <v>1197831</v>
      </c>
      <c r="D392" s="7">
        <v>44318</v>
      </c>
      <c r="E392" s="6" t="s">
        <v>24</v>
      </c>
      <c r="F392" s="6" t="s">
        <v>25</v>
      </c>
      <c r="G392" s="6" t="s">
        <v>36</v>
      </c>
      <c r="H392" s="6" t="s">
        <v>19</v>
      </c>
      <c r="I392" s="8">
        <v>0.24999999999999997</v>
      </c>
      <c r="J392" s="9">
        <v>6250</v>
      </c>
      <c r="K392" s="10">
        <f t="shared" si="2"/>
        <v>1562.4999999999998</v>
      </c>
      <c r="L392" s="10">
        <f t="shared" si="3"/>
        <v>546.87499999999989</v>
      </c>
      <c r="M392" s="11">
        <v>0.35</v>
      </c>
      <c r="O392" s="13"/>
      <c r="P392" s="12"/>
    </row>
    <row r="393" spans="1:16" ht="15.75" customHeight="1">
      <c r="A393" s="1"/>
      <c r="B393" s="6" t="s">
        <v>23</v>
      </c>
      <c r="C393" s="6">
        <v>1197831</v>
      </c>
      <c r="D393" s="7">
        <v>44318</v>
      </c>
      <c r="E393" s="6" t="s">
        <v>24</v>
      </c>
      <c r="F393" s="6" t="s">
        <v>25</v>
      </c>
      <c r="G393" s="6" t="s">
        <v>36</v>
      </c>
      <c r="H393" s="6" t="s">
        <v>20</v>
      </c>
      <c r="I393" s="8">
        <v>0.35000000000000003</v>
      </c>
      <c r="J393" s="9">
        <v>5500</v>
      </c>
      <c r="K393" s="10">
        <f t="shared" si="2"/>
        <v>1925.0000000000002</v>
      </c>
      <c r="L393" s="10">
        <f t="shared" si="3"/>
        <v>866.25000000000011</v>
      </c>
      <c r="M393" s="11">
        <v>0.45</v>
      </c>
      <c r="O393" s="13"/>
      <c r="P393" s="12"/>
    </row>
    <row r="394" spans="1:16" ht="15.75" customHeight="1">
      <c r="A394" s="1"/>
      <c r="B394" s="6" t="s">
        <v>23</v>
      </c>
      <c r="C394" s="6">
        <v>1197831</v>
      </c>
      <c r="D394" s="7">
        <v>44318</v>
      </c>
      <c r="E394" s="6" t="s">
        <v>24</v>
      </c>
      <c r="F394" s="6" t="s">
        <v>25</v>
      </c>
      <c r="G394" s="6" t="s">
        <v>36</v>
      </c>
      <c r="H394" s="6" t="s">
        <v>21</v>
      </c>
      <c r="I394" s="8">
        <v>0.5</v>
      </c>
      <c r="J394" s="9">
        <v>4500</v>
      </c>
      <c r="K394" s="10">
        <f t="shared" si="2"/>
        <v>2250</v>
      </c>
      <c r="L394" s="10">
        <f t="shared" si="3"/>
        <v>675</v>
      </c>
      <c r="M394" s="11">
        <v>0.3</v>
      </c>
      <c r="O394" s="13"/>
      <c r="P394" s="12"/>
    </row>
    <row r="395" spans="1:16" ht="15.75" customHeight="1">
      <c r="A395" s="1"/>
      <c r="B395" s="6" t="s">
        <v>23</v>
      </c>
      <c r="C395" s="6">
        <v>1197831</v>
      </c>
      <c r="D395" s="7">
        <v>44318</v>
      </c>
      <c r="E395" s="6" t="s">
        <v>24</v>
      </c>
      <c r="F395" s="6" t="s">
        <v>25</v>
      </c>
      <c r="G395" s="6" t="s">
        <v>36</v>
      </c>
      <c r="H395" s="6" t="s">
        <v>22</v>
      </c>
      <c r="I395" s="8">
        <v>0.45</v>
      </c>
      <c r="J395" s="9">
        <v>8000</v>
      </c>
      <c r="K395" s="10">
        <f t="shared" si="2"/>
        <v>3600</v>
      </c>
      <c r="L395" s="10">
        <f t="shared" si="3"/>
        <v>1800</v>
      </c>
      <c r="M395" s="11">
        <v>0.5</v>
      </c>
      <c r="O395" s="13"/>
      <c r="P395" s="12"/>
    </row>
    <row r="396" spans="1:16" ht="15.75" customHeight="1">
      <c r="A396" s="1"/>
      <c r="B396" s="6" t="s">
        <v>23</v>
      </c>
      <c r="C396" s="6">
        <v>1197831</v>
      </c>
      <c r="D396" s="7">
        <v>44348</v>
      </c>
      <c r="E396" s="6" t="s">
        <v>24</v>
      </c>
      <c r="F396" s="6" t="s">
        <v>25</v>
      </c>
      <c r="G396" s="6" t="s">
        <v>36</v>
      </c>
      <c r="H396" s="6" t="s">
        <v>17</v>
      </c>
      <c r="I396" s="8">
        <v>0.45</v>
      </c>
      <c r="J396" s="9">
        <v>8000</v>
      </c>
      <c r="K396" s="10">
        <f t="shared" si="2"/>
        <v>3600</v>
      </c>
      <c r="L396" s="10">
        <f t="shared" si="3"/>
        <v>1260</v>
      </c>
      <c r="M396" s="11">
        <v>0.35</v>
      </c>
      <c r="O396" s="13"/>
      <c r="P396" s="12"/>
    </row>
    <row r="397" spans="1:16" ht="15.75" customHeight="1">
      <c r="A397" s="1"/>
      <c r="B397" s="6" t="s">
        <v>23</v>
      </c>
      <c r="C397" s="6">
        <v>1197831</v>
      </c>
      <c r="D397" s="7">
        <v>44348</v>
      </c>
      <c r="E397" s="6" t="s">
        <v>24</v>
      </c>
      <c r="F397" s="6" t="s">
        <v>25</v>
      </c>
      <c r="G397" s="6" t="s">
        <v>36</v>
      </c>
      <c r="H397" s="6" t="s">
        <v>18</v>
      </c>
      <c r="I397" s="8">
        <v>0.5</v>
      </c>
      <c r="J397" s="9">
        <v>8000</v>
      </c>
      <c r="K397" s="10">
        <f t="shared" si="2"/>
        <v>4000</v>
      </c>
      <c r="L397" s="10">
        <f t="shared" si="3"/>
        <v>1400</v>
      </c>
      <c r="M397" s="11">
        <v>0.35</v>
      </c>
      <c r="O397" s="13"/>
      <c r="P397" s="12"/>
    </row>
    <row r="398" spans="1:16" ht="15.75" customHeight="1">
      <c r="A398" s="1"/>
      <c r="B398" s="6" t="s">
        <v>23</v>
      </c>
      <c r="C398" s="6">
        <v>1197831</v>
      </c>
      <c r="D398" s="7">
        <v>44348</v>
      </c>
      <c r="E398" s="6" t="s">
        <v>24</v>
      </c>
      <c r="F398" s="6" t="s">
        <v>25</v>
      </c>
      <c r="G398" s="6" t="s">
        <v>36</v>
      </c>
      <c r="H398" s="6" t="s">
        <v>19</v>
      </c>
      <c r="I398" s="8">
        <v>0.45</v>
      </c>
      <c r="J398" s="9">
        <v>6500</v>
      </c>
      <c r="K398" s="10">
        <f t="shared" si="2"/>
        <v>2925</v>
      </c>
      <c r="L398" s="10">
        <f t="shared" si="3"/>
        <v>1023.7499999999999</v>
      </c>
      <c r="M398" s="11">
        <v>0.35</v>
      </c>
      <c r="O398" s="13"/>
      <c r="P398" s="12"/>
    </row>
    <row r="399" spans="1:16" ht="15.75" customHeight="1">
      <c r="A399" s="1"/>
      <c r="B399" s="6" t="s">
        <v>23</v>
      </c>
      <c r="C399" s="6">
        <v>1197831</v>
      </c>
      <c r="D399" s="7">
        <v>44348</v>
      </c>
      <c r="E399" s="6" t="s">
        <v>24</v>
      </c>
      <c r="F399" s="6" t="s">
        <v>25</v>
      </c>
      <c r="G399" s="6" t="s">
        <v>36</v>
      </c>
      <c r="H399" s="6" t="s">
        <v>20</v>
      </c>
      <c r="I399" s="8">
        <v>0.45</v>
      </c>
      <c r="J399" s="9">
        <v>6000</v>
      </c>
      <c r="K399" s="10">
        <f t="shared" si="2"/>
        <v>2700</v>
      </c>
      <c r="L399" s="10">
        <f t="shared" si="3"/>
        <v>1215</v>
      </c>
      <c r="M399" s="11">
        <v>0.45</v>
      </c>
      <c r="O399" s="13"/>
      <c r="P399" s="12"/>
    </row>
    <row r="400" spans="1:16" ht="15.75" customHeight="1">
      <c r="A400" s="1"/>
      <c r="B400" s="6" t="s">
        <v>23</v>
      </c>
      <c r="C400" s="6">
        <v>1197831</v>
      </c>
      <c r="D400" s="7">
        <v>44348</v>
      </c>
      <c r="E400" s="6" t="s">
        <v>24</v>
      </c>
      <c r="F400" s="6" t="s">
        <v>25</v>
      </c>
      <c r="G400" s="6" t="s">
        <v>36</v>
      </c>
      <c r="H400" s="6" t="s">
        <v>21</v>
      </c>
      <c r="I400" s="8">
        <v>0.5</v>
      </c>
      <c r="J400" s="9">
        <v>5000</v>
      </c>
      <c r="K400" s="10">
        <f t="shared" si="2"/>
        <v>2500</v>
      </c>
      <c r="L400" s="10">
        <f t="shared" si="3"/>
        <v>750</v>
      </c>
      <c r="M400" s="11">
        <v>0.3</v>
      </c>
      <c r="O400" s="13"/>
      <c r="P400" s="12"/>
    </row>
    <row r="401" spans="1:16" ht="15.75" customHeight="1">
      <c r="A401" s="1"/>
      <c r="B401" s="6" t="s">
        <v>23</v>
      </c>
      <c r="C401" s="6">
        <v>1197831</v>
      </c>
      <c r="D401" s="7">
        <v>44348</v>
      </c>
      <c r="E401" s="6" t="s">
        <v>24</v>
      </c>
      <c r="F401" s="6" t="s">
        <v>25</v>
      </c>
      <c r="G401" s="6" t="s">
        <v>36</v>
      </c>
      <c r="H401" s="6" t="s">
        <v>22</v>
      </c>
      <c r="I401" s="8">
        <v>0.55000000000000004</v>
      </c>
      <c r="J401" s="9">
        <v>8750</v>
      </c>
      <c r="K401" s="10">
        <f t="shared" si="2"/>
        <v>4812.5</v>
      </c>
      <c r="L401" s="10">
        <f t="shared" si="3"/>
        <v>2406.25</v>
      </c>
      <c r="M401" s="11">
        <v>0.5</v>
      </c>
      <c r="O401" s="13"/>
      <c r="P401" s="12"/>
    </row>
    <row r="402" spans="1:16" ht="15.75" customHeight="1">
      <c r="A402" s="1"/>
      <c r="B402" s="6" t="s">
        <v>23</v>
      </c>
      <c r="C402" s="6">
        <v>1197831</v>
      </c>
      <c r="D402" s="7">
        <v>44380</v>
      </c>
      <c r="E402" s="6" t="s">
        <v>24</v>
      </c>
      <c r="F402" s="6" t="s">
        <v>25</v>
      </c>
      <c r="G402" s="6" t="s">
        <v>36</v>
      </c>
      <c r="H402" s="6" t="s">
        <v>17</v>
      </c>
      <c r="I402" s="8">
        <v>0.45</v>
      </c>
      <c r="J402" s="9">
        <v>8250</v>
      </c>
      <c r="K402" s="10">
        <f t="shared" si="2"/>
        <v>3712.5</v>
      </c>
      <c r="L402" s="10">
        <f t="shared" si="3"/>
        <v>1484.9999999999998</v>
      </c>
      <c r="M402" s="11">
        <v>0.39999999999999997</v>
      </c>
      <c r="O402" s="13"/>
      <c r="P402" s="12"/>
    </row>
    <row r="403" spans="1:16" ht="15.75" customHeight="1">
      <c r="A403" s="1"/>
      <c r="B403" s="6" t="s">
        <v>23</v>
      </c>
      <c r="C403" s="6">
        <v>1197831</v>
      </c>
      <c r="D403" s="7">
        <v>44380</v>
      </c>
      <c r="E403" s="6" t="s">
        <v>24</v>
      </c>
      <c r="F403" s="6" t="s">
        <v>25</v>
      </c>
      <c r="G403" s="6" t="s">
        <v>36</v>
      </c>
      <c r="H403" s="6" t="s">
        <v>18</v>
      </c>
      <c r="I403" s="8">
        <v>0.5</v>
      </c>
      <c r="J403" s="9">
        <v>8250</v>
      </c>
      <c r="K403" s="10">
        <f t="shared" si="2"/>
        <v>4125</v>
      </c>
      <c r="L403" s="10">
        <f t="shared" si="3"/>
        <v>1649.9999999999998</v>
      </c>
      <c r="M403" s="11">
        <v>0.39999999999999997</v>
      </c>
      <c r="O403" s="13"/>
      <c r="P403" s="12"/>
    </row>
    <row r="404" spans="1:16" ht="15.75" customHeight="1">
      <c r="A404" s="1"/>
      <c r="B404" s="6" t="s">
        <v>23</v>
      </c>
      <c r="C404" s="6">
        <v>1197831</v>
      </c>
      <c r="D404" s="7">
        <v>44380</v>
      </c>
      <c r="E404" s="6" t="s">
        <v>24</v>
      </c>
      <c r="F404" s="6" t="s">
        <v>25</v>
      </c>
      <c r="G404" s="6" t="s">
        <v>36</v>
      </c>
      <c r="H404" s="6" t="s">
        <v>19</v>
      </c>
      <c r="I404" s="8">
        <v>0.45</v>
      </c>
      <c r="J404" s="9">
        <v>9750</v>
      </c>
      <c r="K404" s="10">
        <f t="shared" si="2"/>
        <v>4387.5</v>
      </c>
      <c r="L404" s="10">
        <f t="shared" si="3"/>
        <v>1754.9999999999998</v>
      </c>
      <c r="M404" s="11">
        <v>0.39999999999999997</v>
      </c>
      <c r="O404" s="13"/>
      <c r="P404" s="12"/>
    </row>
    <row r="405" spans="1:16" ht="15.75" customHeight="1">
      <c r="A405" s="1"/>
      <c r="B405" s="6" t="s">
        <v>23</v>
      </c>
      <c r="C405" s="6">
        <v>1197831</v>
      </c>
      <c r="D405" s="7">
        <v>44380</v>
      </c>
      <c r="E405" s="6" t="s">
        <v>24</v>
      </c>
      <c r="F405" s="6" t="s">
        <v>25</v>
      </c>
      <c r="G405" s="6" t="s">
        <v>36</v>
      </c>
      <c r="H405" s="6" t="s">
        <v>20</v>
      </c>
      <c r="I405" s="8">
        <v>0.45</v>
      </c>
      <c r="J405" s="9">
        <v>5750</v>
      </c>
      <c r="K405" s="10">
        <f t="shared" si="2"/>
        <v>2587.5</v>
      </c>
      <c r="L405" s="10">
        <f t="shared" si="3"/>
        <v>1293.75</v>
      </c>
      <c r="M405" s="11">
        <v>0.5</v>
      </c>
      <c r="O405" s="13"/>
      <c r="P405" s="12"/>
    </row>
    <row r="406" spans="1:16" ht="15.75" customHeight="1">
      <c r="A406" s="1"/>
      <c r="B406" s="6" t="s">
        <v>23</v>
      </c>
      <c r="C406" s="6">
        <v>1197831</v>
      </c>
      <c r="D406" s="7">
        <v>44380</v>
      </c>
      <c r="E406" s="6" t="s">
        <v>24</v>
      </c>
      <c r="F406" s="6" t="s">
        <v>25</v>
      </c>
      <c r="G406" s="6" t="s">
        <v>36</v>
      </c>
      <c r="H406" s="6" t="s">
        <v>21</v>
      </c>
      <c r="I406" s="8">
        <v>0.5</v>
      </c>
      <c r="J406" s="9">
        <v>5750</v>
      </c>
      <c r="K406" s="10">
        <f t="shared" si="2"/>
        <v>2875</v>
      </c>
      <c r="L406" s="10">
        <f t="shared" si="3"/>
        <v>1006.2499999999999</v>
      </c>
      <c r="M406" s="11">
        <v>0.35</v>
      </c>
      <c r="O406" s="13"/>
      <c r="P406" s="12"/>
    </row>
    <row r="407" spans="1:16" ht="15.75" customHeight="1">
      <c r="A407" s="1"/>
      <c r="B407" s="6" t="s">
        <v>23</v>
      </c>
      <c r="C407" s="6">
        <v>1197831</v>
      </c>
      <c r="D407" s="7">
        <v>44380</v>
      </c>
      <c r="E407" s="6" t="s">
        <v>24</v>
      </c>
      <c r="F407" s="6" t="s">
        <v>25</v>
      </c>
      <c r="G407" s="6" t="s">
        <v>36</v>
      </c>
      <c r="H407" s="6" t="s">
        <v>22</v>
      </c>
      <c r="I407" s="8">
        <v>0.6</v>
      </c>
      <c r="J407" s="9">
        <v>8500</v>
      </c>
      <c r="K407" s="10">
        <f t="shared" si="2"/>
        <v>5100</v>
      </c>
      <c r="L407" s="10">
        <f t="shared" si="3"/>
        <v>2805</v>
      </c>
      <c r="M407" s="11">
        <v>0.55000000000000004</v>
      </c>
      <c r="O407" s="13"/>
      <c r="P407" s="12"/>
    </row>
    <row r="408" spans="1:16" ht="15.75" customHeight="1">
      <c r="A408" s="1"/>
      <c r="B408" s="6" t="s">
        <v>23</v>
      </c>
      <c r="C408" s="6">
        <v>1197831</v>
      </c>
      <c r="D408" s="7">
        <v>44413</v>
      </c>
      <c r="E408" s="6" t="s">
        <v>24</v>
      </c>
      <c r="F408" s="6" t="s">
        <v>25</v>
      </c>
      <c r="G408" s="6" t="s">
        <v>36</v>
      </c>
      <c r="H408" s="6" t="s">
        <v>17</v>
      </c>
      <c r="I408" s="8">
        <v>0.5</v>
      </c>
      <c r="J408" s="9">
        <v>8000</v>
      </c>
      <c r="K408" s="10">
        <f t="shared" si="2"/>
        <v>4000</v>
      </c>
      <c r="L408" s="10">
        <f t="shared" si="3"/>
        <v>1599.9999999999998</v>
      </c>
      <c r="M408" s="11">
        <v>0.39999999999999997</v>
      </c>
      <c r="O408" s="13"/>
      <c r="P408" s="12"/>
    </row>
    <row r="409" spans="1:16" ht="15.75" customHeight="1">
      <c r="A409" s="1"/>
      <c r="B409" s="6" t="s">
        <v>23</v>
      </c>
      <c r="C409" s="6">
        <v>1197831</v>
      </c>
      <c r="D409" s="7">
        <v>44413</v>
      </c>
      <c r="E409" s="6" t="s">
        <v>24</v>
      </c>
      <c r="F409" s="6" t="s">
        <v>25</v>
      </c>
      <c r="G409" s="6" t="s">
        <v>36</v>
      </c>
      <c r="H409" s="6" t="s">
        <v>18</v>
      </c>
      <c r="I409" s="8">
        <v>0.55000000000000004</v>
      </c>
      <c r="J409" s="9">
        <v>8000</v>
      </c>
      <c r="K409" s="10">
        <f t="shared" si="2"/>
        <v>4400</v>
      </c>
      <c r="L409" s="10">
        <f t="shared" si="3"/>
        <v>1759.9999999999998</v>
      </c>
      <c r="M409" s="11">
        <v>0.39999999999999997</v>
      </c>
      <c r="O409" s="13"/>
      <c r="P409" s="12"/>
    </row>
    <row r="410" spans="1:16" ht="15.75" customHeight="1">
      <c r="A410" s="1"/>
      <c r="B410" s="6" t="s">
        <v>23</v>
      </c>
      <c r="C410" s="6">
        <v>1197831</v>
      </c>
      <c r="D410" s="7">
        <v>44413</v>
      </c>
      <c r="E410" s="6" t="s">
        <v>24</v>
      </c>
      <c r="F410" s="6" t="s">
        <v>25</v>
      </c>
      <c r="G410" s="6" t="s">
        <v>36</v>
      </c>
      <c r="H410" s="6" t="s">
        <v>19</v>
      </c>
      <c r="I410" s="8">
        <v>0.5</v>
      </c>
      <c r="J410" s="9">
        <v>9750</v>
      </c>
      <c r="K410" s="10">
        <f t="shared" si="2"/>
        <v>4875</v>
      </c>
      <c r="L410" s="10">
        <f t="shared" si="3"/>
        <v>1949.9999999999998</v>
      </c>
      <c r="M410" s="11">
        <v>0.39999999999999997</v>
      </c>
      <c r="O410" s="13"/>
      <c r="P410" s="12"/>
    </row>
    <row r="411" spans="1:16" ht="15.75" customHeight="1">
      <c r="A411" s="1"/>
      <c r="B411" s="6" t="s">
        <v>23</v>
      </c>
      <c r="C411" s="6">
        <v>1197831</v>
      </c>
      <c r="D411" s="7">
        <v>44413</v>
      </c>
      <c r="E411" s="6" t="s">
        <v>24</v>
      </c>
      <c r="F411" s="6" t="s">
        <v>25</v>
      </c>
      <c r="G411" s="6" t="s">
        <v>36</v>
      </c>
      <c r="H411" s="6" t="s">
        <v>20</v>
      </c>
      <c r="I411" s="8">
        <v>0.5</v>
      </c>
      <c r="J411" s="9">
        <v>5250</v>
      </c>
      <c r="K411" s="10">
        <f t="shared" si="2"/>
        <v>2625</v>
      </c>
      <c r="L411" s="10">
        <f t="shared" si="3"/>
        <v>1312.5</v>
      </c>
      <c r="M411" s="11">
        <v>0.5</v>
      </c>
      <c r="O411" s="13"/>
      <c r="P411" s="12"/>
    </row>
    <row r="412" spans="1:16" ht="15.75" customHeight="1">
      <c r="A412" s="1"/>
      <c r="B412" s="6" t="s">
        <v>23</v>
      </c>
      <c r="C412" s="6">
        <v>1197831</v>
      </c>
      <c r="D412" s="7">
        <v>44413</v>
      </c>
      <c r="E412" s="6" t="s">
        <v>24</v>
      </c>
      <c r="F412" s="6" t="s">
        <v>25</v>
      </c>
      <c r="G412" s="6" t="s">
        <v>36</v>
      </c>
      <c r="H412" s="6" t="s">
        <v>21</v>
      </c>
      <c r="I412" s="8">
        <v>0.55000000000000004</v>
      </c>
      <c r="J412" s="9">
        <v>5250</v>
      </c>
      <c r="K412" s="10">
        <f t="shared" si="2"/>
        <v>2887.5000000000005</v>
      </c>
      <c r="L412" s="10">
        <f t="shared" si="3"/>
        <v>1010.6250000000001</v>
      </c>
      <c r="M412" s="11">
        <v>0.35</v>
      </c>
      <c r="O412" s="13"/>
      <c r="P412" s="12"/>
    </row>
    <row r="413" spans="1:16" ht="15.75" customHeight="1">
      <c r="A413" s="1"/>
      <c r="B413" s="6" t="s">
        <v>23</v>
      </c>
      <c r="C413" s="6">
        <v>1197831</v>
      </c>
      <c r="D413" s="7">
        <v>44413</v>
      </c>
      <c r="E413" s="6" t="s">
        <v>24</v>
      </c>
      <c r="F413" s="6" t="s">
        <v>25</v>
      </c>
      <c r="G413" s="6" t="s">
        <v>36</v>
      </c>
      <c r="H413" s="6" t="s">
        <v>22</v>
      </c>
      <c r="I413" s="8">
        <v>0.6</v>
      </c>
      <c r="J413" s="9">
        <v>7750</v>
      </c>
      <c r="K413" s="10">
        <f t="shared" si="2"/>
        <v>4650</v>
      </c>
      <c r="L413" s="10">
        <f t="shared" si="3"/>
        <v>2557.5</v>
      </c>
      <c r="M413" s="11">
        <v>0.55000000000000004</v>
      </c>
      <c r="O413" s="13"/>
      <c r="P413" s="12"/>
    </row>
    <row r="414" spans="1:16" ht="15.75" customHeight="1">
      <c r="A414" s="1"/>
      <c r="B414" s="6" t="s">
        <v>23</v>
      </c>
      <c r="C414" s="6">
        <v>1197831</v>
      </c>
      <c r="D414" s="7">
        <v>44441</v>
      </c>
      <c r="E414" s="6" t="s">
        <v>24</v>
      </c>
      <c r="F414" s="6" t="s">
        <v>25</v>
      </c>
      <c r="G414" s="6" t="s">
        <v>36</v>
      </c>
      <c r="H414" s="6" t="s">
        <v>17</v>
      </c>
      <c r="I414" s="8">
        <v>0.55000000000000004</v>
      </c>
      <c r="J414" s="9">
        <v>7250</v>
      </c>
      <c r="K414" s="10">
        <f t="shared" si="2"/>
        <v>3987.5000000000005</v>
      </c>
      <c r="L414" s="10">
        <f t="shared" si="3"/>
        <v>1595</v>
      </c>
      <c r="M414" s="11">
        <v>0.39999999999999997</v>
      </c>
      <c r="O414" s="13"/>
      <c r="P414" s="12"/>
    </row>
    <row r="415" spans="1:16" ht="15.75" customHeight="1">
      <c r="A415" s="1"/>
      <c r="B415" s="6" t="s">
        <v>23</v>
      </c>
      <c r="C415" s="6">
        <v>1197831</v>
      </c>
      <c r="D415" s="7">
        <v>44441</v>
      </c>
      <c r="E415" s="6" t="s">
        <v>24</v>
      </c>
      <c r="F415" s="6" t="s">
        <v>25</v>
      </c>
      <c r="G415" s="6" t="s">
        <v>36</v>
      </c>
      <c r="H415" s="6" t="s">
        <v>18</v>
      </c>
      <c r="I415" s="8">
        <v>0.55000000000000004</v>
      </c>
      <c r="J415" s="9">
        <v>6750</v>
      </c>
      <c r="K415" s="10">
        <f t="shared" si="2"/>
        <v>3712.5000000000005</v>
      </c>
      <c r="L415" s="10">
        <f t="shared" si="3"/>
        <v>1485</v>
      </c>
      <c r="M415" s="11">
        <v>0.39999999999999997</v>
      </c>
      <c r="O415" s="13"/>
      <c r="P415" s="12"/>
    </row>
    <row r="416" spans="1:16" ht="15.75" customHeight="1">
      <c r="A416" s="1"/>
      <c r="B416" s="6" t="s">
        <v>23</v>
      </c>
      <c r="C416" s="6">
        <v>1197831</v>
      </c>
      <c r="D416" s="7">
        <v>44441</v>
      </c>
      <c r="E416" s="6" t="s">
        <v>24</v>
      </c>
      <c r="F416" s="6" t="s">
        <v>25</v>
      </c>
      <c r="G416" s="6" t="s">
        <v>36</v>
      </c>
      <c r="H416" s="6" t="s">
        <v>19</v>
      </c>
      <c r="I416" s="8">
        <v>0.6</v>
      </c>
      <c r="J416" s="9">
        <v>7250</v>
      </c>
      <c r="K416" s="10">
        <f t="shared" si="2"/>
        <v>4350</v>
      </c>
      <c r="L416" s="10">
        <f t="shared" si="3"/>
        <v>1739.9999999999998</v>
      </c>
      <c r="M416" s="11">
        <v>0.39999999999999997</v>
      </c>
      <c r="O416" s="13"/>
      <c r="P416" s="12"/>
    </row>
    <row r="417" spans="1:16" ht="15.75" customHeight="1">
      <c r="A417" s="1"/>
      <c r="B417" s="6" t="s">
        <v>23</v>
      </c>
      <c r="C417" s="6">
        <v>1197831</v>
      </c>
      <c r="D417" s="7">
        <v>44441</v>
      </c>
      <c r="E417" s="6" t="s">
        <v>24</v>
      </c>
      <c r="F417" s="6" t="s">
        <v>25</v>
      </c>
      <c r="G417" s="6" t="s">
        <v>36</v>
      </c>
      <c r="H417" s="6" t="s">
        <v>20</v>
      </c>
      <c r="I417" s="8">
        <v>0.6</v>
      </c>
      <c r="J417" s="9">
        <v>4500</v>
      </c>
      <c r="K417" s="10">
        <f t="shared" si="2"/>
        <v>2700</v>
      </c>
      <c r="L417" s="10">
        <f t="shared" si="3"/>
        <v>1350</v>
      </c>
      <c r="M417" s="11">
        <v>0.5</v>
      </c>
      <c r="O417" s="13"/>
      <c r="P417" s="12"/>
    </row>
    <row r="418" spans="1:16" ht="15.75" customHeight="1">
      <c r="A418" s="1"/>
      <c r="B418" s="6" t="s">
        <v>23</v>
      </c>
      <c r="C418" s="6">
        <v>1197831</v>
      </c>
      <c r="D418" s="7">
        <v>44441</v>
      </c>
      <c r="E418" s="6" t="s">
        <v>24</v>
      </c>
      <c r="F418" s="6" t="s">
        <v>25</v>
      </c>
      <c r="G418" s="6" t="s">
        <v>36</v>
      </c>
      <c r="H418" s="6" t="s">
        <v>21</v>
      </c>
      <c r="I418" s="8">
        <v>0.55000000000000004</v>
      </c>
      <c r="J418" s="9">
        <v>4500</v>
      </c>
      <c r="K418" s="10">
        <f t="shared" si="2"/>
        <v>2475</v>
      </c>
      <c r="L418" s="10">
        <f t="shared" si="3"/>
        <v>866.25</v>
      </c>
      <c r="M418" s="11">
        <v>0.35</v>
      </c>
      <c r="O418" s="13"/>
      <c r="P418" s="12"/>
    </row>
    <row r="419" spans="1:16" ht="15.75" customHeight="1">
      <c r="A419" s="1"/>
      <c r="B419" s="6" t="s">
        <v>23</v>
      </c>
      <c r="C419" s="6">
        <v>1197831</v>
      </c>
      <c r="D419" s="7">
        <v>44441</v>
      </c>
      <c r="E419" s="6" t="s">
        <v>24</v>
      </c>
      <c r="F419" s="6" t="s">
        <v>25</v>
      </c>
      <c r="G419" s="6" t="s">
        <v>36</v>
      </c>
      <c r="H419" s="6" t="s">
        <v>22</v>
      </c>
      <c r="I419" s="8">
        <v>0.5</v>
      </c>
      <c r="J419" s="9">
        <v>6750</v>
      </c>
      <c r="K419" s="10">
        <f t="shared" si="2"/>
        <v>3375</v>
      </c>
      <c r="L419" s="10">
        <f t="shared" si="3"/>
        <v>1856.2500000000002</v>
      </c>
      <c r="M419" s="11">
        <v>0.55000000000000004</v>
      </c>
      <c r="O419" s="13"/>
      <c r="P419" s="12"/>
    </row>
    <row r="420" spans="1:16" ht="15.75" customHeight="1">
      <c r="A420" s="1"/>
      <c r="B420" s="6" t="s">
        <v>23</v>
      </c>
      <c r="C420" s="6">
        <v>1197831</v>
      </c>
      <c r="D420" s="7">
        <v>44470</v>
      </c>
      <c r="E420" s="6" t="s">
        <v>24</v>
      </c>
      <c r="F420" s="6" t="s">
        <v>25</v>
      </c>
      <c r="G420" s="6" t="s">
        <v>36</v>
      </c>
      <c r="H420" s="6" t="s">
        <v>17</v>
      </c>
      <c r="I420" s="8">
        <v>0.4</v>
      </c>
      <c r="J420" s="9">
        <v>6250</v>
      </c>
      <c r="K420" s="10">
        <f t="shared" si="2"/>
        <v>2500</v>
      </c>
      <c r="L420" s="10">
        <f t="shared" si="3"/>
        <v>999.99999999999989</v>
      </c>
      <c r="M420" s="11">
        <v>0.39999999999999997</v>
      </c>
      <c r="O420" s="13"/>
      <c r="P420" s="12"/>
    </row>
    <row r="421" spans="1:16" ht="15.75" customHeight="1">
      <c r="A421" s="1"/>
      <c r="B421" s="6" t="s">
        <v>23</v>
      </c>
      <c r="C421" s="6">
        <v>1197831</v>
      </c>
      <c r="D421" s="7">
        <v>44470</v>
      </c>
      <c r="E421" s="6" t="s">
        <v>24</v>
      </c>
      <c r="F421" s="6" t="s">
        <v>25</v>
      </c>
      <c r="G421" s="6" t="s">
        <v>36</v>
      </c>
      <c r="H421" s="6" t="s">
        <v>18</v>
      </c>
      <c r="I421" s="8">
        <v>0.4</v>
      </c>
      <c r="J421" s="9">
        <v>6250</v>
      </c>
      <c r="K421" s="10">
        <f t="shared" si="2"/>
        <v>2500</v>
      </c>
      <c r="L421" s="10">
        <f t="shared" si="3"/>
        <v>999.99999999999989</v>
      </c>
      <c r="M421" s="11">
        <v>0.39999999999999997</v>
      </c>
      <c r="O421" s="13"/>
      <c r="P421" s="12"/>
    </row>
    <row r="422" spans="1:16" ht="15.75" customHeight="1">
      <c r="A422" s="1"/>
      <c r="B422" s="6" t="s">
        <v>23</v>
      </c>
      <c r="C422" s="6">
        <v>1197831</v>
      </c>
      <c r="D422" s="7">
        <v>44470</v>
      </c>
      <c r="E422" s="6" t="s">
        <v>24</v>
      </c>
      <c r="F422" s="6" t="s">
        <v>25</v>
      </c>
      <c r="G422" s="6" t="s">
        <v>36</v>
      </c>
      <c r="H422" s="6" t="s">
        <v>19</v>
      </c>
      <c r="I422" s="8">
        <v>0.45</v>
      </c>
      <c r="J422" s="9">
        <v>5750</v>
      </c>
      <c r="K422" s="10">
        <f t="shared" si="2"/>
        <v>2587.5</v>
      </c>
      <c r="L422" s="10">
        <f t="shared" si="3"/>
        <v>1035</v>
      </c>
      <c r="M422" s="11">
        <v>0.39999999999999997</v>
      </c>
      <c r="O422" s="13"/>
      <c r="P422" s="12"/>
    </row>
    <row r="423" spans="1:16" ht="15.75" customHeight="1">
      <c r="A423" s="1"/>
      <c r="B423" s="6" t="s">
        <v>23</v>
      </c>
      <c r="C423" s="6">
        <v>1197831</v>
      </c>
      <c r="D423" s="7">
        <v>44470</v>
      </c>
      <c r="E423" s="6" t="s">
        <v>24</v>
      </c>
      <c r="F423" s="6" t="s">
        <v>25</v>
      </c>
      <c r="G423" s="6" t="s">
        <v>36</v>
      </c>
      <c r="H423" s="6" t="s">
        <v>20</v>
      </c>
      <c r="I423" s="8">
        <v>0.45</v>
      </c>
      <c r="J423" s="9">
        <v>4250</v>
      </c>
      <c r="K423" s="10">
        <f t="shared" si="2"/>
        <v>1912.5</v>
      </c>
      <c r="L423" s="10">
        <f t="shared" si="3"/>
        <v>956.25</v>
      </c>
      <c r="M423" s="11">
        <v>0.5</v>
      </c>
      <c r="O423" s="13"/>
      <c r="P423" s="12"/>
    </row>
    <row r="424" spans="1:16" ht="15.75" customHeight="1">
      <c r="A424" s="1"/>
      <c r="B424" s="6" t="s">
        <v>23</v>
      </c>
      <c r="C424" s="6">
        <v>1197831</v>
      </c>
      <c r="D424" s="7">
        <v>44470</v>
      </c>
      <c r="E424" s="6" t="s">
        <v>24</v>
      </c>
      <c r="F424" s="6" t="s">
        <v>25</v>
      </c>
      <c r="G424" s="6" t="s">
        <v>36</v>
      </c>
      <c r="H424" s="6" t="s">
        <v>21</v>
      </c>
      <c r="I424" s="8">
        <v>0.4</v>
      </c>
      <c r="J424" s="9">
        <v>4000</v>
      </c>
      <c r="K424" s="10">
        <f t="shared" si="2"/>
        <v>1600</v>
      </c>
      <c r="L424" s="10">
        <f t="shared" si="3"/>
        <v>560</v>
      </c>
      <c r="M424" s="11">
        <v>0.35</v>
      </c>
      <c r="O424" s="13"/>
      <c r="P424" s="12"/>
    </row>
    <row r="425" spans="1:16" ht="15.75" customHeight="1">
      <c r="A425" s="1"/>
      <c r="B425" s="6" t="s">
        <v>23</v>
      </c>
      <c r="C425" s="6">
        <v>1197831</v>
      </c>
      <c r="D425" s="7">
        <v>44470</v>
      </c>
      <c r="E425" s="6" t="s">
        <v>24</v>
      </c>
      <c r="F425" s="6" t="s">
        <v>25</v>
      </c>
      <c r="G425" s="6" t="s">
        <v>36</v>
      </c>
      <c r="H425" s="6" t="s">
        <v>22</v>
      </c>
      <c r="I425" s="8">
        <v>0.5</v>
      </c>
      <c r="J425" s="9">
        <v>5750</v>
      </c>
      <c r="K425" s="10">
        <f t="shared" si="2"/>
        <v>2875</v>
      </c>
      <c r="L425" s="10">
        <f t="shared" si="3"/>
        <v>1581.2500000000002</v>
      </c>
      <c r="M425" s="11">
        <v>0.55000000000000004</v>
      </c>
      <c r="O425" s="13"/>
      <c r="P425" s="12"/>
    </row>
    <row r="426" spans="1:16" ht="15.75" customHeight="1">
      <c r="A426" s="1"/>
      <c r="B426" s="6" t="s">
        <v>23</v>
      </c>
      <c r="C426" s="6">
        <v>1197831</v>
      </c>
      <c r="D426" s="7">
        <v>44502</v>
      </c>
      <c r="E426" s="6" t="s">
        <v>24</v>
      </c>
      <c r="F426" s="6" t="s">
        <v>25</v>
      </c>
      <c r="G426" s="6" t="s">
        <v>36</v>
      </c>
      <c r="H426" s="6" t="s">
        <v>17</v>
      </c>
      <c r="I426" s="8">
        <v>0.4</v>
      </c>
      <c r="J426" s="9">
        <v>7250</v>
      </c>
      <c r="K426" s="10">
        <f t="shared" si="2"/>
        <v>2900</v>
      </c>
      <c r="L426" s="10">
        <f t="shared" si="3"/>
        <v>1160</v>
      </c>
      <c r="M426" s="11">
        <v>0.39999999999999997</v>
      </c>
      <c r="O426" s="13"/>
      <c r="P426" s="12"/>
    </row>
    <row r="427" spans="1:16" ht="15.75" customHeight="1">
      <c r="A427" s="1"/>
      <c r="B427" s="6" t="s">
        <v>23</v>
      </c>
      <c r="C427" s="6">
        <v>1197831</v>
      </c>
      <c r="D427" s="7">
        <v>44502</v>
      </c>
      <c r="E427" s="6" t="s">
        <v>24</v>
      </c>
      <c r="F427" s="6" t="s">
        <v>25</v>
      </c>
      <c r="G427" s="6" t="s">
        <v>36</v>
      </c>
      <c r="H427" s="6" t="s">
        <v>18</v>
      </c>
      <c r="I427" s="8">
        <v>0.4</v>
      </c>
      <c r="J427" s="9">
        <v>7250</v>
      </c>
      <c r="K427" s="10">
        <f t="shared" si="2"/>
        <v>2900</v>
      </c>
      <c r="L427" s="10">
        <f t="shared" si="3"/>
        <v>1160</v>
      </c>
      <c r="M427" s="11">
        <v>0.39999999999999997</v>
      </c>
      <c r="O427" s="13"/>
      <c r="P427" s="12"/>
    </row>
    <row r="428" spans="1:16" ht="15.75" customHeight="1">
      <c r="A428" s="1"/>
      <c r="B428" s="6" t="s">
        <v>23</v>
      </c>
      <c r="C428" s="6">
        <v>1197831</v>
      </c>
      <c r="D428" s="7">
        <v>44502</v>
      </c>
      <c r="E428" s="6" t="s">
        <v>24</v>
      </c>
      <c r="F428" s="6" t="s">
        <v>25</v>
      </c>
      <c r="G428" s="6" t="s">
        <v>36</v>
      </c>
      <c r="H428" s="6" t="s">
        <v>19</v>
      </c>
      <c r="I428" s="8">
        <v>0.65</v>
      </c>
      <c r="J428" s="9">
        <v>6500</v>
      </c>
      <c r="K428" s="10">
        <f t="shared" si="2"/>
        <v>4225</v>
      </c>
      <c r="L428" s="10">
        <f t="shared" si="3"/>
        <v>1689.9999999999998</v>
      </c>
      <c r="M428" s="11">
        <v>0.39999999999999997</v>
      </c>
      <c r="O428" s="13"/>
      <c r="P428" s="12"/>
    </row>
    <row r="429" spans="1:16" ht="15.75" customHeight="1">
      <c r="A429" s="1"/>
      <c r="B429" s="6" t="s">
        <v>23</v>
      </c>
      <c r="C429" s="6">
        <v>1197831</v>
      </c>
      <c r="D429" s="7">
        <v>44502</v>
      </c>
      <c r="E429" s="6" t="s">
        <v>24</v>
      </c>
      <c r="F429" s="6" t="s">
        <v>25</v>
      </c>
      <c r="G429" s="6" t="s">
        <v>36</v>
      </c>
      <c r="H429" s="6" t="s">
        <v>20</v>
      </c>
      <c r="I429" s="8">
        <v>0.65</v>
      </c>
      <c r="J429" s="9">
        <v>5000</v>
      </c>
      <c r="K429" s="10">
        <f t="shared" si="2"/>
        <v>3250</v>
      </c>
      <c r="L429" s="10">
        <f t="shared" si="3"/>
        <v>1625</v>
      </c>
      <c r="M429" s="11">
        <v>0.5</v>
      </c>
      <c r="O429" s="13"/>
      <c r="P429" s="12"/>
    </row>
    <row r="430" spans="1:16" ht="15.75" customHeight="1">
      <c r="A430" s="1"/>
      <c r="B430" s="6" t="s">
        <v>23</v>
      </c>
      <c r="C430" s="6">
        <v>1197831</v>
      </c>
      <c r="D430" s="7">
        <v>44502</v>
      </c>
      <c r="E430" s="6" t="s">
        <v>24</v>
      </c>
      <c r="F430" s="6" t="s">
        <v>25</v>
      </c>
      <c r="G430" s="6" t="s">
        <v>36</v>
      </c>
      <c r="H430" s="6" t="s">
        <v>21</v>
      </c>
      <c r="I430" s="8">
        <v>0.6</v>
      </c>
      <c r="J430" s="9">
        <v>4750</v>
      </c>
      <c r="K430" s="10">
        <f t="shared" si="2"/>
        <v>2850</v>
      </c>
      <c r="L430" s="10">
        <f t="shared" si="3"/>
        <v>997.49999999999989</v>
      </c>
      <c r="M430" s="11">
        <v>0.35</v>
      </c>
      <c r="O430" s="13"/>
      <c r="P430" s="12"/>
    </row>
    <row r="431" spans="1:16" ht="15.75" customHeight="1">
      <c r="A431" s="1"/>
      <c r="B431" s="6" t="s">
        <v>23</v>
      </c>
      <c r="C431" s="6">
        <v>1197831</v>
      </c>
      <c r="D431" s="7">
        <v>44502</v>
      </c>
      <c r="E431" s="6" t="s">
        <v>24</v>
      </c>
      <c r="F431" s="6" t="s">
        <v>25</v>
      </c>
      <c r="G431" s="6" t="s">
        <v>36</v>
      </c>
      <c r="H431" s="6" t="s">
        <v>22</v>
      </c>
      <c r="I431" s="8">
        <v>0.70000000000000007</v>
      </c>
      <c r="J431" s="9">
        <v>6750</v>
      </c>
      <c r="K431" s="10">
        <f t="shared" si="2"/>
        <v>4725</v>
      </c>
      <c r="L431" s="10">
        <f t="shared" si="3"/>
        <v>2598.75</v>
      </c>
      <c r="M431" s="11">
        <v>0.55000000000000004</v>
      </c>
      <c r="O431" s="13"/>
      <c r="P431" s="12"/>
    </row>
    <row r="432" spans="1:16" ht="15.75" customHeight="1">
      <c r="A432" s="1"/>
      <c r="B432" s="6" t="s">
        <v>23</v>
      </c>
      <c r="C432" s="6">
        <v>1197831</v>
      </c>
      <c r="D432" s="7">
        <v>44531</v>
      </c>
      <c r="E432" s="6" t="s">
        <v>24</v>
      </c>
      <c r="F432" s="6" t="s">
        <v>25</v>
      </c>
      <c r="G432" s="6" t="s">
        <v>36</v>
      </c>
      <c r="H432" s="6" t="s">
        <v>17</v>
      </c>
      <c r="I432" s="8">
        <v>0.6</v>
      </c>
      <c r="J432" s="9">
        <v>8250</v>
      </c>
      <c r="K432" s="10">
        <f t="shared" si="2"/>
        <v>4950</v>
      </c>
      <c r="L432" s="10">
        <f t="shared" si="3"/>
        <v>1979.9999999999998</v>
      </c>
      <c r="M432" s="11">
        <v>0.39999999999999997</v>
      </c>
      <c r="O432" s="13"/>
      <c r="P432" s="12"/>
    </row>
    <row r="433" spans="1:17" ht="15.75" customHeight="1">
      <c r="A433" s="1"/>
      <c r="B433" s="6" t="s">
        <v>23</v>
      </c>
      <c r="C433" s="6">
        <v>1197831</v>
      </c>
      <c r="D433" s="7">
        <v>44531</v>
      </c>
      <c r="E433" s="6" t="s">
        <v>24</v>
      </c>
      <c r="F433" s="6" t="s">
        <v>25</v>
      </c>
      <c r="G433" s="6" t="s">
        <v>36</v>
      </c>
      <c r="H433" s="6" t="s">
        <v>18</v>
      </c>
      <c r="I433" s="8">
        <v>0.6</v>
      </c>
      <c r="J433" s="9">
        <v>8250</v>
      </c>
      <c r="K433" s="10">
        <f t="shared" si="2"/>
        <v>4950</v>
      </c>
      <c r="L433" s="10">
        <f t="shared" si="3"/>
        <v>1979.9999999999998</v>
      </c>
      <c r="M433" s="11">
        <v>0.39999999999999997</v>
      </c>
      <c r="O433" s="13"/>
      <c r="P433" s="12"/>
    </row>
    <row r="434" spans="1:17" ht="15.75" customHeight="1">
      <c r="A434" s="1"/>
      <c r="B434" s="6" t="s">
        <v>23</v>
      </c>
      <c r="C434" s="6">
        <v>1197831</v>
      </c>
      <c r="D434" s="7">
        <v>44531</v>
      </c>
      <c r="E434" s="6" t="s">
        <v>24</v>
      </c>
      <c r="F434" s="6" t="s">
        <v>25</v>
      </c>
      <c r="G434" s="6" t="s">
        <v>36</v>
      </c>
      <c r="H434" s="6" t="s">
        <v>19</v>
      </c>
      <c r="I434" s="8">
        <v>0.65</v>
      </c>
      <c r="J434" s="9">
        <v>7250</v>
      </c>
      <c r="K434" s="10">
        <f t="shared" si="2"/>
        <v>4712.5</v>
      </c>
      <c r="L434" s="10">
        <f t="shared" si="3"/>
        <v>1884.9999999999998</v>
      </c>
      <c r="M434" s="11">
        <v>0.39999999999999997</v>
      </c>
      <c r="O434" s="13"/>
      <c r="P434" s="12"/>
    </row>
    <row r="435" spans="1:17" ht="15.75" customHeight="1">
      <c r="A435" s="1"/>
      <c r="B435" s="6" t="s">
        <v>23</v>
      </c>
      <c r="C435" s="6">
        <v>1197831</v>
      </c>
      <c r="D435" s="7">
        <v>44531</v>
      </c>
      <c r="E435" s="6" t="s">
        <v>24</v>
      </c>
      <c r="F435" s="6" t="s">
        <v>25</v>
      </c>
      <c r="G435" s="6" t="s">
        <v>36</v>
      </c>
      <c r="H435" s="6" t="s">
        <v>20</v>
      </c>
      <c r="I435" s="8">
        <v>0.65</v>
      </c>
      <c r="J435" s="9">
        <v>5750</v>
      </c>
      <c r="K435" s="10">
        <f t="shared" si="2"/>
        <v>3737.5</v>
      </c>
      <c r="L435" s="10">
        <f t="shared" si="3"/>
        <v>1868.75</v>
      </c>
      <c r="M435" s="11">
        <v>0.5</v>
      </c>
      <c r="O435" s="13"/>
      <c r="P435" s="12"/>
    </row>
    <row r="436" spans="1:17" ht="15.75" customHeight="1">
      <c r="A436" s="1"/>
      <c r="B436" s="6" t="s">
        <v>23</v>
      </c>
      <c r="C436" s="6">
        <v>1197831</v>
      </c>
      <c r="D436" s="7">
        <v>44531</v>
      </c>
      <c r="E436" s="6" t="s">
        <v>24</v>
      </c>
      <c r="F436" s="6" t="s">
        <v>25</v>
      </c>
      <c r="G436" s="6" t="s">
        <v>36</v>
      </c>
      <c r="H436" s="6" t="s">
        <v>21</v>
      </c>
      <c r="I436" s="8">
        <v>0.6</v>
      </c>
      <c r="J436" s="9">
        <v>5250</v>
      </c>
      <c r="K436" s="10">
        <f t="shared" si="2"/>
        <v>3150</v>
      </c>
      <c r="L436" s="10">
        <f t="shared" si="3"/>
        <v>1102.5</v>
      </c>
      <c r="M436" s="11">
        <v>0.35</v>
      </c>
      <c r="O436" s="13"/>
      <c r="P436" s="12"/>
    </row>
    <row r="437" spans="1:17" ht="15.75" customHeight="1">
      <c r="A437" s="1"/>
      <c r="B437" s="6" t="s">
        <v>23</v>
      </c>
      <c r="C437" s="6">
        <v>1197831</v>
      </c>
      <c r="D437" s="7">
        <v>44531</v>
      </c>
      <c r="E437" s="6" t="s">
        <v>24</v>
      </c>
      <c r="F437" s="6" t="s">
        <v>25</v>
      </c>
      <c r="G437" s="6" t="s">
        <v>36</v>
      </c>
      <c r="H437" s="6" t="s">
        <v>22</v>
      </c>
      <c r="I437" s="8">
        <v>0.70000000000000007</v>
      </c>
      <c r="J437" s="9">
        <v>7750</v>
      </c>
      <c r="K437" s="10">
        <f t="shared" si="2"/>
        <v>5425.0000000000009</v>
      </c>
      <c r="L437" s="10">
        <f t="shared" si="3"/>
        <v>2983.7500000000009</v>
      </c>
      <c r="M437" s="11">
        <v>0.55000000000000004</v>
      </c>
      <c r="O437" s="13"/>
      <c r="P437" s="12"/>
    </row>
    <row r="438" spans="1:17" ht="15.75" customHeight="1">
      <c r="A438" s="1"/>
      <c r="B438" s="6" t="s">
        <v>14</v>
      </c>
      <c r="C438" s="6">
        <v>1185732</v>
      </c>
      <c r="D438" s="7">
        <v>44203</v>
      </c>
      <c r="E438" s="6" t="s">
        <v>15</v>
      </c>
      <c r="F438" s="6" t="s">
        <v>37</v>
      </c>
      <c r="G438" s="6" t="s">
        <v>38</v>
      </c>
      <c r="H438" s="6" t="s">
        <v>17</v>
      </c>
      <c r="I438" s="8">
        <v>0.45</v>
      </c>
      <c r="J438" s="9">
        <v>4250</v>
      </c>
      <c r="K438" s="10">
        <f t="shared" si="2"/>
        <v>1912.5</v>
      </c>
      <c r="L438" s="10">
        <f t="shared" si="3"/>
        <v>1051.875</v>
      </c>
      <c r="M438" s="11">
        <v>0.55000000000000004</v>
      </c>
      <c r="O438" s="14"/>
      <c r="P438" s="12"/>
      <c r="Q438" s="15"/>
    </row>
    <row r="439" spans="1:17" ht="15.75" customHeight="1">
      <c r="A439" s="1"/>
      <c r="B439" s="6" t="s">
        <v>14</v>
      </c>
      <c r="C439" s="6">
        <v>1185732</v>
      </c>
      <c r="D439" s="7">
        <v>44203</v>
      </c>
      <c r="E439" s="6" t="s">
        <v>15</v>
      </c>
      <c r="F439" s="6" t="s">
        <v>37</v>
      </c>
      <c r="G439" s="6" t="s">
        <v>38</v>
      </c>
      <c r="H439" s="6" t="s">
        <v>18</v>
      </c>
      <c r="I439" s="8">
        <v>0.45</v>
      </c>
      <c r="J439" s="9">
        <v>2250</v>
      </c>
      <c r="K439" s="10">
        <f t="shared" si="2"/>
        <v>1012.5</v>
      </c>
      <c r="L439" s="10">
        <f t="shared" si="3"/>
        <v>354.375</v>
      </c>
      <c r="M439" s="11">
        <v>0.35</v>
      </c>
      <c r="O439" s="14"/>
      <c r="P439" s="12"/>
      <c r="Q439" s="15"/>
    </row>
    <row r="440" spans="1:17" ht="15.75" customHeight="1">
      <c r="A440" s="1"/>
      <c r="B440" s="6" t="s">
        <v>14</v>
      </c>
      <c r="C440" s="6">
        <v>1185732</v>
      </c>
      <c r="D440" s="7">
        <v>44203</v>
      </c>
      <c r="E440" s="6" t="s">
        <v>15</v>
      </c>
      <c r="F440" s="6" t="s">
        <v>37</v>
      </c>
      <c r="G440" s="6" t="s">
        <v>38</v>
      </c>
      <c r="H440" s="6" t="s">
        <v>19</v>
      </c>
      <c r="I440" s="8">
        <v>0.35000000000000003</v>
      </c>
      <c r="J440" s="9">
        <v>2250</v>
      </c>
      <c r="K440" s="10">
        <f t="shared" si="2"/>
        <v>787.50000000000011</v>
      </c>
      <c r="L440" s="10">
        <f t="shared" si="3"/>
        <v>315</v>
      </c>
      <c r="M440" s="11">
        <v>0.39999999999999997</v>
      </c>
      <c r="O440" s="14"/>
      <c r="P440" s="12"/>
      <c r="Q440" s="15"/>
    </row>
    <row r="441" spans="1:17" ht="15.75" customHeight="1">
      <c r="A441" s="1"/>
      <c r="B441" s="6" t="s">
        <v>14</v>
      </c>
      <c r="C441" s="6">
        <v>1185732</v>
      </c>
      <c r="D441" s="7">
        <v>44203</v>
      </c>
      <c r="E441" s="6" t="s">
        <v>15</v>
      </c>
      <c r="F441" s="6" t="s">
        <v>37</v>
      </c>
      <c r="G441" s="6" t="s">
        <v>38</v>
      </c>
      <c r="H441" s="6" t="s">
        <v>20</v>
      </c>
      <c r="I441" s="8">
        <v>0.4</v>
      </c>
      <c r="J441" s="9">
        <v>750</v>
      </c>
      <c r="K441" s="10">
        <f t="shared" si="2"/>
        <v>300</v>
      </c>
      <c r="L441" s="10">
        <f t="shared" si="3"/>
        <v>119.99999999999999</v>
      </c>
      <c r="M441" s="11">
        <v>0.39999999999999997</v>
      </c>
      <c r="O441" s="14"/>
      <c r="P441" s="12"/>
      <c r="Q441" s="15"/>
    </row>
    <row r="442" spans="1:17" ht="15.75" customHeight="1">
      <c r="A442" s="1"/>
      <c r="B442" s="6" t="s">
        <v>14</v>
      </c>
      <c r="C442" s="6">
        <v>1185732</v>
      </c>
      <c r="D442" s="7">
        <v>44203</v>
      </c>
      <c r="E442" s="6" t="s">
        <v>15</v>
      </c>
      <c r="F442" s="6" t="s">
        <v>37</v>
      </c>
      <c r="G442" s="6" t="s">
        <v>38</v>
      </c>
      <c r="H442" s="6" t="s">
        <v>21</v>
      </c>
      <c r="I442" s="8">
        <v>0.54999999999999993</v>
      </c>
      <c r="J442" s="9">
        <v>1250</v>
      </c>
      <c r="K442" s="10">
        <f t="shared" si="2"/>
        <v>687.49999999999989</v>
      </c>
      <c r="L442" s="10">
        <f t="shared" si="3"/>
        <v>240.62499999999994</v>
      </c>
      <c r="M442" s="11">
        <v>0.35</v>
      </c>
      <c r="O442" s="14"/>
      <c r="P442" s="12"/>
      <c r="Q442" s="15"/>
    </row>
    <row r="443" spans="1:17" ht="15.75" customHeight="1">
      <c r="A443" s="1"/>
      <c r="B443" s="6" t="s">
        <v>14</v>
      </c>
      <c r="C443" s="6">
        <v>1185732</v>
      </c>
      <c r="D443" s="7">
        <v>44203</v>
      </c>
      <c r="E443" s="6" t="s">
        <v>15</v>
      </c>
      <c r="F443" s="6" t="s">
        <v>37</v>
      </c>
      <c r="G443" s="6" t="s">
        <v>38</v>
      </c>
      <c r="H443" s="6" t="s">
        <v>22</v>
      </c>
      <c r="I443" s="8">
        <v>0.45</v>
      </c>
      <c r="J443" s="9">
        <v>2250</v>
      </c>
      <c r="K443" s="10">
        <f t="shared" si="2"/>
        <v>1012.5</v>
      </c>
      <c r="L443" s="10">
        <f t="shared" si="3"/>
        <v>303.75</v>
      </c>
      <c r="M443" s="11">
        <v>0.3</v>
      </c>
      <c r="O443" s="14"/>
      <c r="P443" s="12"/>
      <c r="Q443" s="15"/>
    </row>
    <row r="444" spans="1:17" ht="15.75" customHeight="1">
      <c r="A444" s="1"/>
      <c r="B444" s="6" t="s">
        <v>14</v>
      </c>
      <c r="C444" s="6">
        <v>1185732</v>
      </c>
      <c r="D444" s="7">
        <v>44232</v>
      </c>
      <c r="E444" s="6" t="s">
        <v>15</v>
      </c>
      <c r="F444" s="6" t="s">
        <v>37</v>
      </c>
      <c r="G444" s="6" t="s">
        <v>38</v>
      </c>
      <c r="H444" s="6" t="s">
        <v>17</v>
      </c>
      <c r="I444" s="8">
        <v>0.45</v>
      </c>
      <c r="J444" s="9">
        <v>4750</v>
      </c>
      <c r="K444" s="10">
        <f t="shared" si="2"/>
        <v>2137.5</v>
      </c>
      <c r="L444" s="10">
        <f t="shared" si="3"/>
        <v>1175.625</v>
      </c>
      <c r="M444" s="11">
        <v>0.55000000000000004</v>
      </c>
      <c r="O444" s="14"/>
      <c r="P444" s="12"/>
      <c r="Q444" s="15"/>
    </row>
    <row r="445" spans="1:17" ht="15.75" customHeight="1">
      <c r="A445" s="1"/>
      <c r="B445" s="6" t="s">
        <v>14</v>
      </c>
      <c r="C445" s="6">
        <v>1185732</v>
      </c>
      <c r="D445" s="7">
        <v>44232</v>
      </c>
      <c r="E445" s="6" t="s">
        <v>15</v>
      </c>
      <c r="F445" s="6" t="s">
        <v>37</v>
      </c>
      <c r="G445" s="6" t="s">
        <v>38</v>
      </c>
      <c r="H445" s="6" t="s">
        <v>18</v>
      </c>
      <c r="I445" s="8">
        <v>0.45</v>
      </c>
      <c r="J445" s="9">
        <v>1250</v>
      </c>
      <c r="K445" s="10">
        <f t="shared" si="2"/>
        <v>562.5</v>
      </c>
      <c r="L445" s="10">
        <f t="shared" si="3"/>
        <v>196.875</v>
      </c>
      <c r="M445" s="11">
        <v>0.35</v>
      </c>
      <c r="O445" s="14"/>
      <c r="P445" s="12"/>
      <c r="Q445" s="15"/>
    </row>
    <row r="446" spans="1:17" ht="15.75" customHeight="1">
      <c r="A446" s="1"/>
      <c r="B446" s="6" t="s">
        <v>14</v>
      </c>
      <c r="C446" s="6">
        <v>1185732</v>
      </c>
      <c r="D446" s="7">
        <v>44232</v>
      </c>
      <c r="E446" s="6" t="s">
        <v>15</v>
      </c>
      <c r="F446" s="6" t="s">
        <v>37</v>
      </c>
      <c r="G446" s="6" t="s">
        <v>38</v>
      </c>
      <c r="H446" s="6" t="s">
        <v>19</v>
      </c>
      <c r="I446" s="8">
        <v>0.35000000000000003</v>
      </c>
      <c r="J446" s="9">
        <v>1750</v>
      </c>
      <c r="K446" s="10">
        <f t="shared" si="2"/>
        <v>612.50000000000011</v>
      </c>
      <c r="L446" s="10">
        <f t="shared" si="3"/>
        <v>245.00000000000003</v>
      </c>
      <c r="M446" s="11">
        <v>0.39999999999999997</v>
      </c>
      <c r="O446" s="14"/>
      <c r="P446" s="12"/>
      <c r="Q446" s="15"/>
    </row>
    <row r="447" spans="1:17" ht="15.75" customHeight="1">
      <c r="A447" s="1"/>
      <c r="B447" s="6" t="s">
        <v>14</v>
      </c>
      <c r="C447" s="6">
        <v>1185732</v>
      </c>
      <c r="D447" s="7">
        <v>44232</v>
      </c>
      <c r="E447" s="6" t="s">
        <v>15</v>
      </c>
      <c r="F447" s="6" t="s">
        <v>37</v>
      </c>
      <c r="G447" s="6" t="s">
        <v>38</v>
      </c>
      <c r="H447" s="6" t="s">
        <v>20</v>
      </c>
      <c r="I447" s="8">
        <v>0.4</v>
      </c>
      <c r="J447" s="9">
        <v>500</v>
      </c>
      <c r="K447" s="10">
        <f t="shared" si="2"/>
        <v>200</v>
      </c>
      <c r="L447" s="10">
        <f t="shared" si="3"/>
        <v>80</v>
      </c>
      <c r="M447" s="11">
        <v>0.39999999999999997</v>
      </c>
      <c r="O447" s="14"/>
      <c r="P447" s="12"/>
      <c r="Q447" s="15"/>
    </row>
    <row r="448" spans="1:17" ht="15.75" customHeight="1">
      <c r="A448" s="1"/>
      <c r="B448" s="6" t="s">
        <v>14</v>
      </c>
      <c r="C448" s="6">
        <v>1185732</v>
      </c>
      <c r="D448" s="7">
        <v>44232</v>
      </c>
      <c r="E448" s="6" t="s">
        <v>15</v>
      </c>
      <c r="F448" s="6" t="s">
        <v>37</v>
      </c>
      <c r="G448" s="6" t="s">
        <v>38</v>
      </c>
      <c r="H448" s="6" t="s">
        <v>21</v>
      </c>
      <c r="I448" s="8">
        <v>0.54999999999999993</v>
      </c>
      <c r="J448" s="9">
        <v>1250</v>
      </c>
      <c r="K448" s="10">
        <f t="shared" si="2"/>
        <v>687.49999999999989</v>
      </c>
      <c r="L448" s="10">
        <f t="shared" si="3"/>
        <v>240.62499999999994</v>
      </c>
      <c r="M448" s="11">
        <v>0.35</v>
      </c>
      <c r="O448" s="14"/>
      <c r="P448" s="12"/>
      <c r="Q448" s="15"/>
    </row>
    <row r="449" spans="1:17" ht="15.75" customHeight="1">
      <c r="A449" s="1"/>
      <c r="B449" s="6" t="s">
        <v>14</v>
      </c>
      <c r="C449" s="6">
        <v>1185732</v>
      </c>
      <c r="D449" s="7">
        <v>44232</v>
      </c>
      <c r="E449" s="6" t="s">
        <v>15</v>
      </c>
      <c r="F449" s="6" t="s">
        <v>37</v>
      </c>
      <c r="G449" s="6" t="s">
        <v>38</v>
      </c>
      <c r="H449" s="6" t="s">
        <v>22</v>
      </c>
      <c r="I449" s="8">
        <v>0.45</v>
      </c>
      <c r="J449" s="9">
        <v>2250</v>
      </c>
      <c r="K449" s="10">
        <f t="shared" si="2"/>
        <v>1012.5</v>
      </c>
      <c r="L449" s="10">
        <f t="shared" si="3"/>
        <v>303.75</v>
      </c>
      <c r="M449" s="11">
        <v>0.3</v>
      </c>
      <c r="O449" s="14"/>
      <c r="P449" s="12"/>
      <c r="Q449" s="15"/>
    </row>
    <row r="450" spans="1:17" ht="15.75" customHeight="1">
      <c r="A450" s="1"/>
      <c r="B450" s="6" t="s">
        <v>14</v>
      </c>
      <c r="C450" s="6">
        <v>1185732</v>
      </c>
      <c r="D450" s="7">
        <v>44258</v>
      </c>
      <c r="E450" s="6" t="s">
        <v>15</v>
      </c>
      <c r="F450" s="6" t="s">
        <v>37</v>
      </c>
      <c r="G450" s="6" t="s">
        <v>38</v>
      </c>
      <c r="H450" s="6" t="s">
        <v>17</v>
      </c>
      <c r="I450" s="8">
        <v>0.5</v>
      </c>
      <c r="J450" s="9">
        <v>4450</v>
      </c>
      <c r="K450" s="10">
        <f t="shared" si="2"/>
        <v>2225</v>
      </c>
      <c r="L450" s="10">
        <f t="shared" si="3"/>
        <v>1223.75</v>
      </c>
      <c r="M450" s="11">
        <v>0.55000000000000004</v>
      </c>
      <c r="O450" s="14"/>
      <c r="P450" s="12"/>
      <c r="Q450" s="15"/>
    </row>
    <row r="451" spans="1:17" ht="15.75" customHeight="1">
      <c r="A451" s="1"/>
      <c r="B451" s="6" t="s">
        <v>14</v>
      </c>
      <c r="C451" s="6">
        <v>1185732</v>
      </c>
      <c r="D451" s="7">
        <v>44258</v>
      </c>
      <c r="E451" s="6" t="s">
        <v>15</v>
      </c>
      <c r="F451" s="6" t="s">
        <v>37</v>
      </c>
      <c r="G451" s="6" t="s">
        <v>38</v>
      </c>
      <c r="H451" s="6" t="s">
        <v>18</v>
      </c>
      <c r="I451" s="8">
        <v>0.5</v>
      </c>
      <c r="J451" s="9">
        <v>1500</v>
      </c>
      <c r="K451" s="10">
        <f t="shared" si="2"/>
        <v>750</v>
      </c>
      <c r="L451" s="10">
        <f t="shared" si="3"/>
        <v>262.5</v>
      </c>
      <c r="M451" s="11">
        <v>0.35</v>
      </c>
      <c r="O451" s="14"/>
      <c r="P451" s="12"/>
      <c r="Q451" s="15"/>
    </row>
    <row r="452" spans="1:17" ht="15.75" customHeight="1">
      <c r="A452" s="1"/>
      <c r="B452" s="6" t="s">
        <v>14</v>
      </c>
      <c r="C452" s="6">
        <v>1185732</v>
      </c>
      <c r="D452" s="7">
        <v>44258</v>
      </c>
      <c r="E452" s="6" t="s">
        <v>15</v>
      </c>
      <c r="F452" s="6" t="s">
        <v>37</v>
      </c>
      <c r="G452" s="6" t="s">
        <v>38</v>
      </c>
      <c r="H452" s="6" t="s">
        <v>19</v>
      </c>
      <c r="I452" s="8">
        <v>0.4</v>
      </c>
      <c r="J452" s="9">
        <v>1750</v>
      </c>
      <c r="K452" s="10">
        <f t="shared" si="2"/>
        <v>700</v>
      </c>
      <c r="L452" s="10">
        <f t="shared" si="3"/>
        <v>280</v>
      </c>
      <c r="M452" s="11">
        <v>0.39999999999999997</v>
      </c>
      <c r="O452" s="14"/>
      <c r="P452" s="12"/>
      <c r="Q452" s="15"/>
    </row>
    <row r="453" spans="1:17" ht="15.75" customHeight="1">
      <c r="A453" s="1"/>
      <c r="B453" s="6" t="s">
        <v>14</v>
      </c>
      <c r="C453" s="6">
        <v>1185732</v>
      </c>
      <c r="D453" s="7">
        <v>44258</v>
      </c>
      <c r="E453" s="6" t="s">
        <v>15</v>
      </c>
      <c r="F453" s="6" t="s">
        <v>37</v>
      </c>
      <c r="G453" s="6" t="s">
        <v>38</v>
      </c>
      <c r="H453" s="6" t="s">
        <v>20</v>
      </c>
      <c r="I453" s="8">
        <v>0.45</v>
      </c>
      <c r="J453" s="9">
        <v>250</v>
      </c>
      <c r="K453" s="10">
        <f t="shared" si="2"/>
        <v>112.5</v>
      </c>
      <c r="L453" s="10">
        <f t="shared" si="3"/>
        <v>44.999999999999993</v>
      </c>
      <c r="M453" s="11">
        <v>0.39999999999999997</v>
      </c>
      <c r="O453" s="14"/>
      <c r="P453" s="12"/>
      <c r="Q453" s="15"/>
    </row>
    <row r="454" spans="1:17" ht="15.75" customHeight="1">
      <c r="A454" s="1"/>
      <c r="B454" s="6" t="s">
        <v>14</v>
      </c>
      <c r="C454" s="6">
        <v>1185732</v>
      </c>
      <c r="D454" s="7">
        <v>44258</v>
      </c>
      <c r="E454" s="6" t="s">
        <v>15</v>
      </c>
      <c r="F454" s="6" t="s">
        <v>37</v>
      </c>
      <c r="G454" s="6" t="s">
        <v>38</v>
      </c>
      <c r="H454" s="6" t="s">
        <v>21</v>
      </c>
      <c r="I454" s="8">
        <v>0.6</v>
      </c>
      <c r="J454" s="9">
        <v>750</v>
      </c>
      <c r="K454" s="10">
        <f t="shared" si="2"/>
        <v>450</v>
      </c>
      <c r="L454" s="10">
        <f t="shared" si="3"/>
        <v>135</v>
      </c>
      <c r="M454" s="11">
        <v>0.3</v>
      </c>
      <c r="O454" s="14"/>
      <c r="P454" s="12"/>
      <c r="Q454" s="15"/>
    </row>
    <row r="455" spans="1:17" ht="15.75" customHeight="1">
      <c r="A455" s="1"/>
      <c r="B455" s="6" t="s">
        <v>14</v>
      </c>
      <c r="C455" s="6">
        <v>1185732</v>
      </c>
      <c r="D455" s="7">
        <v>44258</v>
      </c>
      <c r="E455" s="6" t="s">
        <v>15</v>
      </c>
      <c r="F455" s="6" t="s">
        <v>37</v>
      </c>
      <c r="G455" s="6" t="s">
        <v>38</v>
      </c>
      <c r="H455" s="6" t="s">
        <v>22</v>
      </c>
      <c r="I455" s="8">
        <v>0.5</v>
      </c>
      <c r="J455" s="9">
        <v>1750</v>
      </c>
      <c r="K455" s="10">
        <f t="shared" si="2"/>
        <v>875</v>
      </c>
      <c r="L455" s="10">
        <f t="shared" si="3"/>
        <v>218.75</v>
      </c>
      <c r="M455" s="11">
        <v>0.25</v>
      </c>
      <c r="O455" s="14"/>
      <c r="P455" s="12"/>
      <c r="Q455" s="15"/>
    </row>
    <row r="456" spans="1:17" ht="15.75" customHeight="1">
      <c r="A456" s="1"/>
      <c r="B456" s="6" t="s">
        <v>14</v>
      </c>
      <c r="C456" s="6">
        <v>1185732</v>
      </c>
      <c r="D456" s="7">
        <v>44290</v>
      </c>
      <c r="E456" s="6" t="s">
        <v>15</v>
      </c>
      <c r="F456" s="6" t="s">
        <v>37</v>
      </c>
      <c r="G456" s="6" t="s">
        <v>38</v>
      </c>
      <c r="H456" s="6" t="s">
        <v>17</v>
      </c>
      <c r="I456" s="8">
        <v>0.5</v>
      </c>
      <c r="J456" s="9">
        <v>4500</v>
      </c>
      <c r="K456" s="10">
        <f t="shared" si="2"/>
        <v>2250</v>
      </c>
      <c r="L456" s="10">
        <f t="shared" si="3"/>
        <v>1125</v>
      </c>
      <c r="M456" s="11">
        <v>0.5</v>
      </c>
      <c r="O456" s="14"/>
      <c r="P456" s="12"/>
      <c r="Q456" s="15"/>
    </row>
    <row r="457" spans="1:17" ht="15.75" customHeight="1">
      <c r="A457" s="1"/>
      <c r="B457" s="6" t="s">
        <v>14</v>
      </c>
      <c r="C457" s="6">
        <v>1185732</v>
      </c>
      <c r="D457" s="7">
        <v>44290</v>
      </c>
      <c r="E457" s="6" t="s">
        <v>15</v>
      </c>
      <c r="F457" s="6" t="s">
        <v>37</v>
      </c>
      <c r="G457" s="6" t="s">
        <v>38</v>
      </c>
      <c r="H457" s="6" t="s">
        <v>18</v>
      </c>
      <c r="I457" s="8">
        <v>0.5</v>
      </c>
      <c r="J457" s="9">
        <v>1500</v>
      </c>
      <c r="K457" s="10">
        <f t="shared" si="2"/>
        <v>750</v>
      </c>
      <c r="L457" s="10">
        <f t="shared" si="3"/>
        <v>225</v>
      </c>
      <c r="M457" s="11">
        <v>0.3</v>
      </c>
      <c r="O457" s="14"/>
      <c r="P457" s="12"/>
      <c r="Q457" s="15"/>
    </row>
    <row r="458" spans="1:17" ht="15.75" customHeight="1">
      <c r="A458" s="1"/>
      <c r="B458" s="6" t="s">
        <v>14</v>
      </c>
      <c r="C458" s="6">
        <v>1185732</v>
      </c>
      <c r="D458" s="7">
        <v>44290</v>
      </c>
      <c r="E458" s="6" t="s">
        <v>15</v>
      </c>
      <c r="F458" s="6" t="s">
        <v>37</v>
      </c>
      <c r="G458" s="6" t="s">
        <v>38</v>
      </c>
      <c r="H458" s="6" t="s">
        <v>19</v>
      </c>
      <c r="I458" s="8">
        <v>0.4</v>
      </c>
      <c r="J458" s="9">
        <v>1500</v>
      </c>
      <c r="K458" s="10">
        <f t="shared" si="2"/>
        <v>600</v>
      </c>
      <c r="L458" s="10">
        <f t="shared" si="3"/>
        <v>210</v>
      </c>
      <c r="M458" s="11">
        <v>0.35</v>
      </c>
      <c r="O458" s="14"/>
      <c r="P458" s="12"/>
      <c r="Q458" s="15"/>
    </row>
    <row r="459" spans="1:17" ht="15.75" customHeight="1">
      <c r="A459" s="1"/>
      <c r="B459" s="6" t="s">
        <v>14</v>
      </c>
      <c r="C459" s="6">
        <v>1185732</v>
      </c>
      <c r="D459" s="7">
        <v>44290</v>
      </c>
      <c r="E459" s="6" t="s">
        <v>15</v>
      </c>
      <c r="F459" s="6" t="s">
        <v>37</v>
      </c>
      <c r="G459" s="6" t="s">
        <v>38</v>
      </c>
      <c r="H459" s="6" t="s">
        <v>20</v>
      </c>
      <c r="I459" s="8">
        <v>0.45</v>
      </c>
      <c r="J459" s="9">
        <v>750</v>
      </c>
      <c r="K459" s="10">
        <f t="shared" si="2"/>
        <v>337.5</v>
      </c>
      <c r="L459" s="10">
        <f t="shared" si="3"/>
        <v>118.12499999999999</v>
      </c>
      <c r="M459" s="11">
        <v>0.35</v>
      </c>
      <c r="O459" s="14"/>
      <c r="P459" s="12"/>
      <c r="Q459" s="15"/>
    </row>
    <row r="460" spans="1:17" ht="15.75" customHeight="1">
      <c r="A460" s="1"/>
      <c r="B460" s="6" t="s">
        <v>14</v>
      </c>
      <c r="C460" s="6">
        <v>1185732</v>
      </c>
      <c r="D460" s="7">
        <v>44290</v>
      </c>
      <c r="E460" s="6" t="s">
        <v>15</v>
      </c>
      <c r="F460" s="6" t="s">
        <v>37</v>
      </c>
      <c r="G460" s="6" t="s">
        <v>38</v>
      </c>
      <c r="H460" s="6" t="s">
        <v>21</v>
      </c>
      <c r="I460" s="8">
        <v>0.6</v>
      </c>
      <c r="J460" s="9">
        <v>750</v>
      </c>
      <c r="K460" s="10">
        <f t="shared" si="2"/>
        <v>450</v>
      </c>
      <c r="L460" s="10">
        <f t="shared" si="3"/>
        <v>135</v>
      </c>
      <c r="M460" s="11">
        <v>0.3</v>
      </c>
      <c r="O460" s="14"/>
      <c r="P460" s="12"/>
      <c r="Q460" s="15"/>
    </row>
    <row r="461" spans="1:17" ht="15.75" customHeight="1">
      <c r="A461" s="1"/>
      <c r="B461" s="6" t="s">
        <v>14</v>
      </c>
      <c r="C461" s="6">
        <v>1185732</v>
      </c>
      <c r="D461" s="7">
        <v>44290</v>
      </c>
      <c r="E461" s="6" t="s">
        <v>15</v>
      </c>
      <c r="F461" s="6" t="s">
        <v>37</v>
      </c>
      <c r="G461" s="6" t="s">
        <v>38</v>
      </c>
      <c r="H461" s="6" t="s">
        <v>22</v>
      </c>
      <c r="I461" s="8">
        <v>0.5</v>
      </c>
      <c r="J461" s="9">
        <v>2000</v>
      </c>
      <c r="K461" s="10">
        <f t="shared" si="2"/>
        <v>1000</v>
      </c>
      <c r="L461" s="10">
        <f t="shared" si="3"/>
        <v>250</v>
      </c>
      <c r="M461" s="11">
        <v>0.25</v>
      </c>
      <c r="O461" s="14"/>
      <c r="P461" s="12"/>
      <c r="Q461" s="15"/>
    </row>
    <row r="462" spans="1:17" ht="15.75" customHeight="1">
      <c r="A462" s="1"/>
      <c r="B462" s="6" t="s">
        <v>14</v>
      </c>
      <c r="C462" s="6">
        <v>1185732</v>
      </c>
      <c r="D462" s="7">
        <v>44319</v>
      </c>
      <c r="E462" s="6" t="s">
        <v>15</v>
      </c>
      <c r="F462" s="6" t="s">
        <v>37</v>
      </c>
      <c r="G462" s="6" t="s">
        <v>38</v>
      </c>
      <c r="H462" s="6" t="s">
        <v>17</v>
      </c>
      <c r="I462" s="8">
        <v>0.6</v>
      </c>
      <c r="J462" s="9">
        <v>4700</v>
      </c>
      <c r="K462" s="10">
        <f t="shared" si="2"/>
        <v>2820</v>
      </c>
      <c r="L462" s="10">
        <f t="shared" si="3"/>
        <v>1410</v>
      </c>
      <c r="M462" s="11">
        <v>0.5</v>
      </c>
      <c r="O462" s="14"/>
      <c r="P462" s="12"/>
      <c r="Q462" s="15"/>
    </row>
    <row r="463" spans="1:17" ht="15.75" customHeight="1">
      <c r="A463" s="1"/>
      <c r="B463" s="6" t="s">
        <v>14</v>
      </c>
      <c r="C463" s="6">
        <v>1185732</v>
      </c>
      <c r="D463" s="7">
        <v>44319</v>
      </c>
      <c r="E463" s="6" t="s">
        <v>15</v>
      </c>
      <c r="F463" s="6" t="s">
        <v>37</v>
      </c>
      <c r="G463" s="6" t="s">
        <v>38</v>
      </c>
      <c r="H463" s="6" t="s">
        <v>18</v>
      </c>
      <c r="I463" s="8">
        <v>0.60000000000000009</v>
      </c>
      <c r="J463" s="9">
        <v>1750</v>
      </c>
      <c r="K463" s="10">
        <f t="shared" si="2"/>
        <v>1050.0000000000002</v>
      </c>
      <c r="L463" s="10">
        <f t="shared" si="3"/>
        <v>315.00000000000006</v>
      </c>
      <c r="M463" s="11">
        <v>0.3</v>
      </c>
      <c r="O463" s="14"/>
      <c r="P463" s="12"/>
      <c r="Q463" s="15"/>
    </row>
    <row r="464" spans="1:17" ht="15.75" customHeight="1">
      <c r="A464" s="1"/>
      <c r="B464" s="6" t="s">
        <v>14</v>
      </c>
      <c r="C464" s="6">
        <v>1185732</v>
      </c>
      <c r="D464" s="7">
        <v>44319</v>
      </c>
      <c r="E464" s="6" t="s">
        <v>15</v>
      </c>
      <c r="F464" s="6" t="s">
        <v>37</v>
      </c>
      <c r="G464" s="6" t="s">
        <v>38</v>
      </c>
      <c r="H464" s="6" t="s">
        <v>19</v>
      </c>
      <c r="I464" s="8">
        <v>0.55000000000000004</v>
      </c>
      <c r="J464" s="9">
        <v>1500</v>
      </c>
      <c r="K464" s="10">
        <f t="shared" si="2"/>
        <v>825.00000000000011</v>
      </c>
      <c r="L464" s="10">
        <f t="shared" si="3"/>
        <v>288.75</v>
      </c>
      <c r="M464" s="11">
        <v>0.35</v>
      </c>
      <c r="O464" s="14"/>
      <c r="P464" s="12"/>
      <c r="Q464" s="15"/>
    </row>
    <row r="465" spans="1:17" ht="15.75" customHeight="1">
      <c r="A465" s="1"/>
      <c r="B465" s="6" t="s">
        <v>14</v>
      </c>
      <c r="C465" s="6">
        <v>1185732</v>
      </c>
      <c r="D465" s="7">
        <v>44319</v>
      </c>
      <c r="E465" s="6" t="s">
        <v>15</v>
      </c>
      <c r="F465" s="6" t="s">
        <v>37</v>
      </c>
      <c r="G465" s="6" t="s">
        <v>38</v>
      </c>
      <c r="H465" s="6" t="s">
        <v>20</v>
      </c>
      <c r="I465" s="8">
        <v>0.55000000000000004</v>
      </c>
      <c r="J465" s="9">
        <v>1000</v>
      </c>
      <c r="K465" s="10">
        <f t="shared" si="2"/>
        <v>550</v>
      </c>
      <c r="L465" s="10">
        <f t="shared" si="3"/>
        <v>192.5</v>
      </c>
      <c r="M465" s="11">
        <v>0.35</v>
      </c>
      <c r="O465" s="14"/>
      <c r="P465" s="12"/>
      <c r="Q465" s="15"/>
    </row>
    <row r="466" spans="1:17" ht="15.75" customHeight="1">
      <c r="A466" s="1"/>
      <c r="B466" s="6" t="s">
        <v>14</v>
      </c>
      <c r="C466" s="6">
        <v>1185732</v>
      </c>
      <c r="D466" s="7">
        <v>44319</v>
      </c>
      <c r="E466" s="6" t="s">
        <v>15</v>
      </c>
      <c r="F466" s="6" t="s">
        <v>37</v>
      </c>
      <c r="G466" s="6" t="s">
        <v>38</v>
      </c>
      <c r="H466" s="6" t="s">
        <v>21</v>
      </c>
      <c r="I466" s="8">
        <v>0.65</v>
      </c>
      <c r="J466" s="9">
        <v>1250</v>
      </c>
      <c r="K466" s="10">
        <f t="shared" si="2"/>
        <v>812.5</v>
      </c>
      <c r="L466" s="10">
        <f t="shared" si="3"/>
        <v>243.75</v>
      </c>
      <c r="M466" s="11">
        <v>0.3</v>
      </c>
      <c r="O466" s="14"/>
      <c r="P466" s="12"/>
      <c r="Q466" s="15"/>
    </row>
    <row r="467" spans="1:17" ht="15.75" customHeight="1">
      <c r="A467" s="1"/>
      <c r="B467" s="6" t="s">
        <v>14</v>
      </c>
      <c r="C467" s="6">
        <v>1185732</v>
      </c>
      <c r="D467" s="7">
        <v>44319</v>
      </c>
      <c r="E467" s="6" t="s">
        <v>15</v>
      </c>
      <c r="F467" s="6" t="s">
        <v>37</v>
      </c>
      <c r="G467" s="6" t="s">
        <v>38</v>
      </c>
      <c r="H467" s="6" t="s">
        <v>22</v>
      </c>
      <c r="I467" s="8">
        <v>0.70000000000000007</v>
      </c>
      <c r="J467" s="9">
        <v>2500</v>
      </c>
      <c r="K467" s="10">
        <f t="shared" si="2"/>
        <v>1750.0000000000002</v>
      </c>
      <c r="L467" s="10">
        <f t="shared" si="3"/>
        <v>525</v>
      </c>
      <c r="M467" s="11">
        <v>0.3</v>
      </c>
      <c r="O467" s="14"/>
      <c r="P467" s="12"/>
      <c r="Q467" s="15"/>
    </row>
    <row r="468" spans="1:17" ht="15.75" customHeight="1">
      <c r="A468" s="1"/>
      <c r="B468" s="6" t="s">
        <v>14</v>
      </c>
      <c r="C468" s="6">
        <v>1185732</v>
      </c>
      <c r="D468" s="7">
        <v>44352</v>
      </c>
      <c r="E468" s="6" t="s">
        <v>15</v>
      </c>
      <c r="F468" s="6" t="s">
        <v>37</v>
      </c>
      <c r="G468" s="6" t="s">
        <v>38</v>
      </c>
      <c r="H468" s="6" t="s">
        <v>17</v>
      </c>
      <c r="I468" s="8">
        <v>0.65</v>
      </c>
      <c r="J468" s="9">
        <v>5000</v>
      </c>
      <c r="K468" s="10">
        <f t="shared" si="2"/>
        <v>3250</v>
      </c>
      <c r="L468" s="10">
        <f t="shared" si="3"/>
        <v>1787.5000000000002</v>
      </c>
      <c r="M468" s="11">
        <v>0.55000000000000004</v>
      </c>
      <c r="O468" s="14"/>
      <c r="P468" s="12"/>
      <c r="Q468" s="15"/>
    </row>
    <row r="469" spans="1:17" ht="15.75" customHeight="1">
      <c r="A469" s="1"/>
      <c r="B469" s="6" t="s">
        <v>14</v>
      </c>
      <c r="C469" s="6">
        <v>1185732</v>
      </c>
      <c r="D469" s="7">
        <v>44352</v>
      </c>
      <c r="E469" s="6" t="s">
        <v>15</v>
      </c>
      <c r="F469" s="6" t="s">
        <v>37</v>
      </c>
      <c r="G469" s="6" t="s">
        <v>38</v>
      </c>
      <c r="H469" s="6" t="s">
        <v>18</v>
      </c>
      <c r="I469" s="8">
        <v>0.60000000000000009</v>
      </c>
      <c r="J469" s="9">
        <v>2500</v>
      </c>
      <c r="K469" s="10">
        <f t="shared" si="2"/>
        <v>1500.0000000000002</v>
      </c>
      <c r="L469" s="10">
        <f t="shared" si="3"/>
        <v>525</v>
      </c>
      <c r="M469" s="11">
        <v>0.35</v>
      </c>
      <c r="O469" s="14"/>
      <c r="P469" s="12"/>
      <c r="Q469" s="15"/>
    </row>
    <row r="470" spans="1:17" ht="15.75" customHeight="1">
      <c r="A470" s="1"/>
      <c r="B470" s="6" t="s">
        <v>14</v>
      </c>
      <c r="C470" s="6">
        <v>1185732</v>
      </c>
      <c r="D470" s="7">
        <v>44352</v>
      </c>
      <c r="E470" s="6" t="s">
        <v>15</v>
      </c>
      <c r="F470" s="6" t="s">
        <v>37</v>
      </c>
      <c r="G470" s="6" t="s">
        <v>38</v>
      </c>
      <c r="H470" s="6" t="s">
        <v>19</v>
      </c>
      <c r="I470" s="8">
        <v>0.55000000000000004</v>
      </c>
      <c r="J470" s="9">
        <v>1750</v>
      </c>
      <c r="K470" s="10">
        <f t="shared" si="2"/>
        <v>962.50000000000011</v>
      </c>
      <c r="L470" s="10">
        <f t="shared" si="3"/>
        <v>385</v>
      </c>
      <c r="M470" s="11">
        <v>0.39999999999999997</v>
      </c>
      <c r="O470" s="14"/>
      <c r="P470" s="12"/>
      <c r="Q470" s="15"/>
    </row>
    <row r="471" spans="1:17" ht="15.75" customHeight="1">
      <c r="A471" s="1"/>
      <c r="B471" s="6" t="s">
        <v>14</v>
      </c>
      <c r="C471" s="6">
        <v>1185732</v>
      </c>
      <c r="D471" s="7">
        <v>44352</v>
      </c>
      <c r="E471" s="6" t="s">
        <v>15</v>
      </c>
      <c r="F471" s="6" t="s">
        <v>37</v>
      </c>
      <c r="G471" s="6" t="s">
        <v>38</v>
      </c>
      <c r="H471" s="6" t="s">
        <v>20</v>
      </c>
      <c r="I471" s="8">
        <v>0.55000000000000004</v>
      </c>
      <c r="J471" s="9">
        <v>1500</v>
      </c>
      <c r="K471" s="10">
        <f t="shared" si="2"/>
        <v>825.00000000000011</v>
      </c>
      <c r="L471" s="10">
        <f t="shared" si="3"/>
        <v>330</v>
      </c>
      <c r="M471" s="11">
        <v>0.39999999999999997</v>
      </c>
      <c r="O471" s="14"/>
      <c r="P471" s="12"/>
      <c r="Q471" s="15"/>
    </row>
    <row r="472" spans="1:17" ht="15.75" customHeight="1">
      <c r="A472" s="1"/>
      <c r="B472" s="6" t="s">
        <v>14</v>
      </c>
      <c r="C472" s="6">
        <v>1185732</v>
      </c>
      <c r="D472" s="7">
        <v>44352</v>
      </c>
      <c r="E472" s="6" t="s">
        <v>15</v>
      </c>
      <c r="F472" s="6" t="s">
        <v>37</v>
      </c>
      <c r="G472" s="6" t="s">
        <v>38</v>
      </c>
      <c r="H472" s="6" t="s">
        <v>21</v>
      </c>
      <c r="I472" s="8">
        <v>0.65</v>
      </c>
      <c r="J472" s="9">
        <v>1500</v>
      </c>
      <c r="K472" s="10">
        <f t="shared" si="2"/>
        <v>975</v>
      </c>
      <c r="L472" s="10">
        <f t="shared" si="3"/>
        <v>341.25</v>
      </c>
      <c r="M472" s="11">
        <v>0.35</v>
      </c>
      <c r="O472" s="14"/>
      <c r="P472" s="12"/>
      <c r="Q472" s="15"/>
    </row>
    <row r="473" spans="1:17" ht="15.75" customHeight="1">
      <c r="A473" s="1"/>
      <c r="B473" s="6" t="s">
        <v>14</v>
      </c>
      <c r="C473" s="6">
        <v>1185732</v>
      </c>
      <c r="D473" s="7">
        <v>44352</v>
      </c>
      <c r="E473" s="6" t="s">
        <v>15</v>
      </c>
      <c r="F473" s="6" t="s">
        <v>37</v>
      </c>
      <c r="G473" s="6" t="s">
        <v>38</v>
      </c>
      <c r="H473" s="6" t="s">
        <v>22</v>
      </c>
      <c r="I473" s="8">
        <v>0.70000000000000007</v>
      </c>
      <c r="J473" s="9">
        <v>3000</v>
      </c>
      <c r="K473" s="10">
        <f t="shared" si="2"/>
        <v>2100</v>
      </c>
      <c r="L473" s="10">
        <f t="shared" si="3"/>
        <v>630</v>
      </c>
      <c r="M473" s="11">
        <v>0.3</v>
      </c>
      <c r="O473" s="14"/>
      <c r="P473" s="12"/>
      <c r="Q473" s="15"/>
    </row>
    <row r="474" spans="1:17" ht="15.75" customHeight="1">
      <c r="A474" s="1"/>
      <c r="B474" s="6" t="s">
        <v>14</v>
      </c>
      <c r="C474" s="6">
        <v>1185732</v>
      </c>
      <c r="D474" s="7">
        <v>44380</v>
      </c>
      <c r="E474" s="6" t="s">
        <v>15</v>
      </c>
      <c r="F474" s="6" t="s">
        <v>37</v>
      </c>
      <c r="G474" s="6" t="s">
        <v>38</v>
      </c>
      <c r="H474" s="6" t="s">
        <v>17</v>
      </c>
      <c r="I474" s="8">
        <v>0.65</v>
      </c>
      <c r="J474" s="9">
        <v>5000</v>
      </c>
      <c r="K474" s="10">
        <f t="shared" si="2"/>
        <v>3250</v>
      </c>
      <c r="L474" s="10">
        <f t="shared" si="3"/>
        <v>1787.5000000000002</v>
      </c>
      <c r="M474" s="11">
        <v>0.55000000000000004</v>
      </c>
      <c r="O474" s="14"/>
      <c r="P474" s="12"/>
      <c r="Q474" s="15"/>
    </row>
    <row r="475" spans="1:17" ht="15.75" customHeight="1">
      <c r="A475" s="1"/>
      <c r="B475" s="6" t="s">
        <v>14</v>
      </c>
      <c r="C475" s="6">
        <v>1185732</v>
      </c>
      <c r="D475" s="7">
        <v>44380</v>
      </c>
      <c r="E475" s="6" t="s">
        <v>15</v>
      </c>
      <c r="F475" s="6" t="s">
        <v>37</v>
      </c>
      <c r="G475" s="6" t="s">
        <v>38</v>
      </c>
      <c r="H475" s="6" t="s">
        <v>18</v>
      </c>
      <c r="I475" s="8">
        <v>0.60000000000000009</v>
      </c>
      <c r="J475" s="9">
        <v>3000</v>
      </c>
      <c r="K475" s="10">
        <f t="shared" si="2"/>
        <v>1800.0000000000002</v>
      </c>
      <c r="L475" s="10">
        <f t="shared" si="3"/>
        <v>630</v>
      </c>
      <c r="M475" s="11">
        <v>0.35</v>
      </c>
      <c r="O475" s="14"/>
      <c r="P475" s="12"/>
      <c r="Q475" s="15"/>
    </row>
    <row r="476" spans="1:17" ht="15.75" customHeight="1">
      <c r="A476" s="1"/>
      <c r="B476" s="6" t="s">
        <v>14</v>
      </c>
      <c r="C476" s="6">
        <v>1185732</v>
      </c>
      <c r="D476" s="7">
        <v>44380</v>
      </c>
      <c r="E476" s="6" t="s">
        <v>15</v>
      </c>
      <c r="F476" s="6" t="s">
        <v>37</v>
      </c>
      <c r="G476" s="6" t="s">
        <v>38</v>
      </c>
      <c r="H476" s="6" t="s">
        <v>19</v>
      </c>
      <c r="I476" s="8">
        <v>0.55000000000000004</v>
      </c>
      <c r="J476" s="9">
        <v>2250</v>
      </c>
      <c r="K476" s="10">
        <f t="shared" si="2"/>
        <v>1237.5</v>
      </c>
      <c r="L476" s="10">
        <f t="shared" si="3"/>
        <v>494.99999999999994</v>
      </c>
      <c r="M476" s="11">
        <v>0.39999999999999997</v>
      </c>
      <c r="O476" s="14"/>
      <c r="P476" s="12"/>
      <c r="Q476" s="15"/>
    </row>
    <row r="477" spans="1:17" ht="15.75" customHeight="1">
      <c r="A477" s="1"/>
      <c r="B477" s="6" t="s">
        <v>14</v>
      </c>
      <c r="C477" s="6">
        <v>1185732</v>
      </c>
      <c r="D477" s="7">
        <v>44380</v>
      </c>
      <c r="E477" s="6" t="s">
        <v>15</v>
      </c>
      <c r="F477" s="6" t="s">
        <v>37</v>
      </c>
      <c r="G477" s="6" t="s">
        <v>38</v>
      </c>
      <c r="H477" s="6" t="s">
        <v>20</v>
      </c>
      <c r="I477" s="8">
        <v>0.55000000000000004</v>
      </c>
      <c r="J477" s="9">
        <v>1750</v>
      </c>
      <c r="K477" s="10">
        <f t="shared" si="2"/>
        <v>962.50000000000011</v>
      </c>
      <c r="L477" s="10">
        <f t="shared" si="3"/>
        <v>385</v>
      </c>
      <c r="M477" s="11">
        <v>0.39999999999999997</v>
      </c>
      <c r="O477" s="14"/>
      <c r="P477" s="12"/>
      <c r="Q477" s="15"/>
    </row>
    <row r="478" spans="1:17" ht="15.75" customHeight="1">
      <c r="A478" s="1"/>
      <c r="B478" s="6" t="s">
        <v>14</v>
      </c>
      <c r="C478" s="6">
        <v>1185732</v>
      </c>
      <c r="D478" s="7">
        <v>44380</v>
      </c>
      <c r="E478" s="6" t="s">
        <v>15</v>
      </c>
      <c r="F478" s="6" t="s">
        <v>37</v>
      </c>
      <c r="G478" s="6" t="s">
        <v>38</v>
      </c>
      <c r="H478" s="6" t="s">
        <v>21</v>
      </c>
      <c r="I478" s="8">
        <v>0.65</v>
      </c>
      <c r="J478" s="9">
        <v>2000</v>
      </c>
      <c r="K478" s="10">
        <f t="shared" si="2"/>
        <v>1300</v>
      </c>
      <c r="L478" s="10">
        <f t="shared" si="3"/>
        <v>454.99999999999994</v>
      </c>
      <c r="M478" s="11">
        <v>0.35</v>
      </c>
      <c r="O478" s="14"/>
      <c r="P478" s="12"/>
      <c r="Q478" s="15"/>
    </row>
    <row r="479" spans="1:17" ht="15.75" customHeight="1">
      <c r="A479" s="1"/>
      <c r="B479" s="6" t="s">
        <v>14</v>
      </c>
      <c r="C479" s="6">
        <v>1185732</v>
      </c>
      <c r="D479" s="7">
        <v>44380</v>
      </c>
      <c r="E479" s="6" t="s">
        <v>15</v>
      </c>
      <c r="F479" s="6" t="s">
        <v>37</v>
      </c>
      <c r="G479" s="6" t="s">
        <v>38</v>
      </c>
      <c r="H479" s="6" t="s">
        <v>22</v>
      </c>
      <c r="I479" s="8">
        <v>0.70000000000000007</v>
      </c>
      <c r="J479" s="9">
        <v>3750</v>
      </c>
      <c r="K479" s="10">
        <f t="shared" si="2"/>
        <v>2625.0000000000005</v>
      </c>
      <c r="L479" s="10">
        <f t="shared" si="3"/>
        <v>787.50000000000011</v>
      </c>
      <c r="M479" s="11">
        <v>0.3</v>
      </c>
      <c r="O479" s="14"/>
      <c r="P479" s="12"/>
      <c r="Q479" s="15"/>
    </row>
    <row r="480" spans="1:17" ht="15.75" customHeight="1">
      <c r="A480" s="1"/>
      <c r="B480" s="6" t="s">
        <v>14</v>
      </c>
      <c r="C480" s="6">
        <v>1185732</v>
      </c>
      <c r="D480" s="7">
        <v>44412</v>
      </c>
      <c r="E480" s="6" t="s">
        <v>15</v>
      </c>
      <c r="F480" s="6" t="s">
        <v>37</v>
      </c>
      <c r="G480" s="6" t="s">
        <v>38</v>
      </c>
      <c r="H480" s="6" t="s">
        <v>17</v>
      </c>
      <c r="I480" s="8">
        <v>0.65</v>
      </c>
      <c r="J480" s="9">
        <v>5250</v>
      </c>
      <c r="K480" s="10">
        <f t="shared" si="2"/>
        <v>3412.5</v>
      </c>
      <c r="L480" s="10">
        <f t="shared" si="3"/>
        <v>1876.8750000000002</v>
      </c>
      <c r="M480" s="11">
        <v>0.55000000000000004</v>
      </c>
      <c r="O480" s="14"/>
      <c r="P480" s="12"/>
      <c r="Q480" s="15"/>
    </row>
    <row r="481" spans="1:17" ht="15.75" customHeight="1">
      <c r="A481" s="1"/>
      <c r="B481" s="6" t="s">
        <v>14</v>
      </c>
      <c r="C481" s="6">
        <v>1185732</v>
      </c>
      <c r="D481" s="7">
        <v>44412</v>
      </c>
      <c r="E481" s="6" t="s">
        <v>15</v>
      </c>
      <c r="F481" s="6" t="s">
        <v>37</v>
      </c>
      <c r="G481" s="6" t="s">
        <v>38</v>
      </c>
      <c r="H481" s="6" t="s">
        <v>18</v>
      </c>
      <c r="I481" s="8">
        <v>0.60000000000000009</v>
      </c>
      <c r="J481" s="9">
        <v>3000</v>
      </c>
      <c r="K481" s="10">
        <f t="shared" si="2"/>
        <v>1800.0000000000002</v>
      </c>
      <c r="L481" s="10">
        <f t="shared" si="3"/>
        <v>630</v>
      </c>
      <c r="M481" s="11">
        <v>0.35</v>
      </c>
      <c r="O481" s="14"/>
      <c r="P481" s="12"/>
      <c r="Q481" s="15"/>
    </row>
    <row r="482" spans="1:17" ht="15.75" customHeight="1">
      <c r="A482" s="1"/>
      <c r="B482" s="6" t="s">
        <v>14</v>
      </c>
      <c r="C482" s="6">
        <v>1185732</v>
      </c>
      <c r="D482" s="7">
        <v>44412</v>
      </c>
      <c r="E482" s="6" t="s">
        <v>15</v>
      </c>
      <c r="F482" s="6" t="s">
        <v>37</v>
      </c>
      <c r="G482" s="6" t="s">
        <v>38</v>
      </c>
      <c r="H482" s="6" t="s">
        <v>19</v>
      </c>
      <c r="I482" s="8">
        <v>0.55000000000000004</v>
      </c>
      <c r="J482" s="9">
        <v>2250</v>
      </c>
      <c r="K482" s="10">
        <f t="shared" si="2"/>
        <v>1237.5</v>
      </c>
      <c r="L482" s="10">
        <f t="shared" si="3"/>
        <v>494.99999999999994</v>
      </c>
      <c r="M482" s="11">
        <v>0.39999999999999997</v>
      </c>
      <c r="O482" s="14"/>
      <c r="P482" s="12"/>
      <c r="Q482" s="15"/>
    </row>
    <row r="483" spans="1:17" ht="15.75" customHeight="1">
      <c r="A483" s="1"/>
      <c r="B483" s="6" t="s">
        <v>14</v>
      </c>
      <c r="C483" s="6">
        <v>1185732</v>
      </c>
      <c r="D483" s="7">
        <v>44412</v>
      </c>
      <c r="E483" s="6" t="s">
        <v>15</v>
      </c>
      <c r="F483" s="6" t="s">
        <v>37</v>
      </c>
      <c r="G483" s="6" t="s">
        <v>38</v>
      </c>
      <c r="H483" s="6" t="s">
        <v>20</v>
      </c>
      <c r="I483" s="8">
        <v>0.55000000000000004</v>
      </c>
      <c r="J483" s="9">
        <v>2000</v>
      </c>
      <c r="K483" s="10">
        <f t="shared" si="2"/>
        <v>1100</v>
      </c>
      <c r="L483" s="10">
        <f t="shared" si="3"/>
        <v>439.99999999999994</v>
      </c>
      <c r="M483" s="11">
        <v>0.39999999999999997</v>
      </c>
      <c r="O483" s="14"/>
      <c r="P483" s="12"/>
      <c r="Q483" s="15"/>
    </row>
    <row r="484" spans="1:17" ht="15.75" customHeight="1">
      <c r="A484" s="1"/>
      <c r="B484" s="6" t="s">
        <v>14</v>
      </c>
      <c r="C484" s="6">
        <v>1185732</v>
      </c>
      <c r="D484" s="7">
        <v>44412</v>
      </c>
      <c r="E484" s="6" t="s">
        <v>15</v>
      </c>
      <c r="F484" s="6" t="s">
        <v>37</v>
      </c>
      <c r="G484" s="6" t="s">
        <v>38</v>
      </c>
      <c r="H484" s="6" t="s">
        <v>21</v>
      </c>
      <c r="I484" s="8">
        <v>0.65</v>
      </c>
      <c r="J484" s="9">
        <v>1750</v>
      </c>
      <c r="K484" s="10">
        <f t="shared" si="2"/>
        <v>1137.5</v>
      </c>
      <c r="L484" s="10">
        <f t="shared" si="3"/>
        <v>398.125</v>
      </c>
      <c r="M484" s="11">
        <v>0.35</v>
      </c>
      <c r="O484" s="14"/>
      <c r="P484" s="12"/>
      <c r="Q484" s="15"/>
    </row>
    <row r="485" spans="1:17" ht="15.75" customHeight="1">
      <c r="A485" s="1"/>
      <c r="B485" s="6" t="s">
        <v>14</v>
      </c>
      <c r="C485" s="6">
        <v>1185732</v>
      </c>
      <c r="D485" s="7">
        <v>44412</v>
      </c>
      <c r="E485" s="6" t="s">
        <v>15</v>
      </c>
      <c r="F485" s="6" t="s">
        <v>37</v>
      </c>
      <c r="G485" s="6" t="s">
        <v>38</v>
      </c>
      <c r="H485" s="6" t="s">
        <v>22</v>
      </c>
      <c r="I485" s="8">
        <v>0.70000000000000007</v>
      </c>
      <c r="J485" s="9">
        <v>3500</v>
      </c>
      <c r="K485" s="10">
        <f t="shared" si="2"/>
        <v>2450.0000000000005</v>
      </c>
      <c r="L485" s="10">
        <f t="shared" si="3"/>
        <v>735.00000000000011</v>
      </c>
      <c r="M485" s="11">
        <v>0.3</v>
      </c>
      <c r="O485" s="14"/>
      <c r="P485" s="12"/>
      <c r="Q485" s="15"/>
    </row>
    <row r="486" spans="1:17" ht="15.75" customHeight="1">
      <c r="A486" s="1"/>
      <c r="B486" s="6" t="s">
        <v>14</v>
      </c>
      <c r="C486" s="6">
        <v>1185732</v>
      </c>
      <c r="D486" s="7">
        <v>44442</v>
      </c>
      <c r="E486" s="6" t="s">
        <v>15</v>
      </c>
      <c r="F486" s="6" t="s">
        <v>37</v>
      </c>
      <c r="G486" s="6" t="s">
        <v>38</v>
      </c>
      <c r="H486" s="6" t="s">
        <v>17</v>
      </c>
      <c r="I486" s="8">
        <v>0.65</v>
      </c>
      <c r="J486" s="9">
        <v>4750</v>
      </c>
      <c r="K486" s="10">
        <f t="shared" si="2"/>
        <v>3087.5</v>
      </c>
      <c r="L486" s="10">
        <f t="shared" si="3"/>
        <v>1543.75</v>
      </c>
      <c r="M486" s="11">
        <v>0.5</v>
      </c>
      <c r="O486" s="14"/>
      <c r="P486" s="12"/>
      <c r="Q486" s="15"/>
    </row>
    <row r="487" spans="1:17" ht="15.75" customHeight="1">
      <c r="A487" s="1"/>
      <c r="B487" s="6" t="s">
        <v>14</v>
      </c>
      <c r="C487" s="6">
        <v>1185732</v>
      </c>
      <c r="D487" s="7">
        <v>44442</v>
      </c>
      <c r="E487" s="6" t="s">
        <v>15</v>
      </c>
      <c r="F487" s="6" t="s">
        <v>37</v>
      </c>
      <c r="G487" s="6" t="s">
        <v>38</v>
      </c>
      <c r="H487" s="6" t="s">
        <v>18</v>
      </c>
      <c r="I487" s="8">
        <v>0.5</v>
      </c>
      <c r="J487" s="9">
        <v>2750</v>
      </c>
      <c r="K487" s="10">
        <f t="shared" si="2"/>
        <v>1375</v>
      </c>
      <c r="L487" s="10">
        <f t="shared" si="3"/>
        <v>412.5</v>
      </c>
      <c r="M487" s="11">
        <v>0.3</v>
      </c>
      <c r="O487" s="14"/>
      <c r="P487" s="12"/>
      <c r="Q487" s="15"/>
    </row>
    <row r="488" spans="1:17" ht="15.75" customHeight="1">
      <c r="A488" s="1"/>
      <c r="B488" s="6" t="s">
        <v>14</v>
      </c>
      <c r="C488" s="6">
        <v>1185732</v>
      </c>
      <c r="D488" s="7">
        <v>44442</v>
      </c>
      <c r="E488" s="6" t="s">
        <v>15</v>
      </c>
      <c r="F488" s="6" t="s">
        <v>37</v>
      </c>
      <c r="G488" s="6" t="s">
        <v>38</v>
      </c>
      <c r="H488" s="6" t="s">
        <v>19</v>
      </c>
      <c r="I488" s="8">
        <v>0.45</v>
      </c>
      <c r="J488" s="9">
        <v>2000</v>
      </c>
      <c r="K488" s="10">
        <f t="shared" si="2"/>
        <v>900</v>
      </c>
      <c r="L488" s="10">
        <f t="shared" si="3"/>
        <v>315</v>
      </c>
      <c r="M488" s="11">
        <v>0.35</v>
      </c>
      <c r="O488" s="14"/>
      <c r="P488" s="12"/>
      <c r="Q488" s="15"/>
    </row>
    <row r="489" spans="1:17" ht="15.75" customHeight="1">
      <c r="A489" s="1"/>
      <c r="B489" s="6" t="s">
        <v>14</v>
      </c>
      <c r="C489" s="6">
        <v>1185732</v>
      </c>
      <c r="D489" s="7">
        <v>44442</v>
      </c>
      <c r="E489" s="6" t="s">
        <v>15</v>
      </c>
      <c r="F489" s="6" t="s">
        <v>37</v>
      </c>
      <c r="G489" s="6" t="s">
        <v>38</v>
      </c>
      <c r="H489" s="6" t="s">
        <v>20</v>
      </c>
      <c r="I489" s="8">
        <v>0.45</v>
      </c>
      <c r="J489" s="9">
        <v>1750</v>
      </c>
      <c r="K489" s="10">
        <f t="shared" si="2"/>
        <v>787.5</v>
      </c>
      <c r="L489" s="10">
        <f t="shared" si="3"/>
        <v>275.625</v>
      </c>
      <c r="M489" s="11">
        <v>0.35</v>
      </c>
      <c r="O489" s="14"/>
      <c r="P489" s="12"/>
      <c r="Q489" s="15"/>
    </row>
    <row r="490" spans="1:17" ht="15.75" customHeight="1">
      <c r="A490" s="1"/>
      <c r="B490" s="6" t="s">
        <v>14</v>
      </c>
      <c r="C490" s="6">
        <v>1185732</v>
      </c>
      <c r="D490" s="7">
        <v>44442</v>
      </c>
      <c r="E490" s="6" t="s">
        <v>15</v>
      </c>
      <c r="F490" s="6" t="s">
        <v>37</v>
      </c>
      <c r="G490" s="6" t="s">
        <v>38</v>
      </c>
      <c r="H490" s="6" t="s">
        <v>21</v>
      </c>
      <c r="I490" s="8">
        <v>0.54999999999999993</v>
      </c>
      <c r="J490" s="9">
        <v>1250</v>
      </c>
      <c r="K490" s="10">
        <f t="shared" si="2"/>
        <v>687.49999999999989</v>
      </c>
      <c r="L490" s="10">
        <f t="shared" si="3"/>
        <v>206.24999999999997</v>
      </c>
      <c r="M490" s="11">
        <v>0.3</v>
      </c>
      <c r="O490" s="14"/>
      <c r="P490" s="12"/>
      <c r="Q490" s="15"/>
    </row>
    <row r="491" spans="1:17" ht="15.75" customHeight="1">
      <c r="A491" s="1"/>
      <c r="B491" s="6" t="s">
        <v>14</v>
      </c>
      <c r="C491" s="6">
        <v>1185732</v>
      </c>
      <c r="D491" s="7">
        <v>44442</v>
      </c>
      <c r="E491" s="6" t="s">
        <v>15</v>
      </c>
      <c r="F491" s="6" t="s">
        <v>37</v>
      </c>
      <c r="G491" s="6" t="s">
        <v>38</v>
      </c>
      <c r="H491" s="6" t="s">
        <v>22</v>
      </c>
      <c r="I491" s="8">
        <v>0.6</v>
      </c>
      <c r="J491" s="9">
        <v>2250</v>
      </c>
      <c r="K491" s="10">
        <f t="shared" si="2"/>
        <v>1350</v>
      </c>
      <c r="L491" s="10">
        <f t="shared" si="3"/>
        <v>337.5</v>
      </c>
      <c r="M491" s="11">
        <v>0.25</v>
      </c>
      <c r="O491" s="14"/>
      <c r="P491" s="12"/>
      <c r="Q491" s="15"/>
    </row>
    <row r="492" spans="1:17" ht="15.75" customHeight="1">
      <c r="A492" s="1"/>
      <c r="B492" s="6" t="s">
        <v>14</v>
      </c>
      <c r="C492" s="6">
        <v>1185732</v>
      </c>
      <c r="D492" s="7">
        <v>44474</v>
      </c>
      <c r="E492" s="6" t="s">
        <v>15</v>
      </c>
      <c r="F492" s="6" t="s">
        <v>37</v>
      </c>
      <c r="G492" s="6" t="s">
        <v>38</v>
      </c>
      <c r="H492" s="6" t="s">
        <v>17</v>
      </c>
      <c r="I492" s="8">
        <v>0.6</v>
      </c>
      <c r="J492" s="9">
        <v>4000</v>
      </c>
      <c r="K492" s="10">
        <f t="shared" si="2"/>
        <v>2400</v>
      </c>
      <c r="L492" s="10">
        <f t="shared" si="3"/>
        <v>1200</v>
      </c>
      <c r="M492" s="11">
        <v>0.5</v>
      </c>
      <c r="O492" s="14"/>
      <c r="P492" s="12"/>
      <c r="Q492" s="15"/>
    </row>
    <row r="493" spans="1:17" ht="15.75" customHeight="1">
      <c r="A493" s="1"/>
      <c r="B493" s="6" t="s">
        <v>14</v>
      </c>
      <c r="C493" s="6">
        <v>1185732</v>
      </c>
      <c r="D493" s="7">
        <v>44474</v>
      </c>
      <c r="E493" s="6" t="s">
        <v>15</v>
      </c>
      <c r="F493" s="6" t="s">
        <v>37</v>
      </c>
      <c r="G493" s="6" t="s">
        <v>38</v>
      </c>
      <c r="H493" s="6" t="s">
        <v>18</v>
      </c>
      <c r="I493" s="8">
        <v>0.5</v>
      </c>
      <c r="J493" s="9">
        <v>2250</v>
      </c>
      <c r="K493" s="10">
        <f t="shared" si="2"/>
        <v>1125</v>
      </c>
      <c r="L493" s="10">
        <f t="shared" si="3"/>
        <v>337.5</v>
      </c>
      <c r="M493" s="11">
        <v>0.3</v>
      </c>
      <c r="O493" s="14"/>
      <c r="P493" s="12"/>
      <c r="Q493" s="15"/>
    </row>
    <row r="494" spans="1:17" ht="15.75" customHeight="1">
      <c r="A494" s="1"/>
      <c r="B494" s="6" t="s">
        <v>14</v>
      </c>
      <c r="C494" s="6">
        <v>1185732</v>
      </c>
      <c r="D494" s="7">
        <v>44474</v>
      </c>
      <c r="E494" s="6" t="s">
        <v>15</v>
      </c>
      <c r="F494" s="6" t="s">
        <v>37</v>
      </c>
      <c r="G494" s="6" t="s">
        <v>38</v>
      </c>
      <c r="H494" s="6" t="s">
        <v>19</v>
      </c>
      <c r="I494" s="8">
        <v>0.5</v>
      </c>
      <c r="J494" s="9">
        <v>1250</v>
      </c>
      <c r="K494" s="10">
        <f t="shared" si="2"/>
        <v>625</v>
      </c>
      <c r="L494" s="10">
        <f t="shared" si="3"/>
        <v>218.75</v>
      </c>
      <c r="M494" s="11">
        <v>0.35</v>
      </c>
      <c r="O494" s="14"/>
      <c r="P494" s="12"/>
      <c r="Q494" s="15"/>
    </row>
    <row r="495" spans="1:17" ht="15.75" customHeight="1">
      <c r="A495" s="1"/>
      <c r="B495" s="6" t="s">
        <v>14</v>
      </c>
      <c r="C495" s="6">
        <v>1185732</v>
      </c>
      <c r="D495" s="7">
        <v>44474</v>
      </c>
      <c r="E495" s="6" t="s">
        <v>15</v>
      </c>
      <c r="F495" s="6" t="s">
        <v>37</v>
      </c>
      <c r="G495" s="6" t="s">
        <v>38</v>
      </c>
      <c r="H495" s="6" t="s">
        <v>20</v>
      </c>
      <c r="I495" s="8">
        <v>0.5</v>
      </c>
      <c r="J495" s="9">
        <v>1000</v>
      </c>
      <c r="K495" s="10">
        <f t="shared" si="2"/>
        <v>500</v>
      </c>
      <c r="L495" s="10">
        <f t="shared" si="3"/>
        <v>175</v>
      </c>
      <c r="M495" s="11">
        <v>0.35</v>
      </c>
      <c r="O495" s="14"/>
      <c r="P495" s="12"/>
      <c r="Q495" s="15"/>
    </row>
    <row r="496" spans="1:17" ht="15.75" customHeight="1">
      <c r="A496" s="1"/>
      <c r="B496" s="6" t="s">
        <v>14</v>
      </c>
      <c r="C496" s="6">
        <v>1185732</v>
      </c>
      <c r="D496" s="7">
        <v>44474</v>
      </c>
      <c r="E496" s="6" t="s">
        <v>15</v>
      </c>
      <c r="F496" s="6" t="s">
        <v>37</v>
      </c>
      <c r="G496" s="6" t="s">
        <v>38</v>
      </c>
      <c r="H496" s="6" t="s">
        <v>21</v>
      </c>
      <c r="I496" s="8">
        <v>0.6</v>
      </c>
      <c r="J496" s="9">
        <v>1000</v>
      </c>
      <c r="K496" s="10">
        <f t="shared" si="2"/>
        <v>600</v>
      </c>
      <c r="L496" s="10">
        <f t="shared" si="3"/>
        <v>180</v>
      </c>
      <c r="M496" s="11">
        <v>0.3</v>
      </c>
      <c r="O496" s="14"/>
      <c r="P496" s="12"/>
      <c r="Q496" s="15"/>
    </row>
    <row r="497" spans="1:18" ht="15.75" customHeight="1">
      <c r="A497" s="1"/>
      <c r="B497" s="6" t="s">
        <v>14</v>
      </c>
      <c r="C497" s="6">
        <v>1185732</v>
      </c>
      <c r="D497" s="7">
        <v>44474</v>
      </c>
      <c r="E497" s="6" t="s">
        <v>15</v>
      </c>
      <c r="F497" s="6" t="s">
        <v>37</v>
      </c>
      <c r="G497" s="6" t="s">
        <v>38</v>
      </c>
      <c r="H497" s="6" t="s">
        <v>22</v>
      </c>
      <c r="I497" s="8">
        <v>0.64999999999999991</v>
      </c>
      <c r="J497" s="9">
        <v>2250</v>
      </c>
      <c r="K497" s="10">
        <f t="shared" si="2"/>
        <v>1462.4999999999998</v>
      </c>
      <c r="L497" s="10">
        <f t="shared" si="3"/>
        <v>365.62499999999994</v>
      </c>
      <c r="M497" s="11">
        <v>0.25</v>
      </c>
      <c r="O497" s="14"/>
      <c r="P497" s="12"/>
      <c r="Q497" s="15"/>
    </row>
    <row r="498" spans="1:18" ht="15.75" customHeight="1">
      <c r="A498" s="1"/>
      <c r="B498" s="6" t="s">
        <v>14</v>
      </c>
      <c r="C498" s="6">
        <v>1185732</v>
      </c>
      <c r="D498" s="7">
        <v>44504</v>
      </c>
      <c r="E498" s="6" t="s">
        <v>15</v>
      </c>
      <c r="F498" s="6" t="s">
        <v>37</v>
      </c>
      <c r="G498" s="6" t="s">
        <v>38</v>
      </c>
      <c r="H498" s="6" t="s">
        <v>17</v>
      </c>
      <c r="I498" s="8">
        <v>0.70000000000000007</v>
      </c>
      <c r="J498" s="9">
        <v>3750</v>
      </c>
      <c r="K498" s="10">
        <f t="shared" si="2"/>
        <v>2625.0000000000005</v>
      </c>
      <c r="L498" s="10">
        <f t="shared" si="3"/>
        <v>1443.7500000000005</v>
      </c>
      <c r="M498" s="11">
        <v>0.55000000000000004</v>
      </c>
      <c r="O498" s="14"/>
      <c r="P498" s="12"/>
      <c r="Q498" s="15"/>
    </row>
    <row r="499" spans="1:18" ht="15.75" customHeight="1">
      <c r="A499" s="1"/>
      <c r="B499" s="6" t="s">
        <v>14</v>
      </c>
      <c r="C499" s="6">
        <v>1185732</v>
      </c>
      <c r="D499" s="7">
        <v>44504</v>
      </c>
      <c r="E499" s="6" t="s">
        <v>15</v>
      </c>
      <c r="F499" s="6" t="s">
        <v>37</v>
      </c>
      <c r="G499" s="6" t="s">
        <v>38</v>
      </c>
      <c r="H499" s="6" t="s">
        <v>18</v>
      </c>
      <c r="I499" s="8">
        <v>0.60000000000000009</v>
      </c>
      <c r="J499" s="9">
        <v>2000</v>
      </c>
      <c r="K499" s="10">
        <f t="shared" si="2"/>
        <v>1200.0000000000002</v>
      </c>
      <c r="L499" s="10">
        <f t="shared" si="3"/>
        <v>420.00000000000006</v>
      </c>
      <c r="M499" s="11">
        <v>0.35</v>
      </c>
      <c r="O499" s="14"/>
      <c r="P499" s="12"/>
      <c r="Q499" s="15"/>
    </row>
    <row r="500" spans="1:18" ht="15.75" customHeight="1">
      <c r="A500" s="1"/>
      <c r="B500" s="6" t="s">
        <v>14</v>
      </c>
      <c r="C500" s="6">
        <v>1185732</v>
      </c>
      <c r="D500" s="7">
        <v>44504</v>
      </c>
      <c r="E500" s="6" t="s">
        <v>15</v>
      </c>
      <c r="F500" s="6" t="s">
        <v>37</v>
      </c>
      <c r="G500" s="6" t="s">
        <v>38</v>
      </c>
      <c r="H500" s="6" t="s">
        <v>19</v>
      </c>
      <c r="I500" s="8">
        <v>0.60000000000000009</v>
      </c>
      <c r="J500" s="9">
        <v>1950</v>
      </c>
      <c r="K500" s="10">
        <f t="shared" si="2"/>
        <v>1170.0000000000002</v>
      </c>
      <c r="L500" s="10">
        <f t="shared" si="3"/>
        <v>468.00000000000006</v>
      </c>
      <c r="M500" s="11">
        <v>0.39999999999999997</v>
      </c>
      <c r="O500" s="14"/>
      <c r="P500" s="12"/>
      <c r="Q500" s="15"/>
    </row>
    <row r="501" spans="1:18" ht="15.75" customHeight="1">
      <c r="A501" s="1"/>
      <c r="B501" s="6" t="s">
        <v>14</v>
      </c>
      <c r="C501" s="6">
        <v>1185732</v>
      </c>
      <c r="D501" s="7">
        <v>44504</v>
      </c>
      <c r="E501" s="6" t="s">
        <v>15</v>
      </c>
      <c r="F501" s="6" t="s">
        <v>37</v>
      </c>
      <c r="G501" s="6" t="s">
        <v>38</v>
      </c>
      <c r="H501" s="6" t="s">
        <v>20</v>
      </c>
      <c r="I501" s="8">
        <v>0.60000000000000009</v>
      </c>
      <c r="J501" s="9">
        <v>1750</v>
      </c>
      <c r="K501" s="10">
        <f t="shared" si="2"/>
        <v>1050.0000000000002</v>
      </c>
      <c r="L501" s="10">
        <f t="shared" si="3"/>
        <v>420.00000000000006</v>
      </c>
      <c r="M501" s="11">
        <v>0.39999999999999997</v>
      </c>
      <c r="O501" s="14"/>
      <c r="P501" s="12"/>
      <c r="Q501" s="15"/>
    </row>
    <row r="502" spans="1:18" ht="15.75" customHeight="1">
      <c r="A502" s="1"/>
      <c r="B502" s="6" t="s">
        <v>14</v>
      </c>
      <c r="C502" s="6">
        <v>1185732</v>
      </c>
      <c r="D502" s="7">
        <v>44504</v>
      </c>
      <c r="E502" s="6" t="s">
        <v>15</v>
      </c>
      <c r="F502" s="6" t="s">
        <v>37</v>
      </c>
      <c r="G502" s="6" t="s">
        <v>38</v>
      </c>
      <c r="H502" s="6" t="s">
        <v>21</v>
      </c>
      <c r="I502" s="8">
        <v>0.70000000000000007</v>
      </c>
      <c r="J502" s="9">
        <v>1500</v>
      </c>
      <c r="K502" s="10">
        <f t="shared" si="2"/>
        <v>1050</v>
      </c>
      <c r="L502" s="10">
        <f t="shared" si="3"/>
        <v>367.5</v>
      </c>
      <c r="M502" s="11">
        <v>0.35</v>
      </c>
      <c r="O502" s="14"/>
      <c r="P502" s="12"/>
      <c r="Q502" s="15"/>
    </row>
    <row r="503" spans="1:18" ht="15.75" customHeight="1">
      <c r="A503" s="1"/>
      <c r="B503" s="6" t="s">
        <v>14</v>
      </c>
      <c r="C503" s="6">
        <v>1185732</v>
      </c>
      <c r="D503" s="7">
        <v>44504</v>
      </c>
      <c r="E503" s="6" t="s">
        <v>15</v>
      </c>
      <c r="F503" s="6" t="s">
        <v>37</v>
      </c>
      <c r="G503" s="6" t="s">
        <v>38</v>
      </c>
      <c r="H503" s="6" t="s">
        <v>22</v>
      </c>
      <c r="I503" s="8">
        <v>0.75</v>
      </c>
      <c r="J503" s="9">
        <v>2500</v>
      </c>
      <c r="K503" s="10">
        <f t="shared" si="2"/>
        <v>1875</v>
      </c>
      <c r="L503" s="10">
        <f t="shared" si="3"/>
        <v>562.5</v>
      </c>
      <c r="M503" s="11">
        <v>0.3</v>
      </c>
      <c r="O503" s="14"/>
      <c r="P503" s="12"/>
      <c r="Q503" s="15"/>
    </row>
    <row r="504" spans="1:18" ht="15.75" customHeight="1">
      <c r="A504" s="1"/>
      <c r="B504" s="6" t="s">
        <v>14</v>
      </c>
      <c r="C504" s="6">
        <v>1185732</v>
      </c>
      <c r="D504" s="7">
        <v>44533</v>
      </c>
      <c r="E504" s="6" t="s">
        <v>15</v>
      </c>
      <c r="F504" s="6" t="s">
        <v>37</v>
      </c>
      <c r="G504" s="6" t="s">
        <v>38</v>
      </c>
      <c r="H504" s="6" t="s">
        <v>17</v>
      </c>
      <c r="I504" s="8">
        <v>0.70000000000000007</v>
      </c>
      <c r="J504" s="9">
        <v>4750</v>
      </c>
      <c r="K504" s="10">
        <f t="shared" si="2"/>
        <v>3325.0000000000005</v>
      </c>
      <c r="L504" s="10">
        <f t="shared" si="3"/>
        <v>1828.7500000000005</v>
      </c>
      <c r="M504" s="11">
        <v>0.55000000000000004</v>
      </c>
      <c r="O504" s="14"/>
      <c r="P504" s="12"/>
      <c r="Q504" s="15"/>
    </row>
    <row r="505" spans="1:18" ht="15.75" customHeight="1">
      <c r="A505" s="1"/>
      <c r="B505" s="6" t="s">
        <v>14</v>
      </c>
      <c r="C505" s="6">
        <v>1185732</v>
      </c>
      <c r="D505" s="7">
        <v>44533</v>
      </c>
      <c r="E505" s="6" t="s">
        <v>15</v>
      </c>
      <c r="F505" s="6" t="s">
        <v>37</v>
      </c>
      <c r="G505" s="6" t="s">
        <v>38</v>
      </c>
      <c r="H505" s="6" t="s">
        <v>18</v>
      </c>
      <c r="I505" s="8">
        <v>0.60000000000000009</v>
      </c>
      <c r="J505" s="9">
        <v>2750</v>
      </c>
      <c r="K505" s="10">
        <f t="shared" si="2"/>
        <v>1650.0000000000002</v>
      </c>
      <c r="L505" s="10">
        <f t="shared" si="3"/>
        <v>577.5</v>
      </c>
      <c r="M505" s="11">
        <v>0.35</v>
      </c>
      <c r="O505" s="14"/>
      <c r="P505" s="12"/>
      <c r="Q505" s="15"/>
    </row>
    <row r="506" spans="1:18" ht="15.75" customHeight="1">
      <c r="A506" s="1"/>
      <c r="B506" s="6" t="s">
        <v>14</v>
      </c>
      <c r="C506" s="6">
        <v>1185732</v>
      </c>
      <c r="D506" s="7">
        <v>44533</v>
      </c>
      <c r="E506" s="6" t="s">
        <v>15</v>
      </c>
      <c r="F506" s="6" t="s">
        <v>37</v>
      </c>
      <c r="G506" s="6" t="s">
        <v>38</v>
      </c>
      <c r="H506" s="6" t="s">
        <v>19</v>
      </c>
      <c r="I506" s="8">
        <v>0.60000000000000009</v>
      </c>
      <c r="J506" s="9">
        <v>2250</v>
      </c>
      <c r="K506" s="10">
        <f t="shared" si="2"/>
        <v>1350.0000000000002</v>
      </c>
      <c r="L506" s="10">
        <f t="shared" si="3"/>
        <v>540</v>
      </c>
      <c r="M506" s="11">
        <v>0.39999999999999997</v>
      </c>
      <c r="O506" s="14"/>
      <c r="P506" s="12"/>
      <c r="Q506" s="15"/>
    </row>
    <row r="507" spans="1:18" ht="15.75" customHeight="1">
      <c r="A507" s="1"/>
      <c r="B507" s="6" t="s">
        <v>14</v>
      </c>
      <c r="C507" s="6">
        <v>1185732</v>
      </c>
      <c r="D507" s="7">
        <v>44533</v>
      </c>
      <c r="E507" s="6" t="s">
        <v>15</v>
      </c>
      <c r="F507" s="6" t="s">
        <v>37</v>
      </c>
      <c r="G507" s="6" t="s">
        <v>38</v>
      </c>
      <c r="H507" s="6" t="s">
        <v>20</v>
      </c>
      <c r="I507" s="8">
        <v>0.60000000000000009</v>
      </c>
      <c r="J507" s="9">
        <v>1750</v>
      </c>
      <c r="K507" s="10">
        <f t="shared" si="2"/>
        <v>1050.0000000000002</v>
      </c>
      <c r="L507" s="10">
        <f t="shared" si="3"/>
        <v>420.00000000000006</v>
      </c>
      <c r="M507" s="11">
        <v>0.39999999999999997</v>
      </c>
      <c r="O507" s="14"/>
      <c r="P507" s="12"/>
      <c r="Q507" s="15"/>
    </row>
    <row r="508" spans="1:18" ht="15.75" customHeight="1">
      <c r="A508" s="1"/>
      <c r="B508" s="6" t="s">
        <v>14</v>
      </c>
      <c r="C508" s="6">
        <v>1185732</v>
      </c>
      <c r="D508" s="7">
        <v>44533</v>
      </c>
      <c r="E508" s="6" t="s">
        <v>15</v>
      </c>
      <c r="F508" s="6" t="s">
        <v>37</v>
      </c>
      <c r="G508" s="6" t="s">
        <v>38</v>
      </c>
      <c r="H508" s="6" t="s">
        <v>21</v>
      </c>
      <c r="I508" s="8">
        <v>0.70000000000000007</v>
      </c>
      <c r="J508" s="9">
        <v>1750</v>
      </c>
      <c r="K508" s="10">
        <f t="shared" si="2"/>
        <v>1225.0000000000002</v>
      </c>
      <c r="L508" s="10">
        <f t="shared" si="3"/>
        <v>428.75000000000006</v>
      </c>
      <c r="M508" s="11">
        <v>0.35</v>
      </c>
      <c r="O508" s="14"/>
      <c r="P508" s="12"/>
      <c r="Q508" s="15"/>
    </row>
    <row r="509" spans="1:18" ht="15.75" customHeight="1">
      <c r="A509" s="1"/>
      <c r="B509" s="6" t="s">
        <v>14</v>
      </c>
      <c r="C509" s="6">
        <v>1185732</v>
      </c>
      <c r="D509" s="7">
        <v>44533</v>
      </c>
      <c r="E509" s="6" t="s">
        <v>15</v>
      </c>
      <c r="F509" s="6" t="s">
        <v>37</v>
      </c>
      <c r="G509" s="6" t="s">
        <v>38</v>
      </c>
      <c r="H509" s="6" t="s">
        <v>22</v>
      </c>
      <c r="I509" s="8">
        <v>0.75</v>
      </c>
      <c r="J509" s="9">
        <v>2750</v>
      </c>
      <c r="K509" s="10">
        <f t="shared" si="2"/>
        <v>2062.5</v>
      </c>
      <c r="L509" s="10">
        <f t="shared" si="3"/>
        <v>618.75</v>
      </c>
      <c r="M509" s="11">
        <v>0.3</v>
      </c>
      <c r="O509" s="14"/>
      <c r="P509" s="12"/>
      <c r="Q509" s="15"/>
    </row>
    <row r="510" spans="1:18" ht="15.75" customHeight="1">
      <c r="A510" s="1" t="s">
        <v>39</v>
      </c>
      <c r="B510" s="6" t="s">
        <v>27</v>
      </c>
      <c r="C510" s="6">
        <v>1128299</v>
      </c>
      <c r="D510" s="7">
        <v>44211</v>
      </c>
      <c r="E510" s="6" t="s">
        <v>28</v>
      </c>
      <c r="F510" s="6" t="s">
        <v>40</v>
      </c>
      <c r="G510" s="6" t="s">
        <v>41</v>
      </c>
      <c r="H510" s="6" t="s">
        <v>17</v>
      </c>
      <c r="I510" s="8">
        <v>0.35</v>
      </c>
      <c r="J510" s="9">
        <v>4500</v>
      </c>
      <c r="K510" s="10">
        <f t="shared" si="2"/>
        <v>1575</v>
      </c>
      <c r="L510" s="10">
        <f t="shared" si="3"/>
        <v>630</v>
      </c>
      <c r="M510" s="11">
        <v>0.4</v>
      </c>
      <c r="O510" s="16"/>
      <c r="P510" s="14"/>
      <c r="Q510" s="12"/>
      <c r="R510" s="13"/>
    </row>
    <row r="511" spans="1:18" ht="15.75" customHeight="1">
      <c r="A511" s="1"/>
      <c r="B511" s="6" t="s">
        <v>27</v>
      </c>
      <c r="C511" s="6">
        <v>1128299</v>
      </c>
      <c r="D511" s="7">
        <v>44211</v>
      </c>
      <c r="E511" s="6" t="s">
        <v>28</v>
      </c>
      <c r="F511" s="6" t="s">
        <v>40</v>
      </c>
      <c r="G511" s="6" t="s">
        <v>41</v>
      </c>
      <c r="H511" s="6" t="s">
        <v>18</v>
      </c>
      <c r="I511" s="8">
        <v>0.45</v>
      </c>
      <c r="J511" s="9">
        <v>4500</v>
      </c>
      <c r="K511" s="10">
        <f t="shared" si="2"/>
        <v>2025</v>
      </c>
      <c r="L511" s="10">
        <f t="shared" si="3"/>
        <v>506.25</v>
      </c>
      <c r="M511" s="11">
        <v>0.25</v>
      </c>
      <c r="O511" s="16"/>
      <c r="P511" s="14"/>
      <c r="Q511" s="12"/>
      <c r="R511" s="13"/>
    </row>
    <row r="512" spans="1:18" ht="15.75" customHeight="1">
      <c r="A512" s="1"/>
      <c r="B512" s="6" t="s">
        <v>27</v>
      </c>
      <c r="C512" s="6">
        <v>1128299</v>
      </c>
      <c r="D512" s="7">
        <v>44211</v>
      </c>
      <c r="E512" s="6" t="s">
        <v>28</v>
      </c>
      <c r="F512" s="6" t="s">
        <v>40</v>
      </c>
      <c r="G512" s="6" t="s">
        <v>41</v>
      </c>
      <c r="H512" s="6" t="s">
        <v>19</v>
      </c>
      <c r="I512" s="8">
        <v>0.45</v>
      </c>
      <c r="J512" s="9">
        <v>4500</v>
      </c>
      <c r="K512" s="10">
        <f t="shared" si="2"/>
        <v>2025</v>
      </c>
      <c r="L512" s="10">
        <f t="shared" si="3"/>
        <v>810</v>
      </c>
      <c r="M512" s="11">
        <v>0.4</v>
      </c>
      <c r="O512" s="16"/>
      <c r="P512" s="14"/>
      <c r="Q512" s="12"/>
      <c r="R512" s="13"/>
    </row>
    <row r="513" spans="1:18" ht="15.75" customHeight="1">
      <c r="A513" s="1"/>
      <c r="B513" s="6" t="s">
        <v>27</v>
      </c>
      <c r="C513" s="6">
        <v>1128299</v>
      </c>
      <c r="D513" s="7">
        <v>44211</v>
      </c>
      <c r="E513" s="6" t="s">
        <v>28</v>
      </c>
      <c r="F513" s="6" t="s">
        <v>40</v>
      </c>
      <c r="G513" s="6" t="s">
        <v>41</v>
      </c>
      <c r="H513" s="6" t="s">
        <v>20</v>
      </c>
      <c r="I513" s="8">
        <v>0.45</v>
      </c>
      <c r="J513" s="9">
        <v>3000</v>
      </c>
      <c r="K513" s="10">
        <f t="shared" si="2"/>
        <v>1350</v>
      </c>
      <c r="L513" s="10">
        <f t="shared" si="3"/>
        <v>472.49999999999994</v>
      </c>
      <c r="M513" s="11">
        <v>0.35</v>
      </c>
      <c r="O513" s="16"/>
      <c r="P513" s="14"/>
      <c r="Q513" s="12"/>
      <c r="R513" s="13"/>
    </row>
    <row r="514" spans="1:18" ht="15.75" customHeight="1">
      <c r="A514" s="1"/>
      <c r="B514" s="6" t="s">
        <v>27</v>
      </c>
      <c r="C514" s="6">
        <v>1128299</v>
      </c>
      <c r="D514" s="7">
        <v>44211</v>
      </c>
      <c r="E514" s="6" t="s">
        <v>28</v>
      </c>
      <c r="F514" s="6" t="s">
        <v>40</v>
      </c>
      <c r="G514" s="6" t="s">
        <v>41</v>
      </c>
      <c r="H514" s="6" t="s">
        <v>21</v>
      </c>
      <c r="I514" s="8">
        <v>0.5</v>
      </c>
      <c r="J514" s="9">
        <v>2500</v>
      </c>
      <c r="K514" s="10">
        <f t="shared" si="2"/>
        <v>1250</v>
      </c>
      <c r="L514" s="10">
        <f t="shared" si="3"/>
        <v>687.5</v>
      </c>
      <c r="M514" s="11">
        <v>0.55000000000000004</v>
      </c>
      <c r="O514" s="16"/>
      <c r="P514" s="14"/>
      <c r="Q514" s="12"/>
      <c r="R514" s="13"/>
    </row>
    <row r="515" spans="1:18" ht="15.75" customHeight="1">
      <c r="A515" s="1"/>
      <c r="B515" s="6" t="s">
        <v>27</v>
      </c>
      <c r="C515" s="6">
        <v>1128299</v>
      </c>
      <c r="D515" s="7">
        <v>44211</v>
      </c>
      <c r="E515" s="6" t="s">
        <v>28</v>
      </c>
      <c r="F515" s="6" t="s">
        <v>40</v>
      </c>
      <c r="G515" s="6" t="s">
        <v>41</v>
      </c>
      <c r="H515" s="6" t="s">
        <v>22</v>
      </c>
      <c r="I515" s="8">
        <v>0.45</v>
      </c>
      <c r="J515" s="9">
        <v>4750</v>
      </c>
      <c r="K515" s="10">
        <f t="shared" si="2"/>
        <v>2137.5</v>
      </c>
      <c r="L515" s="10">
        <f t="shared" si="3"/>
        <v>427.5</v>
      </c>
      <c r="M515" s="11">
        <v>0.2</v>
      </c>
      <c r="O515" s="16"/>
      <c r="P515" s="14"/>
      <c r="Q515" s="12"/>
      <c r="R515" s="13"/>
    </row>
    <row r="516" spans="1:18" ht="15.75" customHeight="1">
      <c r="A516" s="1"/>
      <c r="B516" s="6" t="s">
        <v>27</v>
      </c>
      <c r="C516" s="6">
        <v>1128299</v>
      </c>
      <c r="D516" s="7">
        <v>44242</v>
      </c>
      <c r="E516" s="6" t="s">
        <v>28</v>
      </c>
      <c r="F516" s="6" t="s">
        <v>40</v>
      </c>
      <c r="G516" s="6" t="s">
        <v>41</v>
      </c>
      <c r="H516" s="6" t="s">
        <v>17</v>
      </c>
      <c r="I516" s="8">
        <v>0.35</v>
      </c>
      <c r="J516" s="9">
        <v>5250</v>
      </c>
      <c r="K516" s="10">
        <f t="shared" ref="K516:K770" si="4">I516*J516</f>
        <v>1837.4999999999998</v>
      </c>
      <c r="L516" s="10">
        <f t="shared" ref="L516:L770" si="5">K516*M516</f>
        <v>735</v>
      </c>
      <c r="M516" s="11">
        <v>0.4</v>
      </c>
      <c r="O516" s="16"/>
      <c r="P516" s="14"/>
      <c r="Q516" s="12"/>
      <c r="R516" s="13"/>
    </row>
    <row r="517" spans="1:18" ht="15.75" customHeight="1">
      <c r="A517" s="1"/>
      <c r="B517" s="6" t="s">
        <v>27</v>
      </c>
      <c r="C517" s="6">
        <v>1128299</v>
      </c>
      <c r="D517" s="7">
        <v>44242</v>
      </c>
      <c r="E517" s="6" t="s">
        <v>28</v>
      </c>
      <c r="F517" s="6" t="s">
        <v>40</v>
      </c>
      <c r="G517" s="6" t="s">
        <v>41</v>
      </c>
      <c r="H517" s="6" t="s">
        <v>18</v>
      </c>
      <c r="I517" s="8">
        <v>0.45</v>
      </c>
      <c r="J517" s="9">
        <v>4250</v>
      </c>
      <c r="K517" s="10">
        <f t="shared" si="4"/>
        <v>1912.5</v>
      </c>
      <c r="L517" s="10">
        <f t="shared" si="5"/>
        <v>478.125</v>
      </c>
      <c r="M517" s="11">
        <v>0.25</v>
      </c>
      <c r="O517" s="16"/>
      <c r="P517" s="14"/>
      <c r="Q517" s="12"/>
      <c r="R517" s="13"/>
    </row>
    <row r="518" spans="1:18" ht="15.75" customHeight="1">
      <c r="A518" s="1"/>
      <c r="B518" s="6" t="s">
        <v>27</v>
      </c>
      <c r="C518" s="6">
        <v>1128299</v>
      </c>
      <c r="D518" s="7">
        <v>44242</v>
      </c>
      <c r="E518" s="6" t="s">
        <v>28</v>
      </c>
      <c r="F518" s="6" t="s">
        <v>40</v>
      </c>
      <c r="G518" s="6" t="s">
        <v>41</v>
      </c>
      <c r="H518" s="6" t="s">
        <v>19</v>
      </c>
      <c r="I518" s="8">
        <v>0.45</v>
      </c>
      <c r="J518" s="9">
        <v>4250</v>
      </c>
      <c r="K518" s="10">
        <f t="shared" si="4"/>
        <v>1912.5</v>
      </c>
      <c r="L518" s="10">
        <f t="shared" si="5"/>
        <v>765</v>
      </c>
      <c r="M518" s="11">
        <v>0.4</v>
      </c>
      <c r="O518" s="16"/>
      <c r="P518" s="14"/>
      <c r="Q518" s="12"/>
      <c r="R518" s="13"/>
    </row>
    <row r="519" spans="1:18" ht="15.75" customHeight="1">
      <c r="A519" s="1"/>
      <c r="B519" s="6" t="s">
        <v>27</v>
      </c>
      <c r="C519" s="6">
        <v>1128299</v>
      </c>
      <c r="D519" s="7">
        <v>44242</v>
      </c>
      <c r="E519" s="6" t="s">
        <v>28</v>
      </c>
      <c r="F519" s="6" t="s">
        <v>40</v>
      </c>
      <c r="G519" s="6" t="s">
        <v>41</v>
      </c>
      <c r="H519" s="6" t="s">
        <v>20</v>
      </c>
      <c r="I519" s="8">
        <v>0.45</v>
      </c>
      <c r="J519" s="9">
        <v>2750</v>
      </c>
      <c r="K519" s="10">
        <f t="shared" si="4"/>
        <v>1237.5</v>
      </c>
      <c r="L519" s="10">
        <f t="shared" si="5"/>
        <v>433.125</v>
      </c>
      <c r="M519" s="11">
        <v>0.35</v>
      </c>
      <c r="O519" s="16"/>
      <c r="P519" s="14"/>
      <c r="Q519" s="12"/>
      <c r="R519" s="13"/>
    </row>
    <row r="520" spans="1:18" ht="15.75" customHeight="1">
      <c r="A520" s="1"/>
      <c r="B520" s="6" t="s">
        <v>27</v>
      </c>
      <c r="C520" s="6">
        <v>1128299</v>
      </c>
      <c r="D520" s="7">
        <v>44242</v>
      </c>
      <c r="E520" s="6" t="s">
        <v>28</v>
      </c>
      <c r="F520" s="6" t="s">
        <v>40</v>
      </c>
      <c r="G520" s="6" t="s">
        <v>41</v>
      </c>
      <c r="H520" s="6" t="s">
        <v>21</v>
      </c>
      <c r="I520" s="8">
        <v>0.5</v>
      </c>
      <c r="J520" s="9">
        <v>2000</v>
      </c>
      <c r="K520" s="10">
        <f t="shared" si="4"/>
        <v>1000</v>
      </c>
      <c r="L520" s="10">
        <f t="shared" si="5"/>
        <v>550</v>
      </c>
      <c r="M520" s="11">
        <v>0.55000000000000004</v>
      </c>
      <c r="O520" s="16"/>
      <c r="P520" s="14"/>
      <c r="Q520" s="12"/>
      <c r="R520" s="13"/>
    </row>
    <row r="521" spans="1:18" ht="15.75" customHeight="1">
      <c r="A521" s="1"/>
      <c r="B521" s="6" t="s">
        <v>27</v>
      </c>
      <c r="C521" s="6">
        <v>1128299</v>
      </c>
      <c r="D521" s="7">
        <v>44242</v>
      </c>
      <c r="E521" s="6" t="s">
        <v>28</v>
      </c>
      <c r="F521" s="6" t="s">
        <v>40</v>
      </c>
      <c r="G521" s="6" t="s">
        <v>41</v>
      </c>
      <c r="H521" s="6" t="s">
        <v>22</v>
      </c>
      <c r="I521" s="8">
        <v>0.45</v>
      </c>
      <c r="J521" s="9">
        <v>4000</v>
      </c>
      <c r="K521" s="10">
        <f t="shared" si="4"/>
        <v>1800</v>
      </c>
      <c r="L521" s="10">
        <f t="shared" si="5"/>
        <v>360</v>
      </c>
      <c r="M521" s="11">
        <v>0.2</v>
      </c>
      <c r="O521" s="16"/>
      <c r="P521" s="14"/>
      <c r="Q521" s="12"/>
      <c r="R521" s="13"/>
    </row>
    <row r="522" spans="1:18" ht="15.75" customHeight="1">
      <c r="A522" s="1"/>
      <c r="B522" s="6" t="s">
        <v>27</v>
      </c>
      <c r="C522" s="6">
        <v>1128299</v>
      </c>
      <c r="D522" s="7">
        <v>44269</v>
      </c>
      <c r="E522" s="6" t="s">
        <v>28</v>
      </c>
      <c r="F522" s="6" t="s">
        <v>40</v>
      </c>
      <c r="G522" s="6" t="s">
        <v>41</v>
      </c>
      <c r="H522" s="6" t="s">
        <v>17</v>
      </c>
      <c r="I522" s="8">
        <v>0.45</v>
      </c>
      <c r="J522" s="9">
        <v>5500</v>
      </c>
      <c r="K522" s="10">
        <f t="shared" si="4"/>
        <v>2475</v>
      </c>
      <c r="L522" s="10">
        <f t="shared" si="5"/>
        <v>990</v>
      </c>
      <c r="M522" s="11">
        <v>0.4</v>
      </c>
      <c r="O522" s="16"/>
      <c r="P522" s="14"/>
      <c r="Q522" s="12"/>
      <c r="R522" s="13"/>
    </row>
    <row r="523" spans="1:18" ht="15.75" customHeight="1">
      <c r="A523" s="1"/>
      <c r="B523" s="6" t="s">
        <v>27</v>
      </c>
      <c r="C523" s="6">
        <v>1128299</v>
      </c>
      <c r="D523" s="7">
        <v>44269</v>
      </c>
      <c r="E523" s="6" t="s">
        <v>28</v>
      </c>
      <c r="F523" s="6" t="s">
        <v>40</v>
      </c>
      <c r="G523" s="6" t="s">
        <v>41</v>
      </c>
      <c r="H523" s="6" t="s">
        <v>18</v>
      </c>
      <c r="I523" s="8">
        <v>0.54999999999999993</v>
      </c>
      <c r="J523" s="9">
        <v>4000</v>
      </c>
      <c r="K523" s="10">
        <f t="shared" si="4"/>
        <v>2199.9999999999995</v>
      </c>
      <c r="L523" s="10">
        <f t="shared" si="5"/>
        <v>549.99999999999989</v>
      </c>
      <c r="M523" s="11">
        <v>0.25</v>
      </c>
      <c r="O523" s="16"/>
      <c r="P523" s="14"/>
      <c r="Q523" s="12"/>
      <c r="R523" s="13"/>
    </row>
    <row r="524" spans="1:18" ht="15.75" customHeight="1">
      <c r="A524" s="1"/>
      <c r="B524" s="6" t="s">
        <v>27</v>
      </c>
      <c r="C524" s="6">
        <v>1128299</v>
      </c>
      <c r="D524" s="7">
        <v>44269</v>
      </c>
      <c r="E524" s="6" t="s">
        <v>28</v>
      </c>
      <c r="F524" s="6" t="s">
        <v>40</v>
      </c>
      <c r="G524" s="6" t="s">
        <v>41</v>
      </c>
      <c r="H524" s="6" t="s">
        <v>19</v>
      </c>
      <c r="I524" s="8">
        <v>0.54999999999999993</v>
      </c>
      <c r="J524" s="9">
        <v>4000</v>
      </c>
      <c r="K524" s="10">
        <f t="shared" si="4"/>
        <v>2199.9999999999995</v>
      </c>
      <c r="L524" s="10">
        <f t="shared" si="5"/>
        <v>879.99999999999989</v>
      </c>
      <c r="M524" s="11">
        <v>0.4</v>
      </c>
      <c r="O524" s="16"/>
      <c r="P524" s="14"/>
      <c r="Q524" s="12"/>
      <c r="R524" s="13"/>
    </row>
    <row r="525" spans="1:18" ht="15.75" customHeight="1">
      <c r="A525" s="1"/>
      <c r="B525" s="6" t="s">
        <v>27</v>
      </c>
      <c r="C525" s="6">
        <v>1128299</v>
      </c>
      <c r="D525" s="7">
        <v>44269</v>
      </c>
      <c r="E525" s="6" t="s">
        <v>28</v>
      </c>
      <c r="F525" s="6" t="s">
        <v>40</v>
      </c>
      <c r="G525" s="6" t="s">
        <v>41</v>
      </c>
      <c r="H525" s="6" t="s">
        <v>20</v>
      </c>
      <c r="I525" s="8">
        <v>0.54999999999999993</v>
      </c>
      <c r="J525" s="9">
        <v>3000</v>
      </c>
      <c r="K525" s="10">
        <f t="shared" si="4"/>
        <v>1649.9999999999998</v>
      </c>
      <c r="L525" s="10">
        <f t="shared" si="5"/>
        <v>577.49999999999989</v>
      </c>
      <c r="M525" s="11">
        <v>0.35</v>
      </c>
      <c r="O525" s="16"/>
      <c r="P525" s="14"/>
      <c r="Q525" s="12"/>
      <c r="R525" s="13"/>
    </row>
    <row r="526" spans="1:18" ht="15.75" customHeight="1">
      <c r="A526" s="1"/>
      <c r="B526" s="6" t="s">
        <v>27</v>
      </c>
      <c r="C526" s="6">
        <v>1128299</v>
      </c>
      <c r="D526" s="7">
        <v>44269</v>
      </c>
      <c r="E526" s="6" t="s">
        <v>28</v>
      </c>
      <c r="F526" s="6" t="s">
        <v>40</v>
      </c>
      <c r="G526" s="6" t="s">
        <v>41</v>
      </c>
      <c r="H526" s="6" t="s">
        <v>21</v>
      </c>
      <c r="I526" s="8">
        <v>0.6</v>
      </c>
      <c r="J526" s="9">
        <v>1750</v>
      </c>
      <c r="K526" s="10">
        <f t="shared" si="4"/>
        <v>1050</v>
      </c>
      <c r="L526" s="10">
        <f t="shared" si="5"/>
        <v>577.5</v>
      </c>
      <c r="M526" s="11">
        <v>0.55000000000000004</v>
      </c>
      <c r="O526" s="16"/>
      <c r="P526" s="14"/>
      <c r="Q526" s="12"/>
      <c r="R526" s="13"/>
    </row>
    <row r="527" spans="1:18" ht="15.75" customHeight="1">
      <c r="A527" s="1"/>
      <c r="B527" s="6" t="s">
        <v>27</v>
      </c>
      <c r="C527" s="6">
        <v>1128299</v>
      </c>
      <c r="D527" s="7">
        <v>44269</v>
      </c>
      <c r="E527" s="6" t="s">
        <v>28</v>
      </c>
      <c r="F527" s="6" t="s">
        <v>40</v>
      </c>
      <c r="G527" s="6" t="s">
        <v>41</v>
      </c>
      <c r="H527" s="6" t="s">
        <v>22</v>
      </c>
      <c r="I527" s="8">
        <v>0.54999999999999993</v>
      </c>
      <c r="J527" s="9">
        <v>3750</v>
      </c>
      <c r="K527" s="10">
        <f t="shared" si="4"/>
        <v>2062.4999999999995</v>
      </c>
      <c r="L527" s="10">
        <f t="shared" si="5"/>
        <v>412.49999999999994</v>
      </c>
      <c r="M527" s="11">
        <v>0.2</v>
      </c>
      <c r="O527" s="16"/>
      <c r="P527" s="14"/>
      <c r="Q527" s="12"/>
      <c r="R527" s="13"/>
    </row>
    <row r="528" spans="1:18" ht="15.75" customHeight="1">
      <c r="A528" s="1"/>
      <c r="B528" s="6" t="s">
        <v>27</v>
      </c>
      <c r="C528" s="6">
        <v>1128299</v>
      </c>
      <c r="D528" s="7">
        <v>44301</v>
      </c>
      <c r="E528" s="6" t="s">
        <v>28</v>
      </c>
      <c r="F528" s="6" t="s">
        <v>40</v>
      </c>
      <c r="G528" s="6" t="s">
        <v>41</v>
      </c>
      <c r="H528" s="6" t="s">
        <v>17</v>
      </c>
      <c r="I528" s="8">
        <v>0.6</v>
      </c>
      <c r="J528" s="9">
        <v>5500</v>
      </c>
      <c r="K528" s="10">
        <f t="shared" si="4"/>
        <v>3300</v>
      </c>
      <c r="L528" s="10">
        <f t="shared" si="5"/>
        <v>1320</v>
      </c>
      <c r="M528" s="11">
        <v>0.4</v>
      </c>
      <c r="O528" s="16"/>
      <c r="P528" s="14"/>
      <c r="Q528" s="12"/>
      <c r="R528" s="13"/>
    </row>
    <row r="529" spans="1:18" ht="15.75" customHeight="1">
      <c r="A529" s="1"/>
      <c r="B529" s="6" t="s">
        <v>27</v>
      </c>
      <c r="C529" s="6">
        <v>1128299</v>
      </c>
      <c r="D529" s="7">
        <v>44301</v>
      </c>
      <c r="E529" s="6" t="s">
        <v>28</v>
      </c>
      <c r="F529" s="6" t="s">
        <v>40</v>
      </c>
      <c r="G529" s="6" t="s">
        <v>41</v>
      </c>
      <c r="H529" s="6" t="s">
        <v>18</v>
      </c>
      <c r="I529" s="8">
        <v>0.65</v>
      </c>
      <c r="J529" s="9">
        <v>3500</v>
      </c>
      <c r="K529" s="10">
        <f t="shared" si="4"/>
        <v>2275</v>
      </c>
      <c r="L529" s="10">
        <f t="shared" si="5"/>
        <v>568.75</v>
      </c>
      <c r="M529" s="11">
        <v>0.25</v>
      </c>
      <c r="O529" s="16"/>
      <c r="P529" s="14"/>
      <c r="Q529" s="12"/>
      <c r="R529" s="13"/>
    </row>
    <row r="530" spans="1:18" ht="15.75" customHeight="1">
      <c r="A530" s="1"/>
      <c r="B530" s="6" t="s">
        <v>27</v>
      </c>
      <c r="C530" s="6">
        <v>1128299</v>
      </c>
      <c r="D530" s="7">
        <v>44301</v>
      </c>
      <c r="E530" s="6" t="s">
        <v>28</v>
      </c>
      <c r="F530" s="6" t="s">
        <v>40</v>
      </c>
      <c r="G530" s="6" t="s">
        <v>41</v>
      </c>
      <c r="H530" s="6" t="s">
        <v>19</v>
      </c>
      <c r="I530" s="8">
        <v>0.65</v>
      </c>
      <c r="J530" s="9">
        <v>4000</v>
      </c>
      <c r="K530" s="10">
        <f t="shared" si="4"/>
        <v>2600</v>
      </c>
      <c r="L530" s="10">
        <f t="shared" si="5"/>
        <v>1040</v>
      </c>
      <c r="M530" s="11">
        <v>0.4</v>
      </c>
      <c r="O530" s="16"/>
      <c r="P530" s="14"/>
      <c r="Q530" s="12"/>
      <c r="R530" s="13"/>
    </row>
    <row r="531" spans="1:18" ht="15.75" customHeight="1">
      <c r="A531" s="1"/>
      <c r="B531" s="6" t="s">
        <v>27</v>
      </c>
      <c r="C531" s="6">
        <v>1128299</v>
      </c>
      <c r="D531" s="7">
        <v>44301</v>
      </c>
      <c r="E531" s="6" t="s">
        <v>28</v>
      </c>
      <c r="F531" s="6" t="s">
        <v>40</v>
      </c>
      <c r="G531" s="6" t="s">
        <v>41</v>
      </c>
      <c r="H531" s="6" t="s">
        <v>20</v>
      </c>
      <c r="I531" s="8">
        <v>0.6</v>
      </c>
      <c r="J531" s="9">
        <v>3000</v>
      </c>
      <c r="K531" s="10">
        <f t="shared" si="4"/>
        <v>1800</v>
      </c>
      <c r="L531" s="10">
        <f t="shared" si="5"/>
        <v>630</v>
      </c>
      <c r="M531" s="11">
        <v>0.35</v>
      </c>
      <c r="O531" s="16"/>
      <c r="P531" s="14"/>
      <c r="Q531" s="12"/>
      <c r="R531" s="13"/>
    </row>
    <row r="532" spans="1:18" ht="15.75" customHeight="1">
      <c r="A532" s="1"/>
      <c r="B532" s="6" t="s">
        <v>27</v>
      </c>
      <c r="C532" s="6">
        <v>1128299</v>
      </c>
      <c r="D532" s="7">
        <v>44301</v>
      </c>
      <c r="E532" s="6" t="s">
        <v>28</v>
      </c>
      <c r="F532" s="6" t="s">
        <v>40</v>
      </c>
      <c r="G532" s="6" t="s">
        <v>41</v>
      </c>
      <c r="H532" s="6" t="s">
        <v>21</v>
      </c>
      <c r="I532" s="8">
        <v>0.65</v>
      </c>
      <c r="J532" s="9">
        <v>2000</v>
      </c>
      <c r="K532" s="10">
        <f t="shared" si="4"/>
        <v>1300</v>
      </c>
      <c r="L532" s="10">
        <f t="shared" si="5"/>
        <v>715.00000000000011</v>
      </c>
      <c r="M532" s="11">
        <v>0.55000000000000004</v>
      </c>
      <c r="O532" s="16"/>
      <c r="P532" s="14"/>
      <c r="Q532" s="12"/>
      <c r="R532" s="13"/>
    </row>
    <row r="533" spans="1:18" ht="15.75" customHeight="1">
      <c r="A533" s="1"/>
      <c r="B533" s="6" t="s">
        <v>27</v>
      </c>
      <c r="C533" s="6">
        <v>1128299</v>
      </c>
      <c r="D533" s="7">
        <v>44301</v>
      </c>
      <c r="E533" s="6" t="s">
        <v>28</v>
      </c>
      <c r="F533" s="6" t="s">
        <v>40</v>
      </c>
      <c r="G533" s="6" t="s">
        <v>41</v>
      </c>
      <c r="H533" s="6" t="s">
        <v>22</v>
      </c>
      <c r="I533" s="8">
        <v>0.8</v>
      </c>
      <c r="J533" s="9">
        <v>3500</v>
      </c>
      <c r="K533" s="10">
        <f t="shared" si="4"/>
        <v>2800</v>
      </c>
      <c r="L533" s="10">
        <f t="shared" si="5"/>
        <v>560</v>
      </c>
      <c r="M533" s="11">
        <v>0.2</v>
      </c>
      <c r="O533" s="16"/>
      <c r="P533" s="14"/>
      <c r="Q533" s="12"/>
      <c r="R533" s="13"/>
    </row>
    <row r="534" spans="1:18" ht="15.75" customHeight="1">
      <c r="A534" s="1"/>
      <c r="B534" s="6" t="s">
        <v>27</v>
      </c>
      <c r="C534" s="6">
        <v>1128299</v>
      </c>
      <c r="D534" s="7">
        <v>44332</v>
      </c>
      <c r="E534" s="6" t="s">
        <v>28</v>
      </c>
      <c r="F534" s="6" t="s">
        <v>40</v>
      </c>
      <c r="G534" s="6" t="s">
        <v>41</v>
      </c>
      <c r="H534" s="6" t="s">
        <v>17</v>
      </c>
      <c r="I534" s="8">
        <v>0.6</v>
      </c>
      <c r="J534" s="9">
        <v>5500</v>
      </c>
      <c r="K534" s="10">
        <f t="shared" si="4"/>
        <v>3300</v>
      </c>
      <c r="L534" s="10">
        <f t="shared" si="5"/>
        <v>1485</v>
      </c>
      <c r="M534" s="11">
        <v>0.45</v>
      </c>
      <c r="O534" s="16"/>
      <c r="P534" s="14"/>
      <c r="Q534" s="12"/>
      <c r="R534" s="13"/>
    </row>
    <row r="535" spans="1:18" ht="15.75" customHeight="1">
      <c r="A535" s="1"/>
      <c r="B535" s="6" t="s">
        <v>27</v>
      </c>
      <c r="C535" s="6">
        <v>1128299</v>
      </c>
      <c r="D535" s="7">
        <v>44332</v>
      </c>
      <c r="E535" s="6" t="s">
        <v>28</v>
      </c>
      <c r="F535" s="6" t="s">
        <v>40</v>
      </c>
      <c r="G535" s="6" t="s">
        <v>41</v>
      </c>
      <c r="H535" s="6" t="s">
        <v>18</v>
      </c>
      <c r="I535" s="8">
        <v>0.65</v>
      </c>
      <c r="J535" s="9">
        <v>4000</v>
      </c>
      <c r="K535" s="10">
        <f t="shared" si="4"/>
        <v>2600</v>
      </c>
      <c r="L535" s="10">
        <f t="shared" si="5"/>
        <v>780</v>
      </c>
      <c r="M535" s="11">
        <v>0.3</v>
      </c>
      <c r="O535" s="16"/>
      <c r="P535" s="14"/>
      <c r="Q535" s="12"/>
      <c r="R535" s="13"/>
    </row>
    <row r="536" spans="1:18" ht="15.75" customHeight="1">
      <c r="A536" s="1"/>
      <c r="B536" s="6" t="s">
        <v>27</v>
      </c>
      <c r="C536" s="6">
        <v>1128299</v>
      </c>
      <c r="D536" s="7">
        <v>44332</v>
      </c>
      <c r="E536" s="6" t="s">
        <v>28</v>
      </c>
      <c r="F536" s="6" t="s">
        <v>40</v>
      </c>
      <c r="G536" s="6" t="s">
        <v>41</v>
      </c>
      <c r="H536" s="6" t="s">
        <v>19</v>
      </c>
      <c r="I536" s="8">
        <v>0.65</v>
      </c>
      <c r="J536" s="9">
        <v>4000</v>
      </c>
      <c r="K536" s="10">
        <f t="shared" si="4"/>
        <v>2600</v>
      </c>
      <c r="L536" s="10">
        <f t="shared" si="5"/>
        <v>1170</v>
      </c>
      <c r="M536" s="11">
        <v>0.45</v>
      </c>
      <c r="O536" s="16"/>
      <c r="P536" s="14"/>
      <c r="Q536" s="12"/>
      <c r="R536" s="13"/>
    </row>
    <row r="537" spans="1:18" ht="15.75" customHeight="1">
      <c r="A537" s="1"/>
      <c r="B537" s="6" t="s">
        <v>27</v>
      </c>
      <c r="C537" s="6">
        <v>1128299</v>
      </c>
      <c r="D537" s="7">
        <v>44332</v>
      </c>
      <c r="E537" s="6" t="s">
        <v>28</v>
      </c>
      <c r="F537" s="6" t="s">
        <v>40</v>
      </c>
      <c r="G537" s="6" t="s">
        <v>41</v>
      </c>
      <c r="H537" s="6" t="s">
        <v>20</v>
      </c>
      <c r="I537" s="8">
        <v>0.6</v>
      </c>
      <c r="J537" s="9">
        <v>3000</v>
      </c>
      <c r="K537" s="10">
        <f t="shared" si="4"/>
        <v>1800</v>
      </c>
      <c r="L537" s="10">
        <f t="shared" si="5"/>
        <v>719.99999999999989</v>
      </c>
      <c r="M537" s="11">
        <v>0.39999999999999997</v>
      </c>
      <c r="O537" s="16"/>
      <c r="P537" s="14"/>
      <c r="Q537" s="12"/>
      <c r="R537" s="13"/>
    </row>
    <row r="538" spans="1:18" ht="15.75" customHeight="1">
      <c r="A538" s="1"/>
      <c r="B538" s="6" t="s">
        <v>27</v>
      </c>
      <c r="C538" s="6">
        <v>1128299</v>
      </c>
      <c r="D538" s="7">
        <v>44332</v>
      </c>
      <c r="E538" s="6" t="s">
        <v>28</v>
      </c>
      <c r="F538" s="6" t="s">
        <v>40</v>
      </c>
      <c r="G538" s="6" t="s">
        <v>41</v>
      </c>
      <c r="H538" s="6" t="s">
        <v>21</v>
      </c>
      <c r="I538" s="8">
        <v>0.65</v>
      </c>
      <c r="J538" s="9">
        <v>2000</v>
      </c>
      <c r="K538" s="10">
        <f t="shared" si="4"/>
        <v>1300</v>
      </c>
      <c r="L538" s="10">
        <f t="shared" si="5"/>
        <v>780.00000000000011</v>
      </c>
      <c r="M538" s="11">
        <v>0.60000000000000009</v>
      </c>
      <c r="O538" s="16"/>
      <c r="P538" s="14"/>
      <c r="Q538" s="12"/>
      <c r="R538" s="13"/>
    </row>
    <row r="539" spans="1:18" ht="15.75" customHeight="1">
      <c r="A539" s="1"/>
      <c r="B539" s="6" t="s">
        <v>27</v>
      </c>
      <c r="C539" s="6">
        <v>1128299</v>
      </c>
      <c r="D539" s="7">
        <v>44332</v>
      </c>
      <c r="E539" s="6" t="s">
        <v>28</v>
      </c>
      <c r="F539" s="6" t="s">
        <v>40</v>
      </c>
      <c r="G539" s="6" t="s">
        <v>41</v>
      </c>
      <c r="H539" s="6" t="s">
        <v>22</v>
      </c>
      <c r="I539" s="8">
        <v>0.8</v>
      </c>
      <c r="J539" s="9">
        <v>4500</v>
      </c>
      <c r="K539" s="10">
        <f t="shared" si="4"/>
        <v>3600</v>
      </c>
      <c r="L539" s="10">
        <f t="shared" si="5"/>
        <v>900</v>
      </c>
      <c r="M539" s="11">
        <v>0.25</v>
      </c>
      <c r="O539" s="16"/>
      <c r="P539" s="14"/>
      <c r="Q539" s="12"/>
      <c r="R539" s="13"/>
    </row>
    <row r="540" spans="1:18" ht="15.75" customHeight="1">
      <c r="A540" s="1"/>
      <c r="B540" s="6" t="s">
        <v>27</v>
      </c>
      <c r="C540" s="6">
        <v>1128299</v>
      </c>
      <c r="D540" s="7">
        <v>44362</v>
      </c>
      <c r="E540" s="6" t="s">
        <v>28</v>
      </c>
      <c r="F540" s="6" t="s">
        <v>40</v>
      </c>
      <c r="G540" s="6" t="s">
        <v>41</v>
      </c>
      <c r="H540" s="6" t="s">
        <v>17</v>
      </c>
      <c r="I540" s="8">
        <v>0.6</v>
      </c>
      <c r="J540" s="9">
        <v>7000</v>
      </c>
      <c r="K540" s="10">
        <f t="shared" si="4"/>
        <v>4200</v>
      </c>
      <c r="L540" s="10">
        <f t="shared" si="5"/>
        <v>1890</v>
      </c>
      <c r="M540" s="11">
        <v>0.45</v>
      </c>
      <c r="O540" s="16"/>
      <c r="P540" s="14"/>
      <c r="Q540" s="12"/>
      <c r="R540" s="13"/>
    </row>
    <row r="541" spans="1:18" ht="15.75" customHeight="1">
      <c r="A541" s="1"/>
      <c r="B541" s="6" t="s">
        <v>27</v>
      </c>
      <c r="C541" s="6">
        <v>1128299</v>
      </c>
      <c r="D541" s="7">
        <v>44362</v>
      </c>
      <c r="E541" s="6" t="s">
        <v>28</v>
      </c>
      <c r="F541" s="6" t="s">
        <v>40</v>
      </c>
      <c r="G541" s="6" t="s">
        <v>41</v>
      </c>
      <c r="H541" s="6" t="s">
        <v>18</v>
      </c>
      <c r="I541" s="8">
        <v>0.65</v>
      </c>
      <c r="J541" s="9">
        <v>5500</v>
      </c>
      <c r="K541" s="10">
        <f t="shared" si="4"/>
        <v>3575</v>
      </c>
      <c r="L541" s="10">
        <f t="shared" si="5"/>
        <v>1072.5</v>
      </c>
      <c r="M541" s="11">
        <v>0.3</v>
      </c>
      <c r="O541" s="16"/>
      <c r="P541" s="14"/>
      <c r="Q541" s="12"/>
      <c r="R541" s="13"/>
    </row>
    <row r="542" spans="1:18" ht="15.75" customHeight="1">
      <c r="A542" s="1"/>
      <c r="B542" s="6" t="s">
        <v>27</v>
      </c>
      <c r="C542" s="6">
        <v>1128299</v>
      </c>
      <c r="D542" s="7">
        <v>44362</v>
      </c>
      <c r="E542" s="6" t="s">
        <v>28</v>
      </c>
      <c r="F542" s="6" t="s">
        <v>40</v>
      </c>
      <c r="G542" s="6" t="s">
        <v>41</v>
      </c>
      <c r="H542" s="6" t="s">
        <v>19</v>
      </c>
      <c r="I542" s="8">
        <v>0.65</v>
      </c>
      <c r="J542" s="9">
        <v>5500</v>
      </c>
      <c r="K542" s="10">
        <f t="shared" si="4"/>
        <v>3575</v>
      </c>
      <c r="L542" s="10">
        <f t="shared" si="5"/>
        <v>1608.75</v>
      </c>
      <c r="M542" s="11">
        <v>0.45</v>
      </c>
      <c r="O542" s="16"/>
      <c r="P542" s="14"/>
      <c r="Q542" s="12"/>
      <c r="R542" s="13"/>
    </row>
    <row r="543" spans="1:18" ht="15.75" customHeight="1">
      <c r="A543" s="1"/>
      <c r="B543" s="6" t="s">
        <v>27</v>
      </c>
      <c r="C543" s="6">
        <v>1128299</v>
      </c>
      <c r="D543" s="7">
        <v>44362</v>
      </c>
      <c r="E543" s="6" t="s">
        <v>28</v>
      </c>
      <c r="F543" s="6" t="s">
        <v>40</v>
      </c>
      <c r="G543" s="6" t="s">
        <v>41</v>
      </c>
      <c r="H543" s="6" t="s">
        <v>20</v>
      </c>
      <c r="I543" s="8">
        <v>0.6</v>
      </c>
      <c r="J543" s="9">
        <v>4250</v>
      </c>
      <c r="K543" s="10">
        <f t="shared" si="4"/>
        <v>2550</v>
      </c>
      <c r="L543" s="10">
        <f t="shared" si="5"/>
        <v>1019.9999999999999</v>
      </c>
      <c r="M543" s="11">
        <v>0.39999999999999997</v>
      </c>
      <c r="O543" s="16"/>
      <c r="P543" s="14"/>
      <c r="Q543" s="12"/>
      <c r="R543" s="13"/>
    </row>
    <row r="544" spans="1:18" ht="15.75" customHeight="1">
      <c r="A544" s="1"/>
      <c r="B544" s="6" t="s">
        <v>27</v>
      </c>
      <c r="C544" s="6">
        <v>1128299</v>
      </c>
      <c r="D544" s="7">
        <v>44362</v>
      </c>
      <c r="E544" s="6" t="s">
        <v>28</v>
      </c>
      <c r="F544" s="6" t="s">
        <v>40</v>
      </c>
      <c r="G544" s="6" t="s">
        <v>41</v>
      </c>
      <c r="H544" s="6" t="s">
        <v>21</v>
      </c>
      <c r="I544" s="8">
        <v>0.65</v>
      </c>
      <c r="J544" s="9">
        <v>3000</v>
      </c>
      <c r="K544" s="10">
        <f t="shared" si="4"/>
        <v>1950</v>
      </c>
      <c r="L544" s="10">
        <f t="shared" si="5"/>
        <v>1170.0000000000002</v>
      </c>
      <c r="M544" s="11">
        <v>0.60000000000000009</v>
      </c>
      <c r="O544" s="16"/>
      <c r="P544" s="14"/>
      <c r="Q544" s="12"/>
      <c r="R544" s="13"/>
    </row>
    <row r="545" spans="1:18" ht="15.75" customHeight="1">
      <c r="A545" s="1"/>
      <c r="B545" s="6" t="s">
        <v>27</v>
      </c>
      <c r="C545" s="6">
        <v>1128299</v>
      </c>
      <c r="D545" s="7">
        <v>44362</v>
      </c>
      <c r="E545" s="6" t="s">
        <v>28</v>
      </c>
      <c r="F545" s="6" t="s">
        <v>40</v>
      </c>
      <c r="G545" s="6" t="s">
        <v>41</v>
      </c>
      <c r="H545" s="6" t="s">
        <v>22</v>
      </c>
      <c r="I545" s="8">
        <v>0.8</v>
      </c>
      <c r="J545" s="9">
        <v>6000</v>
      </c>
      <c r="K545" s="10">
        <f t="shared" si="4"/>
        <v>4800</v>
      </c>
      <c r="L545" s="10">
        <f t="shared" si="5"/>
        <v>1200</v>
      </c>
      <c r="M545" s="11">
        <v>0.25</v>
      </c>
      <c r="O545" s="16"/>
      <c r="P545" s="14"/>
      <c r="Q545" s="12"/>
      <c r="R545" s="13"/>
    </row>
    <row r="546" spans="1:18" ht="15.75" customHeight="1">
      <c r="A546" s="1"/>
      <c r="B546" s="6" t="s">
        <v>27</v>
      </c>
      <c r="C546" s="6">
        <v>1128299</v>
      </c>
      <c r="D546" s="7">
        <v>44391</v>
      </c>
      <c r="E546" s="6" t="s">
        <v>28</v>
      </c>
      <c r="F546" s="6" t="s">
        <v>40</v>
      </c>
      <c r="G546" s="6" t="s">
        <v>41</v>
      </c>
      <c r="H546" s="6" t="s">
        <v>17</v>
      </c>
      <c r="I546" s="8">
        <v>0.6</v>
      </c>
      <c r="J546" s="9">
        <v>7500</v>
      </c>
      <c r="K546" s="10">
        <f t="shared" si="4"/>
        <v>4500</v>
      </c>
      <c r="L546" s="10">
        <f t="shared" si="5"/>
        <v>1800</v>
      </c>
      <c r="M546" s="11">
        <v>0.4</v>
      </c>
      <c r="O546" s="16"/>
      <c r="P546" s="14"/>
      <c r="Q546" s="12"/>
      <c r="R546" s="13"/>
    </row>
    <row r="547" spans="1:18" ht="15.75" customHeight="1">
      <c r="A547" s="1"/>
      <c r="B547" s="6" t="s">
        <v>27</v>
      </c>
      <c r="C547" s="6">
        <v>1128299</v>
      </c>
      <c r="D547" s="7">
        <v>44391</v>
      </c>
      <c r="E547" s="6" t="s">
        <v>28</v>
      </c>
      <c r="F547" s="6" t="s">
        <v>40</v>
      </c>
      <c r="G547" s="6" t="s">
        <v>41</v>
      </c>
      <c r="H547" s="6" t="s">
        <v>18</v>
      </c>
      <c r="I547" s="8">
        <v>0.65</v>
      </c>
      <c r="J547" s="9">
        <v>6000</v>
      </c>
      <c r="K547" s="10">
        <f t="shared" si="4"/>
        <v>3900</v>
      </c>
      <c r="L547" s="10">
        <f t="shared" si="5"/>
        <v>975</v>
      </c>
      <c r="M547" s="11">
        <v>0.25</v>
      </c>
      <c r="O547" s="16"/>
      <c r="P547" s="14"/>
      <c r="Q547" s="12"/>
      <c r="R547" s="13"/>
    </row>
    <row r="548" spans="1:18" ht="15.75" customHeight="1">
      <c r="A548" s="1"/>
      <c r="B548" s="6" t="s">
        <v>27</v>
      </c>
      <c r="C548" s="6">
        <v>1128299</v>
      </c>
      <c r="D548" s="7">
        <v>44391</v>
      </c>
      <c r="E548" s="6" t="s">
        <v>28</v>
      </c>
      <c r="F548" s="6" t="s">
        <v>40</v>
      </c>
      <c r="G548" s="6" t="s">
        <v>41</v>
      </c>
      <c r="H548" s="6" t="s">
        <v>19</v>
      </c>
      <c r="I548" s="8">
        <v>0.65</v>
      </c>
      <c r="J548" s="9">
        <v>5500</v>
      </c>
      <c r="K548" s="10">
        <f t="shared" si="4"/>
        <v>3575</v>
      </c>
      <c r="L548" s="10">
        <f t="shared" si="5"/>
        <v>1430</v>
      </c>
      <c r="M548" s="11">
        <v>0.4</v>
      </c>
      <c r="O548" s="16"/>
      <c r="P548" s="14"/>
      <c r="Q548" s="12"/>
      <c r="R548" s="13"/>
    </row>
    <row r="549" spans="1:18" ht="15.75" customHeight="1">
      <c r="A549" s="1"/>
      <c r="B549" s="6" t="s">
        <v>27</v>
      </c>
      <c r="C549" s="6">
        <v>1128299</v>
      </c>
      <c r="D549" s="7">
        <v>44391</v>
      </c>
      <c r="E549" s="6" t="s">
        <v>28</v>
      </c>
      <c r="F549" s="6" t="s">
        <v>40</v>
      </c>
      <c r="G549" s="6" t="s">
        <v>41</v>
      </c>
      <c r="H549" s="6" t="s">
        <v>20</v>
      </c>
      <c r="I549" s="8">
        <v>0.6</v>
      </c>
      <c r="J549" s="9">
        <v>4500</v>
      </c>
      <c r="K549" s="10">
        <f t="shared" si="4"/>
        <v>2700</v>
      </c>
      <c r="L549" s="10">
        <f t="shared" si="5"/>
        <v>944.99999999999989</v>
      </c>
      <c r="M549" s="11">
        <v>0.35</v>
      </c>
      <c r="O549" s="16"/>
      <c r="P549" s="14"/>
      <c r="Q549" s="12"/>
      <c r="R549" s="13"/>
    </row>
    <row r="550" spans="1:18" ht="15.75" customHeight="1">
      <c r="A550" s="1"/>
      <c r="B550" s="6" t="s">
        <v>27</v>
      </c>
      <c r="C550" s="6">
        <v>1128299</v>
      </c>
      <c r="D550" s="7">
        <v>44391</v>
      </c>
      <c r="E550" s="6" t="s">
        <v>28</v>
      </c>
      <c r="F550" s="6" t="s">
        <v>40</v>
      </c>
      <c r="G550" s="6" t="s">
        <v>41</v>
      </c>
      <c r="H550" s="6" t="s">
        <v>21</v>
      </c>
      <c r="I550" s="8">
        <v>0.65</v>
      </c>
      <c r="J550" s="9">
        <v>5000</v>
      </c>
      <c r="K550" s="10">
        <f t="shared" si="4"/>
        <v>3250</v>
      </c>
      <c r="L550" s="10">
        <f t="shared" si="5"/>
        <v>1787.5000000000002</v>
      </c>
      <c r="M550" s="11">
        <v>0.55000000000000004</v>
      </c>
      <c r="O550" s="16"/>
      <c r="P550" s="14"/>
      <c r="Q550" s="12"/>
      <c r="R550" s="13"/>
    </row>
    <row r="551" spans="1:18" ht="15.75" customHeight="1">
      <c r="A551" s="1"/>
      <c r="B551" s="6" t="s">
        <v>27</v>
      </c>
      <c r="C551" s="6">
        <v>1128299</v>
      </c>
      <c r="D551" s="7">
        <v>44391</v>
      </c>
      <c r="E551" s="6" t="s">
        <v>28</v>
      </c>
      <c r="F551" s="6" t="s">
        <v>40</v>
      </c>
      <c r="G551" s="6" t="s">
        <v>41</v>
      </c>
      <c r="H551" s="6" t="s">
        <v>22</v>
      </c>
      <c r="I551" s="8">
        <v>0.8</v>
      </c>
      <c r="J551" s="9">
        <v>5000</v>
      </c>
      <c r="K551" s="10">
        <f t="shared" si="4"/>
        <v>4000</v>
      </c>
      <c r="L551" s="10">
        <f t="shared" si="5"/>
        <v>800</v>
      </c>
      <c r="M551" s="11">
        <v>0.2</v>
      </c>
      <c r="O551" s="16"/>
      <c r="P551" s="14"/>
      <c r="Q551" s="12"/>
      <c r="R551" s="13"/>
    </row>
    <row r="552" spans="1:18" ht="15.75" customHeight="1">
      <c r="A552" s="1"/>
      <c r="B552" s="6" t="s">
        <v>27</v>
      </c>
      <c r="C552" s="6">
        <v>1128299</v>
      </c>
      <c r="D552" s="7">
        <v>44423</v>
      </c>
      <c r="E552" s="6" t="s">
        <v>28</v>
      </c>
      <c r="F552" s="6" t="s">
        <v>40</v>
      </c>
      <c r="G552" s="6" t="s">
        <v>41</v>
      </c>
      <c r="H552" s="6" t="s">
        <v>17</v>
      </c>
      <c r="I552" s="8">
        <v>0.65</v>
      </c>
      <c r="J552" s="9">
        <v>7000</v>
      </c>
      <c r="K552" s="10">
        <f t="shared" si="4"/>
        <v>4550</v>
      </c>
      <c r="L552" s="10">
        <f t="shared" si="5"/>
        <v>1820</v>
      </c>
      <c r="M552" s="11">
        <v>0.4</v>
      </c>
      <c r="O552" s="16"/>
      <c r="P552" s="14"/>
      <c r="Q552" s="12"/>
      <c r="R552" s="13"/>
    </row>
    <row r="553" spans="1:18" ht="15.75" customHeight="1">
      <c r="A553" s="1"/>
      <c r="B553" s="6" t="s">
        <v>27</v>
      </c>
      <c r="C553" s="6">
        <v>1128299</v>
      </c>
      <c r="D553" s="7">
        <v>44423</v>
      </c>
      <c r="E553" s="6" t="s">
        <v>28</v>
      </c>
      <c r="F553" s="6" t="s">
        <v>40</v>
      </c>
      <c r="G553" s="6" t="s">
        <v>41</v>
      </c>
      <c r="H553" s="6" t="s">
        <v>18</v>
      </c>
      <c r="I553" s="8">
        <v>0.70000000000000007</v>
      </c>
      <c r="J553" s="9">
        <v>6500</v>
      </c>
      <c r="K553" s="10">
        <f t="shared" si="4"/>
        <v>4550</v>
      </c>
      <c r="L553" s="10">
        <f t="shared" si="5"/>
        <v>1137.5</v>
      </c>
      <c r="M553" s="11">
        <v>0.25</v>
      </c>
      <c r="O553" s="16"/>
      <c r="P553" s="14"/>
      <c r="Q553" s="12"/>
      <c r="R553" s="13"/>
    </row>
    <row r="554" spans="1:18" ht="15.75" customHeight="1">
      <c r="A554" s="1"/>
      <c r="B554" s="6" t="s">
        <v>27</v>
      </c>
      <c r="C554" s="6">
        <v>1128299</v>
      </c>
      <c r="D554" s="7">
        <v>44423</v>
      </c>
      <c r="E554" s="6" t="s">
        <v>28</v>
      </c>
      <c r="F554" s="6" t="s">
        <v>40</v>
      </c>
      <c r="G554" s="6" t="s">
        <v>41</v>
      </c>
      <c r="H554" s="6" t="s">
        <v>19</v>
      </c>
      <c r="I554" s="8">
        <v>0.65</v>
      </c>
      <c r="J554" s="9">
        <v>5250</v>
      </c>
      <c r="K554" s="10">
        <f t="shared" si="4"/>
        <v>3412.5</v>
      </c>
      <c r="L554" s="10">
        <f t="shared" si="5"/>
        <v>1365</v>
      </c>
      <c r="M554" s="11">
        <v>0.4</v>
      </c>
      <c r="O554" s="16"/>
      <c r="P554" s="14"/>
      <c r="Q554" s="12"/>
      <c r="R554" s="13"/>
    </row>
    <row r="555" spans="1:18" ht="15.75" customHeight="1">
      <c r="A555" s="1"/>
      <c r="B555" s="6" t="s">
        <v>27</v>
      </c>
      <c r="C555" s="6">
        <v>1128299</v>
      </c>
      <c r="D555" s="7">
        <v>44423</v>
      </c>
      <c r="E555" s="6" t="s">
        <v>28</v>
      </c>
      <c r="F555" s="6" t="s">
        <v>40</v>
      </c>
      <c r="G555" s="6" t="s">
        <v>41</v>
      </c>
      <c r="H555" s="6" t="s">
        <v>20</v>
      </c>
      <c r="I555" s="8">
        <v>0.65</v>
      </c>
      <c r="J555" s="9">
        <v>4750</v>
      </c>
      <c r="K555" s="10">
        <f t="shared" si="4"/>
        <v>3087.5</v>
      </c>
      <c r="L555" s="10">
        <f t="shared" si="5"/>
        <v>1080.625</v>
      </c>
      <c r="M555" s="11">
        <v>0.35</v>
      </c>
      <c r="O555" s="16"/>
      <c r="P555" s="14"/>
      <c r="Q555" s="12"/>
      <c r="R555" s="13"/>
    </row>
    <row r="556" spans="1:18" ht="15.75" customHeight="1">
      <c r="A556" s="1"/>
      <c r="B556" s="6" t="s">
        <v>27</v>
      </c>
      <c r="C556" s="6">
        <v>1128299</v>
      </c>
      <c r="D556" s="7">
        <v>44423</v>
      </c>
      <c r="E556" s="6" t="s">
        <v>28</v>
      </c>
      <c r="F556" s="6" t="s">
        <v>40</v>
      </c>
      <c r="G556" s="6" t="s">
        <v>41</v>
      </c>
      <c r="H556" s="6" t="s">
        <v>21</v>
      </c>
      <c r="I556" s="8">
        <v>0.75</v>
      </c>
      <c r="J556" s="9">
        <v>4750</v>
      </c>
      <c r="K556" s="10">
        <f t="shared" si="4"/>
        <v>3562.5</v>
      </c>
      <c r="L556" s="10">
        <f t="shared" si="5"/>
        <v>1959.3750000000002</v>
      </c>
      <c r="M556" s="11">
        <v>0.55000000000000004</v>
      </c>
      <c r="O556" s="16"/>
      <c r="P556" s="14"/>
      <c r="Q556" s="12"/>
      <c r="R556" s="13"/>
    </row>
    <row r="557" spans="1:18" ht="15.75" customHeight="1">
      <c r="A557" s="1"/>
      <c r="B557" s="6" t="s">
        <v>27</v>
      </c>
      <c r="C557" s="6">
        <v>1128299</v>
      </c>
      <c r="D557" s="7">
        <v>44423</v>
      </c>
      <c r="E557" s="6" t="s">
        <v>28</v>
      </c>
      <c r="F557" s="6" t="s">
        <v>40</v>
      </c>
      <c r="G557" s="6" t="s">
        <v>41</v>
      </c>
      <c r="H557" s="6" t="s">
        <v>22</v>
      </c>
      <c r="I557" s="8">
        <v>0.8</v>
      </c>
      <c r="J557" s="9">
        <v>4000</v>
      </c>
      <c r="K557" s="10">
        <f t="shared" si="4"/>
        <v>3200</v>
      </c>
      <c r="L557" s="10">
        <f t="shared" si="5"/>
        <v>640</v>
      </c>
      <c r="M557" s="11">
        <v>0.2</v>
      </c>
      <c r="O557" s="16"/>
      <c r="P557" s="14"/>
      <c r="Q557" s="12"/>
      <c r="R557" s="13"/>
    </row>
    <row r="558" spans="1:18" ht="15.75" customHeight="1">
      <c r="A558" s="1"/>
      <c r="B558" s="6" t="s">
        <v>27</v>
      </c>
      <c r="C558" s="6">
        <v>1128299</v>
      </c>
      <c r="D558" s="7">
        <v>44455</v>
      </c>
      <c r="E558" s="6" t="s">
        <v>28</v>
      </c>
      <c r="F558" s="6" t="s">
        <v>40</v>
      </c>
      <c r="G558" s="6" t="s">
        <v>41</v>
      </c>
      <c r="H558" s="6" t="s">
        <v>17</v>
      </c>
      <c r="I558" s="8">
        <v>0.60000000000000009</v>
      </c>
      <c r="J558" s="9">
        <v>6000</v>
      </c>
      <c r="K558" s="10">
        <f t="shared" si="4"/>
        <v>3600.0000000000005</v>
      </c>
      <c r="L558" s="10">
        <f t="shared" si="5"/>
        <v>1260.0000000000002</v>
      </c>
      <c r="M558" s="11">
        <v>0.35000000000000003</v>
      </c>
      <c r="O558" s="16"/>
      <c r="P558" s="14"/>
      <c r="Q558" s="12"/>
      <c r="R558" s="13"/>
    </row>
    <row r="559" spans="1:18" ht="15.75" customHeight="1">
      <c r="A559" s="1"/>
      <c r="B559" s="6" t="s">
        <v>27</v>
      </c>
      <c r="C559" s="6">
        <v>1128299</v>
      </c>
      <c r="D559" s="7">
        <v>44455</v>
      </c>
      <c r="E559" s="6" t="s">
        <v>28</v>
      </c>
      <c r="F559" s="6" t="s">
        <v>40</v>
      </c>
      <c r="G559" s="6" t="s">
        <v>41</v>
      </c>
      <c r="H559" s="6" t="s">
        <v>18</v>
      </c>
      <c r="I559" s="8">
        <v>0.65000000000000013</v>
      </c>
      <c r="J559" s="9">
        <v>6000</v>
      </c>
      <c r="K559" s="10">
        <f t="shared" si="4"/>
        <v>3900.0000000000009</v>
      </c>
      <c r="L559" s="10">
        <f t="shared" si="5"/>
        <v>780.00000000000023</v>
      </c>
      <c r="M559" s="11">
        <v>0.2</v>
      </c>
      <c r="O559" s="16"/>
      <c r="P559" s="14"/>
      <c r="Q559" s="12"/>
      <c r="R559" s="13"/>
    </row>
    <row r="560" spans="1:18" ht="15.75" customHeight="1">
      <c r="A560" s="1"/>
      <c r="B560" s="6" t="s">
        <v>27</v>
      </c>
      <c r="C560" s="6">
        <v>1128299</v>
      </c>
      <c r="D560" s="7">
        <v>44455</v>
      </c>
      <c r="E560" s="6" t="s">
        <v>28</v>
      </c>
      <c r="F560" s="6" t="s">
        <v>40</v>
      </c>
      <c r="G560" s="6" t="s">
        <v>41</v>
      </c>
      <c r="H560" s="6" t="s">
        <v>19</v>
      </c>
      <c r="I560" s="8">
        <v>0.60000000000000009</v>
      </c>
      <c r="J560" s="9">
        <v>4500</v>
      </c>
      <c r="K560" s="10">
        <f t="shared" si="4"/>
        <v>2700.0000000000005</v>
      </c>
      <c r="L560" s="10">
        <f t="shared" si="5"/>
        <v>945.00000000000023</v>
      </c>
      <c r="M560" s="11">
        <v>0.35000000000000003</v>
      </c>
      <c r="O560" s="16"/>
      <c r="P560" s="14"/>
      <c r="Q560" s="12"/>
      <c r="R560" s="13"/>
    </row>
    <row r="561" spans="1:18" ht="15.75" customHeight="1">
      <c r="A561" s="1"/>
      <c r="B561" s="6" t="s">
        <v>27</v>
      </c>
      <c r="C561" s="6">
        <v>1128299</v>
      </c>
      <c r="D561" s="7">
        <v>44455</v>
      </c>
      <c r="E561" s="6" t="s">
        <v>28</v>
      </c>
      <c r="F561" s="6" t="s">
        <v>40</v>
      </c>
      <c r="G561" s="6" t="s">
        <v>41</v>
      </c>
      <c r="H561" s="6" t="s">
        <v>20</v>
      </c>
      <c r="I561" s="8">
        <v>0.60000000000000009</v>
      </c>
      <c r="J561" s="9">
        <v>4000</v>
      </c>
      <c r="K561" s="10">
        <f t="shared" si="4"/>
        <v>2400.0000000000005</v>
      </c>
      <c r="L561" s="10">
        <f t="shared" si="5"/>
        <v>720.00000000000011</v>
      </c>
      <c r="M561" s="11">
        <v>0.3</v>
      </c>
      <c r="O561" s="16"/>
      <c r="P561" s="14"/>
      <c r="Q561" s="12"/>
      <c r="R561" s="13"/>
    </row>
    <row r="562" spans="1:18" ht="15.75" customHeight="1">
      <c r="A562" s="1"/>
      <c r="B562" s="6" t="s">
        <v>27</v>
      </c>
      <c r="C562" s="6">
        <v>1128299</v>
      </c>
      <c r="D562" s="7">
        <v>44455</v>
      </c>
      <c r="E562" s="6" t="s">
        <v>28</v>
      </c>
      <c r="F562" s="6" t="s">
        <v>40</v>
      </c>
      <c r="G562" s="6" t="s">
        <v>41</v>
      </c>
      <c r="H562" s="6" t="s">
        <v>21</v>
      </c>
      <c r="I562" s="8">
        <v>0.70000000000000007</v>
      </c>
      <c r="J562" s="9">
        <v>4000</v>
      </c>
      <c r="K562" s="10">
        <f t="shared" si="4"/>
        <v>2800.0000000000005</v>
      </c>
      <c r="L562" s="10">
        <f t="shared" si="5"/>
        <v>1400.0000000000005</v>
      </c>
      <c r="M562" s="11">
        <v>0.50000000000000011</v>
      </c>
      <c r="O562" s="16"/>
      <c r="P562" s="14"/>
      <c r="Q562" s="12"/>
      <c r="R562" s="13"/>
    </row>
    <row r="563" spans="1:18" ht="15.75" customHeight="1">
      <c r="A563" s="1"/>
      <c r="B563" s="6" t="s">
        <v>27</v>
      </c>
      <c r="C563" s="6">
        <v>1128299</v>
      </c>
      <c r="D563" s="7">
        <v>44455</v>
      </c>
      <c r="E563" s="6" t="s">
        <v>28</v>
      </c>
      <c r="F563" s="6" t="s">
        <v>40</v>
      </c>
      <c r="G563" s="6" t="s">
        <v>41</v>
      </c>
      <c r="H563" s="6" t="s">
        <v>22</v>
      </c>
      <c r="I563" s="8">
        <v>0.75000000000000011</v>
      </c>
      <c r="J563" s="9">
        <v>4500</v>
      </c>
      <c r="K563" s="10">
        <f t="shared" si="4"/>
        <v>3375.0000000000005</v>
      </c>
      <c r="L563" s="10">
        <f t="shared" si="5"/>
        <v>506.25000000000017</v>
      </c>
      <c r="M563" s="11">
        <v>0.15000000000000002</v>
      </c>
      <c r="O563" s="16"/>
      <c r="P563" s="14"/>
      <c r="Q563" s="12"/>
      <c r="R563" s="13"/>
    </row>
    <row r="564" spans="1:18" ht="15.75" customHeight="1">
      <c r="A564" s="1"/>
      <c r="B564" s="6" t="s">
        <v>27</v>
      </c>
      <c r="C564" s="6">
        <v>1128299</v>
      </c>
      <c r="D564" s="7">
        <v>44484</v>
      </c>
      <c r="E564" s="6" t="s">
        <v>28</v>
      </c>
      <c r="F564" s="6" t="s">
        <v>40</v>
      </c>
      <c r="G564" s="6" t="s">
        <v>41</v>
      </c>
      <c r="H564" s="6" t="s">
        <v>17</v>
      </c>
      <c r="I564" s="8">
        <v>0.60000000000000009</v>
      </c>
      <c r="J564" s="9">
        <v>5500</v>
      </c>
      <c r="K564" s="10">
        <f t="shared" si="4"/>
        <v>3300.0000000000005</v>
      </c>
      <c r="L564" s="10">
        <f t="shared" si="5"/>
        <v>1155.0000000000002</v>
      </c>
      <c r="M564" s="11">
        <v>0.35000000000000003</v>
      </c>
      <c r="O564" s="16"/>
      <c r="P564" s="14"/>
      <c r="Q564" s="12"/>
      <c r="R564" s="13"/>
    </row>
    <row r="565" spans="1:18" ht="15.75" customHeight="1">
      <c r="A565" s="1"/>
      <c r="B565" s="6" t="s">
        <v>27</v>
      </c>
      <c r="C565" s="6">
        <v>1128299</v>
      </c>
      <c r="D565" s="7">
        <v>44484</v>
      </c>
      <c r="E565" s="6" t="s">
        <v>28</v>
      </c>
      <c r="F565" s="6" t="s">
        <v>40</v>
      </c>
      <c r="G565" s="6" t="s">
        <v>41</v>
      </c>
      <c r="H565" s="6" t="s">
        <v>18</v>
      </c>
      <c r="I565" s="8">
        <v>0.65000000000000013</v>
      </c>
      <c r="J565" s="9">
        <v>5500</v>
      </c>
      <c r="K565" s="10">
        <f t="shared" si="4"/>
        <v>3575.0000000000009</v>
      </c>
      <c r="L565" s="10">
        <f t="shared" si="5"/>
        <v>715.00000000000023</v>
      </c>
      <c r="M565" s="11">
        <v>0.2</v>
      </c>
      <c r="O565" s="16"/>
      <c r="P565" s="14"/>
      <c r="Q565" s="12"/>
      <c r="R565" s="13"/>
    </row>
    <row r="566" spans="1:18" ht="15.75" customHeight="1">
      <c r="A566" s="1"/>
      <c r="B566" s="6" t="s">
        <v>27</v>
      </c>
      <c r="C566" s="6">
        <v>1128299</v>
      </c>
      <c r="D566" s="7">
        <v>44484</v>
      </c>
      <c r="E566" s="6" t="s">
        <v>28</v>
      </c>
      <c r="F566" s="6" t="s">
        <v>40</v>
      </c>
      <c r="G566" s="6" t="s">
        <v>41</v>
      </c>
      <c r="H566" s="6" t="s">
        <v>19</v>
      </c>
      <c r="I566" s="8">
        <v>0.60000000000000009</v>
      </c>
      <c r="J566" s="9">
        <v>3750</v>
      </c>
      <c r="K566" s="10">
        <f t="shared" si="4"/>
        <v>2250.0000000000005</v>
      </c>
      <c r="L566" s="10">
        <f t="shared" si="5"/>
        <v>787.50000000000023</v>
      </c>
      <c r="M566" s="11">
        <v>0.35000000000000003</v>
      </c>
      <c r="O566" s="16"/>
      <c r="P566" s="14"/>
      <c r="Q566" s="12"/>
      <c r="R566" s="13"/>
    </row>
    <row r="567" spans="1:18" ht="15.75" customHeight="1">
      <c r="A567" s="1"/>
      <c r="B567" s="6" t="s">
        <v>27</v>
      </c>
      <c r="C567" s="6">
        <v>1128299</v>
      </c>
      <c r="D567" s="7">
        <v>44484</v>
      </c>
      <c r="E567" s="6" t="s">
        <v>28</v>
      </c>
      <c r="F567" s="6" t="s">
        <v>40</v>
      </c>
      <c r="G567" s="6" t="s">
        <v>41</v>
      </c>
      <c r="H567" s="6" t="s">
        <v>20</v>
      </c>
      <c r="I567" s="8">
        <v>0.60000000000000009</v>
      </c>
      <c r="J567" s="9">
        <v>3500</v>
      </c>
      <c r="K567" s="10">
        <f t="shared" si="4"/>
        <v>2100.0000000000005</v>
      </c>
      <c r="L567" s="10">
        <f t="shared" si="5"/>
        <v>630.00000000000011</v>
      </c>
      <c r="M567" s="11">
        <v>0.3</v>
      </c>
      <c r="O567" s="16"/>
      <c r="P567" s="14"/>
      <c r="Q567" s="12"/>
      <c r="R567" s="13"/>
    </row>
    <row r="568" spans="1:18" ht="15.75" customHeight="1">
      <c r="A568" s="1"/>
      <c r="B568" s="6" t="s">
        <v>27</v>
      </c>
      <c r="C568" s="6">
        <v>1128299</v>
      </c>
      <c r="D568" s="7">
        <v>44484</v>
      </c>
      <c r="E568" s="6" t="s">
        <v>28</v>
      </c>
      <c r="F568" s="6" t="s">
        <v>40</v>
      </c>
      <c r="G568" s="6" t="s">
        <v>41</v>
      </c>
      <c r="H568" s="6" t="s">
        <v>21</v>
      </c>
      <c r="I568" s="8">
        <v>0.70000000000000007</v>
      </c>
      <c r="J568" s="9">
        <v>3250</v>
      </c>
      <c r="K568" s="10">
        <f t="shared" si="4"/>
        <v>2275</v>
      </c>
      <c r="L568" s="10">
        <f t="shared" si="5"/>
        <v>1137.5000000000002</v>
      </c>
      <c r="M568" s="11">
        <v>0.50000000000000011</v>
      </c>
      <c r="O568" s="16"/>
      <c r="P568" s="14"/>
      <c r="Q568" s="12"/>
      <c r="R568" s="13"/>
    </row>
    <row r="569" spans="1:18" ht="15.75" customHeight="1">
      <c r="A569" s="1"/>
      <c r="B569" s="6" t="s">
        <v>27</v>
      </c>
      <c r="C569" s="6">
        <v>1128299</v>
      </c>
      <c r="D569" s="7">
        <v>44484</v>
      </c>
      <c r="E569" s="6" t="s">
        <v>28</v>
      </c>
      <c r="F569" s="6" t="s">
        <v>40</v>
      </c>
      <c r="G569" s="6" t="s">
        <v>41</v>
      </c>
      <c r="H569" s="6" t="s">
        <v>22</v>
      </c>
      <c r="I569" s="8">
        <v>0.75000000000000011</v>
      </c>
      <c r="J569" s="9">
        <v>3750</v>
      </c>
      <c r="K569" s="10">
        <f t="shared" si="4"/>
        <v>2812.5000000000005</v>
      </c>
      <c r="L569" s="10">
        <f t="shared" si="5"/>
        <v>421.87500000000011</v>
      </c>
      <c r="M569" s="11">
        <v>0.15000000000000002</v>
      </c>
      <c r="O569" s="16"/>
      <c r="P569" s="14"/>
      <c r="Q569" s="12"/>
      <c r="R569" s="13"/>
    </row>
    <row r="570" spans="1:18" ht="15.75" customHeight="1">
      <c r="A570" s="1"/>
      <c r="B570" s="6" t="s">
        <v>27</v>
      </c>
      <c r="C570" s="6">
        <v>1128299</v>
      </c>
      <c r="D570" s="7">
        <v>44515</v>
      </c>
      <c r="E570" s="6" t="s">
        <v>28</v>
      </c>
      <c r="F570" s="6" t="s">
        <v>40</v>
      </c>
      <c r="G570" s="6" t="s">
        <v>41</v>
      </c>
      <c r="H570" s="6" t="s">
        <v>17</v>
      </c>
      <c r="I570" s="8">
        <v>0.60000000000000009</v>
      </c>
      <c r="J570" s="9">
        <v>5750</v>
      </c>
      <c r="K570" s="10">
        <f t="shared" si="4"/>
        <v>3450.0000000000005</v>
      </c>
      <c r="L570" s="10">
        <f t="shared" si="5"/>
        <v>1207.5000000000002</v>
      </c>
      <c r="M570" s="11">
        <v>0.35000000000000003</v>
      </c>
      <c r="O570" s="16"/>
      <c r="P570" s="14"/>
      <c r="Q570" s="12"/>
      <c r="R570" s="13"/>
    </row>
    <row r="571" spans="1:18" ht="15.75" customHeight="1">
      <c r="A571" s="1"/>
      <c r="B571" s="6" t="s">
        <v>27</v>
      </c>
      <c r="C571" s="6">
        <v>1128299</v>
      </c>
      <c r="D571" s="7">
        <v>44515</v>
      </c>
      <c r="E571" s="6" t="s">
        <v>28</v>
      </c>
      <c r="F571" s="6" t="s">
        <v>40</v>
      </c>
      <c r="G571" s="6" t="s">
        <v>41</v>
      </c>
      <c r="H571" s="6" t="s">
        <v>18</v>
      </c>
      <c r="I571" s="8">
        <v>0.65000000000000013</v>
      </c>
      <c r="J571" s="9">
        <v>5750</v>
      </c>
      <c r="K571" s="10">
        <f t="shared" si="4"/>
        <v>3737.5000000000009</v>
      </c>
      <c r="L571" s="10">
        <f t="shared" si="5"/>
        <v>747.50000000000023</v>
      </c>
      <c r="M571" s="11">
        <v>0.2</v>
      </c>
      <c r="O571" s="16"/>
      <c r="P571" s="14"/>
      <c r="Q571" s="12"/>
      <c r="R571" s="13"/>
    </row>
    <row r="572" spans="1:18" ht="15.75" customHeight="1">
      <c r="A572" s="1"/>
      <c r="B572" s="6" t="s">
        <v>27</v>
      </c>
      <c r="C572" s="6">
        <v>1128299</v>
      </c>
      <c r="D572" s="7">
        <v>44515</v>
      </c>
      <c r="E572" s="6" t="s">
        <v>28</v>
      </c>
      <c r="F572" s="6" t="s">
        <v>40</v>
      </c>
      <c r="G572" s="6" t="s">
        <v>41</v>
      </c>
      <c r="H572" s="6" t="s">
        <v>19</v>
      </c>
      <c r="I572" s="8">
        <v>0.60000000000000009</v>
      </c>
      <c r="J572" s="9">
        <v>4250</v>
      </c>
      <c r="K572" s="10">
        <f t="shared" si="4"/>
        <v>2550.0000000000005</v>
      </c>
      <c r="L572" s="10">
        <f t="shared" si="5"/>
        <v>892.50000000000023</v>
      </c>
      <c r="M572" s="11">
        <v>0.35000000000000003</v>
      </c>
      <c r="O572" s="16"/>
      <c r="P572" s="14"/>
      <c r="Q572" s="12"/>
      <c r="R572" s="13"/>
    </row>
    <row r="573" spans="1:18" ht="15.75" customHeight="1">
      <c r="A573" s="1"/>
      <c r="B573" s="6" t="s">
        <v>27</v>
      </c>
      <c r="C573" s="6">
        <v>1128299</v>
      </c>
      <c r="D573" s="7">
        <v>44515</v>
      </c>
      <c r="E573" s="6" t="s">
        <v>28</v>
      </c>
      <c r="F573" s="6" t="s">
        <v>40</v>
      </c>
      <c r="G573" s="6" t="s">
        <v>41</v>
      </c>
      <c r="H573" s="6" t="s">
        <v>20</v>
      </c>
      <c r="I573" s="8">
        <v>0.60000000000000009</v>
      </c>
      <c r="J573" s="9">
        <v>4000</v>
      </c>
      <c r="K573" s="10">
        <f t="shared" si="4"/>
        <v>2400.0000000000005</v>
      </c>
      <c r="L573" s="10">
        <f t="shared" si="5"/>
        <v>720.00000000000011</v>
      </c>
      <c r="M573" s="11">
        <v>0.3</v>
      </c>
      <c r="O573" s="16"/>
      <c r="P573" s="14"/>
      <c r="Q573" s="12"/>
      <c r="R573" s="13"/>
    </row>
    <row r="574" spans="1:18" ht="15.75" customHeight="1">
      <c r="A574" s="1"/>
      <c r="B574" s="6" t="s">
        <v>27</v>
      </c>
      <c r="C574" s="6">
        <v>1128299</v>
      </c>
      <c r="D574" s="7">
        <v>44515</v>
      </c>
      <c r="E574" s="6" t="s">
        <v>28</v>
      </c>
      <c r="F574" s="6" t="s">
        <v>40</v>
      </c>
      <c r="G574" s="6" t="s">
        <v>41</v>
      </c>
      <c r="H574" s="6" t="s">
        <v>21</v>
      </c>
      <c r="I574" s="8">
        <v>0.70000000000000007</v>
      </c>
      <c r="J574" s="9">
        <v>3500</v>
      </c>
      <c r="K574" s="10">
        <f t="shared" si="4"/>
        <v>2450.0000000000005</v>
      </c>
      <c r="L574" s="10">
        <f t="shared" si="5"/>
        <v>1225.0000000000005</v>
      </c>
      <c r="M574" s="11">
        <v>0.50000000000000011</v>
      </c>
      <c r="O574" s="16"/>
      <c r="P574" s="14"/>
      <c r="Q574" s="12"/>
      <c r="R574" s="13"/>
    </row>
    <row r="575" spans="1:18" ht="15.75" customHeight="1">
      <c r="A575" s="1"/>
      <c r="B575" s="6" t="s">
        <v>27</v>
      </c>
      <c r="C575" s="6">
        <v>1128299</v>
      </c>
      <c r="D575" s="7">
        <v>44515</v>
      </c>
      <c r="E575" s="6" t="s">
        <v>28</v>
      </c>
      <c r="F575" s="6" t="s">
        <v>40</v>
      </c>
      <c r="G575" s="6" t="s">
        <v>41</v>
      </c>
      <c r="H575" s="6" t="s">
        <v>22</v>
      </c>
      <c r="I575" s="8">
        <v>0.75000000000000011</v>
      </c>
      <c r="J575" s="9">
        <v>4750</v>
      </c>
      <c r="K575" s="10">
        <f t="shared" si="4"/>
        <v>3562.5000000000005</v>
      </c>
      <c r="L575" s="10">
        <f t="shared" si="5"/>
        <v>534.37500000000011</v>
      </c>
      <c r="M575" s="11">
        <v>0.15000000000000002</v>
      </c>
      <c r="O575" s="16"/>
      <c r="P575" s="14"/>
      <c r="Q575" s="12"/>
      <c r="R575" s="13"/>
    </row>
    <row r="576" spans="1:18" ht="15.75" customHeight="1">
      <c r="A576" s="1"/>
      <c r="B576" s="6" t="s">
        <v>27</v>
      </c>
      <c r="C576" s="6">
        <v>1128299</v>
      </c>
      <c r="D576" s="7">
        <v>44544</v>
      </c>
      <c r="E576" s="6" t="s">
        <v>28</v>
      </c>
      <c r="F576" s="6" t="s">
        <v>40</v>
      </c>
      <c r="G576" s="6" t="s">
        <v>41</v>
      </c>
      <c r="H576" s="6" t="s">
        <v>17</v>
      </c>
      <c r="I576" s="8">
        <v>0.60000000000000009</v>
      </c>
      <c r="J576" s="9">
        <v>6750</v>
      </c>
      <c r="K576" s="10">
        <f t="shared" si="4"/>
        <v>4050.0000000000005</v>
      </c>
      <c r="L576" s="10">
        <f t="shared" si="5"/>
        <v>1417.5000000000002</v>
      </c>
      <c r="M576" s="11">
        <v>0.35000000000000003</v>
      </c>
      <c r="O576" s="16"/>
      <c r="P576" s="14"/>
      <c r="Q576" s="12"/>
      <c r="R576" s="13"/>
    </row>
    <row r="577" spans="1:18" ht="15.75" customHeight="1">
      <c r="A577" s="1"/>
      <c r="B577" s="6" t="s">
        <v>27</v>
      </c>
      <c r="C577" s="6">
        <v>1128299</v>
      </c>
      <c r="D577" s="7">
        <v>44544</v>
      </c>
      <c r="E577" s="6" t="s">
        <v>28</v>
      </c>
      <c r="F577" s="6" t="s">
        <v>40</v>
      </c>
      <c r="G577" s="6" t="s">
        <v>41</v>
      </c>
      <c r="H577" s="6" t="s">
        <v>18</v>
      </c>
      <c r="I577" s="8">
        <v>0.65000000000000013</v>
      </c>
      <c r="J577" s="9">
        <v>6750</v>
      </c>
      <c r="K577" s="10">
        <f t="shared" si="4"/>
        <v>4387.5000000000009</v>
      </c>
      <c r="L577" s="10">
        <f t="shared" si="5"/>
        <v>877.50000000000023</v>
      </c>
      <c r="M577" s="11">
        <v>0.2</v>
      </c>
      <c r="O577" s="16"/>
      <c r="P577" s="14"/>
      <c r="Q577" s="12"/>
      <c r="R577" s="13"/>
    </row>
    <row r="578" spans="1:18" ht="15.75" customHeight="1">
      <c r="A578" s="1"/>
      <c r="B578" s="6" t="s">
        <v>27</v>
      </c>
      <c r="C578" s="6">
        <v>1128299</v>
      </c>
      <c r="D578" s="7">
        <v>44544</v>
      </c>
      <c r="E578" s="6" t="s">
        <v>28</v>
      </c>
      <c r="F578" s="6" t="s">
        <v>40</v>
      </c>
      <c r="G578" s="6" t="s">
        <v>41</v>
      </c>
      <c r="H578" s="6" t="s">
        <v>19</v>
      </c>
      <c r="I578" s="8">
        <v>0.60000000000000009</v>
      </c>
      <c r="J578" s="9">
        <v>4750</v>
      </c>
      <c r="K578" s="10">
        <f t="shared" si="4"/>
        <v>2850.0000000000005</v>
      </c>
      <c r="L578" s="10">
        <f t="shared" si="5"/>
        <v>997.50000000000023</v>
      </c>
      <c r="M578" s="11">
        <v>0.35000000000000003</v>
      </c>
      <c r="O578" s="16"/>
      <c r="P578" s="14"/>
      <c r="Q578" s="12"/>
      <c r="R578" s="13"/>
    </row>
    <row r="579" spans="1:18" ht="15.75" customHeight="1">
      <c r="A579" s="1"/>
      <c r="B579" s="6" t="s">
        <v>27</v>
      </c>
      <c r="C579" s="6">
        <v>1128299</v>
      </c>
      <c r="D579" s="7">
        <v>44544</v>
      </c>
      <c r="E579" s="6" t="s">
        <v>28</v>
      </c>
      <c r="F579" s="6" t="s">
        <v>40</v>
      </c>
      <c r="G579" s="6" t="s">
        <v>41</v>
      </c>
      <c r="H579" s="6" t="s">
        <v>20</v>
      </c>
      <c r="I579" s="8">
        <v>0.60000000000000009</v>
      </c>
      <c r="J579" s="9">
        <v>4750</v>
      </c>
      <c r="K579" s="10">
        <f t="shared" si="4"/>
        <v>2850.0000000000005</v>
      </c>
      <c r="L579" s="10">
        <f t="shared" si="5"/>
        <v>855.00000000000011</v>
      </c>
      <c r="M579" s="11">
        <v>0.3</v>
      </c>
      <c r="O579" s="16"/>
      <c r="P579" s="14"/>
      <c r="Q579" s="12"/>
      <c r="R579" s="13"/>
    </row>
    <row r="580" spans="1:18" ht="15.75" customHeight="1">
      <c r="A580" s="1"/>
      <c r="B580" s="6" t="s">
        <v>27</v>
      </c>
      <c r="C580" s="6">
        <v>1128299</v>
      </c>
      <c r="D580" s="7">
        <v>44544</v>
      </c>
      <c r="E580" s="6" t="s">
        <v>28</v>
      </c>
      <c r="F580" s="6" t="s">
        <v>40</v>
      </c>
      <c r="G580" s="6" t="s">
        <v>41</v>
      </c>
      <c r="H580" s="6" t="s">
        <v>21</v>
      </c>
      <c r="I580" s="8">
        <v>0.70000000000000007</v>
      </c>
      <c r="J580" s="9">
        <v>4000</v>
      </c>
      <c r="K580" s="10">
        <f t="shared" si="4"/>
        <v>2800.0000000000005</v>
      </c>
      <c r="L580" s="10">
        <f t="shared" si="5"/>
        <v>1400.0000000000005</v>
      </c>
      <c r="M580" s="11">
        <v>0.50000000000000011</v>
      </c>
      <c r="O580" s="16"/>
      <c r="P580" s="14"/>
      <c r="Q580" s="12"/>
      <c r="R580" s="13"/>
    </row>
    <row r="581" spans="1:18" ht="15.75" customHeight="1">
      <c r="A581" s="1"/>
      <c r="B581" s="6" t="s">
        <v>27</v>
      </c>
      <c r="C581" s="6">
        <v>1128299</v>
      </c>
      <c r="D581" s="7">
        <v>44544</v>
      </c>
      <c r="E581" s="6" t="s">
        <v>28</v>
      </c>
      <c r="F581" s="6" t="s">
        <v>40</v>
      </c>
      <c r="G581" s="6" t="s">
        <v>41</v>
      </c>
      <c r="H581" s="6" t="s">
        <v>22</v>
      </c>
      <c r="I581" s="8">
        <v>0.75000000000000011</v>
      </c>
      <c r="J581" s="9">
        <v>5000</v>
      </c>
      <c r="K581" s="10">
        <f t="shared" si="4"/>
        <v>3750.0000000000005</v>
      </c>
      <c r="L581" s="10">
        <f t="shared" si="5"/>
        <v>562.50000000000011</v>
      </c>
      <c r="M581" s="11">
        <v>0.15000000000000002</v>
      </c>
      <c r="O581" s="16"/>
      <c r="P581" s="14"/>
      <c r="Q581" s="12"/>
      <c r="R581" s="13"/>
    </row>
    <row r="582" spans="1:18" ht="15.75" customHeight="1">
      <c r="A582" s="1" t="s">
        <v>39</v>
      </c>
      <c r="B582" s="6" t="s">
        <v>27</v>
      </c>
      <c r="C582" s="6">
        <v>1128299</v>
      </c>
      <c r="D582" s="7">
        <v>44201</v>
      </c>
      <c r="E582" s="6" t="s">
        <v>28</v>
      </c>
      <c r="F582" s="6" t="s">
        <v>42</v>
      </c>
      <c r="G582" s="6" t="s">
        <v>43</v>
      </c>
      <c r="H582" s="6" t="s">
        <v>17</v>
      </c>
      <c r="I582" s="8">
        <v>0.3</v>
      </c>
      <c r="J582" s="9">
        <v>4250</v>
      </c>
      <c r="K582" s="10">
        <f t="shared" si="4"/>
        <v>1275</v>
      </c>
      <c r="L582" s="10">
        <f t="shared" si="5"/>
        <v>446.25000000000006</v>
      </c>
      <c r="M582" s="11">
        <v>0.35000000000000003</v>
      </c>
      <c r="O582" s="16"/>
      <c r="P582" s="14"/>
      <c r="Q582" s="12"/>
      <c r="R582" s="13"/>
    </row>
    <row r="583" spans="1:18" ht="15.75" customHeight="1">
      <c r="A583" s="1"/>
      <c r="B583" s="6" t="s">
        <v>27</v>
      </c>
      <c r="C583" s="6">
        <v>1128299</v>
      </c>
      <c r="D583" s="7">
        <v>44201</v>
      </c>
      <c r="E583" s="6" t="s">
        <v>28</v>
      </c>
      <c r="F583" s="6" t="s">
        <v>42</v>
      </c>
      <c r="G583" s="6" t="s">
        <v>43</v>
      </c>
      <c r="H583" s="6" t="s">
        <v>18</v>
      </c>
      <c r="I583" s="8">
        <v>0.4</v>
      </c>
      <c r="J583" s="9">
        <v>4250</v>
      </c>
      <c r="K583" s="10">
        <f t="shared" si="4"/>
        <v>1700</v>
      </c>
      <c r="L583" s="10">
        <f t="shared" si="5"/>
        <v>340</v>
      </c>
      <c r="M583" s="11">
        <v>0.2</v>
      </c>
      <c r="O583" s="16"/>
      <c r="P583" s="14"/>
      <c r="Q583" s="12"/>
      <c r="R583" s="13"/>
    </row>
    <row r="584" spans="1:18" ht="15.75" customHeight="1">
      <c r="A584" s="1"/>
      <c r="B584" s="6" t="s">
        <v>27</v>
      </c>
      <c r="C584" s="6">
        <v>1128299</v>
      </c>
      <c r="D584" s="7">
        <v>44201</v>
      </c>
      <c r="E584" s="6" t="s">
        <v>28</v>
      </c>
      <c r="F584" s="6" t="s">
        <v>42</v>
      </c>
      <c r="G584" s="6" t="s">
        <v>43</v>
      </c>
      <c r="H584" s="6" t="s">
        <v>19</v>
      </c>
      <c r="I584" s="8">
        <v>0.4</v>
      </c>
      <c r="J584" s="9">
        <v>4250</v>
      </c>
      <c r="K584" s="10">
        <f t="shared" si="4"/>
        <v>1700</v>
      </c>
      <c r="L584" s="10">
        <f t="shared" si="5"/>
        <v>595</v>
      </c>
      <c r="M584" s="11">
        <v>0.35000000000000003</v>
      </c>
      <c r="O584" s="16"/>
      <c r="P584" s="14"/>
      <c r="Q584" s="12"/>
      <c r="R584" s="13"/>
    </row>
    <row r="585" spans="1:18" ht="15.75" customHeight="1">
      <c r="A585" s="1"/>
      <c r="B585" s="6" t="s">
        <v>27</v>
      </c>
      <c r="C585" s="6">
        <v>1128299</v>
      </c>
      <c r="D585" s="7">
        <v>44201</v>
      </c>
      <c r="E585" s="6" t="s">
        <v>28</v>
      </c>
      <c r="F585" s="6" t="s">
        <v>42</v>
      </c>
      <c r="G585" s="6" t="s">
        <v>43</v>
      </c>
      <c r="H585" s="6" t="s">
        <v>20</v>
      </c>
      <c r="I585" s="8">
        <v>0.4</v>
      </c>
      <c r="J585" s="9">
        <v>2750</v>
      </c>
      <c r="K585" s="10">
        <f t="shared" si="4"/>
        <v>1100</v>
      </c>
      <c r="L585" s="10">
        <f t="shared" si="5"/>
        <v>330</v>
      </c>
      <c r="M585" s="11">
        <v>0.3</v>
      </c>
      <c r="O585" s="16"/>
      <c r="P585" s="14"/>
      <c r="Q585" s="12"/>
      <c r="R585" s="13"/>
    </row>
    <row r="586" spans="1:18" ht="15.75" customHeight="1">
      <c r="A586" s="1"/>
      <c r="B586" s="6" t="s">
        <v>27</v>
      </c>
      <c r="C586" s="6">
        <v>1128299</v>
      </c>
      <c r="D586" s="7">
        <v>44201</v>
      </c>
      <c r="E586" s="6" t="s">
        <v>28</v>
      </c>
      <c r="F586" s="6" t="s">
        <v>42</v>
      </c>
      <c r="G586" s="6" t="s">
        <v>43</v>
      </c>
      <c r="H586" s="6" t="s">
        <v>21</v>
      </c>
      <c r="I586" s="8">
        <v>0.45</v>
      </c>
      <c r="J586" s="9">
        <v>2250</v>
      </c>
      <c r="K586" s="10">
        <f t="shared" si="4"/>
        <v>1012.5</v>
      </c>
      <c r="L586" s="10">
        <f t="shared" si="5"/>
        <v>506.25</v>
      </c>
      <c r="M586" s="11">
        <v>0.5</v>
      </c>
      <c r="O586" s="16"/>
      <c r="P586" s="14"/>
      <c r="Q586" s="12"/>
      <c r="R586" s="13"/>
    </row>
    <row r="587" spans="1:18" ht="15.75" customHeight="1">
      <c r="A587" s="1"/>
      <c r="B587" s="6" t="s">
        <v>27</v>
      </c>
      <c r="C587" s="6">
        <v>1128299</v>
      </c>
      <c r="D587" s="7">
        <v>44201</v>
      </c>
      <c r="E587" s="6" t="s">
        <v>28</v>
      </c>
      <c r="F587" s="6" t="s">
        <v>42</v>
      </c>
      <c r="G587" s="6" t="s">
        <v>43</v>
      </c>
      <c r="H587" s="6" t="s">
        <v>22</v>
      </c>
      <c r="I587" s="8">
        <v>0.4</v>
      </c>
      <c r="J587" s="9">
        <v>4750</v>
      </c>
      <c r="K587" s="10">
        <f t="shared" si="4"/>
        <v>1900</v>
      </c>
      <c r="L587" s="10">
        <f t="shared" si="5"/>
        <v>285.00000000000006</v>
      </c>
      <c r="M587" s="11">
        <v>0.15000000000000002</v>
      </c>
      <c r="O587" s="16"/>
      <c r="P587" s="14"/>
      <c r="Q587" s="12"/>
      <c r="R587" s="13"/>
    </row>
    <row r="588" spans="1:18" ht="15.75" customHeight="1">
      <c r="A588" s="1"/>
      <c r="B588" s="6" t="s">
        <v>27</v>
      </c>
      <c r="C588" s="6">
        <v>1128299</v>
      </c>
      <c r="D588" s="7">
        <v>44232</v>
      </c>
      <c r="E588" s="6" t="s">
        <v>28</v>
      </c>
      <c r="F588" s="6" t="s">
        <v>42</v>
      </c>
      <c r="G588" s="6" t="s">
        <v>43</v>
      </c>
      <c r="H588" s="6" t="s">
        <v>17</v>
      </c>
      <c r="I588" s="8">
        <v>0.3</v>
      </c>
      <c r="J588" s="9">
        <v>5250</v>
      </c>
      <c r="K588" s="10">
        <f t="shared" si="4"/>
        <v>1575</v>
      </c>
      <c r="L588" s="10">
        <f t="shared" si="5"/>
        <v>551.25</v>
      </c>
      <c r="M588" s="11">
        <v>0.35000000000000003</v>
      </c>
      <c r="O588" s="16"/>
      <c r="P588" s="14"/>
      <c r="Q588" s="12"/>
      <c r="R588" s="13"/>
    </row>
    <row r="589" spans="1:18" ht="15.75" customHeight="1">
      <c r="A589" s="1"/>
      <c r="B589" s="6" t="s">
        <v>27</v>
      </c>
      <c r="C589" s="6">
        <v>1128299</v>
      </c>
      <c r="D589" s="7">
        <v>44232</v>
      </c>
      <c r="E589" s="6" t="s">
        <v>28</v>
      </c>
      <c r="F589" s="6" t="s">
        <v>42</v>
      </c>
      <c r="G589" s="6" t="s">
        <v>43</v>
      </c>
      <c r="H589" s="6" t="s">
        <v>18</v>
      </c>
      <c r="I589" s="8">
        <v>0.4</v>
      </c>
      <c r="J589" s="9">
        <v>4250</v>
      </c>
      <c r="K589" s="10">
        <f t="shared" si="4"/>
        <v>1700</v>
      </c>
      <c r="L589" s="10">
        <f t="shared" si="5"/>
        <v>340</v>
      </c>
      <c r="M589" s="11">
        <v>0.2</v>
      </c>
      <c r="O589" s="16"/>
      <c r="P589" s="14"/>
      <c r="Q589" s="12"/>
      <c r="R589" s="13"/>
    </row>
    <row r="590" spans="1:18" ht="15.75" customHeight="1">
      <c r="A590" s="1"/>
      <c r="B590" s="6" t="s">
        <v>27</v>
      </c>
      <c r="C590" s="6">
        <v>1128299</v>
      </c>
      <c r="D590" s="7">
        <v>44232</v>
      </c>
      <c r="E590" s="6" t="s">
        <v>28</v>
      </c>
      <c r="F590" s="6" t="s">
        <v>42</v>
      </c>
      <c r="G590" s="6" t="s">
        <v>43</v>
      </c>
      <c r="H590" s="6" t="s">
        <v>19</v>
      </c>
      <c r="I590" s="8">
        <v>0.4</v>
      </c>
      <c r="J590" s="9">
        <v>4250</v>
      </c>
      <c r="K590" s="10">
        <f t="shared" si="4"/>
        <v>1700</v>
      </c>
      <c r="L590" s="10">
        <f t="shared" si="5"/>
        <v>595</v>
      </c>
      <c r="M590" s="11">
        <v>0.35000000000000003</v>
      </c>
      <c r="O590" s="16"/>
      <c r="P590" s="14"/>
      <c r="Q590" s="12"/>
      <c r="R590" s="13"/>
    </row>
    <row r="591" spans="1:18" ht="15.75" customHeight="1">
      <c r="A591" s="1"/>
      <c r="B591" s="6" t="s">
        <v>27</v>
      </c>
      <c r="C591" s="6">
        <v>1128299</v>
      </c>
      <c r="D591" s="7">
        <v>44232</v>
      </c>
      <c r="E591" s="6" t="s">
        <v>28</v>
      </c>
      <c r="F591" s="6" t="s">
        <v>42</v>
      </c>
      <c r="G591" s="6" t="s">
        <v>43</v>
      </c>
      <c r="H591" s="6" t="s">
        <v>20</v>
      </c>
      <c r="I591" s="8">
        <v>0.4</v>
      </c>
      <c r="J591" s="9">
        <v>2750</v>
      </c>
      <c r="K591" s="10">
        <f t="shared" si="4"/>
        <v>1100</v>
      </c>
      <c r="L591" s="10">
        <f t="shared" si="5"/>
        <v>330</v>
      </c>
      <c r="M591" s="11">
        <v>0.3</v>
      </c>
      <c r="O591" s="16"/>
      <c r="P591" s="14"/>
      <c r="Q591" s="12"/>
      <c r="R591" s="13"/>
    </row>
    <row r="592" spans="1:18" ht="15.75" customHeight="1">
      <c r="A592" s="1"/>
      <c r="B592" s="6" t="s">
        <v>27</v>
      </c>
      <c r="C592" s="6">
        <v>1128299</v>
      </c>
      <c r="D592" s="7">
        <v>44232</v>
      </c>
      <c r="E592" s="6" t="s">
        <v>28</v>
      </c>
      <c r="F592" s="6" t="s">
        <v>42</v>
      </c>
      <c r="G592" s="6" t="s">
        <v>43</v>
      </c>
      <c r="H592" s="6" t="s">
        <v>21</v>
      </c>
      <c r="I592" s="8">
        <v>0.45</v>
      </c>
      <c r="J592" s="9">
        <v>2000</v>
      </c>
      <c r="K592" s="10">
        <f t="shared" si="4"/>
        <v>900</v>
      </c>
      <c r="L592" s="10">
        <f t="shared" si="5"/>
        <v>450</v>
      </c>
      <c r="M592" s="11">
        <v>0.5</v>
      </c>
      <c r="O592" s="16"/>
      <c r="P592" s="14"/>
      <c r="Q592" s="12"/>
      <c r="R592" s="13"/>
    </row>
    <row r="593" spans="1:18" ht="15.75" customHeight="1">
      <c r="A593" s="1"/>
      <c r="B593" s="6" t="s">
        <v>27</v>
      </c>
      <c r="C593" s="6">
        <v>1128299</v>
      </c>
      <c r="D593" s="7">
        <v>44232</v>
      </c>
      <c r="E593" s="6" t="s">
        <v>28</v>
      </c>
      <c r="F593" s="6" t="s">
        <v>42</v>
      </c>
      <c r="G593" s="6" t="s">
        <v>43</v>
      </c>
      <c r="H593" s="6" t="s">
        <v>22</v>
      </c>
      <c r="I593" s="8">
        <v>0.4</v>
      </c>
      <c r="J593" s="9">
        <v>4000</v>
      </c>
      <c r="K593" s="10">
        <f t="shared" si="4"/>
        <v>1600</v>
      </c>
      <c r="L593" s="10">
        <f t="shared" si="5"/>
        <v>240.00000000000003</v>
      </c>
      <c r="M593" s="11">
        <v>0.15000000000000002</v>
      </c>
      <c r="O593" s="16"/>
      <c r="P593" s="14"/>
      <c r="Q593" s="12"/>
      <c r="R593" s="13"/>
    </row>
    <row r="594" spans="1:18" ht="15.75" customHeight="1">
      <c r="A594" s="1"/>
      <c r="B594" s="6" t="s">
        <v>27</v>
      </c>
      <c r="C594" s="6">
        <v>1128299</v>
      </c>
      <c r="D594" s="7">
        <v>44259</v>
      </c>
      <c r="E594" s="6" t="s">
        <v>28</v>
      </c>
      <c r="F594" s="6" t="s">
        <v>42</v>
      </c>
      <c r="G594" s="6" t="s">
        <v>43</v>
      </c>
      <c r="H594" s="6" t="s">
        <v>17</v>
      </c>
      <c r="I594" s="8">
        <v>0.4</v>
      </c>
      <c r="J594" s="9">
        <v>5500</v>
      </c>
      <c r="K594" s="10">
        <f t="shared" si="4"/>
        <v>2200</v>
      </c>
      <c r="L594" s="10">
        <f t="shared" si="5"/>
        <v>770.00000000000011</v>
      </c>
      <c r="M594" s="11">
        <v>0.35000000000000003</v>
      </c>
      <c r="O594" s="16"/>
      <c r="P594" s="14"/>
      <c r="Q594" s="12"/>
      <c r="R594" s="13"/>
    </row>
    <row r="595" spans="1:18" ht="15.75" customHeight="1">
      <c r="A595" s="1"/>
      <c r="B595" s="6" t="s">
        <v>27</v>
      </c>
      <c r="C595" s="6">
        <v>1128299</v>
      </c>
      <c r="D595" s="7">
        <v>44259</v>
      </c>
      <c r="E595" s="6" t="s">
        <v>28</v>
      </c>
      <c r="F595" s="6" t="s">
        <v>42</v>
      </c>
      <c r="G595" s="6" t="s">
        <v>43</v>
      </c>
      <c r="H595" s="6" t="s">
        <v>18</v>
      </c>
      <c r="I595" s="8">
        <v>0.49999999999999994</v>
      </c>
      <c r="J595" s="9">
        <v>4000</v>
      </c>
      <c r="K595" s="10">
        <f t="shared" si="4"/>
        <v>1999.9999999999998</v>
      </c>
      <c r="L595" s="10">
        <f t="shared" si="5"/>
        <v>400</v>
      </c>
      <c r="M595" s="11">
        <v>0.2</v>
      </c>
      <c r="O595" s="16"/>
      <c r="P595" s="14"/>
      <c r="Q595" s="12"/>
      <c r="R595" s="13"/>
    </row>
    <row r="596" spans="1:18" ht="15.75" customHeight="1">
      <c r="A596" s="1"/>
      <c r="B596" s="6" t="s">
        <v>27</v>
      </c>
      <c r="C596" s="6">
        <v>1128299</v>
      </c>
      <c r="D596" s="7">
        <v>44259</v>
      </c>
      <c r="E596" s="6" t="s">
        <v>28</v>
      </c>
      <c r="F596" s="6" t="s">
        <v>42</v>
      </c>
      <c r="G596" s="6" t="s">
        <v>43</v>
      </c>
      <c r="H596" s="6" t="s">
        <v>19</v>
      </c>
      <c r="I596" s="8">
        <v>0.54999999999999993</v>
      </c>
      <c r="J596" s="9">
        <v>4000</v>
      </c>
      <c r="K596" s="10">
        <f t="shared" si="4"/>
        <v>2199.9999999999995</v>
      </c>
      <c r="L596" s="10">
        <f t="shared" si="5"/>
        <v>769.99999999999989</v>
      </c>
      <c r="M596" s="11">
        <v>0.35000000000000003</v>
      </c>
      <c r="O596" s="16"/>
      <c r="P596" s="14"/>
      <c r="Q596" s="12"/>
      <c r="R596" s="13"/>
    </row>
    <row r="597" spans="1:18" ht="15.75" customHeight="1">
      <c r="A597" s="1"/>
      <c r="B597" s="6" t="s">
        <v>27</v>
      </c>
      <c r="C597" s="6">
        <v>1128299</v>
      </c>
      <c r="D597" s="7">
        <v>44259</v>
      </c>
      <c r="E597" s="6" t="s">
        <v>28</v>
      </c>
      <c r="F597" s="6" t="s">
        <v>42</v>
      </c>
      <c r="G597" s="6" t="s">
        <v>43</v>
      </c>
      <c r="H597" s="6" t="s">
        <v>20</v>
      </c>
      <c r="I597" s="8">
        <v>0.54999999999999993</v>
      </c>
      <c r="J597" s="9">
        <v>3000</v>
      </c>
      <c r="K597" s="10">
        <f t="shared" si="4"/>
        <v>1649.9999999999998</v>
      </c>
      <c r="L597" s="10">
        <f t="shared" si="5"/>
        <v>494.99999999999989</v>
      </c>
      <c r="M597" s="11">
        <v>0.3</v>
      </c>
      <c r="O597" s="16"/>
      <c r="P597" s="14"/>
      <c r="Q597" s="12"/>
      <c r="R597" s="13"/>
    </row>
    <row r="598" spans="1:18" ht="15.75" customHeight="1">
      <c r="A598" s="1"/>
      <c r="B598" s="6" t="s">
        <v>27</v>
      </c>
      <c r="C598" s="6">
        <v>1128299</v>
      </c>
      <c r="D598" s="7">
        <v>44259</v>
      </c>
      <c r="E598" s="6" t="s">
        <v>28</v>
      </c>
      <c r="F598" s="6" t="s">
        <v>42</v>
      </c>
      <c r="G598" s="6" t="s">
        <v>43</v>
      </c>
      <c r="H598" s="6" t="s">
        <v>21</v>
      </c>
      <c r="I598" s="8">
        <v>0.6</v>
      </c>
      <c r="J598" s="9">
        <v>1500</v>
      </c>
      <c r="K598" s="10">
        <f t="shared" si="4"/>
        <v>900</v>
      </c>
      <c r="L598" s="10">
        <f t="shared" si="5"/>
        <v>450</v>
      </c>
      <c r="M598" s="11">
        <v>0.5</v>
      </c>
      <c r="O598" s="16"/>
      <c r="P598" s="14"/>
      <c r="Q598" s="12"/>
      <c r="R598" s="13"/>
    </row>
    <row r="599" spans="1:18" ht="15.75" customHeight="1">
      <c r="A599" s="1"/>
      <c r="B599" s="6" t="s">
        <v>27</v>
      </c>
      <c r="C599" s="6">
        <v>1128299</v>
      </c>
      <c r="D599" s="7">
        <v>44259</v>
      </c>
      <c r="E599" s="6" t="s">
        <v>28</v>
      </c>
      <c r="F599" s="6" t="s">
        <v>42</v>
      </c>
      <c r="G599" s="6" t="s">
        <v>43</v>
      </c>
      <c r="H599" s="6" t="s">
        <v>22</v>
      </c>
      <c r="I599" s="8">
        <v>0.54999999999999993</v>
      </c>
      <c r="J599" s="9">
        <v>3500</v>
      </c>
      <c r="K599" s="10">
        <f t="shared" si="4"/>
        <v>1924.9999999999998</v>
      </c>
      <c r="L599" s="10">
        <f t="shared" si="5"/>
        <v>288.75</v>
      </c>
      <c r="M599" s="11">
        <v>0.15000000000000002</v>
      </c>
      <c r="O599" s="16"/>
      <c r="P599" s="14"/>
      <c r="Q599" s="12"/>
      <c r="R599" s="13"/>
    </row>
    <row r="600" spans="1:18" ht="15.75" customHeight="1">
      <c r="A600" s="1"/>
      <c r="B600" s="6" t="s">
        <v>27</v>
      </c>
      <c r="C600" s="6">
        <v>1128299</v>
      </c>
      <c r="D600" s="7">
        <v>44291</v>
      </c>
      <c r="E600" s="6" t="s">
        <v>28</v>
      </c>
      <c r="F600" s="6" t="s">
        <v>42</v>
      </c>
      <c r="G600" s="6" t="s">
        <v>43</v>
      </c>
      <c r="H600" s="6" t="s">
        <v>17</v>
      </c>
      <c r="I600" s="8">
        <v>0.6</v>
      </c>
      <c r="J600" s="9">
        <v>5250</v>
      </c>
      <c r="K600" s="10">
        <f t="shared" si="4"/>
        <v>3150</v>
      </c>
      <c r="L600" s="10">
        <f t="shared" si="5"/>
        <v>1102.5</v>
      </c>
      <c r="M600" s="11">
        <v>0.35000000000000003</v>
      </c>
      <c r="O600" s="16"/>
      <c r="P600" s="14"/>
      <c r="Q600" s="12"/>
      <c r="R600" s="13"/>
    </row>
    <row r="601" spans="1:18" ht="15.75" customHeight="1">
      <c r="A601" s="1"/>
      <c r="B601" s="6" t="s">
        <v>27</v>
      </c>
      <c r="C601" s="6">
        <v>1128299</v>
      </c>
      <c r="D601" s="7">
        <v>44291</v>
      </c>
      <c r="E601" s="6" t="s">
        <v>28</v>
      </c>
      <c r="F601" s="6" t="s">
        <v>42</v>
      </c>
      <c r="G601" s="6" t="s">
        <v>43</v>
      </c>
      <c r="H601" s="6" t="s">
        <v>18</v>
      </c>
      <c r="I601" s="8">
        <v>0.65</v>
      </c>
      <c r="J601" s="9">
        <v>3250</v>
      </c>
      <c r="K601" s="10">
        <f t="shared" si="4"/>
        <v>2112.5</v>
      </c>
      <c r="L601" s="10">
        <f t="shared" si="5"/>
        <v>422.5</v>
      </c>
      <c r="M601" s="11">
        <v>0.2</v>
      </c>
      <c r="O601" s="16"/>
      <c r="P601" s="14"/>
      <c r="Q601" s="12"/>
      <c r="R601" s="13"/>
    </row>
    <row r="602" spans="1:18" ht="15.75" customHeight="1">
      <c r="A602" s="1"/>
      <c r="B602" s="6" t="s">
        <v>27</v>
      </c>
      <c r="C602" s="6">
        <v>1128299</v>
      </c>
      <c r="D602" s="7">
        <v>44291</v>
      </c>
      <c r="E602" s="6" t="s">
        <v>28</v>
      </c>
      <c r="F602" s="6" t="s">
        <v>42</v>
      </c>
      <c r="G602" s="6" t="s">
        <v>43</v>
      </c>
      <c r="H602" s="6" t="s">
        <v>19</v>
      </c>
      <c r="I602" s="8">
        <v>0.65</v>
      </c>
      <c r="J602" s="9">
        <v>3750</v>
      </c>
      <c r="K602" s="10">
        <f t="shared" si="4"/>
        <v>2437.5</v>
      </c>
      <c r="L602" s="10">
        <f t="shared" si="5"/>
        <v>853.12500000000011</v>
      </c>
      <c r="M602" s="11">
        <v>0.35000000000000003</v>
      </c>
      <c r="O602" s="16"/>
      <c r="P602" s="14"/>
      <c r="Q602" s="12"/>
      <c r="R602" s="13"/>
    </row>
    <row r="603" spans="1:18" ht="15.75" customHeight="1">
      <c r="A603" s="1"/>
      <c r="B603" s="6" t="s">
        <v>27</v>
      </c>
      <c r="C603" s="6">
        <v>1128299</v>
      </c>
      <c r="D603" s="7">
        <v>44291</v>
      </c>
      <c r="E603" s="6" t="s">
        <v>28</v>
      </c>
      <c r="F603" s="6" t="s">
        <v>42</v>
      </c>
      <c r="G603" s="6" t="s">
        <v>43</v>
      </c>
      <c r="H603" s="6" t="s">
        <v>20</v>
      </c>
      <c r="I603" s="8">
        <v>0.6</v>
      </c>
      <c r="J603" s="9">
        <v>2750</v>
      </c>
      <c r="K603" s="10">
        <f t="shared" si="4"/>
        <v>1650</v>
      </c>
      <c r="L603" s="10">
        <f t="shared" si="5"/>
        <v>495</v>
      </c>
      <c r="M603" s="11">
        <v>0.3</v>
      </c>
      <c r="O603" s="16"/>
      <c r="P603" s="14"/>
      <c r="Q603" s="12"/>
      <c r="R603" s="13"/>
    </row>
    <row r="604" spans="1:18" ht="15.75" customHeight="1">
      <c r="A604" s="1"/>
      <c r="B604" s="6" t="s">
        <v>27</v>
      </c>
      <c r="C604" s="6">
        <v>1128299</v>
      </c>
      <c r="D604" s="7">
        <v>44291</v>
      </c>
      <c r="E604" s="6" t="s">
        <v>28</v>
      </c>
      <c r="F604" s="6" t="s">
        <v>42</v>
      </c>
      <c r="G604" s="6" t="s">
        <v>43</v>
      </c>
      <c r="H604" s="6" t="s">
        <v>21</v>
      </c>
      <c r="I604" s="8">
        <v>0.65</v>
      </c>
      <c r="J604" s="9">
        <v>1750</v>
      </c>
      <c r="K604" s="10">
        <f t="shared" si="4"/>
        <v>1137.5</v>
      </c>
      <c r="L604" s="10">
        <f t="shared" si="5"/>
        <v>568.75</v>
      </c>
      <c r="M604" s="11">
        <v>0.5</v>
      </c>
      <c r="O604" s="16"/>
      <c r="P604" s="14"/>
      <c r="Q604" s="12"/>
      <c r="R604" s="13"/>
    </row>
    <row r="605" spans="1:18" ht="15.75" customHeight="1">
      <c r="A605" s="1"/>
      <c r="B605" s="6" t="s">
        <v>27</v>
      </c>
      <c r="C605" s="6">
        <v>1128299</v>
      </c>
      <c r="D605" s="7">
        <v>44291</v>
      </c>
      <c r="E605" s="6" t="s">
        <v>28</v>
      </c>
      <c r="F605" s="6" t="s">
        <v>42</v>
      </c>
      <c r="G605" s="6" t="s">
        <v>43</v>
      </c>
      <c r="H605" s="6" t="s">
        <v>22</v>
      </c>
      <c r="I605" s="8">
        <v>0.8</v>
      </c>
      <c r="J605" s="9">
        <v>3250</v>
      </c>
      <c r="K605" s="10">
        <f t="shared" si="4"/>
        <v>2600</v>
      </c>
      <c r="L605" s="10">
        <f t="shared" si="5"/>
        <v>390.00000000000006</v>
      </c>
      <c r="M605" s="11">
        <v>0.15000000000000002</v>
      </c>
      <c r="O605" s="16"/>
      <c r="P605" s="14"/>
      <c r="Q605" s="12"/>
      <c r="R605" s="13"/>
    </row>
    <row r="606" spans="1:18" ht="15.75" customHeight="1">
      <c r="A606" s="1"/>
      <c r="B606" s="6" t="s">
        <v>27</v>
      </c>
      <c r="C606" s="6">
        <v>1128299</v>
      </c>
      <c r="D606" s="7">
        <v>44322</v>
      </c>
      <c r="E606" s="6" t="s">
        <v>28</v>
      </c>
      <c r="F606" s="6" t="s">
        <v>42</v>
      </c>
      <c r="G606" s="6" t="s">
        <v>43</v>
      </c>
      <c r="H606" s="6" t="s">
        <v>17</v>
      </c>
      <c r="I606" s="8">
        <v>0.6</v>
      </c>
      <c r="J606" s="9">
        <v>5250</v>
      </c>
      <c r="K606" s="10">
        <f t="shared" si="4"/>
        <v>3150</v>
      </c>
      <c r="L606" s="10">
        <f t="shared" si="5"/>
        <v>1575</v>
      </c>
      <c r="M606" s="11">
        <v>0.5</v>
      </c>
      <c r="O606" s="16"/>
      <c r="P606" s="14"/>
      <c r="Q606" s="12"/>
      <c r="R606" s="13"/>
    </row>
    <row r="607" spans="1:18" ht="15.75" customHeight="1">
      <c r="A607" s="1"/>
      <c r="B607" s="6" t="s">
        <v>27</v>
      </c>
      <c r="C607" s="6">
        <v>1128299</v>
      </c>
      <c r="D607" s="7">
        <v>44322</v>
      </c>
      <c r="E607" s="6" t="s">
        <v>28</v>
      </c>
      <c r="F607" s="6" t="s">
        <v>42</v>
      </c>
      <c r="G607" s="6" t="s">
        <v>43</v>
      </c>
      <c r="H607" s="6" t="s">
        <v>18</v>
      </c>
      <c r="I607" s="8">
        <v>0.65</v>
      </c>
      <c r="J607" s="9">
        <v>3750</v>
      </c>
      <c r="K607" s="10">
        <f t="shared" si="4"/>
        <v>2437.5</v>
      </c>
      <c r="L607" s="10">
        <f t="shared" si="5"/>
        <v>853.125</v>
      </c>
      <c r="M607" s="11">
        <v>0.35</v>
      </c>
      <c r="O607" s="16"/>
      <c r="P607" s="14"/>
      <c r="Q607" s="12"/>
      <c r="R607" s="13"/>
    </row>
    <row r="608" spans="1:18" ht="15.75" customHeight="1">
      <c r="A608" s="1"/>
      <c r="B608" s="6" t="s">
        <v>27</v>
      </c>
      <c r="C608" s="6">
        <v>1128299</v>
      </c>
      <c r="D608" s="7">
        <v>44322</v>
      </c>
      <c r="E608" s="6" t="s">
        <v>28</v>
      </c>
      <c r="F608" s="6" t="s">
        <v>42</v>
      </c>
      <c r="G608" s="6" t="s">
        <v>43</v>
      </c>
      <c r="H608" s="6" t="s">
        <v>19</v>
      </c>
      <c r="I608" s="8">
        <v>0.65</v>
      </c>
      <c r="J608" s="9">
        <v>3750</v>
      </c>
      <c r="K608" s="10">
        <f t="shared" si="4"/>
        <v>2437.5</v>
      </c>
      <c r="L608" s="10">
        <f t="shared" si="5"/>
        <v>1218.75</v>
      </c>
      <c r="M608" s="11">
        <v>0.5</v>
      </c>
      <c r="O608" s="16"/>
      <c r="P608" s="14"/>
      <c r="Q608" s="12"/>
      <c r="R608" s="13"/>
    </row>
    <row r="609" spans="1:18" ht="15.75" customHeight="1">
      <c r="A609" s="1"/>
      <c r="B609" s="6" t="s">
        <v>27</v>
      </c>
      <c r="C609" s="6">
        <v>1128299</v>
      </c>
      <c r="D609" s="7">
        <v>44322</v>
      </c>
      <c r="E609" s="6" t="s">
        <v>28</v>
      </c>
      <c r="F609" s="6" t="s">
        <v>42</v>
      </c>
      <c r="G609" s="6" t="s">
        <v>43</v>
      </c>
      <c r="H609" s="6" t="s">
        <v>20</v>
      </c>
      <c r="I609" s="8">
        <v>0.6</v>
      </c>
      <c r="J609" s="9">
        <v>2750</v>
      </c>
      <c r="K609" s="10">
        <f t="shared" si="4"/>
        <v>1650</v>
      </c>
      <c r="L609" s="10">
        <f t="shared" si="5"/>
        <v>742.49999999999989</v>
      </c>
      <c r="M609" s="11">
        <v>0.44999999999999996</v>
      </c>
      <c r="O609" s="16"/>
      <c r="P609" s="14"/>
      <c r="Q609" s="12"/>
      <c r="R609" s="13"/>
    </row>
    <row r="610" spans="1:18" ht="15.75" customHeight="1">
      <c r="A610" s="1"/>
      <c r="B610" s="6" t="s">
        <v>27</v>
      </c>
      <c r="C610" s="6">
        <v>1128299</v>
      </c>
      <c r="D610" s="7">
        <v>44322</v>
      </c>
      <c r="E610" s="6" t="s">
        <v>28</v>
      </c>
      <c r="F610" s="6" t="s">
        <v>42</v>
      </c>
      <c r="G610" s="6" t="s">
        <v>43</v>
      </c>
      <c r="H610" s="6" t="s">
        <v>21</v>
      </c>
      <c r="I610" s="8">
        <v>0.65</v>
      </c>
      <c r="J610" s="9">
        <v>1750</v>
      </c>
      <c r="K610" s="10">
        <f t="shared" si="4"/>
        <v>1137.5</v>
      </c>
      <c r="L610" s="10">
        <f t="shared" si="5"/>
        <v>739.37500000000011</v>
      </c>
      <c r="M610" s="11">
        <v>0.65000000000000013</v>
      </c>
      <c r="O610" s="16"/>
      <c r="P610" s="14"/>
      <c r="Q610" s="12"/>
      <c r="R610" s="13"/>
    </row>
    <row r="611" spans="1:18" ht="15.75" customHeight="1">
      <c r="A611" s="1"/>
      <c r="B611" s="6" t="s">
        <v>27</v>
      </c>
      <c r="C611" s="6">
        <v>1128299</v>
      </c>
      <c r="D611" s="7">
        <v>44322</v>
      </c>
      <c r="E611" s="6" t="s">
        <v>28</v>
      </c>
      <c r="F611" s="6" t="s">
        <v>42</v>
      </c>
      <c r="G611" s="6" t="s">
        <v>43</v>
      </c>
      <c r="H611" s="6" t="s">
        <v>22</v>
      </c>
      <c r="I611" s="8">
        <v>0.8</v>
      </c>
      <c r="J611" s="9">
        <v>4750</v>
      </c>
      <c r="K611" s="10">
        <f t="shared" si="4"/>
        <v>3800</v>
      </c>
      <c r="L611" s="10">
        <f t="shared" si="5"/>
        <v>1140</v>
      </c>
      <c r="M611" s="11">
        <v>0.3</v>
      </c>
      <c r="O611" s="16"/>
      <c r="P611" s="14"/>
      <c r="Q611" s="12"/>
      <c r="R611" s="13"/>
    </row>
    <row r="612" spans="1:18" ht="15.75" customHeight="1">
      <c r="A612" s="1"/>
      <c r="B612" s="6" t="s">
        <v>27</v>
      </c>
      <c r="C612" s="6">
        <v>1128299</v>
      </c>
      <c r="D612" s="7">
        <v>44352</v>
      </c>
      <c r="E612" s="6" t="s">
        <v>28</v>
      </c>
      <c r="F612" s="6" t="s">
        <v>42</v>
      </c>
      <c r="G612" s="6" t="s">
        <v>43</v>
      </c>
      <c r="H612" s="6" t="s">
        <v>17</v>
      </c>
      <c r="I612" s="8">
        <v>0.6</v>
      </c>
      <c r="J612" s="9">
        <v>7250</v>
      </c>
      <c r="K612" s="10">
        <f t="shared" si="4"/>
        <v>4350</v>
      </c>
      <c r="L612" s="10">
        <f t="shared" si="5"/>
        <v>2175</v>
      </c>
      <c r="M612" s="11">
        <v>0.5</v>
      </c>
      <c r="O612" s="16"/>
      <c r="P612" s="14"/>
      <c r="Q612" s="12"/>
      <c r="R612" s="13"/>
    </row>
    <row r="613" spans="1:18" ht="15.75" customHeight="1">
      <c r="A613" s="1"/>
      <c r="B613" s="6" t="s">
        <v>27</v>
      </c>
      <c r="C613" s="6">
        <v>1128299</v>
      </c>
      <c r="D613" s="7">
        <v>44352</v>
      </c>
      <c r="E613" s="6" t="s">
        <v>28</v>
      </c>
      <c r="F613" s="6" t="s">
        <v>42</v>
      </c>
      <c r="G613" s="6" t="s">
        <v>43</v>
      </c>
      <c r="H613" s="6" t="s">
        <v>18</v>
      </c>
      <c r="I613" s="8">
        <v>0.65</v>
      </c>
      <c r="J613" s="9">
        <v>5750</v>
      </c>
      <c r="K613" s="10">
        <f t="shared" si="4"/>
        <v>3737.5</v>
      </c>
      <c r="L613" s="10">
        <f t="shared" si="5"/>
        <v>1308.125</v>
      </c>
      <c r="M613" s="11">
        <v>0.35</v>
      </c>
      <c r="O613" s="16"/>
      <c r="P613" s="14"/>
      <c r="Q613" s="12"/>
      <c r="R613" s="13"/>
    </row>
    <row r="614" spans="1:18" ht="15.75" customHeight="1">
      <c r="A614" s="1"/>
      <c r="B614" s="6" t="s">
        <v>27</v>
      </c>
      <c r="C614" s="6">
        <v>1128299</v>
      </c>
      <c r="D614" s="7">
        <v>44352</v>
      </c>
      <c r="E614" s="6" t="s">
        <v>28</v>
      </c>
      <c r="F614" s="6" t="s">
        <v>42</v>
      </c>
      <c r="G614" s="6" t="s">
        <v>43</v>
      </c>
      <c r="H614" s="6" t="s">
        <v>19</v>
      </c>
      <c r="I614" s="8">
        <v>0.65</v>
      </c>
      <c r="J614" s="9">
        <v>5750</v>
      </c>
      <c r="K614" s="10">
        <f t="shared" si="4"/>
        <v>3737.5</v>
      </c>
      <c r="L614" s="10">
        <f t="shared" si="5"/>
        <v>1868.75</v>
      </c>
      <c r="M614" s="11">
        <v>0.5</v>
      </c>
      <c r="O614" s="16"/>
      <c r="P614" s="14"/>
      <c r="Q614" s="12"/>
      <c r="R614" s="13"/>
    </row>
    <row r="615" spans="1:18" ht="15.75" customHeight="1">
      <c r="A615" s="1"/>
      <c r="B615" s="6" t="s">
        <v>27</v>
      </c>
      <c r="C615" s="6">
        <v>1128299</v>
      </c>
      <c r="D615" s="7">
        <v>44352</v>
      </c>
      <c r="E615" s="6" t="s">
        <v>28</v>
      </c>
      <c r="F615" s="6" t="s">
        <v>42</v>
      </c>
      <c r="G615" s="6" t="s">
        <v>43</v>
      </c>
      <c r="H615" s="6" t="s">
        <v>20</v>
      </c>
      <c r="I615" s="8">
        <v>0.65</v>
      </c>
      <c r="J615" s="9">
        <v>4500</v>
      </c>
      <c r="K615" s="10">
        <f t="shared" si="4"/>
        <v>2925</v>
      </c>
      <c r="L615" s="10">
        <f t="shared" si="5"/>
        <v>1316.2499999999998</v>
      </c>
      <c r="M615" s="11">
        <v>0.44999999999999996</v>
      </c>
      <c r="O615" s="16"/>
      <c r="P615" s="14"/>
      <c r="Q615" s="12"/>
      <c r="R615" s="13"/>
    </row>
    <row r="616" spans="1:18" ht="15.75" customHeight="1">
      <c r="A616" s="1"/>
      <c r="B616" s="6" t="s">
        <v>27</v>
      </c>
      <c r="C616" s="6">
        <v>1128299</v>
      </c>
      <c r="D616" s="7">
        <v>44352</v>
      </c>
      <c r="E616" s="6" t="s">
        <v>28</v>
      </c>
      <c r="F616" s="6" t="s">
        <v>42</v>
      </c>
      <c r="G616" s="6" t="s">
        <v>43</v>
      </c>
      <c r="H616" s="6" t="s">
        <v>21</v>
      </c>
      <c r="I616" s="8">
        <v>0.70000000000000007</v>
      </c>
      <c r="J616" s="9">
        <v>3250</v>
      </c>
      <c r="K616" s="10">
        <f t="shared" si="4"/>
        <v>2275</v>
      </c>
      <c r="L616" s="10">
        <f t="shared" si="5"/>
        <v>1478.7500000000002</v>
      </c>
      <c r="M616" s="11">
        <v>0.65000000000000013</v>
      </c>
      <c r="O616" s="16"/>
      <c r="P616" s="14"/>
      <c r="Q616" s="12"/>
      <c r="R616" s="13"/>
    </row>
    <row r="617" spans="1:18" ht="15.75" customHeight="1">
      <c r="A617" s="1"/>
      <c r="B617" s="6" t="s">
        <v>27</v>
      </c>
      <c r="C617" s="6">
        <v>1128299</v>
      </c>
      <c r="D617" s="7">
        <v>44352</v>
      </c>
      <c r="E617" s="6" t="s">
        <v>28</v>
      </c>
      <c r="F617" s="6" t="s">
        <v>42</v>
      </c>
      <c r="G617" s="6" t="s">
        <v>43</v>
      </c>
      <c r="H617" s="6" t="s">
        <v>22</v>
      </c>
      <c r="I617" s="8">
        <v>0.85000000000000009</v>
      </c>
      <c r="J617" s="9">
        <v>6250</v>
      </c>
      <c r="K617" s="10">
        <f t="shared" si="4"/>
        <v>5312.5000000000009</v>
      </c>
      <c r="L617" s="10">
        <f t="shared" si="5"/>
        <v>1593.7500000000002</v>
      </c>
      <c r="M617" s="11">
        <v>0.3</v>
      </c>
      <c r="O617" s="16"/>
      <c r="P617" s="14"/>
      <c r="Q617" s="12"/>
      <c r="R617" s="13"/>
    </row>
    <row r="618" spans="1:18" ht="15.75" customHeight="1">
      <c r="A618" s="1"/>
      <c r="B618" s="6" t="s">
        <v>27</v>
      </c>
      <c r="C618" s="6">
        <v>1128299</v>
      </c>
      <c r="D618" s="7">
        <v>44381</v>
      </c>
      <c r="E618" s="6" t="s">
        <v>28</v>
      </c>
      <c r="F618" s="6" t="s">
        <v>42</v>
      </c>
      <c r="G618" s="6" t="s">
        <v>43</v>
      </c>
      <c r="H618" s="6" t="s">
        <v>17</v>
      </c>
      <c r="I618" s="8">
        <v>0.65</v>
      </c>
      <c r="J618" s="9">
        <v>7750</v>
      </c>
      <c r="K618" s="10">
        <f t="shared" si="4"/>
        <v>5037.5</v>
      </c>
      <c r="L618" s="10">
        <f t="shared" si="5"/>
        <v>2266.875</v>
      </c>
      <c r="M618" s="11">
        <v>0.45</v>
      </c>
      <c r="O618" s="16"/>
      <c r="P618" s="14"/>
      <c r="Q618" s="12"/>
      <c r="R618" s="13"/>
    </row>
    <row r="619" spans="1:18" ht="15.75" customHeight="1">
      <c r="A619" s="1"/>
      <c r="B619" s="6" t="s">
        <v>27</v>
      </c>
      <c r="C619" s="6">
        <v>1128299</v>
      </c>
      <c r="D619" s="7">
        <v>44381</v>
      </c>
      <c r="E619" s="6" t="s">
        <v>28</v>
      </c>
      <c r="F619" s="6" t="s">
        <v>42</v>
      </c>
      <c r="G619" s="6" t="s">
        <v>43</v>
      </c>
      <c r="H619" s="6" t="s">
        <v>18</v>
      </c>
      <c r="I619" s="8">
        <v>0.70000000000000007</v>
      </c>
      <c r="J619" s="9">
        <v>6250</v>
      </c>
      <c r="K619" s="10">
        <f t="shared" si="4"/>
        <v>4375</v>
      </c>
      <c r="L619" s="10">
        <f t="shared" si="5"/>
        <v>1312.5</v>
      </c>
      <c r="M619" s="11">
        <v>0.3</v>
      </c>
      <c r="O619" s="16"/>
      <c r="P619" s="14"/>
      <c r="Q619" s="12"/>
      <c r="R619" s="13"/>
    </row>
    <row r="620" spans="1:18" ht="15.75" customHeight="1">
      <c r="A620" s="1"/>
      <c r="B620" s="6" t="s">
        <v>27</v>
      </c>
      <c r="C620" s="6">
        <v>1128299</v>
      </c>
      <c r="D620" s="7">
        <v>44381</v>
      </c>
      <c r="E620" s="6" t="s">
        <v>28</v>
      </c>
      <c r="F620" s="6" t="s">
        <v>42</v>
      </c>
      <c r="G620" s="6" t="s">
        <v>43</v>
      </c>
      <c r="H620" s="6" t="s">
        <v>19</v>
      </c>
      <c r="I620" s="8">
        <v>0.70000000000000007</v>
      </c>
      <c r="J620" s="9">
        <v>5750</v>
      </c>
      <c r="K620" s="10">
        <f t="shared" si="4"/>
        <v>4025.0000000000005</v>
      </c>
      <c r="L620" s="10">
        <f t="shared" si="5"/>
        <v>1811.2500000000002</v>
      </c>
      <c r="M620" s="11">
        <v>0.45</v>
      </c>
      <c r="O620" s="16"/>
      <c r="P620" s="14"/>
      <c r="Q620" s="12"/>
      <c r="R620" s="13"/>
    </row>
    <row r="621" spans="1:18" ht="15.75" customHeight="1">
      <c r="A621" s="1"/>
      <c r="B621" s="6" t="s">
        <v>27</v>
      </c>
      <c r="C621" s="6">
        <v>1128299</v>
      </c>
      <c r="D621" s="7">
        <v>44381</v>
      </c>
      <c r="E621" s="6" t="s">
        <v>28</v>
      </c>
      <c r="F621" s="6" t="s">
        <v>42</v>
      </c>
      <c r="G621" s="6" t="s">
        <v>43</v>
      </c>
      <c r="H621" s="6" t="s">
        <v>20</v>
      </c>
      <c r="I621" s="8">
        <v>0.65</v>
      </c>
      <c r="J621" s="9">
        <v>4750</v>
      </c>
      <c r="K621" s="10">
        <f t="shared" si="4"/>
        <v>3087.5</v>
      </c>
      <c r="L621" s="10">
        <f t="shared" si="5"/>
        <v>1235</v>
      </c>
      <c r="M621" s="11">
        <v>0.39999999999999997</v>
      </c>
      <c r="O621" s="16"/>
      <c r="P621" s="14"/>
      <c r="Q621" s="12"/>
      <c r="R621" s="13"/>
    </row>
    <row r="622" spans="1:18" ht="15.75" customHeight="1">
      <c r="A622" s="1"/>
      <c r="B622" s="6" t="s">
        <v>27</v>
      </c>
      <c r="C622" s="6">
        <v>1128299</v>
      </c>
      <c r="D622" s="7">
        <v>44381</v>
      </c>
      <c r="E622" s="6" t="s">
        <v>28</v>
      </c>
      <c r="F622" s="6" t="s">
        <v>42</v>
      </c>
      <c r="G622" s="6" t="s">
        <v>43</v>
      </c>
      <c r="H622" s="6" t="s">
        <v>21</v>
      </c>
      <c r="I622" s="8">
        <v>0.70000000000000007</v>
      </c>
      <c r="J622" s="9">
        <v>5250</v>
      </c>
      <c r="K622" s="10">
        <f t="shared" si="4"/>
        <v>3675.0000000000005</v>
      </c>
      <c r="L622" s="10">
        <f t="shared" si="5"/>
        <v>2205.0000000000005</v>
      </c>
      <c r="M622" s="11">
        <v>0.60000000000000009</v>
      </c>
      <c r="O622" s="16"/>
      <c r="P622" s="14"/>
      <c r="Q622" s="12"/>
      <c r="R622" s="13"/>
    </row>
    <row r="623" spans="1:18" ht="15.75" customHeight="1">
      <c r="A623" s="1"/>
      <c r="B623" s="6" t="s">
        <v>27</v>
      </c>
      <c r="C623" s="6">
        <v>1128299</v>
      </c>
      <c r="D623" s="7">
        <v>44381</v>
      </c>
      <c r="E623" s="6" t="s">
        <v>28</v>
      </c>
      <c r="F623" s="6" t="s">
        <v>42</v>
      </c>
      <c r="G623" s="6" t="s">
        <v>43</v>
      </c>
      <c r="H623" s="6" t="s">
        <v>22</v>
      </c>
      <c r="I623" s="8">
        <v>0.85000000000000009</v>
      </c>
      <c r="J623" s="9">
        <v>5250</v>
      </c>
      <c r="K623" s="10">
        <f t="shared" si="4"/>
        <v>4462.5000000000009</v>
      </c>
      <c r="L623" s="10">
        <f t="shared" si="5"/>
        <v>1115.6250000000002</v>
      </c>
      <c r="M623" s="11">
        <v>0.25</v>
      </c>
      <c r="O623" s="16"/>
      <c r="P623" s="14"/>
      <c r="Q623" s="12"/>
      <c r="R623" s="13"/>
    </row>
    <row r="624" spans="1:18" ht="15.75" customHeight="1">
      <c r="A624" s="1"/>
      <c r="B624" s="6" t="s">
        <v>27</v>
      </c>
      <c r="C624" s="6">
        <v>1128299</v>
      </c>
      <c r="D624" s="7">
        <v>44413</v>
      </c>
      <c r="E624" s="6" t="s">
        <v>28</v>
      </c>
      <c r="F624" s="6" t="s">
        <v>42</v>
      </c>
      <c r="G624" s="6" t="s">
        <v>43</v>
      </c>
      <c r="H624" s="6" t="s">
        <v>17</v>
      </c>
      <c r="I624" s="8">
        <v>0.70000000000000007</v>
      </c>
      <c r="J624" s="9">
        <v>7250</v>
      </c>
      <c r="K624" s="10">
        <f t="shared" si="4"/>
        <v>5075.0000000000009</v>
      </c>
      <c r="L624" s="10">
        <f t="shared" si="5"/>
        <v>2283.7500000000005</v>
      </c>
      <c r="M624" s="11">
        <v>0.45</v>
      </c>
      <c r="O624" s="16"/>
      <c r="P624" s="14"/>
      <c r="Q624" s="12"/>
      <c r="R624" s="13"/>
    </row>
    <row r="625" spans="1:18" ht="15.75" customHeight="1">
      <c r="A625" s="1"/>
      <c r="B625" s="6" t="s">
        <v>27</v>
      </c>
      <c r="C625" s="6">
        <v>1128299</v>
      </c>
      <c r="D625" s="7">
        <v>44413</v>
      </c>
      <c r="E625" s="6" t="s">
        <v>28</v>
      </c>
      <c r="F625" s="6" t="s">
        <v>42</v>
      </c>
      <c r="G625" s="6" t="s">
        <v>43</v>
      </c>
      <c r="H625" s="6" t="s">
        <v>18</v>
      </c>
      <c r="I625" s="8">
        <v>0.75000000000000011</v>
      </c>
      <c r="J625" s="9">
        <v>6750</v>
      </c>
      <c r="K625" s="10">
        <f t="shared" si="4"/>
        <v>5062.5000000000009</v>
      </c>
      <c r="L625" s="10">
        <f t="shared" si="5"/>
        <v>1518.7500000000002</v>
      </c>
      <c r="M625" s="11">
        <v>0.3</v>
      </c>
      <c r="O625" s="16"/>
      <c r="P625" s="14"/>
      <c r="Q625" s="12"/>
      <c r="R625" s="13"/>
    </row>
    <row r="626" spans="1:18" ht="15.75" customHeight="1">
      <c r="A626" s="1"/>
      <c r="B626" s="6" t="s">
        <v>27</v>
      </c>
      <c r="C626" s="6">
        <v>1128299</v>
      </c>
      <c r="D626" s="7">
        <v>44413</v>
      </c>
      <c r="E626" s="6" t="s">
        <v>28</v>
      </c>
      <c r="F626" s="6" t="s">
        <v>42</v>
      </c>
      <c r="G626" s="6" t="s">
        <v>43</v>
      </c>
      <c r="H626" s="6" t="s">
        <v>19</v>
      </c>
      <c r="I626" s="8">
        <v>0.70000000000000007</v>
      </c>
      <c r="J626" s="9">
        <v>5500</v>
      </c>
      <c r="K626" s="10">
        <f t="shared" si="4"/>
        <v>3850.0000000000005</v>
      </c>
      <c r="L626" s="10">
        <f t="shared" si="5"/>
        <v>1732.5000000000002</v>
      </c>
      <c r="M626" s="11">
        <v>0.45</v>
      </c>
      <c r="O626" s="16"/>
      <c r="P626" s="14"/>
      <c r="Q626" s="12"/>
      <c r="R626" s="13"/>
    </row>
    <row r="627" spans="1:18" ht="15.75" customHeight="1">
      <c r="A627" s="1"/>
      <c r="B627" s="6" t="s">
        <v>27</v>
      </c>
      <c r="C627" s="6">
        <v>1128299</v>
      </c>
      <c r="D627" s="7">
        <v>44413</v>
      </c>
      <c r="E627" s="6" t="s">
        <v>28</v>
      </c>
      <c r="F627" s="6" t="s">
        <v>42</v>
      </c>
      <c r="G627" s="6" t="s">
        <v>43</v>
      </c>
      <c r="H627" s="6" t="s">
        <v>20</v>
      </c>
      <c r="I627" s="8">
        <v>0.70000000000000007</v>
      </c>
      <c r="J627" s="9">
        <v>5000</v>
      </c>
      <c r="K627" s="10">
        <f t="shared" si="4"/>
        <v>3500.0000000000005</v>
      </c>
      <c r="L627" s="10">
        <f t="shared" si="5"/>
        <v>1400</v>
      </c>
      <c r="M627" s="11">
        <v>0.39999999999999997</v>
      </c>
      <c r="O627" s="16"/>
      <c r="P627" s="14"/>
      <c r="Q627" s="12"/>
      <c r="R627" s="13"/>
    </row>
    <row r="628" spans="1:18" ht="15.75" customHeight="1">
      <c r="A628" s="1"/>
      <c r="B628" s="6" t="s">
        <v>27</v>
      </c>
      <c r="C628" s="6">
        <v>1128299</v>
      </c>
      <c r="D628" s="7">
        <v>44413</v>
      </c>
      <c r="E628" s="6" t="s">
        <v>28</v>
      </c>
      <c r="F628" s="6" t="s">
        <v>42</v>
      </c>
      <c r="G628" s="6" t="s">
        <v>43</v>
      </c>
      <c r="H628" s="6" t="s">
        <v>21</v>
      </c>
      <c r="I628" s="8">
        <v>0.75</v>
      </c>
      <c r="J628" s="9">
        <v>5000</v>
      </c>
      <c r="K628" s="10">
        <f t="shared" si="4"/>
        <v>3750</v>
      </c>
      <c r="L628" s="10">
        <f t="shared" si="5"/>
        <v>2250.0000000000005</v>
      </c>
      <c r="M628" s="11">
        <v>0.60000000000000009</v>
      </c>
      <c r="O628" s="16"/>
      <c r="P628" s="14"/>
      <c r="Q628" s="12"/>
      <c r="R628" s="13"/>
    </row>
    <row r="629" spans="1:18" ht="15.75" customHeight="1">
      <c r="A629" s="1"/>
      <c r="B629" s="6" t="s">
        <v>27</v>
      </c>
      <c r="C629" s="6">
        <v>1128299</v>
      </c>
      <c r="D629" s="7">
        <v>44413</v>
      </c>
      <c r="E629" s="6" t="s">
        <v>28</v>
      </c>
      <c r="F629" s="6" t="s">
        <v>42</v>
      </c>
      <c r="G629" s="6" t="s">
        <v>43</v>
      </c>
      <c r="H629" s="6" t="s">
        <v>22</v>
      </c>
      <c r="I629" s="8">
        <v>0.8</v>
      </c>
      <c r="J629" s="9">
        <v>4000</v>
      </c>
      <c r="K629" s="10">
        <f t="shared" si="4"/>
        <v>3200</v>
      </c>
      <c r="L629" s="10">
        <f t="shared" si="5"/>
        <v>800</v>
      </c>
      <c r="M629" s="11">
        <v>0.25</v>
      </c>
      <c r="O629" s="16"/>
      <c r="P629" s="14"/>
      <c r="Q629" s="12"/>
      <c r="R629" s="13"/>
    </row>
    <row r="630" spans="1:18" ht="15.75" customHeight="1">
      <c r="A630" s="1"/>
      <c r="B630" s="6" t="s">
        <v>27</v>
      </c>
      <c r="C630" s="6">
        <v>1128299</v>
      </c>
      <c r="D630" s="7">
        <v>44445</v>
      </c>
      <c r="E630" s="6" t="s">
        <v>28</v>
      </c>
      <c r="F630" s="6" t="s">
        <v>42</v>
      </c>
      <c r="G630" s="6" t="s">
        <v>43</v>
      </c>
      <c r="H630" s="6" t="s">
        <v>17</v>
      </c>
      <c r="I630" s="8">
        <v>0.65000000000000013</v>
      </c>
      <c r="J630" s="9">
        <v>6000</v>
      </c>
      <c r="K630" s="10">
        <f t="shared" si="4"/>
        <v>3900.0000000000009</v>
      </c>
      <c r="L630" s="10">
        <f t="shared" si="5"/>
        <v>1560.0000000000005</v>
      </c>
      <c r="M630" s="11">
        <v>0.4</v>
      </c>
      <c r="O630" s="16"/>
      <c r="P630" s="14"/>
      <c r="Q630" s="12"/>
      <c r="R630" s="13"/>
    </row>
    <row r="631" spans="1:18" ht="15.75" customHeight="1">
      <c r="A631" s="1"/>
      <c r="B631" s="6" t="s">
        <v>27</v>
      </c>
      <c r="C631" s="6">
        <v>1128299</v>
      </c>
      <c r="D631" s="7">
        <v>44445</v>
      </c>
      <c r="E631" s="6" t="s">
        <v>28</v>
      </c>
      <c r="F631" s="6" t="s">
        <v>42</v>
      </c>
      <c r="G631" s="6" t="s">
        <v>43</v>
      </c>
      <c r="H631" s="6" t="s">
        <v>18</v>
      </c>
      <c r="I631" s="8">
        <v>0.70000000000000018</v>
      </c>
      <c r="J631" s="9">
        <v>6000</v>
      </c>
      <c r="K631" s="10">
        <f t="shared" si="4"/>
        <v>4200.0000000000009</v>
      </c>
      <c r="L631" s="10">
        <f t="shared" si="5"/>
        <v>1050.0000000000002</v>
      </c>
      <c r="M631" s="11">
        <v>0.25</v>
      </c>
      <c r="O631" s="16"/>
      <c r="P631" s="14"/>
      <c r="Q631" s="12"/>
      <c r="R631" s="13"/>
    </row>
    <row r="632" spans="1:18" ht="15.75" customHeight="1">
      <c r="A632" s="1"/>
      <c r="B632" s="6" t="s">
        <v>27</v>
      </c>
      <c r="C632" s="6">
        <v>1128299</v>
      </c>
      <c r="D632" s="7">
        <v>44445</v>
      </c>
      <c r="E632" s="6" t="s">
        <v>28</v>
      </c>
      <c r="F632" s="6" t="s">
        <v>42</v>
      </c>
      <c r="G632" s="6" t="s">
        <v>43</v>
      </c>
      <c r="H632" s="6" t="s">
        <v>19</v>
      </c>
      <c r="I632" s="8">
        <v>0.65000000000000013</v>
      </c>
      <c r="J632" s="9">
        <v>4500</v>
      </c>
      <c r="K632" s="10">
        <f t="shared" si="4"/>
        <v>2925.0000000000005</v>
      </c>
      <c r="L632" s="10">
        <f t="shared" si="5"/>
        <v>1170.0000000000002</v>
      </c>
      <c r="M632" s="11">
        <v>0.4</v>
      </c>
      <c r="O632" s="16"/>
      <c r="P632" s="14"/>
      <c r="Q632" s="12"/>
      <c r="R632" s="13"/>
    </row>
    <row r="633" spans="1:18" ht="15.75" customHeight="1">
      <c r="A633" s="1"/>
      <c r="B633" s="6" t="s">
        <v>27</v>
      </c>
      <c r="C633" s="6">
        <v>1128299</v>
      </c>
      <c r="D633" s="7">
        <v>44445</v>
      </c>
      <c r="E633" s="6" t="s">
        <v>28</v>
      </c>
      <c r="F633" s="6" t="s">
        <v>42</v>
      </c>
      <c r="G633" s="6" t="s">
        <v>43</v>
      </c>
      <c r="H633" s="6" t="s">
        <v>20</v>
      </c>
      <c r="I633" s="8">
        <v>0.65000000000000013</v>
      </c>
      <c r="J633" s="9">
        <v>4000</v>
      </c>
      <c r="K633" s="10">
        <f t="shared" si="4"/>
        <v>2600.0000000000005</v>
      </c>
      <c r="L633" s="10">
        <f t="shared" si="5"/>
        <v>910.00000000000011</v>
      </c>
      <c r="M633" s="11">
        <v>0.35</v>
      </c>
      <c r="O633" s="16"/>
      <c r="P633" s="14"/>
      <c r="Q633" s="12"/>
      <c r="R633" s="13"/>
    </row>
    <row r="634" spans="1:18" ht="15.75" customHeight="1">
      <c r="A634" s="1"/>
      <c r="B634" s="6" t="s">
        <v>27</v>
      </c>
      <c r="C634" s="6">
        <v>1128299</v>
      </c>
      <c r="D634" s="7">
        <v>44445</v>
      </c>
      <c r="E634" s="6" t="s">
        <v>28</v>
      </c>
      <c r="F634" s="6" t="s">
        <v>42</v>
      </c>
      <c r="G634" s="6" t="s">
        <v>43</v>
      </c>
      <c r="H634" s="6" t="s">
        <v>21</v>
      </c>
      <c r="I634" s="8">
        <v>0.75000000000000011</v>
      </c>
      <c r="J634" s="9">
        <v>4000</v>
      </c>
      <c r="K634" s="10">
        <f t="shared" si="4"/>
        <v>3000.0000000000005</v>
      </c>
      <c r="L634" s="10">
        <f t="shared" si="5"/>
        <v>1650.0000000000007</v>
      </c>
      <c r="M634" s="11">
        <v>0.55000000000000016</v>
      </c>
      <c r="O634" s="16"/>
      <c r="P634" s="14"/>
      <c r="Q634" s="12"/>
      <c r="R634" s="13"/>
    </row>
    <row r="635" spans="1:18" ht="15.75" customHeight="1">
      <c r="A635" s="1"/>
      <c r="B635" s="6" t="s">
        <v>27</v>
      </c>
      <c r="C635" s="6">
        <v>1128299</v>
      </c>
      <c r="D635" s="7">
        <v>44445</v>
      </c>
      <c r="E635" s="6" t="s">
        <v>28</v>
      </c>
      <c r="F635" s="6" t="s">
        <v>42</v>
      </c>
      <c r="G635" s="6" t="s">
        <v>43</v>
      </c>
      <c r="H635" s="6" t="s">
        <v>22</v>
      </c>
      <c r="I635" s="8">
        <v>0.70000000000000007</v>
      </c>
      <c r="J635" s="9">
        <v>4250</v>
      </c>
      <c r="K635" s="10">
        <f t="shared" si="4"/>
        <v>2975.0000000000005</v>
      </c>
      <c r="L635" s="10">
        <f t="shared" si="5"/>
        <v>595.00000000000011</v>
      </c>
      <c r="M635" s="11">
        <v>0.2</v>
      </c>
      <c r="O635" s="16"/>
      <c r="P635" s="14"/>
      <c r="Q635" s="12"/>
      <c r="R635" s="13"/>
    </row>
    <row r="636" spans="1:18" ht="15.75" customHeight="1">
      <c r="A636" s="1"/>
      <c r="B636" s="6" t="s">
        <v>27</v>
      </c>
      <c r="C636" s="6">
        <v>1128299</v>
      </c>
      <c r="D636" s="7">
        <v>44474</v>
      </c>
      <c r="E636" s="6" t="s">
        <v>28</v>
      </c>
      <c r="F636" s="6" t="s">
        <v>42</v>
      </c>
      <c r="G636" s="6" t="s">
        <v>43</v>
      </c>
      <c r="H636" s="6" t="s">
        <v>17</v>
      </c>
      <c r="I636" s="8">
        <v>0.55000000000000004</v>
      </c>
      <c r="J636" s="9">
        <v>5250</v>
      </c>
      <c r="K636" s="10">
        <f t="shared" si="4"/>
        <v>2887.5000000000005</v>
      </c>
      <c r="L636" s="10">
        <f t="shared" si="5"/>
        <v>1155.0000000000002</v>
      </c>
      <c r="M636" s="11">
        <v>0.4</v>
      </c>
      <c r="O636" s="16"/>
      <c r="P636" s="14"/>
      <c r="Q636" s="12"/>
      <c r="R636" s="13"/>
    </row>
    <row r="637" spans="1:18" ht="15.75" customHeight="1">
      <c r="A637" s="1"/>
      <c r="B637" s="6" t="s">
        <v>27</v>
      </c>
      <c r="C637" s="6">
        <v>1128299</v>
      </c>
      <c r="D637" s="7">
        <v>44474</v>
      </c>
      <c r="E637" s="6" t="s">
        <v>28</v>
      </c>
      <c r="F637" s="6" t="s">
        <v>42</v>
      </c>
      <c r="G637" s="6" t="s">
        <v>43</v>
      </c>
      <c r="H637" s="6" t="s">
        <v>18</v>
      </c>
      <c r="I637" s="8">
        <v>0.60000000000000009</v>
      </c>
      <c r="J637" s="9">
        <v>5250</v>
      </c>
      <c r="K637" s="10">
        <f t="shared" si="4"/>
        <v>3150.0000000000005</v>
      </c>
      <c r="L637" s="10">
        <f t="shared" si="5"/>
        <v>787.50000000000011</v>
      </c>
      <c r="M637" s="11">
        <v>0.25</v>
      </c>
      <c r="O637" s="16"/>
      <c r="P637" s="14"/>
      <c r="Q637" s="12"/>
      <c r="R637" s="13"/>
    </row>
    <row r="638" spans="1:18" ht="15.75" customHeight="1">
      <c r="A638" s="1"/>
      <c r="B638" s="6" t="s">
        <v>27</v>
      </c>
      <c r="C638" s="6">
        <v>1128299</v>
      </c>
      <c r="D638" s="7">
        <v>44474</v>
      </c>
      <c r="E638" s="6" t="s">
        <v>28</v>
      </c>
      <c r="F638" s="6" t="s">
        <v>42</v>
      </c>
      <c r="G638" s="6" t="s">
        <v>43</v>
      </c>
      <c r="H638" s="6" t="s">
        <v>19</v>
      </c>
      <c r="I638" s="8">
        <v>0.55000000000000004</v>
      </c>
      <c r="J638" s="9">
        <v>3500</v>
      </c>
      <c r="K638" s="10">
        <f t="shared" si="4"/>
        <v>1925.0000000000002</v>
      </c>
      <c r="L638" s="10">
        <f t="shared" si="5"/>
        <v>770.00000000000011</v>
      </c>
      <c r="M638" s="11">
        <v>0.4</v>
      </c>
      <c r="O638" s="16"/>
      <c r="P638" s="14"/>
      <c r="Q638" s="12"/>
      <c r="R638" s="13"/>
    </row>
    <row r="639" spans="1:18" ht="15.75" customHeight="1">
      <c r="A639" s="1"/>
      <c r="B639" s="6" t="s">
        <v>27</v>
      </c>
      <c r="C639" s="6">
        <v>1128299</v>
      </c>
      <c r="D639" s="7">
        <v>44474</v>
      </c>
      <c r="E639" s="6" t="s">
        <v>28</v>
      </c>
      <c r="F639" s="6" t="s">
        <v>42</v>
      </c>
      <c r="G639" s="6" t="s">
        <v>43</v>
      </c>
      <c r="H639" s="6" t="s">
        <v>20</v>
      </c>
      <c r="I639" s="8">
        <v>0.55000000000000004</v>
      </c>
      <c r="J639" s="9">
        <v>3250</v>
      </c>
      <c r="K639" s="10">
        <f t="shared" si="4"/>
        <v>1787.5000000000002</v>
      </c>
      <c r="L639" s="10">
        <f t="shared" si="5"/>
        <v>625.625</v>
      </c>
      <c r="M639" s="11">
        <v>0.35</v>
      </c>
      <c r="O639" s="16"/>
      <c r="P639" s="14"/>
      <c r="Q639" s="12"/>
      <c r="R639" s="13"/>
    </row>
    <row r="640" spans="1:18" ht="15.75" customHeight="1">
      <c r="A640" s="1"/>
      <c r="B640" s="6" t="s">
        <v>27</v>
      </c>
      <c r="C640" s="6">
        <v>1128299</v>
      </c>
      <c r="D640" s="7">
        <v>44474</v>
      </c>
      <c r="E640" s="6" t="s">
        <v>28</v>
      </c>
      <c r="F640" s="6" t="s">
        <v>42</v>
      </c>
      <c r="G640" s="6" t="s">
        <v>43</v>
      </c>
      <c r="H640" s="6" t="s">
        <v>21</v>
      </c>
      <c r="I640" s="8">
        <v>0.65</v>
      </c>
      <c r="J640" s="9">
        <v>3000</v>
      </c>
      <c r="K640" s="10">
        <f t="shared" si="4"/>
        <v>1950</v>
      </c>
      <c r="L640" s="10">
        <f t="shared" si="5"/>
        <v>1072.5000000000002</v>
      </c>
      <c r="M640" s="11">
        <v>0.55000000000000016</v>
      </c>
      <c r="O640" s="16"/>
      <c r="P640" s="14"/>
      <c r="Q640" s="12"/>
      <c r="R640" s="13"/>
    </row>
    <row r="641" spans="1:18" ht="15.75" customHeight="1">
      <c r="A641" s="1"/>
      <c r="B641" s="6" t="s">
        <v>27</v>
      </c>
      <c r="C641" s="6">
        <v>1128299</v>
      </c>
      <c r="D641" s="7">
        <v>44474</v>
      </c>
      <c r="E641" s="6" t="s">
        <v>28</v>
      </c>
      <c r="F641" s="6" t="s">
        <v>42</v>
      </c>
      <c r="G641" s="6" t="s">
        <v>43</v>
      </c>
      <c r="H641" s="6" t="s">
        <v>22</v>
      </c>
      <c r="I641" s="8">
        <v>0.70000000000000007</v>
      </c>
      <c r="J641" s="9">
        <v>3500</v>
      </c>
      <c r="K641" s="10">
        <f t="shared" si="4"/>
        <v>2450.0000000000005</v>
      </c>
      <c r="L641" s="10">
        <f t="shared" si="5"/>
        <v>490.00000000000011</v>
      </c>
      <c r="M641" s="11">
        <v>0.2</v>
      </c>
      <c r="O641" s="16"/>
      <c r="P641" s="14"/>
      <c r="Q641" s="12"/>
      <c r="R641" s="13"/>
    </row>
    <row r="642" spans="1:18" ht="15.75" customHeight="1">
      <c r="A642" s="1"/>
      <c r="B642" s="6" t="s">
        <v>27</v>
      </c>
      <c r="C642" s="6">
        <v>1128299</v>
      </c>
      <c r="D642" s="7">
        <v>44505</v>
      </c>
      <c r="E642" s="6" t="s">
        <v>28</v>
      </c>
      <c r="F642" s="6" t="s">
        <v>42</v>
      </c>
      <c r="G642" s="6" t="s">
        <v>43</v>
      </c>
      <c r="H642" s="6" t="s">
        <v>17</v>
      </c>
      <c r="I642" s="8">
        <v>0.55000000000000004</v>
      </c>
      <c r="J642" s="9">
        <v>5750</v>
      </c>
      <c r="K642" s="10">
        <f t="shared" si="4"/>
        <v>3162.5000000000005</v>
      </c>
      <c r="L642" s="10">
        <f t="shared" si="5"/>
        <v>1265.0000000000002</v>
      </c>
      <c r="M642" s="11">
        <v>0.4</v>
      </c>
      <c r="O642" s="16"/>
      <c r="P642" s="14"/>
      <c r="Q642" s="12"/>
      <c r="R642" s="13"/>
    </row>
    <row r="643" spans="1:18" ht="15.75" customHeight="1">
      <c r="A643" s="1"/>
      <c r="B643" s="6" t="s">
        <v>27</v>
      </c>
      <c r="C643" s="6">
        <v>1128299</v>
      </c>
      <c r="D643" s="7">
        <v>44505</v>
      </c>
      <c r="E643" s="6" t="s">
        <v>28</v>
      </c>
      <c r="F643" s="6" t="s">
        <v>42</v>
      </c>
      <c r="G643" s="6" t="s">
        <v>43</v>
      </c>
      <c r="H643" s="6" t="s">
        <v>18</v>
      </c>
      <c r="I643" s="8">
        <v>0.60000000000000009</v>
      </c>
      <c r="J643" s="9">
        <v>5750</v>
      </c>
      <c r="K643" s="10">
        <f t="shared" si="4"/>
        <v>3450.0000000000005</v>
      </c>
      <c r="L643" s="10">
        <f t="shared" si="5"/>
        <v>862.50000000000011</v>
      </c>
      <c r="M643" s="11">
        <v>0.25</v>
      </c>
      <c r="O643" s="16"/>
      <c r="P643" s="14"/>
      <c r="Q643" s="12"/>
      <c r="R643" s="13"/>
    </row>
    <row r="644" spans="1:18" ht="15.75" customHeight="1">
      <c r="A644" s="1"/>
      <c r="B644" s="6" t="s">
        <v>27</v>
      </c>
      <c r="C644" s="6">
        <v>1128299</v>
      </c>
      <c r="D644" s="7">
        <v>44505</v>
      </c>
      <c r="E644" s="6" t="s">
        <v>28</v>
      </c>
      <c r="F644" s="6" t="s">
        <v>42</v>
      </c>
      <c r="G644" s="6" t="s">
        <v>43</v>
      </c>
      <c r="H644" s="6" t="s">
        <v>19</v>
      </c>
      <c r="I644" s="8">
        <v>0.55000000000000004</v>
      </c>
      <c r="J644" s="9">
        <v>4250</v>
      </c>
      <c r="K644" s="10">
        <f t="shared" si="4"/>
        <v>2337.5</v>
      </c>
      <c r="L644" s="10">
        <f t="shared" si="5"/>
        <v>935</v>
      </c>
      <c r="M644" s="11">
        <v>0.4</v>
      </c>
      <c r="O644" s="16"/>
      <c r="P644" s="14"/>
      <c r="Q644" s="12"/>
      <c r="R644" s="13"/>
    </row>
    <row r="645" spans="1:18" ht="15.75" customHeight="1">
      <c r="A645" s="1"/>
      <c r="B645" s="6" t="s">
        <v>27</v>
      </c>
      <c r="C645" s="6">
        <v>1128299</v>
      </c>
      <c r="D645" s="7">
        <v>44505</v>
      </c>
      <c r="E645" s="6" t="s">
        <v>28</v>
      </c>
      <c r="F645" s="6" t="s">
        <v>42</v>
      </c>
      <c r="G645" s="6" t="s">
        <v>43</v>
      </c>
      <c r="H645" s="6" t="s">
        <v>20</v>
      </c>
      <c r="I645" s="8">
        <v>0.65000000000000013</v>
      </c>
      <c r="J645" s="9">
        <v>4000</v>
      </c>
      <c r="K645" s="10">
        <f t="shared" si="4"/>
        <v>2600.0000000000005</v>
      </c>
      <c r="L645" s="10">
        <f t="shared" si="5"/>
        <v>910.00000000000011</v>
      </c>
      <c r="M645" s="11">
        <v>0.35</v>
      </c>
      <c r="O645" s="16"/>
      <c r="P645" s="14"/>
      <c r="Q645" s="12"/>
      <c r="R645" s="13"/>
    </row>
    <row r="646" spans="1:18" ht="15.75" customHeight="1">
      <c r="A646" s="1"/>
      <c r="B646" s="6" t="s">
        <v>27</v>
      </c>
      <c r="C646" s="6">
        <v>1128299</v>
      </c>
      <c r="D646" s="7">
        <v>44505</v>
      </c>
      <c r="E646" s="6" t="s">
        <v>28</v>
      </c>
      <c r="F646" s="6" t="s">
        <v>42</v>
      </c>
      <c r="G646" s="6" t="s">
        <v>43</v>
      </c>
      <c r="H646" s="6" t="s">
        <v>21</v>
      </c>
      <c r="I646" s="8">
        <v>0.75000000000000011</v>
      </c>
      <c r="J646" s="9">
        <v>3750</v>
      </c>
      <c r="K646" s="10">
        <f t="shared" si="4"/>
        <v>2812.5000000000005</v>
      </c>
      <c r="L646" s="10">
        <f t="shared" si="5"/>
        <v>1546.8750000000007</v>
      </c>
      <c r="M646" s="11">
        <v>0.55000000000000016</v>
      </c>
      <c r="O646" s="16"/>
      <c r="P646" s="14"/>
      <c r="Q646" s="12"/>
      <c r="R646" s="13"/>
    </row>
    <row r="647" spans="1:18" ht="15.75" customHeight="1">
      <c r="A647" s="1"/>
      <c r="B647" s="6" t="s">
        <v>27</v>
      </c>
      <c r="C647" s="6">
        <v>1128299</v>
      </c>
      <c r="D647" s="7">
        <v>44505</v>
      </c>
      <c r="E647" s="6" t="s">
        <v>28</v>
      </c>
      <c r="F647" s="6" t="s">
        <v>42</v>
      </c>
      <c r="G647" s="6" t="s">
        <v>43</v>
      </c>
      <c r="H647" s="6" t="s">
        <v>22</v>
      </c>
      <c r="I647" s="8">
        <v>0.80000000000000016</v>
      </c>
      <c r="J647" s="9">
        <v>5000</v>
      </c>
      <c r="K647" s="10">
        <f t="shared" si="4"/>
        <v>4000.0000000000009</v>
      </c>
      <c r="L647" s="10">
        <f t="shared" si="5"/>
        <v>800.00000000000023</v>
      </c>
      <c r="M647" s="11">
        <v>0.2</v>
      </c>
      <c r="O647" s="16"/>
      <c r="P647" s="14"/>
      <c r="Q647" s="12"/>
      <c r="R647" s="13"/>
    </row>
    <row r="648" spans="1:18" ht="15.75" customHeight="1">
      <c r="A648" s="1"/>
      <c r="B648" s="6" t="s">
        <v>27</v>
      </c>
      <c r="C648" s="6">
        <v>1128299</v>
      </c>
      <c r="D648" s="7">
        <v>44534</v>
      </c>
      <c r="E648" s="6" t="s">
        <v>28</v>
      </c>
      <c r="F648" s="6" t="s">
        <v>42</v>
      </c>
      <c r="G648" s="6" t="s">
        <v>43</v>
      </c>
      <c r="H648" s="6" t="s">
        <v>17</v>
      </c>
      <c r="I648" s="8">
        <v>0.65000000000000013</v>
      </c>
      <c r="J648" s="9">
        <v>7000</v>
      </c>
      <c r="K648" s="10">
        <f t="shared" si="4"/>
        <v>4550.0000000000009</v>
      </c>
      <c r="L648" s="10">
        <f t="shared" si="5"/>
        <v>1820.0000000000005</v>
      </c>
      <c r="M648" s="11">
        <v>0.4</v>
      </c>
      <c r="O648" s="16"/>
      <c r="P648" s="14"/>
      <c r="Q648" s="12"/>
      <c r="R648" s="13"/>
    </row>
    <row r="649" spans="1:18" ht="15.75" customHeight="1">
      <c r="A649" s="1"/>
      <c r="B649" s="6" t="s">
        <v>27</v>
      </c>
      <c r="C649" s="6">
        <v>1128299</v>
      </c>
      <c r="D649" s="7">
        <v>44534</v>
      </c>
      <c r="E649" s="6" t="s">
        <v>28</v>
      </c>
      <c r="F649" s="6" t="s">
        <v>42</v>
      </c>
      <c r="G649" s="6" t="s">
        <v>43</v>
      </c>
      <c r="H649" s="6" t="s">
        <v>18</v>
      </c>
      <c r="I649" s="8">
        <v>0.70000000000000018</v>
      </c>
      <c r="J649" s="9">
        <v>7000</v>
      </c>
      <c r="K649" s="10">
        <f t="shared" si="4"/>
        <v>4900.0000000000009</v>
      </c>
      <c r="L649" s="10">
        <f t="shared" si="5"/>
        <v>1225.0000000000002</v>
      </c>
      <c r="M649" s="11">
        <v>0.25</v>
      </c>
      <c r="O649" s="16"/>
      <c r="P649" s="14"/>
      <c r="Q649" s="12"/>
      <c r="R649" s="13"/>
    </row>
    <row r="650" spans="1:18" ht="15.75" customHeight="1">
      <c r="A650" s="1"/>
      <c r="B650" s="6" t="s">
        <v>27</v>
      </c>
      <c r="C650" s="6">
        <v>1128299</v>
      </c>
      <c r="D650" s="7">
        <v>44534</v>
      </c>
      <c r="E650" s="6" t="s">
        <v>28</v>
      </c>
      <c r="F650" s="6" t="s">
        <v>42</v>
      </c>
      <c r="G650" s="6" t="s">
        <v>43</v>
      </c>
      <c r="H650" s="6" t="s">
        <v>19</v>
      </c>
      <c r="I650" s="8">
        <v>0.65000000000000013</v>
      </c>
      <c r="J650" s="9">
        <v>5000</v>
      </c>
      <c r="K650" s="10">
        <f t="shared" si="4"/>
        <v>3250.0000000000005</v>
      </c>
      <c r="L650" s="10">
        <f t="shared" si="5"/>
        <v>1300.0000000000002</v>
      </c>
      <c r="M650" s="11">
        <v>0.4</v>
      </c>
      <c r="O650" s="16"/>
      <c r="P650" s="14"/>
      <c r="Q650" s="12"/>
      <c r="R650" s="13"/>
    </row>
    <row r="651" spans="1:18" ht="15.75" customHeight="1">
      <c r="A651" s="1"/>
      <c r="B651" s="6" t="s">
        <v>27</v>
      </c>
      <c r="C651" s="6">
        <v>1128299</v>
      </c>
      <c r="D651" s="7">
        <v>44534</v>
      </c>
      <c r="E651" s="6" t="s">
        <v>28</v>
      </c>
      <c r="F651" s="6" t="s">
        <v>42</v>
      </c>
      <c r="G651" s="6" t="s">
        <v>43</v>
      </c>
      <c r="H651" s="6" t="s">
        <v>20</v>
      </c>
      <c r="I651" s="8">
        <v>0.65000000000000013</v>
      </c>
      <c r="J651" s="9">
        <v>5000</v>
      </c>
      <c r="K651" s="10">
        <f t="shared" si="4"/>
        <v>3250.0000000000005</v>
      </c>
      <c r="L651" s="10">
        <f t="shared" si="5"/>
        <v>1137.5</v>
      </c>
      <c r="M651" s="11">
        <v>0.35</v>
      </c>
      <c r="O651" s="16"/>
      <c r="P651" s="14"/>
      <c r="Q651" s="12"/>
      <c r="R651" s="13"/>
    </row>
    <row r="652" spans="1:18" ht="15.75" customHeight="1">
      <c r="A652" s="1"/>
      <c r="B652" s="6" t="s">
        <v>27</v>
      </c>
      <c r="C652" s="6">
        <v>1128299</v>
      </c>
      <c r="D652" s="7">
        <v>44534</v>
      </c>
      <c r="E652" s="6" t="s">
        <v>28</v>
      </c>
      <c r="F652" s="6" t="s">
        <v>42</v>
      </c>
      <c r="G652" s="6" t="s">
        <v>43</v>
      </c>
      <c r="H652" s="6" t="s">
        <v>21</v>
      </c>
      <c r="I652" s="8">
        <v>0.75000000000000011</v>
      </c>
      <c r="J652" s="9">
        <v>4250</v>
      </c>
      <c r="K652" s="10">
        <f t="shared" si="4"/>
        <v>3187.5000000000005</v>
      </c>
      <c r="L652" s="10">
        <f t="shared" si="5"/>
        <v>1753.1250000000007</v>
      </c>
      <c r="M652" s="11">
        <v>0.55000000000000016</v>
      </c>
      <c r="O652" s="16"/>
      <c r="P652" s="14"/>
      <c r="Q652" s="12"/>
      <c r="R652" s="13"/>
    </row>
    <row r="653" spans="1:18" ht="15.75" customHeight="1">
      <c r="A653" s="1"/>
      <c r="B653" s="6" t="s">
        <v>27</v>
      </c>
      <c r="C653" s="6">
        <v>1128299</v>
      </c>
      <c r="D653" s="7">
        <v>44534</v>
      </c>
      <c r="E653" s="6" t="s">
        <v>28</v>
      </c>
      <c r="F653" s="6" t="s">
        <v>42</v>
      </c>
      <c r="G653" s="6" t="s">
        <v>43</v>
      </c>
      <c r="H653" s="6" t="s">
        <v>22</v>
      </c>
      <c r="I653" s="8">
        <v>0.80000000000000016</v>
      </c>
      <c r="J653" s="9">
        <v>5250</v>
      </c>
      <c r="K653" s="10">
        <f t="shared" si="4"/>
        <v>4200.0000000000009</v>
      </c>
      <c r="L653" s="10">
        <f t="shared" si="5"/>
        <v>840.00000000000023</v>
      </c>
      <c r="M653" s="11">
        <v>0.2</v>
      </c>
      <c r="O653" s="16"/>
      <c r="P653" s="14"/>
      <c r="Q653" s="12"/>
      <c r="R653" s="13"/>
    </row>
    <row r="654" spans="1:18" ht="15.75" customHeight="1">
      <c r="A654" s="1" t="s">
        <v>39</v>
      </c>
      <c r="B654" s="6" t="s">
        <v>27</v>
      </c>
      <c r="C654" s="6">
        <v>1128299</v>
      </c>
      <c r="D654" s="7">
        <v>44199</v>
      </c>
      <c r="E654" s="6" t="s">
        <v>28</v>
      </c>
      <c r="F654" s="6" t="s">
        <v>44</v>
      </c>
      <c r="G654" s="6" t="s">
        <v>45</v>
      </c>
      <c r="H654" s="6" t="s">
        <v>17</v>
      </c>
      <c r="I654" s="8">
        <v>0.4</v>
      </c>
      <c r="J654" s="9">
        <v>4500</v>
      </c>
      <c r="K654" s="10">
        <f t="shared" si="4"/>
        <v>1800</v>
      </c>
      <c r="L654" s="10">
        <f t="shared" si="5"/>
        <v>540</v>
      </c>
      <c r="M654" s="11">
        <v>0.3</v>
      </c>
      <c r="O654" s="16"/>
      <c r="P654" s="14"/>
      <c r="Q654" s="12"/>
      <c r="R654" s="13"/>
    </row>
    <row r="655" spans="1:18" ht="15.75" customHeight="1">
      <c r="A655" s="1"/>
      <c r="B655" s="6" t="s">
        <v>27</v>
      </c>
      <c r="C655" s="6">
        <v>1128299</v>
      </c>
      <c r="D655" s="7">
        <v>44199</v>
      </c>
      <c r="E655" s="6" t="s">
        <v>28</v>
      </c>
      <c r="F655" s="6" t="s">
        <v>44</v>
      </c>
      <c r="G655" s="6" t="s">
        <v>45</v>
      </c>
      <c r="H655" s="6" t="s">
        <v>18</v>
      </c>
      <c r="I655" s="8">
        <v>0.5</v>
      </c>
      <c r="J655" s="9">
        <v>4500</v>
      </c>
      <c r="K655" s="10">
        <f t="shared" si="4"/>
        <v>2250</v>
      </c>
      <c r="L655" s="10">
        <f t="shared" si="5"/>
        <v>562.5</v>
      </c>
      <c r="M655" s="11">
        <v>0.25</v>
      </c>
      <c r="O655" s="16"/>
      <c r="P655" s="14"/>
      <c r="Q655" s="12"/>
      <c r="R655" s="13"/>
    </row>
    <row r="656" spans="1:18" ht="15.75" customHeight="1">
      <c r="A656" s="1"/>
      <c r="B656" s="6" t="s">
        <v>27</v>
      </c>
      <c r="C656" s="6">
        <v>1128299</v>
      </c>
      <c r="D656" s="7">
        <v>44199</v>
      </c>
      <c r="E656" s="6" t="s">
        <v>28</v>
      </c>
      <c r="F656" s="6" t="s">
        <v>44</v>
      </c>
      <c r="G656" s="6" t="s">
        <v>45</v>
      </c>
      <c r="H656" s="6" t="s">
        <v>19</v>
      </c>
      <c r="I656" s="8">
        <v>0.5</v>
      </c>
      <c r="J656" s="9">
        <v>4500</v>
      </c>
      <c r="K656" s="10">
        <f t="shared" si="4"/>
        <v>2250</v>
      </c>
      <c r="L656" s="10">
        <f t="shared" si="5"/>
        <v>562.5</v>
      </c>
      <c r="M656" s="11">
        <v>0.25</v>
      </c>
      <c r="O656" s="16"/>
      <c r="P656" s="14"/>
      <c r="Q656" s="12"/>
      <c r="R656" s="13"/>
    </row>
    <row r="657" spans="1:18" ht="15.75" customHeight="1">
      <c r="A657" s="1"/>
      <c r="B657" s="6" t="s">
        <v>27</v>
      </c>
      <c r="C657" s="6">
        <v>1128299</v>
      </c>
      <c r="D657" s="7">
        <v>44199</v>
      </c>
      <c r="E657" s="6" t="s">
        <v>28</v>
      </c>
      <c r="F657" s="6" t="s">
        <v>44</v>
      </c>
      <c r="G657" s="6" t="s">
        <v>45</v>
      </c>
      <c r="H657" s="6" t="s">
        <v>20</v>
      </c>
      <c r="I657" s="8">
        <v>0.5</v>
      </c>
      <c r="J657" s="9">
        <v>3000</v>
      </c>
      <c r="K657" s="10">
        <f t="shared" si="4"/>
        <v>1500</v>
      </c>
      <c r="L657" s="10">
        <f t="shared" si="5"/>
        <v>450</v>
      </c>
      <c r="M657" s="11">
        <v>0.3</v>
      </c>
      <c r="O657" s="16"/>
      <c r="P657" s="14"/>
      <c r="Q657" s="12"/>
      <c r="R657" s="13"/>
    </row>
    <row r="658" spans="1:18" ht="15.75" customHeight="1">
      <c r="A658" s="1"/>
      <c r="B658" s="6" t="s">
        <v>27</v>
      </c>
      <c r="C658" s="6">
        <v>1128299</v>
      </c>
      <c r="D658" s="7">
        <v>44199</v>
      </c>
      <c r="E658" s="6" t="s">
        <v>28</v>
      </c>
      <c r="F658" s="6" t="s">
        <v>44</v>
      </c>
      <c r="G658" s="6" t="s">
        <v>45</v>
      </c>
      <c r="H658" s="6" t="s">
        <v>21</v>
      </c>
      <c r="I658" s="8">
        <v>0.55000000000000004</v>
      </c>
      <c r="J658" s="9">
        <v>2500</v>
      </c>
      <c r="K658" s="10">
        <f t="shared" si="4"/>
        <v>1375</v>
      </c>
      <c r="L658" s="10">
        <f t="shared" si="5"/>
        <v>343.75</v>
      </c>
      <c r="M658" s="11">
        <v>0.25</v>
      </c>
      <c r="O658" s="16"/>
      <c r="P658" s="14"/>
      <c r="Q658" s="12"/>
      <c r="R658" s="13"/>
    </row>
    <row r="659" spans="1:18" ht="15.75" customHeight="1">
      <c r="A659" s="1"/>
      <c r="B659" s="6" t="s">
        <v>27</v>
      </c>
      <c r="C659" s="6">
        <v>1128299</v>
      </c>
      <c r="D659" s="7">
        <v>44199</v>
      </c>
      <c r="E659" s="6" t="s">
        <v>28</v>
      </c>
      <c r="F659" s="6" t="s">
        <v>44</v>
      </c>
      <c r="G659" s="6" t="s">
        <v>45</v>
      </c>
      <c r="H659" s="6" t="s">
        <v>22</v>
      </c>
      <c r="I659" s="8">
        <v>0.5</v>
      </c>
      <c r="J659" s="9">
        <v>5000</v>
      </c>
      <c r="K659" s="10">
        <f t="shared" si="4"/>
        <v>2500</v>
      </c>
      <c r="L659" s="10">
        <f t="shared" si="5"/>
        <v>500</v>
      </c>
      <c r="M659" s="11">
        <v>0.2</v>
      </c>
      <c r="O659" s="16"/>
      <c r="P659" s="14"/>
      <c r="Q659" s="12"/>
      <c r="R659" s="13"/>
    </row>
    <row r="660" spans="1:18" ht="15.75" customHeight="1">
      <c r="A660" s="1"/>
      <c r="B660" s="6" t="s">
        <v>27</v>
      </c>
      <c r="C660" s="6">
        <v>1128299</v>
      </c>
      <c r="D660" s="7">
        <v>44230</v>
      </c>
      <c r="E660" s="6" t="s">
        <v>28</v>
      </c>
      <c r="F660" s="6" t="s">
        <v>44</v>
      </c>
      <c r="G660" s="6" t="s">
        <v>45</v>
      </c>
      <c r="H660" s="6" t="s">
        <v>17</v>
      </c>
      <c r="I660" s="8">
        <v>0.4</v>
      </c>
      <c r="J660" s="9">
        <v>5500</v>
      </c>
      <c r="K660" s="10">
        <f t="shared" si="4"/>
        <v>2200</v>
      </c>
      <c r="L660" s="10">
        <f t="shared" si="5"/>
        <v>660</v>
      </c>
      <c r="M660" s="11">
        <v>0.3</v>
      </c>
      <c r="O660" s="16"/>
      <c r="P660" s="14"/>
      <c r="Q660" s="12"/>
      <c r="R660" s="13"/>
    </row>
    <row r="661" spans="1:18" ht="15.75" customHeight="1">
      <c r="A661" s="1"/>
      <c r="B661" s="6" t="s">
        <v>27</v>
      </c>
      <c r="C661" s="6">
        <v>1128299</v>
      </c>
      <c r="D661" s="7">
        <v>44230</v>
      </c>
      <c r="E661" s="6" t="s">
        <v>28</v>
      </c>
      <c r="F661" s="6" t="s">
        <v>44</v>
      </c>
      <c r="G661" s="6" t="s">
        <v>45</v>
      </c>
      <c r="H661" s="6" t="s">
        <v>18</v>
      </c>
      <c r="I661" s="8">
        <v>0.5</v>
      </c>
      <c r="J661" s="9">
        <v>4500</v>
      </c>
      <c r="K661" s="10">
        <f t="shared" si="4"/>
        <v>2250</v>
      </c>
      <c r="L661" s="10">
        <f t="shared" si="5"/>
        <v>562.5</v>
      </c>
      <c r="M661" s="11">
        <v>0.25</v>
      </c>
      <c r="O661" s="16"/>
      <c r="P661" s="14"/>
      <c r="Q661" s="12"/>
      <c r="R661" s="13"/>
    </row>
    <row r="662" spans="1:18" ht="15.75" customHeight="1">
      <c r="A662" s="1"/>
      <c r="B662" s="6" t="s">
        <v>27</v>
      </c>
      <c r="C662" s="6">
        <v>1128299</v>
      </c>
      <c r="D662" s="7">
        <v>44230</v>
      </c>
      <c r="E662" s="6" t="s">
        <v>28</v>
      </c>
      <c r="F662" s="6" t="s">
        <v>44</v>
      </c>
      <c r="G662" s="6" t="s">
        <v>45</v>
      </c>
      <c r="H662" s="6" t="s">
        <v>19</v>
      </c>
      <c r="I662" s="8">
        <v>0.5</v>
      </c>
      <c r="J662" s="9">
        <v>4500</v>
      </c>
      <c r="K662" s="10">
        <f t="shared" si="4"/>
        <v>2250</v>
      </c>
      <c r="L662" s="10">
        <f t="shared" si="5"/>
        <v>562.5</v>
      </c>
      <c r="M662" s="11">
        <v>0.25</v>
      </c>
      <c r="O662" s="16"/>
      <c r="P662" s="14"/>
      <c r="Q662" s="12"/>
      <c r="R662" s="13"/>
    </row>
    <row r="663" spans="1:18" ht="15.75" customHeight="1">
      <c r="A663" s="1"/>
      <c r="B663" s="6" t="s">
        <v>27</v>
      </c>
      <c r="C663" s="6">
        <v>1128299</v>
      </c>
      <c r="D663" s="7">
        <v>44230</v>
      </c>
      <c r="E663" s="6" t="s">
        <v>28</v>
      </c>
      <c r="F663" s="6" t="s">
        <v>44</v>
      </c>
      <c r="G663" s="6" t="s">
        <v>45</v>
      </c>
      <c r="H663" s="6" t="s">
        <v>20</v>
      </c>
      <c r="I663" s="8">
        <v>0.5</v>
      </c>
      <c r="J663" s="9">
        <v>3000</v>
      </c>
      <c r="K663" s="10">
        <f t="shared" si="4"/>
        <v>1500</v>
      </c>
      <c r="L663" s="10">
        <f t="shared" si="5"/>
        <v>450</v>
      </c>
      <c r="M663" s="11">
        <v>0.3</v>
      </c>
      <c r="O663" s="16"/>
      <c r="P663" s="14"/>
      <c r="Q663" s="12"/>
      <c r="R663" s="13"/>
    </row>
    <row r="664" spans="1:18" ht="15.75" customHeight="1">
      <c r="A664" s="1"/>
      <c r="B664" s="6" t="s">
        <v>27</v>
      </c>
      <c r="C664" s="6">
        <v>1128299</v>
      </c>
      <c r="D664" s="7">
        <v>44230</v>
      </c>
      <c r="E664" s="6" t="s">
        <v>28</v>
      </c>
      <c r="F664" s="6" t="s">
        <v>44</v>
      </c>
      <c r="G664" s="6" t="s">
        <v>45</v>
      </c>
      <c r="H664" s="6" t="s">
        <v>21</v>
      </c>
      <c r="I664" s="8">
        <v>0.55000000000000004</v>
      </c>
      <c r="J664" s="9">
        <v>2250</v>
      </c>
      <c r="K664" s="10">
        <f t="shared" si="4"/>
        <v>1237.5</v>
      </c>
      <c r="L664" s="10">
        <f t="shared" si="5"/>
        <v>309.375</v>
      </c>
      <c r="M664" s="11">
        <v>0.25</v>
      </c>
      <c r="O664" s="16"/>
      <c r="P664" s="14"/>
      <c r="Q664" s="12"/>
      <c r="R664" s="13"/>
    </row>
    <row r="665" spans="1:18" ht="15.75" customHeight="1">
      <c r="A665" s="1"/>
      <c r="B665" s="6" t="s">
        <v>27</v>
      </c>
      <c r="C665" s="6">
        <v>1128299</v>
      </c>
      <c r="D665" s="7">
        <v>44230</v>
      </c>
      <c r="E665" s="6" t="s">
        <v>28</v>
      </c>
      <c r="F665" s="6" t="s">
        <v>44</v>
      </c>
      <c r="G665" s="6" t="s">
        <v>45</v>
      </c>
      <c r="H665" s="6" t="s">
        <v>22</v>
      </c>
      <c r="I665" s="8">
        <v>0.5</v>
      </c>
      <c r="J665" s="9">
        <v>4250</v>
      </c>
      <c r="K665" s="10">
        <f t="shared" si="4"/>
        <v>2125</v>
      </c>
      <c r="L665" s="10">
        <f t="shared" si="5"/>
        <v>425</v>
      </c>
      <c r="M665" s="11">
        <v>0.2</v>
      </c>
      <c r="O665" s="16"/>
      <c r="P665" s="14"/>
      <c r="Q665" s="12"/>
      <c r="R665" s="13"/>
    </row>
    <row r="666" spans="1:18" ht="15.75" customHeight="1">
      <c r="A666" s="1"/>
      <c r="B666" s="6" t="s">
        <v>27</v>
      </c>
      <c r="C666" s="6">
        <v>1128299</v>
      </c>
      <c r="D666" s="7">
        <v>44257</v>
      </c>
      <c r="E666" s="6" t="s">
        <v>28</v>
      </c>
      <c r="F666" s="6" t="s">
        <v>44</v>
      </c>
      <c r="G666" s="6" t="s">
        <v>45</v>
      </c>
      <c r="H666" s="6" t="s">
        <v>17</v>
      </c>
      <c r="I666" s="8">
        <v>0.5</v>
      </c>
      <c r="J666" s="9">
        <v>5750</v>
      </c>
      <c r="K666" s="10">
        <f t="shared" si="4"/>
        <v>2875</v>
      </c>
      <c r="L666" s="10">
        <f t="shared" si="5"/>
        <v>862.5</v>
      </c>
      <c r="M666" s="11">
        <v>0.3</v>
      </c>
      <c r="O666" s="16"/>
      <c r="P666" s="14"/>
      <c r="Q666" s="12"/>
      <c r="R666" s="13"/>
    </row>
    <row r="667" spans="1:18" ht="15.75" customHeight="1">
      <c r="A667" s="1"/>
      <c r="B667" s="6" t="s">
        <v>27</v>
      </c>
      <c r="C667" s="6">
        <v>1128299</v>
      </c>
      <c r="D667" s="7">
        <v>44257</v>
      </c>
      <c r="E667" s="6" t="s">
        <v>28</v>
      </c>
      <c r="F667" s="6" t="s">
        <v>44</v>
      </c>
      <c r="G667" s="6" t="s">
        <v>45</v>
      </c>
      <c r="H667" s="6" t="s">
        <v>18</v>
      </c>
      <c r="I667" s="8">
        <v>0.6</v>
      </c>
      <c r="J667" s="9">
        <v>4250</v>
      </c>
      <c r="K667" s="10">
        <f t="shared" si="4"/>
        <v>2550</v>
      </c>
      <c r="L667" s="10">
        <f t="shared" si="5"/>
        <v>637.5</v>
      </c>
      <c r="M667" s="11">
        <v>0.25</v>
      </c>
      <c r="O667" s="16"/>
      <c r="P667" s="14"/>
      <c r="Q667" s="12"/>
      <c r="R667" s="13"/>
    </row>
    <row r="668" spans="1:18" ht="15.75" customHeight="1">
      <c r="A668" s="1"/>
      <c r="B668" s="6" t="s">
        <v>27</v>
      </c>
      <c r="C668" s="6">
        <v>1128299</v>
      </c>
      <c r="D668" s="7">
        <v>44257</v>
      </c>
      <c r="E668" s="6" t="s">
        <v>28</v>
      </c>
      <c r="F668" s="6" t="s">
        <v>44</v>
      </c>
      <c r="G668" s="6" t="s">
        <v>45</v>
      </c>
      <c r="H668" s="6" t="s">
        <v>19</v>
      </c>
      <c r="I668" s="8">
        <v>0.64999999999999991</v>
      </c>
      <c r="J668" s="9">
        <v>4250</v>
      </c>
      <c r="K668" s="10">
        <f t="shared" si="4"/>
        <v>2762.4999999999995</v>
      </c>
      <c r="L668" s="10">
        <f t="shared" si="5"/>
        <v>690.62499999999989</v>
      </c>
      <c r="M668" s="11">
        <v>0.25</v>
      </c>
      <c r="O668" s="16"/>
      <c r="P668" s="14"/>
      <c r="Q668" s="12"/>
      <c r="R668" s="13"/>
    </row>
    <row r="669" spans="1:18" ht="15.75" customHeight="1">
      <c r="A669" s="1"/>
      <c r="B669" s="6" t="s">
        <v>27</v>
      </c>
      <c r="C669" s="6">
        <v>1128299</v>
      </c>
      <c r="D669" s="7">
        <v>44257</v>
      </c>
      <c r="E669" s="6" t="s">
        <v>28</v>
      </c>
      <c r="F669" s="6" t="s">
        <v>44</v>
      </c>
      <c r="G669" s="6" t="s">
        <v>45</v>
      </c>
      <c r="H669" s="6" t="s">
        <v>20</v>
      </c>
      <c r="I669" s="8">
        <v>0.64999999999999991</v>
      </c>
      <c r="J669" s="9">
        <v>3250</v>
      </c>
      <c r="K669" s="10">
        <f t="shared" si="4"/>
        <v>2112.4999999999995</v>
      </c>
      <c r="L669" s="10">
        <f t="shared" si="5"/>
        <v>633.74999999999989</v>
      </c>
      <c r="M669" s="11">
        <v>0.3</v>
      </c>
      <c r="O669" s="16"/>
      <c r="P669" s="14"/>
      <c r="Q669" s="12"/>
      <c r="R669" s="13"/>
    </row>
    <row r="670" spans="1:18" ht="15.75" customHeight="1">
      <c r="A670" s="1"/>
      <c r="B670" s="6" t="s">
        <v>27</v>
      </c>
      <c r="C670" s="6">
        <v>1128299</v>
      </c>
      <c r="D670" s="7">
        <v>44257</v>
      </c>
      <c r="E670" s="6" t="s">
        <v>28</v>
      </c>
      <c r="F670" s="6" t="s">
        <v>44</v>
      </c>
      <c r="G670" s="6" t="s">
        <v>45</v>
      </c>
      <c r="H670" s="6" t="s">
        <v>21</v>
      </c>
      <c r="I670" s="8">
        <v>0.7</v>
      </c>
      <c r="J670" s="9">
        <v>1750</v>
      </c>
      <c r="K670" s="10">
        <f t="shared" si="4"/>
        <v>1225</v>
      </c>
      <c r="L670" s="10">
        <f t="shared" si="5"/>
        <v>306.25</v>
      </c>
      <c r="M670" s="11">
        <v>0.25</v>
      </c>
      <c r="O670" s="16"/>
      <c r="P670" s="14"/>
      <c r="Q670" s="12"/>
      <c r="R670" s="13"/>
    </row>
    <row r="671" spans="1:18" ht="15.75" customHeight="1">
      <c r="A671" s="1"/>
      <c r="B671" s="6" t="s">
        <v>27</v>
      </c>
      <c r="C671" s="6">
        <v>1128299</v>
      </c>
      <c r="D671" s="7">
        <v>44257</v>
      </c>
      <c r="E671" s="6" t="s">
        <v>28</v>
      </c>
      <c r="F671" s="6" t="s">
        <v>44</v>
      </c>
      <c r="G671" s="6" t="s">
        <v>45</v>
      </c>
      <c r="H671" s="6" t="s">
        <v>22</v>
      </c>
      <c r="I671" s="8">
        <v>0.64999999999999991</v>
      </c>
      <c r="J671" s="9">
        <v>3750</v>
      </c>
      <c r="K671" s="10">
        <f t="shared" si="4"/>
        <v>2437.4999999999995</v>
      </c>
      <c r="L671" s="10">
        <f t="shared" si="5"/>
        <v>487.49999999999994</v>
      </c>
      <c r="M671" s="11">
        <v>0.2</v>
      </c>
      <c r="O671" s="16"/>
      <c r="P671" s="14"/>
      <c r="Q671" s="12"/>
      <c r="R671" s="13"/>
    </row>
    <row r="672" spans="1:18" ht="15.75" customHeight="1">
      <c r="A672" s="1"/>
      <c r="B672" s="6" t="s">
        <v>27</v>
      </c>
      <c r="C672" s="6">
        <v>1128299</v>
      </c>
      <c r="D672" s="7">
        <v>44289</v>
      </c>
      <c r="E672" s="6" t="s">
        <v>28</v>
      </c>
      <c r="F672" s="6" t="s">
        <v>44</v>
      </c>
      <c r="G672" s="6" t="s">
        <v>45</v>
      </c>
      <c r="H672" s="6" t="s">
        <v>17</v>
      </c>
      <c r="I672" s="8">
        <v>0.7</v>
      </c>
      <c r="J672" s="9">
        <v>5500</v>
      </c>
      <c r="K672" s="10">
        <f t="shared" si="4"/>
        <v>3849.9999999999995</v>
      </c>
      <c r="L672" s="10">
        <f t="shared" si="5"/>
        <v>1154.9999999999998</v>
      </c>
      <c r="M672" s="11">
        <v>0.3</v>
      </c>
      <c r="O672" s="16"/>
      <c r="P672" s="14"/>
      <c r="Q672" s="12"/>
      <c r="R672" s="13"/>
    </row>
    <row r="673" spans="1:18" ht="15.75" customHeight="1">
      <c r="A673" s="1"/>
      <c r="B673" s="6" t="s">
        <v>27</v>
      </c>
      <c r="C673" s="6">
        <v>1128299</v>
      </c>
      <c r="D673" s="7">
        <v>44289</v>
      </c>
      <c r="E673" s="6" t="s">
        <v>28</v>
      </c>
      <c r="F673" s="6" t="s">
        <v>44</v>
      </c>
      <c r="G673" s="6" t="s">
        <v>45</v>
      </c>
      <c r="H673" s="6" t="s">
        <v>18</v>
      </c>
      <c r="I673" s="8">
        <v>0.75</v>
      </c>
      <c r="J673" s="9">
        <v>3500</v>
      </c>
      <c r="K673" s="10">
        <f t="shared" si="4"/>
        <v>2625</v>
      </c>
      <c r="L673" s="10">
        <f t="shared" si="5"/>
        <v>656.25</v>
      </c>
      <c r="M673" s="11">
        <v>0.25</v>
      </c>
      <c r="O673" s="16"/>
      <c r="P673" s="14"/>
      <c r="Q673" s="12"/>
      <c r="R673" s="13"/>
    </row>
    <row r="674" spans="1:18" ht="15.75" customHeight="1">
      <c r="A674" s="1"/>
      <c r="B674" s="6" t="s">
        <v>27</v>
      </c>
      <c r="C674" s="6">
        <v>1128299</v>
      </c>
      <c r="D674" s="7">
        <v>44289</v>
      </c>
      <c r="E674" s="6" t="s">
        <v>28</v>
      </c>
      <c r="F674" s="6" t="s">
        <v>44</v>
      </c>
      <c r="G674" s="6" t="s">
        <v>45</v>
      </c>
      <c r="H674" s="6" t="s">
        <v>19</v>
      </c>
      <c r="I674" s="8">
        <v>0.75</v>
      </c>
      <c r="J674" s="9">
        <v>4000</v>
      </c>
      <c r="K674" s="10">
        <f t="shared" si="4"/>
        <v>3000</v>
      </c>
      <c r="L674" s="10">
        <f t="shared" si="5"/>
        <v>750</v>
      </c>
      <c r="M674" s="11">
        <v>0.25</v>
      </c>
      <c r="O674" s="16"/>
      <c r="P674" s="14"/>
      <c r="Q674" s="12"/>
      <c r="R674" s="13"/>
    </row>
    <row r="675" spans="1:18" ht="15.75" customHeight="1">
      <c r="A675" s="1"/>
      <c r="B675" s="6" t="s">
        <v>27</v>
      </c>
      <c r="C675" s="6">
        <v>1128299</v>
      </c>
      <c r="D675" s="7">
        <v>44289</v>
      </c>
      <c r="E675" s="6" t="s">
        <v>28</v>
      </c>
      <c r="F675" s="6" t="s">
        <v>44</v>
      </c>
      <c r="G675" s="6" t="s">
        <v>45</v>
      </c>
      <c r="H675" s="6" t="s">
        <v>20</v>
      </c>
      <c r="I675" s="8">
        <v>0.6</v>
      </c>
      <c r="J675" s="9">
        <v>3000</v>
      </c>
      <c r="K675" s="10">
        <f t="shared" si="4"/>
        <v>1800</v>
      </c>
      <c r="L675" s="10">
        <f t="shared" si="5"/>
        <v>540</v>
      </c>
      <c r="M675" s="11">
        <v>0.3</v>
      </c>
      <c r="O675" s="16"/>
      <c r="P675" s="14"/>
      <c r="Q675" s="12"/>
      <c r="R675" s="13"/>
    </row>
    <row r="676" spans="1:18" ht="15.75" customHeight="1">
      <c r="A676" s="1"/>
      <c r="B676" s="6" t="s">
        <v>27</v>
      </c>
      <c r="C676" s="6">
        <v>1128299</v>
      </c>
      <c r="D676" s="7">
        <v>44289</v>
      </c>
      <c r="E676" s="6" t="s">
        <v>28</v>
      </c>
      <c r="F676" s="6" t="s">
        <v>44</v>
      </c>
      <c r="G676" s="6" t="s">
        <v>45</v>
      </c>
      <c r="H676" s="6" t="s">
        <v>21</v>
      </c>
      <c r="I676" s="8">
        <v>0.65</v>
      </c>
      <c r="J676" s="9">
        <v>2000</v>
      </c>
      <c r="K676" s="10">
        <f t="shared" si="4"/>
        <v>1300</v>
      </c>
      <c r="L676" s="10">
        <f t="shared" si="5"/>
        <v>325</v>
      </c>
      <c r="M676" s="11">
        <v>0.25</v>
      </c>
      <c r="O676" s="16"/>
      <c r="P676" s="14"/>
      <c r="Q676" s="12"/>
      <c r="R676" s="13"/>
    </row>
    <row r="677" spans="1:18" ht="15.75" customHeight="1">
      <c r="A677" s="1"/>
      <c r="B677" s="6" t="s">
        <v>27</v>
      </c>
      <c r="C677" s="6">
        <v>1128299</v>
      </c>
      <c r="D677" s="7">
        <v>44289</v>
      </c>
      <c r="E677" s="6" t="s">
        <v>28</v>
      </c>
      <c r="F677" s="6" t="s">
        <v>44</v>
      </c>
      <c r="G677" s="6" t="s">
        <v>45</v>
      </c>
      <c r="H677" s="6" t="s">
        <v>22</v>
      </c>
      <c r="I677" s="8">
        <v>0.8</v>
      </c>
      <c r="J677" s="9">
        <v>3500</v>
      </c>
      <c r="K677" s="10">
        <f t="shared" si="4"/>
        <v>2800</v>
      </c>
      <c r="L677" s="10">
        <f t="shared" si="5"/>
        <v>560</v>
      </c>
      <c r="M677" s="11">
        <v>0.2</v>
      </c>
      <c r="O677" s="16"/>
      <c r="P677" s="14"/>
      <c r="Q677" s="12"/>
      <c r="R677" s="13"/>
    </row>
    <row r="678" spans="1:18" ht="15.75" customHeight="1">
      <c r="A678" s="1"/>
      <c r="B678" s="6" t="s">
        <v>27</v>
      </c>
      <c r="C678" s="6">
        <v>1128299</v>
      </c>
      <c r="D678" s="7">
        <v>44320</v>
      </c>
      <c r="E678" s="6" t="s">
        <v>28</v>
      </c>
      <c r="F678" s="6" t="s">
        <v>44</v>
      </c>
      <c r="G678" s="6" t="s">
        <v>45</v>
      </c>
      <c r="H678" s="6" t="s">
        <v>17</v>
      </c>
      <c r="I678" s="8">
        <v>0.6</v>
      </c>
      <c r="J678" s="9">
        <v>5500</v>
      </c>
      <c r="K678" s="10">
        <f t="shared" si="4"/>
        <v>3300</v>
      </c>
      <c r="L678" s="10">
        <f t="shared" si="5"/>
        <v>990</v>
      </c>
      <c r="M678" s="11">
        <v>0.3</v>
      </c>
      <c r="O678" s="16"/>
      <c r="P678" s="14"/>
      <c r="Q678" s="12"/>
      <c r="R678" s="13"/>
    </row>
    <row r="679" spans="1:18" ht="15.75" customHeight="1">
      <c r="A679" s="1"/>
      <c r="B679" s="6" t="s">
        <v>27</v>
      </c>
      <c r="C679" s="6">
        <v>1128299</v>
      </c>
      <c r="D679" s="7">
        <v>44320</v>
      </c>
      <c r="E679" s="6" t="s">
        <v>28</v>
      </c>
      <c r="F679" s="6" t="s">
        <v>44</v>
      </c>
      <c r="G679" s="6" t="s">
        <v>45</v>
      </c>
      <c r="H679" s="6" t="s">
        <v>18</v>
      </c>
      <c r="I679" s="8">
        <v>0.65</v>
      </c>
      <c r="J679" s="9">
        <v>4000</v>
      </c>
      <c r="K679" s="10">
        <f t="shared" si="4"/>
        <v>2600</v>
      </c>
      <c r="L679" s="10">
        <f t="shared" si="5"/>
        <v>650</v>
      </c>
      <c r="M679" s="11">
        <v>0.25</v>
      </c>
      <c r="O679" s="16"/>
      <c r="P679" s="14"/>
      <c r="Q679" s="12"/>
      <c r="R679" s="13"/>
    </row>
    <row r="680" spans="1:18" ht="15.75" customHeight="1">
      <c r="A680" s="1"/>
      <c r="B680" s="6" t="s">
        <v>27</v>
      </c>
      <c r="C680" s="6">
        <v>1128299</v>
      </c>
      <c r="D680" s="7">
        <v>44320</v>
      </c>
      <c r="E680" s="6" t="s">
        <v>28</v>
      </c>
      <c r="F680" s="6" t="s">
        <v>44</v>
      </c>
      <c r="G680" s="6" t="s">
        <v>45</v>
      </c>
      <c r="H680" s="6" t="s">
        <v>19</v>
      </c>
      <c r="I680" s="8">
        <v>0.65</v>
      </c>
      <c r="J680" s="9">
        <v>4000</v>
      </c>
      <c r="K680" s="10">
        <f t="shared" si="4"/>
        <v>2600</v>
      </c>
      <c r="L680" s="10">
        <f t="shared" si="5"/>
        <v>650</v>
      </c>
      <c r="M680" s="11">
        <v>0.25</v>
      </c>
      <c r="O680" s="16"/>
      <c r="P680" s="14"/>
      <c r="Q680" s="12"/>
      <c r="R680" s="13"/>
    </row>
    <row r="681" spans="1:18" ht="15.75" customHeight="1">
      <c r="A681" s="1"/>
      <c r="B681" s="6" t="s">
        <v>27</v>
      </c>
      <c r="C681" s="6">
        <v>1128299</v>
      </c>
      <c r="D681" s="7">
        <v>44320</v>
      </c>
      <c r="E681" s="6" t="s">
        <v>28</v>
      </c>
      <c r="F681" s="6" t="s">
        <v>44</v>
      </c>
      <c r="G681" s="6" t="s">
        <v>45</v>
      </c>
      <c r="H681" s="6" t="s">
        <v>20</v>
      </c>
      <c r="I681" s="8">
        <v>0.6</v>
      </c>
      <c r="J681" s="9">
        <v>3000</v>
      </c>
      <c r="K681" s="10">
        <f t="shared" si="4"/>
        <v>1800</v>
      </c>
      <c r="L681" s="10">
        <f t="shared" si="5"/>
        <v>540</v>
      </c>
      <c r="M681" s="11">
        <v>0.3</v>
      </c>
      <c r="O681" s="16"/>
      <c r="P681" s="14"/>
      <c r="Q681" s="12"/>
      <c r="R681" s="13"/>
    </row>
    <row r="682" spans="1:18" ht="15.75" customHeight="1">
      <c r="A682" s="1"/>
      <c r="B682" s="6" t="s">
        <v>27</v>
      </c>
      <c r="C682" s="6">
        <v>1128299</v>
      </c>
      <c r="D682" s="7">
        <v>44320</v>
      </c>
      <c r="E682" s="6" t="s">
        <v>28</v>
      </c>
      <c r="F682" s="6" t="s">
        <v>44</v>
      </c>
      <c r="G682" s="6" t="s">
        <v>45</v>
      </c>
      <c r="H682" s="6" t="s">
        <v>21</v>
      </c>
      <c r="I682" s="8">
        <v>0.65</v>
      </c>
      <c r="J682" s="9">
        <v>2000</v>
      </c>
      <c r="K682" s="10">
        <f t="shared" si="4"/>
        <v>1300</v>
      </c>
      <c r="L682" s="10">
        <f t="shared" si="5"/>
        <v>325</v>
      </c>
      <c r="M682" s="11">
        <v>0.25</v>
      </c>
      <c r="O682" s="16"/>
      <c r="P682" s="14"/>
      <c r="Q682" s="12"/>
      <c r="R682" s="13"/>
    </row>
    <row r="683" spans="1:18" ht="15.75" customHeight="1">
      <c r="A683" s="1"/>
      <c r="B683" s="6" t="s">
        <v>27</v>
      </c>
      <c r="C683" s="6">
        <v>1128299</v>
      </c>
      <c r="D683" s="7">
        <v>44320</v>
      </c>
      <c r="E683" s="6" t="s">
        <v>28</v>
      </c>
      <c r="F683" s="6" t="s">
        <v>44</v>
      </c>
      <c r="G683" s="6" t="s">
        <v>45</v>
      </c>
      <c r="H683" s="6" t="s">
        <v>22</v>
      </c>
      <c r="I683" s="8">
        <v>0.8</v>
      </c>
      <c r="J683" s="9">
        <v>5000</v>
      </c>
      <c r="K683" s="10">
        <f t="shared" si="4"/>
        <v>4000</v>
      </c>
      <c r="L683" s="10">
        <f t="shared" si="5"/>
        <v>800</v>
      </c>
      <c r="M683" s="11">
        <v>0.2</v>
      </c>
      <c r="O683" s="16"/>
      <c r="P683" s="14"/>
      <c r="Q683" s="12"/>
      <c r="R683" s="13"/>
    </row>
    <row r="684" spans="1:18" ht="15.75" customHeight="1">
      <c r="A684" s="1"/>
      <c r="B684" s="6" t="s">
        <v>27</v>
      </c>
      <c r="C684" s="6">
        <v>1128299</v>
      </c>
      <c r="D684" s="7">
        <v>44350</v>
      </c>
      <c r="E684" s="6" t="s">
        <v>28</v>
      </c>
      <c r="F684" s="6" t="s">
        <v>44</v>
      </c>
      <c r="G684" s="6" t="s">
        <v>45</v>
      </c>
      <c r="H684" s="6" t="s">
        <v>17</v>
      </c>
      <c r="I684" s="8">
        <v>0.75</v>
      </c>
      <c r="J684" s="9">
        <v>7500</v>
      </c>
      <c r="K684" s="10">
        <f t="shared" si="4"/>
        <v>5625</v>
      </c>
      <c r="L684" s="10">
        <f t="shared" si="5"/>
        <v>1687.5</v>
      </c>
      <c r="M684" s="11">
        <v>0.3</v>
      </c>
      <c r="O684" s="16"/>
      <c r="P684" s="14"/>
      <c r="Q684" s="12"/>
      <c r="R684" s="13"/>
    </row>
    <row r="685" spans="1:18" ht="15.75" customHeight="1">
      <c r="A685" s="1"/>
      <c r="B685" s="6" t="s">
        <v>27</v>
      </c>
      <c r="C685" s="6">
        <v>1128299</v>
      </c>
      <c r="D685" s="7">
        <v>44350</v>
      </c>
      <c r="E685" s="6" t="s">
        <v>28</v>
      </c>
      <c r="F685" s="6" t="s">
        <v>44</v>
      </c>
      <c r="G685" s="6" t="s">
        <v>45</v>
      </c>
      <c r="H685" s="6" t="s">
        <v>18</v>
      </c>
      <c r="I685" s="8">
        <v>0.8</v>
      </c>
      <c r="J685" s="9">
        <v>6250</v>
      </c>
      <c r="K685" s="10">
        <f t="shared" si="4"/>
        <v>5000</v>
      </c>
      <c r="L685" s="10">
        <f t="shared" si="5"/>
        <v>1250</v>
      </c>
      <c r="M685" s="11">
        <v>0.25</v>
      </c>
      <c r="O685" s="16"/>
      <c r="P685" s="14"/>
      <c r="Q685" s="12"/>
      <c r="R685" s="13"/>
    </row>
    <row r="686" spans="1:18" ht="15.75" customHeight="1">
      <c r="A686" s="1"/>
      <c r="B686" s="6" t="s">
        <v>27</v>
      </c>
      <c r="C686" s="6">
        <v>1128299</v>
      </c>
      <c r="D686" s="7">
        <v>44350</v>
      </c>
      <c r="E686" s="6" t="s">
        <v>28</v>
      </c>
      <c r="F686" s="6" t="s">
        <v>44</v>
      </c>
      <c r="G686" s="6" t="s">
        <v>45</v>
      </c>
      <c r="H686" s="6" t="s">
        <v>19</v>
      </c>
      <c r="I686" s="8">
        <v>0.8</v>
      </c>
      <c r="J686" s="9">
        <v>6250</v>
      </c>
      <c r="K686" s="10">
        <f t="shared" si="4"/>
        <v>5000</v>
      </c>
      <c r="L686" s="10">
        <f t="shared" si="5"/>
        <v>1250</v>
      </c>
      <c r="M686" s="11">
        <v>0.25</v>
      </c>
      <c r="O686" s="16"/>
      <c r="P686" s="14"/>
      <c r="Q686" s="12"/>
      <c r="R686" s="13"/>
    </row>
    <row r="687" spans="1:18" ht="15.75" customHeight="1">
      <c r="A687" s="1"/>
      <c r="B687" s="6" t="s">
        <v>27</v>
      </c>
      <c r="C687" s="6">
        <v>1128299</v>
      </c>
      <c r="D687" s="7">
        <v>44350</v>
      </c>
      <c r="E687" s="6" t="s">
        <v>28</v>
      </c>
      <c r="F687" s="6" t="s">
        <v>44</v>
      </c>
      <c r="G687" s="6" t="s">
        <v>45</v>
      </c>
      <c r="H687" s="6" t="s">
        <v>20</v>
      </c>
      <c r="I687" s="8">
        <v>0.8</v>
      </c>
      <c r="J687" s="9">
        <v>5000</v>
      </c>
      <c r="K687" s="10">
        <f t="shared" si="4"/>
        <v>4000</v>
      </c>
      <c r="L687" s="10">
        <f t="shared" si="5"/>
        <v>1200</v>
      </c>
      <c r="M687" s="11">
        <v>0.3</v>
      </c>
      <c r="O687" s="16"/>
      <c r="P687" s="14"/>
      <c r="Q687" s="12"/>
      <c r="R687" s="13"/>
    </row>
    <row r="688" spans="1:18" ht="15.75" customHeight="1">
      <c r="A688" s="1"/>
      <c r="B688" s="6" t="s">
        <v>27</v>
      </c>
      <c r="C688" s="6">
        <v>1128299</v>
      </c>
      <c r="D688" s="7">
        <v>44350</v>
      </c>
      <c r="E688" s="6" t="s">
        <v>28</v>
      </c>
      <c r="F688" s="6" t="s">
        <v>44</v>
      </c>
      <c r="G688" s="6" t="s">
        <v>45</v>
      </c>
      <c r="H688" s="6" t="s">
        <v>21</v>
      </c>
      <c r="I688" s="8">
        <v>0.85000000000000009</v>
      </c>
      <c r="J688" s="9">
        <v>3750</v>
      </c>
      <c r="K688" s="10">
        <f t="shared" si="4"/>
        <v>3187.5000000000005</v>
      </c>
      <c r="L688" s="10">
        <f t="shared" si="5"/>
        <v>796.87500000000011</v>
      </c>
      <c r="M688" s="11">
        <v>0.25</v>
      </c>
      <c r="O688" s="16"/>
      <c r="P688" s="14"/>
      <c r="Q688" s="12"/>
      <c r="R688" s="13"/>
    </row>
    <row r="689" spans="1:18" ht="15.75" customHeight="1">
      <c r="A689" s="1"/>
      <c r="B689" s="6" t="s">
        <v>27</v>
      </c>
      <c r="C689" s="6">
        <v>1128299</v>
      </c>
      <c r="D689" s="7">
        <v>44350</v>
      </c>
      <c r="E689" s="6" t="s">
        <v>28</v>
      </c>
      <c r="F689" s="6" t="s">
        <v>44</v>
      </c>
      <c r="G689" s="6" t="s">
        <v>45</v>
      </c>
      <c r="H689" s="6" t="s">
        <v>22</v>
      </c>
      <c r="I689" s="8">
        <v>1</v>
      </c>
      <c r="J689" s="9">
        <v>6750</v>
      </c>
      <c r="K689" s="10">
        <f t="shared" si="4"/>
        <v>6750</v>
      </c>
      <c r="L689" s="10">
        <f t="shared" si="5"/>
        <v>1350</v>
      </c>
      <c r="M689" s="11">
        <v>0.2</v>
      </c>
      <c r="O689" s="16"/>
      <c r="P689" s="14"/>
      <c r="Q689" s="12"/>
      <c r="R689" s="13"/>
    </row>
    <row r="690" spans="1:18" ht="15.75" customHeight="1">
      <c r="A690" s="1"/>
      <c r="B690" s="6" t="s">
        <v>27</v>
      </c>
      <c r="C690" s="6">
        <v>1128299</v>
      </c>
      <c r="D690" s="7">
        <v>44379</v>
      </c>
      <c r="E690" s="6" t="s">
        <v>28</v>
      </c>
      <c r="F690" s="6" t="s">
        <v>44</v>
      </c>
      <c r="G690" s="6" t="s">
        <v>45</v>
      </c>
      <c r="H690" s="6" t="s">
        <v>17</v>
      </c>
      <c r="I690" s="8">
        <v>0.8</v>
      </c>
      <c r="J690" s="9">
        <v>8250</v>
      </c>
      <c r="K690" s="10">
        <f t="shared" si="4"/>
        <v>6600</v>
      </c>
      <c r="L690" s="10">
        <f t="shared" si="5"/>
        <v>1980</v>
      </c>
      <c r="M690" s="11">
        <v>0.3</v>
      </c>
      <c r="O690" s="16"/>
      <c r="P690" s="14"/>
      <c r="Q690" s="12"/>
      <c r="R690" s="13"/>
    </row>
    <row r="691" spans="1:18" ht="15.75" customHeight="1">
      <c r="A691" s="1"/>
      <c r="B691" s="6" t="s">
        <v>27</v>
      </c>
      <c r="C691" s="6">
        <v>1128299</v>
      </c>
      <c r="D691" s="7">
        <v>44379</v>
      </c>
      <c r="E691" s="6" t="s">
        <v>28</v>
      </c>
      <c r="F691" s="6" t="s">
        <v>44</v>
      </c>
      <c r="G691" s="6" t="s">
        <v>45</v>
      </c>
      <c r="H691" s="6" t="s">
        <v>18</v>
      </c>
      <c r="I691" s="8">
        <v>0.85000000000000009</v>
      </c>
      <c r="J691" s="9">
        <v>6750</v>
      </c>
      <c r="K691" s="10">
        <f t="shared" si="4"/>
        <v>5737.5000000000009</v>
      </c>
      <c r="L691" s="10">
        <f t="shared" si="5"/>
        <v>1434.3750000000002</v>
      </c>
      <c r="M691" s="11">
        <v>0.25</v>
      </c>
      <c r="O691" s="16"/>
      <c r="P691" s="14"/>
      <c r="Q691" s="12"/>
      <c r="R691" s="13"/>
    </row>
    <row r="692" spans="1:18" ht="15.75" customHeight="1">
      <c r="A692" s="1"/>
      <c r="B692" s="6" t="s">
        <v>27</v>
      </c>
      <c r="C692" s="6">
        <v>1128299</v>
      </c>
      <c r="D692" s="7">
        <v>44379</v>
      </c>
      <c r="E692" s="6" t="s">
        <v>28</v>
      </c>
      <c r="F692" s="6" t="s">
        <v>44</v>
      </c>
      <c r="G692" s="6" t="s">
        <v>45</v>
      </c>
      <c r="H692" s="6" t="s">
        <v>19</v>
      </c>
      <c r="I692" s="8">
        <v>0.85000000000000009</v>
      </c>
      <c r="J692" s="9">
        <v>6250</v>
      </c>
      <c r="K692" s="10">
        <f t="shared" si="4"/>
        <v>5312.5000000000009</v>
      </c>
      <c r="L692" s="10">
        <f t="shared" si="5"/>
        <v>1328.1250000000002</v>
      </c>
      <c r="M692" s="11">
        <v>0.25</v>
      </c>
      <c r="O692" s="16"/>
      <c r="P692" s="14"/>
      <c r="Q692" s="12"/>
      <c r="R692" s="13"/>
    </row>
    <row r="693" spans="1:18" ht="15.75" customHeight="1">
      <c r="A693" s="1"/>
      <c r="B693" s="6" t="s">
        <v>27</v>
      </c>
      <c r="C693" s="6">
        <v>1128299</v>
      </c>
      <c r="D693" s="7">
        <v>44379</v>
      </c>
      <c r="E693" s="6" t="s">
        <v>28</v>
      </c>
      <c r="F693" s="6" t="s">
        <v>44</v>
      </c>
      <c r="G693" s="6" t="s">
        <v>45</v>
      </c>
      <c r="H693" s="6" t="s">
        <v>20</v>
      </c>
      <c r="I693" s="8">
        <v>0.8</v>
      </c>
      <c r="J693" s="9">
        <v>5250</v>
      </c>
      <c r="K693" s="10">
        <f t="shared" si="4"/>
        <v>4200</v>
      </c>
      <c r="L693" s="10">
        <f t="shared" si="5"/>
        <v>1260</v>
      </c>
      <c r="M693" s="11">
        <v>0.3</v>
      </c>
      <c r="O693" s="16"/>
      <c r="P693" s="14"/>
      <c r="Q693" s="12"/>
      <c r="R693" s="13"/>
    </row>
    <row r="694" spans="1:18" ht="15.75" customHeight="1">
      <c r="A694" s="1"/>
      <c r="B694" s="6" t="s">
        <v>27</v>
      </c>
      <c r="C694" s="6">
        <v>1128299</v>
      </c>
      <c r="D694" s="7">
        <v>44379</v>
      </c>
      <c r="E694" s="6" t="s">
        <v>28</v>
      </c>
      <c r="F694" s="6" t="s">
        <v>44</v>
      </c>
      <c r="G694" s="6" t="s">
        <v>45</v>
      </c>
      <c r="H694" s="6" t="s">
        <v>21</v>
      </c>
      <c r="I694" s="8">
        <v>0.85000000000000009</v>
      </c>
      <c r="J694" s="9">
        <v>5750</v>
      </c>
      <c r="K694" s="10">
        <f t="shared" si="4"/>
        <v>4887.5000000000009</v>
      </c>
      <c r="L694" s="10">
        <f t="shared" si="5"/>
        <v>1221.8750000000002</v>
      </c>
      <c r="M694" s="11">
        <v>0.25</v>
      </c>
      <c r="O694" s="16"/>
      <c r="P694" s="14"/>
      <c r="Q694" s="12"/>
      <c r="R694" s="13"/>
    </row>
    <row r="695" spans="1:18" ht="15.75" customHeight="1">
      <c r="A695" s="1"/>
      <c r="B695" s="6" t="s">
        <v>27</v>
      </c>
      <c r="C695" s="6">
        <v>1128299</v>
      </c>
      <c r="D695" s="7">
        <v>44379</v>
      </c>
      <c r="E695" s="6" t="s">
        <v>28</v>
      </c>
      <c r="F695" s="6" t="s">
        <v>44</v>
      </c>
      <c r="G695" s="6" t="s">
        <v>45</v>
      </c>
      <c r="H695" s="6" t="s">
        <v>22</v>
      </c>
      <c r="I695" s="8">
        <v>1</v>
      </c>
      <c r="J695" s="9">
        <v>5750</v>
      </c>
      <c r="K695" s="10">
        <f t="shared" si="4"/>
        <v>5750</v>
      </c>
      <c r="L695" s="10">
        <f t="shared" si="5"/>
        <v>1150</v>
      </c>
      <c r="M695" s="11">
        <v>0.2</v>
      </c>
      <c r="O695" s="16"/>
      <c r="P695" s="14"/>
      <c r="Q695" s="12"/>
      <c r="R695" s="13"/>
    </row>
    <row r="696" spans="1:18" ht="15.75" customHeight="1">
      <c r="A696" s="1"/>
      <c r="B696" s="6" t="s">
        <v>27</v>
      </c>
      <c r="C696" s="6">
        <v>1128299</v>
      </c>
      <c r="D696" s="7">
        <v>44411</v>
      </c>
      <c r="E696" s="6" t="s">
        <v>28</v>
      </c>
      <c r="F696" s="6" t="s">
        <v>44</v>
      </c>
      <c r="G696" s="6" t="s">
        <v>45</v>
      </c>
      <c r="H696" s="6" t="s">
        <v>17</v>
      </c>
      <c r="I696" s="8">
        <v>0.85000000000000009</v>
      </c>
      <c r="J696" s="9">
        <v>7750</v>
      </c>
      <c r="K696" s="10">
        <f t="shared" si="4"/>
        <v>6587.5000000000009</v>
      </c>
      <c r="L696" s="10">
        <f t="shared" si="5"/>
        <v>1976.2500000000002</v>
      </c>
      <c r="M696" s="11">
        <v>0.3</v>
      </c>
      <c r="O696" s="16"/>
      <c r="P696" s="14"/>
      <c r="Q696" s="12"/>
      <c r="R696" s="13"/>
    </row>
    <row r="697" spans="1:18" ht="15.75" customHeight="1">
      <c r="A697" s="1"/>
      <c r="B697" s="6" t="s">
        <v>27</v>
      </c>
      <c r="C697" s="6">
        <v>1128299</v>
      </c>
      <c r="D697" s="7">
        <v>44411</v>
      </c>
      <c r="E697" s="6" t="s">
        <v>28</v>
      </c>
      <c r="F697" s="6" t="s">
        <v>44</v>
      </c>
      <c r="G697" s="6" t="s">
        <v>45</v>
      </c>
      <c r="H697" s="6" t="s">
        <v>18</v>
      </c>
      <c r="I697" s="8">
        <v>0.80000000000000016</v>
      </c>
      <c r="J697" s="9">
        <v>7500</v>
      </c>
      <c r="K697" s="10">
        <f t="shared" si="4"/>
        <v>6000.0000000000009</v>
      </c>
      <c r="L697" s="10">
        <f t="shared" si="5"/>
        <v>1500.0000000000002</v>
      </c>
      <c r="M697" s="11">
        <v>0.25</v>
      </c>
      <c r="O697" s="16"/>
      <c r="P697" s="14"/>
      <c r="Q697" s="12"/>
      <c r="R697" s="13"/>
    </row>
    <row r="698" spans="1:18" ht="15.75" customHeight="1">
      <c r="A698" s="1"/>
      <c r="B698" s="6" t="s">
        <v>27</v>
      </c>
      <c r="C698" s="6">
        <v>1128299</v>
      </c>
      <c r="D698" s="7">
        <v>44411</v>
      </c>
      <c r="E698" s="6" t="s">
        <v>28</v>
      </c>
      <c r="F698" s="6" t="s">
        <v>44</v>
      </c>
      <c r="G698" s="6" t="s">
        <v>45</v>
      </c>
      <c r="H698" s="6" t="s">
        <v>19</v>
      </c>
      <c r="I698" s="8">
        <v>0.75000000000000011</v>
      </c>
      <c r="J698" s="9">
        <v>6250</v>
      </c>
      <c r="K698" s="10">
        <f t="shared" si="4"/>
        <v>4687.5000000000009</v>
      </c>
      <c r="L698" s="10">
        <f t="shared" si="5"/>
        <v>1171.8750000000002</v>
      </c>
      <c r="M698" s="11">
        <v>0.25</v>
      </c>
      <c r="O698" s="16"/>
      <c r="P698" s="14"/>
      <c r="Q698" s="12"/>
      <c r="R698" s="13"/>
    </row>
    <row r="699" spans="1:18" ht="15.75" customHeight="1">
      <c r="A699" s="1"/>
      <c r="B699" s="6" t="s">
        <v>27</v>
      </c>
      <c r="C699" s="6">
        <v>1128299</v>
      </c>
      <c r="D699" s="7">
        <v>44411</v>
      </c>
      <c r="E699" s="6" t="s">
        <v>28</v>
      </c>
      <c r="F699" s="6" t="s">
        <v>44</v>
      </c>
      <c r="G699" s="6" t="s">
        <v>45</v>
      </c>
      <c r="H699" s="6" t="s">
        <v>20</v>
      </c>
      <c r="I699" s="8">
        <v>0.75000000000000011</v>
      </c>
      <c r="J699" s="9">
        <v>5750</v>
      </c>
      <c r="K699" s="10">
        <f t="shared" si="4"/>
        <v>4312.5000000000009</v>
      </c>
      <c r="L699" s="10">
        <f t="shared" si="5"/>
        <v>1293.7500000000002</v>
      </c>
      <c r="M699" s="11">
        <v>0.3</v>
      </c>
      <c r="O699" s="16"/>
      <c r="P699" s="14"/>
      <c r="Q699" s="12"/>
      <c r="R699" s="13"/>
    </row>
    <row r="700" spans="1:18" ht="15.75" customHeight="1">
      <c r="A700" s="1"/>
      <c r="B700" s="6" t="s">
        <v>27</v>
      </c>
      <c r="C700" s="6">
        <v>1128299</v>
      </c>
      <c r="D700" s="7">
        <v>44411</v>
      </c>
      <c r="E700" s="6" t="s">
        <v>28</v>
      </c>
      <c r="F700" s="6" t="s">
        <v>44</v>
      </c>
      <c r="G700" s="6" t="s">
        <v>45</v>
      </c>
      <c r="H700" s="6" t="s">
        <v>21</v>
      </c>
      <c r="I700" s="8">
        <v>0.75</v>
      </c>
      <c r="J700" s="9">
        <v>5750</v>
      </c>
      <c r="K700" s="10">
        <f t="shared" si="4"/>
        <v>4312.5</v>
      </c>
      <c r="L700" s="10">
        <f t="shared" si="5"/>
        <v>1078.125</v>
      </c>
      <c r="M700" s="11">
        <v>0.25</v>
      </c>
      <c r="O700" s="16"/>
      <c r="P700" s="14"/>
      <c r="Q700" s="12"/>
      <c r="R700" s="13"/>
    </row>
    <row r="701" spans="1:18" ht="15.75" customHeight="1">
      <c r="A701" s="1"/>
      <c r="B701" s="6" t="s">
        <v>27</v>
      </c>
      <c r="C701" s="6">
        <v>1128299</v>
      </c>
      <c r="D701" s="7">
        <v>44411</v>
      </c>
      <c r="E701" s="6" t="s">
        <v>28</v>
      </c>
      <c r="F701" s="6" t="s">
        <v>44</v>
      </c>
      <c r="G701" s="6" t="s">
        <v>45</v>
      </c>
      <c r="H701" s="6" t="s">
        <v>22</v>
      </c>
      <c r="I701" s="8">
        <v>0.8</v>
      </c>
      <c r="J701" s="9">
        <v>4000</v>
      </c>
      <c r="K701" s="10">
        <f t="shared" si="4"/>
        <v>3200</v>
      </c>
      <c r="L701" s="10">
        <f t="shared" si="5"/>
        <v>640</v>
      </c>
      <c r="M701" s="11">
        <v>0.2</v>
      </c>
      <c r="O701" s="16"/>
      <c r="P701" s="14"/>
      <c r="Q701" s="12"/>
      <c r="R701" s="13"/>
    </row>
    <row r="702" spans="1:18" ht="15.75" customHeight="1">
      <c r="A702" s="1"/>
      <c r="B702" s="6" t="s">
        <v>27</v>
      </c>
      <c r="C702" s="6">
        <v>1128299</v>
      </c>
      <c r="D702" s="7">
        <v>44443</v>
      </c>
      <c r="E702" s="6" t="s">
        <v>28</v>
      </c>
      <c r="F702" s="6" t="s">
        <v>44</v>
      </c>
      <c r="G702" s="6" t="s">
        <v>45</v>
      </c>
      <c r="H702" s="6" t="s">
        <v>17</v>
      </c>
      <c r="I702" s="8">
        <v>0.70000000000000018</v>
      </c>
      <c r="J702" s="9">
        <v>6000</v>
      </c>
      <c r="K702" s="10">
        <f t="shared" si="4"/>
        <v>4200.0000000000009</v>
      </c>
      <c r="L702" s="10">
        <f t="shared" si="5"/>
        <v>1260.0000000000002</v>
      </c>
      <c r="M702" s="11">
        <v>0.3</v>
      </c>
      <c r="O702" s="16"/>
      <c r="P702" s="14"/>
      <c r="Q702" s="12"/>
      <c r="R702" s="13"/>
    </row>
    <row r="703" spans="1:18" ht="15.75" customHeight="1">
      <c r="A703" s="1"/>
      <c r="B703" s="6" t="s">
        <v>27</v>
      </c>
      <c r="C703" s="6">
        <v>1128299</v>
      </c>
      <c r="D703" s="7">
        <v>44443</v>
      </c>
      <c r="E703" s="6" t="s">
        <v>28</v>
      </c>
      <c r="F703" s="6" t="s">
        <v>44</v>
      </c>
      <c r="G703" s="6" t="s">
        <v>45</v>
      </c>
      <c r="H703" s="6" t="s">
        <v>18</v>
      </c>
      <c r="I703" s="8">
        <v>0.75000000000000022</v>
      </c>
      <c r="J703" s="9">
        <v>6000</v>
      </c>
      <c r="K703" s="10">
        <f t="shared" si="4"/>
        <v>4500.0000000000009</v>
      </c>
      <c r="L703" s="10">
        <f t="shared" si="5"/>
        <v>1125.0000000000002</v>
      </c>
      <c r="M703" s="11">
        <v>0.25</v>
      </c>
      <c r="O703" s="16"/>
      <c r="P703" s="14"/>
      <c r="Q703" s="12"/>
      <c r="R703" s="13"/>
    </row>
    <row r="704" spans="1:18" ht="15.75" customHeight="1">
      <c r="A704" s="1"/>
      <c r="B704" s="6" t="s">
        <v>27</v>
      </c>
      <c r="C704" s="6">
        <v>1128299</v>
      </c>
      <c r="D704" s="7">
        <v>44443</v>
      </c>
      <c r="E704" s="6" t="s">
        <v>28</v>
      </c>
      <c r="F704" s="6" t="s">
        <v>44</v>
      </c>
      <c r="G704" s="6" t="s">
        <v>45</v>
      </c>
      <c r="H704" s="6" t="s">
        <v>19</v>
      </c>
      <c r="I704" s="8">
        <v>0.70000000000000018</v>
      </c>
      <c r="J704" s="9">
        <v>4500</v>
      </c>
      <c r="K704" s="10">
        <f t="shared" si="4"/>
        <v>3150.0000000000009</v>
      </c>
      <c r="L704" s="10">
        <f t="shared" si="5"/>
        <v>787.50000000000023</v>
      </c>
      <c r="M704" s="11">
        <v>0.25</v>
      </c>
      <c r="O704" s="16"/>
      <c r="P704" s="14"/>
      <c r="Q704" s="12"/>
      <c r="R704" s="13"/>
    </row>
    <row r="705" spans="1:18" ht="15.75" customHeight="1">
      <c r="A705" s="1"/>
      <c r="B705" s="6" t="s">
        <v>27</v>
      </c>
      <c r="C705" s="6">
        <v>1128299</v>
      </c>
      <c r="D705" s="7">
        <v>44443</v>
      </c>
      <c r="E705" s="6" t="s">
        <v>28</v>
      </c>
      <c r="F705" s="6" t="s">
        <v>44</v>
      </c>
      <c r="G705" s="6" t="s">
        <v>45</v>
      </c>
      <c r="H705" s="6" t="s">
        <v>20</v>
      </c>
      <c r="I705" s="8">
        <v>0.70000000000000018</v>
      </c>
      <c r="J705" s="9">
        <v>4000</v>
      </c>
      <c r="K705" s="10">
        <f t="shared" si="4"/>
        <v>2800.0000000000009</v>
      </c>
      <c r="L705" s="10">
        <f t="shared" si="5"/>
        <v>840.00000000000023</v>
      </c>
      <c r="M705" s="11">
        <v>0.3</v>
      </c>
      <c r="O705" s="16"/>
      <c r="P705" s="14"/>
      <c r="Q705" s="12"/>
      <c r="R705" s="13"/>
    </row>
    <row r="706" spans="1:18" ht="15.75" customHeight="1">
      <c r="A706" s="1"/>
      <c r="B706" s="6" t="s">
        <v>27</v>
      </c>
      <c r="C706" s="6">
        <v>1128299</v>
      </c>
      <c r="D706" s="7">
        <v>44443</v>
      </c>
      <c r="E706" s="6" t="s">
        <v>28</v>
      </c>
      <c r="F706" s="6" t="s">
        <v>44</v>
      </c>
      <c r="G706" s="6" t="s">
        <v>45</v>
      </c>
      <c r="H706" s="6" t="s">
        <v>21</v>
      </c>
      <c r="I706" s="8">
        <v>0.80000000000000016</v>
      </c>
      <c r="J706" s="9">
        <v>4250</v>
      </c>
      <c r="K706" s="10">
        <f t="shared" si="4"/>
        <v>3400.0000000000005</v>
      </c>
      <c r="L706" s="10">
        <f t="shared" si="5"/>
        <v>850.00000000000011</v>
      </c>
      <c r="M706" s="11">
        <v>0.25</v>
      </c>
      <c r="O706" s="16"/>
      <c r="P706" s="14"/>
      <c r="Q706" s="12"/>
      <c r="R706" s="13"/>
    </row>
    <row r="707" spans="1:18" ht="15.75" customHeight="1">
      <c r="A707" s="1"/>
      <c r="B707" s="6" t="s">
        <v>27</v>
      </c>
      <c r="C707" s="6">
        <v>1128299</v>
      </c>
      <c r="D707" s="7">
        <v>44443</v>
      </c>
      <c r="E707" s="6" t="s">
        <v>28</v>
      </c>
      <c r="F707" s="6" t="s">
        <v>44</v>
      </c>
      <c r="G707" s="6" t="s">
        <v>45</v>
      </c>
      <c r="H707" s="6" t="s">
        <v>22</v>
      </c>
      <c r="I707" s="8">
        <v>0.65</v>
      </c>
      <c r="J707" s="9">
        <v>4500</v>
      </c>
      <c r="K707" s="10">
        <f t="shared" si="4"/>
        <v>2925</v>
      </c>
      <c r="L707" s="10">
        <f t="shared" si="5"/>
        <v>585</v>
      </c>
      <c r="M707" s="11">
        <v>0.2</v>
      </c>
      <c r="O707" s="16"/>
      <c r="P707" s="14"/>
      <c r="Q707" s="12"/>
      <c r="R707" s="13"/>
    </row>
    <row r="708" spans="1:18" ht="15.75" customHeight="1">
      <c r="A708" s="1"/>
      <c r="B708" s="6" t="s">
        <v>27</v>
      </c>
      <c r="C708" s="6">
        <v>1128299</v>
      </c>
      <c r="D708" s="7">
        <v>44472</v>
      </c>
      <c r="E708" s="6" t="s">
        <v>28</v>
      </c>
      <c r="F708" s="6" t="s">
        <v>44</v>
      </c>
      <c r="G708" s="6" t="s">
        <v>45</v>
      </c>
      <c r="H708" s="6" t="s">
        <v>17</v>
      </c>
      <c r="I708" s="8">
        <v>0.60000000000000009</v>
      </c>
      <c r="J708" s="9">
        <v>5500</v>
      </c>
      <c r="K708" s="10">
        <f t="shared" si="4"/>
        <v>3300.0000000000005</v>
      </c>
      <c r="L708" s="10">
        <f t="shared" si="5"/>
        <v>990.00000000000011</v>
      </c>
      <c r="M708" s="11">
        <v>0.3</v>
      </c>
      <c r="O708" s="16"/>
      <c r="P708" s="14"/>
      <c r="Q708" s="12"/>
      <c r="R708" s="13"/>
    </row>
    <row r="709" spans="1:18" ht="15.75" customHeight="1">
      <c r="A709" s="1"/>
      <c r="B709" s="6" t="s">
        <v>27</v>
      </c>
      <c r="C709" s="6">
        <v>1128299</v>
      </c>
      <c r="D709" s="7">
        <v>44472</v>
      </c>
      <c r="E709" s="6" t="s">
        <v>28</v>
      </c>
      <c r="F709" s="6" t="s">
        <v>44</v>
      </c>
      <c r="G709" s="6" t="s">
        <v>45</v>
      </c>
      <c r="H709" s="6" t="s">
        <v>18</v>
      </c>
      <c r="I709" s="8">
        <v>0.65000000000000013</v>
      </c>
      <c r="J709" s="9">
        <v>5500</v>
      </c>
      <c r="K709" s="10">
        <f t="shared" si="4"/>
        <v>3575.0000000000009</v>
      </c>
      <c r="L709" s="10">
        <f t="shared" si="5"/>
        <v>893.75000000000023</v>
      </c>
      <c r="M709" s="11">
        <v>0.25</v>
      </c>
      <c r="O709" s="16"/>
      <c r="P709" s="14"/>
      <c r="Q709" s="12"/>
      <c r="R709" s="13"/>
    </row>
    <row r="710" spans="1:18" ht="15.75" customHeight="1">
      <c r="A710" s="1"/>
      <c r="B710" s="6" t="s">
        <v>27</v>
      </c>
      <c r="C710" s="6">
        <v>1128299</v>
      </c>
      <c r="D710" s="7">
        <v>44472</v>
      </c>
      <c r="E710" s="6" t="s">
        <v>28</v>
      </c>
      <c r="F710" s="6" t="s">
        <v>44</v>
      </c>
      <c r="G710" s="6" t="s">
        <v>45</v>
      </c>
      <c r="H710" s="6" t="s">
        <v>19</v>
      </c>
      <c r="I710" s="8">
        <v>0.60000000000000009</v>
      </c>
      <c r="J710" s="9">
        <v>3750</v>
      </c>
      <c r="K710" s="10">
        <f t="shared" si="4"/>
        <v>2250.0000000000005</v>
      </c>
      <c r="L710" s="10">
        <f t="shared" si="5"/>
        <v>562.50000000000011</v>
      </c>
      <c r="M710" s="11">
        <v>0.25</v>
      </c>
      <c r="O710" s="16"/>
      <c r="P710" s="14"/>
      <c r="Q710" s="12"/>
      <c r="R710" s="13"/>
    </row>
    <row r="711" spans="1:18" ht="15.75" customHeight="1">
      <c r="A711" s="1"/>
      <c r="B711" s="6" t="s">
        <v>27</v>
      </c>
      <c r="C711" s="6">
        <v>1128299</v>
      </c>
      <c r="D711" s="7">
        <v>44472</v>
      </c>
      <c r="E711" s="6" t="s">
        <v>28</v>
      </c>
      <c r="F711" s="6" t="s">
        <v>44</v>
      </c>
      <c r="G711" s="6" t="s">
        <v>45</v>
      </c>
      <c r="H711" s="6" t="s">
        <v>20</v>
      </c>
      <c r="I711" s="8">
        <v>0.60000000000000009</v>
      </c>
      <c r="J711" s="9">
        <v>3500</v>
      </c>
      <c r="K711" s="10">
        <f t="shared" si="4"/>
        <v>2100.0000000000005</v>
      </c>
      <c r="L711" s="10">
        <f t="shared" si="5"/>
        <v>630.00000000000011</v>
      </c>
      <c r="M711" s="11">
        <v>0.3</v>
      </c>
      <c r="O711" s="16"/>
      <c r="P711" s="14"/>
      <c r="Q711" s="12"/>
      <c r="R711" s="13"/>
    </row>
    <row r="712" spans="1:18" ht="15.75" customHeight="1">
      <c r="A712" s="1"/>
      <c r="B712" s="6" t="s">
        <v>27</v>
      </c>
      <c r="C712" s="6">
        <v>1128299</v>
      </c>
      <c r="D712" s="7">
        <v>44472</v>
      </c>
      <c r="E712" s="6" t="s">
        <v>28</v>
      </c>
      <c r="F712" s="6" t="s">
        <v>44</v>
      </c>
      <c r="G712" s="6" t="s">
        <v>45</v>
      </c>
      <c r="H712" s="6" t="s">
        <v>21</v>
      </c>
      <c r="I712" s="8">
        <v>0.70000000000000007</v>
      </c>
      <c r="J712" s="9">
        <v>3250</v>
      </c>
      <c r="K712" s="10">
        <f t="shared" si="4"/>
        <v>2275</v>
      </c>
      <c r="L712" s="10">
        <f t="shared" si="5"/>
        <v>568.75</v>
      </c>
      <c r="M712" s="11">
        <v>0.25</v>
      </c>
      <c r="O712" s="16"/>
      <c r="P712" s="14"/>
      <c r="Q712" s="12"/>
      <c r="R712" s="13"/>
    </row>
    <row r="713" spans="1:18" ht="15.75" customHeight="1">
      <c r="A713" s="1"/>
      <c r="B713" s="6" t="s">
        <v>27</v>
      </c>
      <c r="C713" s="6">
        <v>1128299</v>
      </c>
      <c r="D713" s="7">
        <v>44472</v>
      </c>
      <c r="E713" s="6" t="s">
        <v>28</v>
      </c>
      <c r="F713" s="6" t="s">
        <v>44</v>
      </c>
      <c r="G713" s="6" t="s">
        <v>45</v>
      </c>
      <c r="H713" s="6" t="s">
        <v>22</v>
      </c>
      <c r="I713" s="8">
        <v>0.75000000000000011</v>
      </c>
      <c r="J713" s="9">
        <v>3750</v>
      </c>
      <c r="K713" s="10">
        <f t="shared" si="4"/>
        <v>2812.5000000000005</v>
      </c>
      <c r="L713" s="10">
        <f t="shared" si="5"/>
        <v>562.50000000000011</v>
      </c>
      <c r="M713" s="11">
        <v>0.2</v>
      </c>
      <c r="O713" s="16"/>
      <c r="P713" s="14"/>
      <c r="Q713" s="12"/>
      <c r="R713" s="13"/>
    </row>
    <row r="714" spans="1:18" ht="15.75" customHeight="1">
      <c r="A714" s="1"/>
      <c r="B714" s="6" t="s">
        <v>27</v>
      </c>
      <c r="C714" s="6">
        <v>1128299</v>
      </c>
      <c r="D714" s="7">
        <v>44503</v>
      </c>
      <c r="E714" s="6" t="s">
        <v>28</v>
      </c>
      <c r="F714" s="6" t="s">
        <v>44</v>
      </c>
      <c r="G714" s="6" t="s">
        <v>45</v>
      </c>
      <c r="H714" s="6" t="s">
        <v>17</v>
      </c>
      <c r="I714" s="8">
        <v>0.60000000000000009</v>
      </c>
      <c r="J714" s="9">
        <v>6000</v>
      </c>
      <c r="K714" s="10">
        <f t="shared" si="4"/>
        <v>3600.0000000000005</v>
      </c>
      <c r="L714" s="10">
        <f t="shared" si="5"/>
        <v>1080</v>
      </c>
      <c r="M714" s="11">
        <v>0.3</v>
      </c>
      <c r="O714" s="16"/>
      <c r="P714" s="14"/>
      <c r="Q714" s="12"/>
      <c r="R714" s="13"/>
    </row>
    <row r="715" spans="1:18" ht="15.75" customHeight="1">
      <c r="A715" s="1"/>
      <c r="B715" s="6" t="s">
        <v>27</v>
      </c>
      <c r="C715" s="6">
        <v>1128299</v>
      </c>
      <c r="D715" s="7">
        <v>44503</v>
      </c>
      <c r="E715" s="6" t="s">
        <v>28</v>
      </c>
      <c r="F715" s="6" t="s">
        <v>44</v>
      </c>
      <c r="G715" s="6" t="s">
        <v>45</v>
      </c>
      <c r="H715" s="6" t="s">
        <v>18</v>
      </c>
      <c r="I715" s="8">
        <v>0.65000000000000013</v>
      </c>
      <c r="J715" s="9">
        <v>6250</v>
      </c>
      <c r="K715" s="10">
        <f t="shared" si="4"/>
        <v>4062.5000000000009</v>
      </c>
      <c r="L715" s="10">
        <f t="shared" si="5"/>
        <v>1015.6250000000002</v>
      </c>
      <c r="M715" s="11">
        <v>0.25</v>
      </c>
      <c r="O715" s="16"/>
      <c r="P715" s="14"/>
      <c r="Q715" s="12"/>
      <c r="R715" s="13"/>
    </row>
    <row r="716" spans="1:18" ht="15.75" customHeight="1">
      <c r="A716" s="1"/>
      <c r="B716" s="6" t="s">
        <v>27</v>
      </c>
      <c r="C716" s="6">
        <v>1128299</v>
      </c>
      <c r="D716" s="7">
        <v>44503</v>
      </c>
      <c r="E716" s="6" t="s">
        <v>28</v>
      </c>
      <c r="F716" s="6" t="s">
        <v>44</v>
      </c>
      <c r="G716" s="6" t="s">
        <v>45</v>
      </c>
      <c r="H716" s="6" t="s">
        <v>19</v>
      </c>
      <c r="I716" s="8">
        <v>0.60000000000000009</v>
      </c>
      <c r="J716" s="9">
        <v>4750</v>
      </c>
      <c r="K716" s="10">
        <f t="shared" si="4"/>
        <v>2850.0000000000005</v>
      </c>
      <c r="L716" s="10">
        <f t="shared" si="5"/>
        <v>712.50000000000011</v>
      </c>
      <c r="M716" s="11">
        <v>0.25</v>
      </c>
      <c r="O716" s="16"/>
      <c r="P716" s="14"/>
      <c r="Q716" s="12"/>
      <c r="R716" s="13"/>
    </row>
    <row r="717" spans="1:18" ht="15.75" customHeight="1">
      <c r="A717" s="1"/>
      <c r="B717" s="6" t="s">
        <v>27</v>
      </c>
      <c r="C717" s="6">
        <v>1128299</v>
      </c>
      <c r="D717" s="7">
        <v>44503</v>
      </c>
      <c r="E717" s="6" t="s">
        <v>28</v>
      </c>
      <c r="F717" s="6" t="s">
        <v>44</v>
      </c>
      <c r="G717" s="6" t="s">
        <v>45</v>
      </c>
      <c r="H717" s="6" t="s">
        <v>20</v>
      </c>
      <c r="I717" s="8">
        <v>0.70000000000000018</v>
      </c>
      <c r="J717" s="9">
        <v>4500</v>
      </c>
      <c r="K717" s="10">
        <f t="shared" si="4"/>
        <v>3150.0000000000009</v>
      </c>
      <c r="L717" s="10">
        <f t="shared" si="5"/>
        <v>945.00000000000023</v>
      </c>
      <c r="M717" s="11">
        <v>0.3</v>
      </c>
      <c r="O717" s="16"/>
      <c r="P717" s="14"/>
      <c r="Q717" s="12"/>
      <c r="R717" s="13"/>
    </row>
    <row r="718" spans="1:18" ht="15.75" customHeight="1">
      <c r="A718" s="1"/>
      <c r="B718" s="6" t="s">
        <v>27</v>
      </c>
      <c r="C718" s="6">
        <v>1128299</v>
      </c>
      <c r="D718" s="7">
        <v>44503</v>
      </c>
      <c r="E718" s="6" t="s">
        <v>28</v>
      </c>
      <c r="F718" s="6" t="s">
        <v>44</v>
      </c>
      <c r="G718" s="6" t="s">
        <v>45</v>
      </c>
      <c r="H718" s="6" t="s">
        <v>21</v>
      </c>
      <c r="I718" s="8">
        <v>0.90000000000000013</v>
      </c>
      <c r="J718" s="9">
        <v>4250</v>
      </c>
      <c r="K718" s="10">
        <f t="shared" si="4"/>
        <v>3825.0000000000005</v>
      </c>
      <c r="L718" s="10">
        <f t="shared" si="5"/>
        <v>956.25000000000011</v>
      </c>
      <c r="M718" s="11">
        <v>0.25</v>
      </c>
      <c r="O718" s="16"/>
      <c r="P718" s="14"/>
      <c r="Q718" s="12"/>
      <c r="R718" s="13"/>
    </row>
    <row r="719" spans="1:18" ht="15.75" customHeight="1">
      <c r="A719" s="1"/>
      <c r="B719" s="6" t="s">
        <v>27</v>
      </c>
      <c r="C719" s="6">
        <v>1128299</v>
      </c>
      <c r="D719" s="7">
        <v>44503</v>
      </c>
      <c r="E719" s="6" t="s">
        <v>28</v>
      </c>
      <c r="F719" s="6" t="s">
        <v>44</v>
      </c>
      <c r="G719" s="6" t="s">
        <v>45</v>
      </c>
      <c r="H719" s="6" t="s">
        <v>22</v>
      </c>
      <c r="I719" s="8">
        <v>0.95000000000000018</v>
      </c>
      <c r="J719" s="9">
        <v>5500</v>
      </c>
      <c r="K719" s="10">
        <f t="shared" si="4"/>
        <v>5225.0000000000009</v>
      </c>
      <c r="L719" s="10">
        <f t="shared" si="5"/>
        <v>1045.0000000000002</v>
      </c>
      <c r="M719" s="11">
        <v>0.2</v>
      </c>
      <c r="O719" s="16"/>
      <c r="P719" s="14"/>
      <c r="Q719" s="12"/>
      <c r="R719" s="13"/>
    </row>
    <row r="720" spans="1:18" ht="15.75" customHeight="1">
      <c r="A720" s="1"/>
      <c r="B720" s="6" t="s">
        <v>27</v>
      </c>
      <c r="C720" s="6">
        <v>1128299</v>
      </c>
      <c r="D720" s="7">
        <v>44532</v>
      </c>
      <c r="E720" s="6" t="s">
        <v>28</v>
      </c>
      <c r="F720" s="6" t="s">
        <v>44</v>
      </c>
      <c r="G720" s="6" t="s">
        <v>45</v>
      </c>
      <c r="H720" s="6" t="s">
        <v>17</v>
      </c>
      <c r="I720" s="8">
        <v>0.80000000000000016</v>
      </c>
      <c r="J720" s="9">
        <v>7500</v>
      </c>
      <c r="K720" s="10">
        <f t="shared" si="4"/>
        <v>6000.0000000000009</v>
      </c>
      <c r="L720" s="10">
        <f t="shared" si="5"/>
        <v>1800.0000000000002</v>
      </c>
      <c r="M720" s="11">
        <v>0.3</v>
      </c>
      <c r="O720" s="16"/>
      <c r="P720" s="14"/>
      <c r="Q720" s="12"/>
      <c r="R720" s="13"/>
    </row>
    <row r="721" spans="1:18" ht="15.75" customHeight="1">
      <c r="A721" s="1"/>
      <c r="B721" s="6" t="s">
        <v>27</v>
      </c>
      <c r="C721" s="6">
        <v>1128299</v>
      </c>
      <c r="D721" s="7">
        <v>44532</v>
      </c>
      <c r="E721" s="6" t="s">
        <v>28</v>
      </c>
      <c r="F721" s="6" t="s">
        <v>44</v>
      </c>
      <c r="G721" s="6" t="s">
        <v>45</v>
      </c>
      <c r="H721" s="6" t="s">
        <v>18</v>
      </c>
      <c r="I721" s="8">
        <v>0.8500000000000002</v>
      </c>
      <c r="J721" s="9">
        <v>7500</v>
      </c>
      <c r="K721" s="10">
        <f t="shared" si="4"/>
        <v>6375.0000000000018</v>
      </c>
      <c r="L721" s="10">
        <f t="shared" si="5"/>
        <v>1593.7500000000005</v>
      </c>
      <c r="M721" s="11">
        <v>0.25</v>
      </c>
      <c r="O721" s="16"/>
      <c r="P721" s="14"/>
      <c r="Q721" s="12"/>
      <c r="R721" s="13"/>
    </row>
    <row r="722" spans="1:18" ht="15.75" customHeight="1">
      <c r="A722" s="1"/>
      <c r="B722" s="6" t="s">
        <v>27</v>
      </c>
      <c r="C722" s="6">
        <v>1128299</v>
      </c>
      <c r="D722" s="7">
        <v>44532</v>
      </c>
      <c r="E722" s="6" t="s">
        <v>28</v>
      </c>
      <c r="F722" s="6" t="s">
        <v>44</v>
      </c>
      <c r="G722" s="6" t="s">
        <v>45</v>
      </c>
      <c r="H722" s="6" t="s">
        <v>19</v>
      </c>
      <c r="I722" s="8">
        <v>0.80000000000000016</v>
      </c>
      <c r="J722" s="9">
        <v>5500</v>
      </c>
      <c r="K722" s="10">
        <f t="shared" si="4"/>
        <v>4400.0000000000009</v>
      </c>
      <c r="L722" s="10">
        <f t="shared" si="5"/>
        <v>1100.0000000000002</v>
      </c>
      <c r="M722" s="11">
        <v>0.25</v>
      </c>
      <c r="O722" s="16"/>
      <c r="P722" s="14"/>
      <c r="Q722" s="12"/>
      <c r="R722" s="13"/>
    </row>
    <row r="723" spans="1:18" ht="15.75" customHeight="1">
      <c r="A723" s="1"/>
      <c r="B723" s="6" t="s">
        <v>27</v>
      </c>
      <c r="C723" s="6">
        <v>1128299</v>
      </c>
      <c r="D723" s="7">
        <v>44532</v>
      </c>
      <c r="E723" s="6" t="s">
        <v>28</v>
      </c>
      <c r="F723" s="6" t="s">
        <v>44</v>
      </c>
      <c r="G723" s="6" t="s">
        <v>45</v>
      </c>
      <c r="H723" s="6" t="s">
        <v>20</v>
      </c>
      <c r="I723" s="8">
        <v>0.80000000000000016</v>
      </c>
      <c r="J723" s="9">
        <v>5500</v>
      </c>
      <c r="K723" s="10">
        <f t="shared" si="4"/>
        <v>4400.0000000000009</v>
      </c>
      <c r="L723" s="10">
        <f t="shared" si="5"/>
        <v>1320.0000000000002</v>
      </c>
      <c r="M723" s="11">
        <v>0.3</v>
      </c>
      <c r="O723" s="16"/>
      <c r="P723" s="14"/>
      <c r="Q723" s="12"/>
      <c r="R723" s="13"/>
    </row>
    <row r="724" spans="1:18" ht="15.75" customHeight="1">
      <c r="A724" s="1"/>
      <c r="B724" s="6" t="s">
        <v>27</v>
      </c>
      <c r="C724" s="6">
        <v>1128299</v>
      </c>
      <c r="D724" s="7">
        <v>44532</v>
      </c>
      <c r="E724" s="6" t="s">
        <v>28</v>
      </c>
      <c r="F724" s="6" t="s">
        <v>44</v>
      </c>
      <c r="G724" s="6" t="s">
        <v>45</v>
      </c>
      <c r="H724" s="6" t="s">
        <v>21</v>
      </c>
      <c r="I724" s="8">
        <v>0.90000000000000013</v>
      </c>
      <c r="J724" s="9">
        <v>4750</v>
      </c>
      <c r="K724" s="10">
        <f t="shared" si="4"/>
        <v>4275.0000000000009</v>
      </c>
      <c r="L724" s="10">
        <f t="shared" si="5"/>
        <v>1068.7500000000002</v>
      </c>
      <c r="M724" s="11">
        <v>0.25</v>
      </c>
      <c r="O724" s="16"/>
      <c r="P724" s="14"/>
      <c r="Q724" s="12"/>
      <c r="R724" s="13"/>
    </row>
    <row r="725" spans="1:18" ht="15.75" customHeight="1">
      <c r="A725" s="1"/>
      <c r="B725" s="6" t="s">
        <v>27</v>
      </c>
      <c r="C725" s="6">
        <v>1128299</v>
      </c>
      <c r="D725" s="7">
        <v>44532</v>
      </c>
      <c r="E725" s="6" t="s">
        <v>28</v>
      </c>
      <c r="F725" s="6" t="s">
        <v>44</v>
      </c>
      <c r="G725" s="6" t="s">
        <v>45</v>
      </c>
      <c r="H725" s="6" t="s">
        <v>22</v>
      </c>
      <c r="I725" s="8">
        <v>0.95000000000000018</v>
      </c>
      <c r="J725" s="9">
        <v>5750</v>
      </c>
      <c r="K725" s="10">
        <f t="shared" si="4"/>
        <v>5462.5000000000009</v>
      </c>
      <c r="L725" s="10">
        <f t="shared" si="5"/>
        <v>1092.5000000000002</v>
      </c>
      <c r="M725" s="11">
        <v>0.2</v>
      </c>
      <c r="O725" s="16"/>
      <c r="P725" s="14"/>
      <c r="Q725" s="12"/>
      <c r="R725" s="13"/>
    </row>
    <row r="726" spans="1:18" ht="15.75" customHeight="1">
      <c r="A726" s="1" t="s">
        <v>39</v>
      </c>
      <c r="B726" s="6" t="s">
        <v>14</v>
      </c>
      <c r="C726" s="6">
        <v>1185732</v>
      </c>
      <c r="D726" s="7">
        <v>44208</v>
      </c>
      <c r="E726" s="6" t="s">
        <v>46</v>
      </c>
      <c r="F726" s="6" t="s">
        <v>47</v>
      </c>
      <c r="G726" s="6" t="s">
        <v>48</v>
      </c>
      <c r="H726" s="6" t="s">
        <v>17</v>
      </c>
      <c r="I726" s="8">
        <v>0.45</v>
      </c>
      <c r="J726" s="9">
        <v>10500</v>
      </c>
      <c r="K726" s="10">
        <f t="shared" si="4"/>
        <v>4725</v>
      </c>
      <c r="L726" s="10">
        <f t="shared" si="5"/>
        <v>2126.25</v>
      </c>
      <c r="M726" s="11">
        <v>0.45</v>
      </c>
      <c r="O726" s="12"/>
      <c r="P726" s="17">
        <f>Data!$I726+0.05</f>
        <v>0.5</v>
      </c>
      <c r="Q726" s="12"/>
      <c r="R726" s="13"/>
    </row>
    <row r="727" spans="1:18" ht="15.75" customHeight="1">
      <c r="A727" s="1"/>
      <c r="B727" s="6" t="s">
        <v>14</v>
      </c>
      <c r="C727" s="6">
        <v>1185732</v>
      </c>
      <c r="D727" s="7">
        <v>44208</v>
      </c>
      <c r="E727" s="6" t="s">
        <v>46</v>
      </c>
      <c r="F727" s="6" t="s">
        <v>47</v>
      </c>
      <c r="G727" s="6" t="s">
        <v>48</v>
      </c>
      <c r="H727" s="6" t="s">
        <v>18</v>
      </c>
      <c r="I727" s="8">
        <v>0.45</v>
      </c>
      <c r="J727" s="9">
        <v>8500</v>
      </c>
      <c r="K727" s="10">
        <f t="shared" si="4"/>
        <v>3825</v>
      </c>
      <c r="L727" s="10">
        <f t="shared" si="5"/>
        <v>1338.75</v>
      </c>
      <c r="M727" s="11">
        <v>0.35</v>
      </c>
      <c r="O727" s="12"/>
      <c r="P727" s="17">
        <f>Data!$I727+0.05</f>
        <v>0.5</v>
      </c>
      <c r="Q727" s="12"/>
      <c r="R727" s="13"/>
    </row>
    <row r="728" spans="1:18" ht="15.75" customHeight="1">
      <c r="A728" s="1"/>
      <c r="B728" s="6" t="s">
        <v>14</v>
      </c>
      <c r="C728" s="6">
        <v>1185732</v>
      </c>
      <c r="D728" s="7">
        <v>44208</v>
      </c>
      <c r="E728" s="6" t="s">
        <v>46</v>
      </c>
      <c r="F728" s="6" t="s">
        <v>47</v>
      </c>
      <c r="G728" s="6" t="s">
        <v>48</v>
      </c>
      <c r="H728" s="6" t="s">
        <v>19</v>
      </c>
      <c r="I728" s="8">
        <v>0.35000000000000003</v>
      </c>
      <c r="J728" s="9">
        <v>8500</v>
      </c>
      <c r="K728" s="10">
        <f t="shared" si="4"/>
        <v>2975.0000000000005</v>
      </c>
      <c r="L728" s="10">
        <f t="shared" si="5"/>
        <v>743.75000000000011</v>
      </c>
      <c r="M728" s="11">
        <v>0.25</v>
      </c>
      <c r="O728" s="12"/>
      <c r="P728" s="17">
        <f>Data!$I728+0.05</f>
        <v>0.4</v>
      </c>
      <c r="Q728" s="12"/>
      <c r="R728" s="13"/>
    </row>
    <row r="729" spans="1:18" ht="15.75" customHeight="1">
      <c r="A729" s="1"/>
      <c r="B729" s="6" t="s">
        <v>14</v>
      </c>
      <c r="C729" s="6">
        <v>1185732</v>
      </c>
      <c r="D729" s="7">
        <v>44208</v>
      </c>
      <c r="E729" s="6" t="s">
        <v>46</v>
      </c>
      <c r="F729" s="6" t="s">
        <v>47</v>
      </c>
      <c r="G729" s="6" t="s">
        <v>48</v>
      </c>
      <c r="H729" s="6" t="s">
        <v>20</v>
      </c>
      <c r="I729" s="8">
        <v>0.39999999999999997</v>
      </c>
      <c r="J729" s="9">
        <v>7000</v>
      </c>
      <c r="K729" s="10">
        <f t="shared" si="4"/>
        <v>2799.9999999999995</v>
      </c>
      <c r="L729" s="10">
        <f t="shared" si="5"/>
        <v>839.99999999999989</v>
      </c>
      <c r="M729" s="11">
        <v>0.3</v>
      </c>
      <c r="O729" s="12"/>
      <c r="P729" s="17">
        <f>Data!$I729+0.05</f>
        <v>0.44999999999999996</v>
      </c>
      <c r="Q729" s="12"/>
      <c r="R729" s="13"/>
    </row>
    <row r="730" spans="1:18" ht="15.75" customHeight="1">
      <c r="A730" s="1"/>
      <c r="B730" s="6" t="s">
        <v>14</v>
      </c>
      <c r="C730" s="6">
        <v>1185732</v>
      </c>
      <c r="D730" s="7">
        <v>44208</v>
      </c>
      <c r="E730" s="6" t="s">
        <v>46</v>
      </c>
      <c r="F730" s="6" t="s">
        <v>47</v>
      </c>
      <c r="G730" s="6" t="s">
        <v>48</v>
      </c>
      <c r="H730" s="6" t="s">
        <v>21</v>
      </c>
      <c r="I730" s="8">
        <v>0.55000000000000004</v>
      </c>
      <c r="J730" s="9">
        <v>7500</v>
      </c>
      <c r="K730" s="10">
        <f t="shared" si="4"/>
        <v>4125</v>
      </c>
      <c r="L730" s="10">
        <f t="shared" si="5"/>
        <v>1443.75</v>
      </c>
      <c r="M730" s="11">
        <v>0.35</v>
      </c>
      <c r="O730" s="12"/>
      <c r="P730" s="17">
        <f>Data!$I730+0.05</f>
        <v>0.60000000000000009</v>
      </c>
      <c r="Q730" s="12"/>
      <c r="R730" s="13"/>
    </row>
    <row r="731" spans="1:18" ht="15.75" customHeight="1">
      <c r="A731" s="1"/>
      <c r="B731" s="6" t="s">
        <v>14</v>
      </c>
      <c r="C731" s="6">
        <v>1185732</v>
      </c>
      <c r="D731" s="7">
        <v>44208</v>
      </c>
      <c r="E731" s="6" t="s">
        <v>46</v>
      </c>
      <c r="F731" s="6" t="s">
        <v>47</v>
      </c>
      <c r="G731" s="6" t="s">
        <v>48</v>
      </c>
      <c r="H731" s="6" t="s">
        <v>22</v>
      </c>
      <c r="I731" s="8">
        <v>0.45</v>
      </c>
      <c r="J731" s="9">
        <v>8500</v>
      </c>
      <c r="K731" s="10">
        <f t="shared" si="4"/>
        <v>3825</v>
      </c>
      <c r="L731" s="10">
        <f t="shared" si="5"/>
        <v>1912.5</v>
      </c>
      <c r="M731" s="11">
        <v>0.5</v>
      </c>
      <c r="O731" s="12"/>
      <c r="P731" s="17">
        <f>Data!$I731+0.05</f>
        <v>0.5</v>
      </c>
      <c r="Q731" s="12"/>
      <c r="R731" s="13"/>
    </row>
    <row r="732" spans="1:18" ht="15.75" customHeight="1">
      <c r="A732" s="1"/>
      <c r="B732" s="6" t="s">
        <v>14</v>
      </c>
      <c r="C732" s="6">
        <v>1185732</v>
      </c>
      <c r="D732" s="7">
        <v>44237</v>
      </c>
      <c r="E732" s="6" t="s">
        <v>46</v>
      </c>
      <c r="F732" s="6" t="s">
        <v>47</v>
      </c>
      <c r="G732" s="6" t="s">
        <v>48</v>
      </c>
      <c r="H732" s="6" t="s">
        <v>17</v>
      </c>
      <c r="I732" s="8">
        <v>0.45</v>
      </c>
      <c r="J732" s="9">
        <v>11000</v>
      </c>
      <c r="K732" s="10">
        <f t="shared" si="4"/>
        <v>4950</v>
      </c>
      <c r="L732" s="10">
        <f t="shared" si="5"/>
        <v>2227.5</v>
      </c>
      <c r="M732" s="11">
        <v>0.45</v>
      </c>
      <c r="O732" s="12"/>
      <c r="P732" s="17">
        <f>Data!$I732+0.05</f>
        <v>0.5</v>
      </c>
      <c r="Q732" s="12"/>
      <c r="R732" s="13"/>
    </row>
    <row r="733" spans="1:18" ht="15.75" customHeight="1">
      <c r="A733" s="1"/>
      <c r="B733" s="6" t="s">
        <v>14</v>
      </c>
      <c r="C733" s="6">
        <v>1185732</v>
      </c>
      <c r="D733" s="7">
        <v>44237</v>
      </c>
      <c r="E733" s="6" t="s">
        <v>46</v>
      </c>
      <c r="F733" s="6" t="s">
        <v>47</v>
      </c>
      <c r="G733" s="6" t="s">
        <v>48</v>
      </c>
      <c r="H733" s="6" t="s">
        <v>18</v>
      </c>
      <c r="I733" s="8">
        <v>0.45</v>
      </c>
      <c r="J733" s="9">
        <v>7500</v>
      </c>
      <c r="K733" s="10">
        <f t="shared" si="4"/>
        <v>3375</v>
      </c>
      <c r="L733" s="10">
        <f t="shared" si="5"/>
        <v>1181.25</v>
      </c>
      <c r="M733" s="11">
        <v>0.35</v>
      </c>
      <c r="O733" s="12"/>
      <c r="P733" s="17">
        <f>Data!$I733+0.05</f>
        <v>0.5</v>
      </c>
      <c r="Q733" s="12"/>
      <c r="R733" s="13"/>
    </row>
    <row r="734" spans="1:18" ht="15.75" customHeight="1">
      <c r="A734" s="1"/>
      <c r="B734" s="6" t="s">
        <v>14</v>
      </c>
      <c r="C734" s="6">
        <v>1185732</v>
      </c>
      <c r="D734" s="7">
        <v>44237</v>
      </c>
      <c r="E734" s="6" t="s">
        <v>46</v>
      </c>
      <c r="F734" s="6" t="s">
        <v>47</v>
      </c>
      <c r="G734" s="6" t="s">
        <v>48</v>
      </c>
      <c r="H734" s="6" t="s">
        <v>19</v>
      </c>
      <c r="I734" s="8">
        <v>0.35000000000000003</v>
      </c>
      <c r="J734" s="9">
        <v>8000</v>
      </c>
      <c r="K734" s="10">
        <f t="shared" si="4"/>
        <v>2800.0000000000005</v>
      </c>
      <c r="L734" s="10">
        <f t="shared" si="5"/>
        <v>700.00000000000011</v>
      </c>
      <c r="M734" s="11">
        <v>0.25</v>
      </c>
      <c r="O734" s="12"/>
      <c r="P734" s="17">
        <f>Data!$I734+0.05</f>
        <v>0.4</v>
      </c>
      <c r="Q734" s="12"/>
      <c r="R734" s="13"/>
    </row>
    <row r="735" spans="1:18" ht="15.75" customHeight="1">
      <c r="A735" s="1"/>
      <c r="B735" s="6" t="s">
        <v>14</v>
      </c>
      <c r="C735" s="6">
        <v>1185732</v>
      </c>
      <c r="D735" s="7">
        <v>44237</v>
      </c>
      <c r="E735" s="6" t="s">
        <v>46</v>
      </c>
      <c r="F735" s="6" t="s">
        <v>47</v>
      </c>
      <c r="G735" s="6" t="s">
        <v>48</v>
      </c>
      <c r="H735" s="6" t="s">
        <v>20</v>
      </c>
      <c r="I735" s="8">
        <v>0.39999999999999997</v>
      </c>
      <c r="J735" s="9">
        <v>6750</v>
      </c>
      <c r="K735" s="10">
        <f t="shared" si="4"/>
        <v>2700</v>
      </c>
      <c r="L735" s="10">
        <f t="shared" si="5"/>
        <v>810</v>
      </c>
      <c r="M735" s="11">
        <v>0.3</v>
      </c>
      <c r="O735" s="12"/>
      <c r="P735" s="17">
        <f>Data!$I735+0.05</f>
        <v>0.44999999999999996</v>
      </c>
      <c r="Q735" s="12"/>
      <c r="R735" s="13"/>
    </row>
    <row r="736" spans="1:18" ht="15.75" customHeight="1">
      <c r="A736" s="1"/>
      <c r="B736" s="6" t="s">
        <v>14</v>
      </c>
      <c r="C736" s="6">
        <v>1185732</v>
      </c>
      <c r="D736" s="7">
        <v>44237</v>
      </c>
      <c r="E736" s="6" t="s">
        <v>46</v>
      </c>
      <c r="F736" s="6" t="s">
        <v>47</v>
      </c>
      <c r="G736" s="6" t="s">
        <v>48</v>
      </c>
      <c r="H736" s="6" t="s">
        <v>21</v>
      </c>
      <c r="I736" s="8">
        <v>0.55000000000000004</v>
      </c>
      <c r="J736" s="9">
        <v>7500</v>
      </c>
      <c r="K736" s="10">
        <f t="shared" si="4"/>
        <v>4125</v>
      </c>
      <c r="L736" s="10">
        <f t="shared" si="5"/>
        <v>1443.75</v>
      </c>
      <c r="M736" s="11">
        <v>0.35</v>
      </c>
      <c r="O736" s="12"/>
      <c r="P736" s="17">
        <f>Data!$I736+0.05</f>
        <v>0.60000000000000009</v>
      </c>
      <c r="Q736" s="12"/>
      <c r="R736" s="13"/>
    </row>
    <row r="737" spans="1:18" ht="15.75" customHeight="1">
      <c r="A737" s="1"/>
      <c r="B737" s="6" t="s">
        <v>14</v>
      </c>
      <c r="C737" s="6">
        <v>1185732</v>
      </c>
      <c r="D737" s="7">
        <v>44237</v>
      </c>
      <c r="E737" s="6" t="s">
        <v>46</v>
      </c>
      <c r="F737" s="6" t="s">
        <v>47</v>
      </c>
      <c r="G737" s="6" t="s">
        <v>48</v>
      </c>
      <c r="H737" s="6" t="s">
        <v>22</v>
      </c>
      <c r="I737" s="8">
        <v>0.45</v>
      </c>
      <c r="J737" s="9">
        <v>8500</v>
      </c>
      <c r="K737" s="10">
        <f t="shared" si="4"/>
        <v>3825</v>
      </c>
      <c r="L737" s="10">
        <f t="shared" si="5"/>
        <v>1912.5</v>
      </c>
      <c r="M737" s="11">
        <v>0.5</v>
      </c>
      <c r="O737" s="12"/>
      <c r="P737" s="17">
        <f>Data!$I737+0.05</f>
        <v>0.5</v>
      </c>
      <c r="Q737" s="12"/>
      <c r="R737" s="13"/>
    </row>
    <row r="738" spans="1:18" ht="15.75" customHeight="1">
      <c r="A738" s="1"/>
      <c r="B738" s="6" t="s">
        <v>14</v>
      </c>
      <c r="C738" s="6">
        <v>1185732</v>
      </c>
      <c r="D738" s="7">
        <v>44263</v>
      </c>
      <c r="E738" s="6" t="s">
        <v>46</v>
      </c>
      <c r="F738" s="6" t="s">
        <v>47</v>
      </c>
      <c r="G738" s="6" t="s">
        <v>48</v>
      </c>
      <c r="H738" s="6" t="s">
        <v>17</v>
      </c>
      <c r="I738" s="8">
        <v>0.45</v>
      </c>
      <c r="J738" s="9">
        <v>10700</v>
      </c>
      <c r="K738" s="10">
        <f t="shared" si="4"/>
        <v>4815</v>
      </c>
      <c r="L738" s="10">
        <f t="shared" si="5"/>
        <v>2166.75</v>
      </c>
      <c r="M738" s="11">
        <v>0.45</v>
      </c>
      <c r="O738" s="12"/>
      <c r="P738" s="17">
        <f>Data!$I738+0.05</f>
        <v>0.5</v>
      </c>
      <c r="Q738" s="12"/>
      <c r="R738" s="13"/>
    </row>
    <row r="739" spans="1:18" ht="15.75" customHeight="1">
      <c r="A739" s="1"/>
      <c r="B739" s="6" t="s">
        <v>14</v>
      </c>
      <c r="C739" s="6">
        <v>1185732</v>
      </c>
      <c r="D739" s="7">
        <v>44263</v>
      </c>
      <c r="E739" s="6" t="s">
        <v>46</v>
      </c>
      <c r="F739" s="6" t="s">
        <v>47</v>
      </c>
      <c r="G739" s="6" t="s">
        <v>48</v>
      </c>
      <c r="H739" s="6" t="s">
        <v>18</v>
      </c>
      <c r="I739" s="8">
        <v>0.45</v>
      </c>
      <c r="J739" s="9">
        <v>7500</v>
      </c>
      <c r="K739" s="10">
        <f t="shared" si="4"/>
        <v>3375</v>
      </c>
      <c r="L739" s="10">
        <f t="shared" si="5"/>
        <v>1181.25</v>
      </c>
      <c r="M739" s="11">
        <v>0.35</v>
      </c>
      <c r="O739" s="12"/>
      <c r="P739" s="17">
        <f>Data!$I739+0.05</f>
        <v>0.5</v>
      </c>
      <c r="Q739" s="12"/>
      <c r="R739" s="13"/>
    </row>
    <row r="740" spans="1:18" ht="15.75" customHeight="1">
      <c r="A740" s="1"/>
      <c r="B740" s="6" t="s">
        <v>14</v>
      </c>
      <c r="C740" s="6">
        <v>1185732</v>
      </c>
      <c r="D740" s="7">
        <v>44263</v>
      </c>
      <c r="E740" s="6" t="s">
        <v>46</v>
      </c>
      <c r="F740" s="6" t="s">
        <v>47</v>
      </c>
      <c r="G740" s="6" t="s">
        <v>48</v>
      </c>
      <c r="H740" s="6" t="s">
        <v>19</v>
      </c>
      <c r="I740" s="8">
        <v>0.35000000000000003</v>
      </c>
      <c r="J740" s="9">
        <v>7750</v>
      </c>
      <c r="K740" s="10">
        <f t="shared" si="4"/>
        <v>2712.5000000000005</v>
      </c>
      <c r="L740" s="10">
        <f t="shared" si="5"/>
        <v>678.12500000000011</v>
      </c>
      <c r="M740" s="11">
        <v>0.25</v>
      </c>
      <c r="O740" s="12"/>
      <c r="P740" s="17">
        <f>Data!$I740+0.05</f>
        <v>0.4</v>
      </c>
      <c r="Q740" s="12"/>
      <c r="R740" s="13"/>
    </row>
    <row r="741" spans="1:18" ht="15.75" customHeight="1">
      <c r="A741" s="1"/>
      <c r="B741" s="6" t="s">
        <v>14</v>
      </c>
      <c r="C741" s="6">
        <v>1185732</v>
      </c>
      <c r="D741" s="7">
        <v>44263</v>
      </c>
      <c r="E741" s="6" t="s">
        <v>46</v>
      </c>
      <c r="F741" s="6" t="s">
        <v>47</v>
      </c>
      <c r="G741" s="6" t="s">
        <v>48</v>
      </c>
      <c r="H741" s="6" t="s">
        <v>20</v>
      </c>
      <c r="I741" s="8">
        <v>0.39999999999999997</v>
      </c>
      <c r="J741" s="9">
        <v>6250</v>
      </c>
      <c r="K741" s="10">
        <f t="shared" si="4"/>
        <v>2500</v>
      </c>
      <c r="L741" s="10">
        <f t="shared" si="5"/>
        <v>750</v>
      </c>
      <c r="M741" s="11">
        <v>0.3</v>
      </c>
      <c r="O741" s="12"/>
      <c r="P741" s="17">
        <f>Data!$I741+0.05</f>
        <v>0.44999999999999996</v>
      </c>
      <c r="Q741" s="12"/>
      <c r="R741" s="13"/>
    </row>
    <row r="742" spans="1:18" ht="15.75" customHeight="1">
      <c r="A742" s="1"/>
      <c r="B742" s="6" t="s">
        <v>14</v>
      </c>
      <c r="C742" s="6">
        <v>1185732</v>
      </c>
      <c r="D742" s="7">
        <v>44263</v>
      </c>
      <c r="E742" s="6" t="s">
        <v>46</v>
      </c>
      <c r="F742" s="6" t="s">
        <v>47</v>
      </c>
      <c r="G742" s="6" t="s">
        <v>48</v>
      </c>
      <c r="H742" s="6" t="s">
        <v>21</v>
      </c>
      <c r="I742" s="8">
        <v>0.55000000000000004</v>
      </c>
      <c r="J742" s="9">
        <v>6750</v>
      </c>
      <c r="K742" s="10">
        <f t="shared" si="4"/>
        <v>3712.5000000000005</v>
      </c>
      <c r="L742" s="10">
        <f t="shared" si="5"/>
        <v>1299.375</v>
      </c>
      <c r="M742" s="11">
        <v>0.35</v>
      </c>
      <c r="O742" s="12"/>
      <c r="P742" s="17">
        <f>Data!$I742+0.05</f>
        <v>0.60000000000000009</v>
      </c>
      <c r="Q742" s="12"/>
      <c r="R742" s="13"/>
    </row>
    <row r="743" spans="1:18" ht="15.75" customHeight="1">
      <c r="A743" s="1"/>
      <c r="B743" s="6" t="s">
        <v>14</v>
      </c>
      <c r="C743" s="6">
        <v>1185732</v>
      </c>
      <c r="D743" s="7">
        <v>44263</v>
      </c>
      <c r="E743" s="6" t="s">
        <v>46</v>
      </c>
      <c r="F743" s="6" t="s">
        <v>47</v>
      </c>
      <c r="G743" s="6" t="s">
        <v>48</v>
      </c>
      <c r="H743" s="6" t="s">
        <v>22</v>
      </c>
      <c r="I743" s="8">
        <v>0.45</v>
      </c>
      <c r="J743" s="9">
        <v>7750</v>
      </c>
      <c r="K743" s="10">
        <f t="shared" si="4"/>
        <v>3487.5</v>
      </c>
      <c r="L743" s="10">
        <f t="shared" si="5"/>
        <v>1743.75</v>
      </c>
      <c r="M743" s="11">
        <v>0.5</v>
      </c>
      <c r="O743" s="12"/>
      <c r="P743" s="17">
        <f>Data!$I743+0.05</f>
        <v>0.5</v>
      </c>
      <c r="Q743" s="12"/>
      <c r="R743" s="13"/>
    </row>
    <row r="744" spans="1:18" ht="15.75" customHeight="1">
      <c r="A744" s="1"/>
      <c r="B744" s="6" t="s">
        <v>14</v>
      </c>
      <c r="C744" s="6">
        <v>1185732</v>
      </c>
      <c r="D744" s="7">
        <v>44295</v>
      </c>
      <c r="E744" s="6" t="s">
        <v>46</v>
      </c>
      <c r="F744" s="6" t="s">
        <v>47</v>
      </c>
      <c r="G744" s="6" t="s">
        <v>48</v>
      </c>
      <c r="H744" s="6" t="s">
        <v>17</v>
      </c>
      <c r="I744" s="8">
        <v>0.45</v>
      </c>
      <c r="J744" s="9">
        <v>10250</v>
      </c>
      <c r="K744" s="10">
        <f t="shared" si="4"/>
        <v>4612.5</v>
      </c>
      <c r="L744" s="10">
        <f t="shared" si="5"/>
        <v>2075.625</v>
      </c>
      <c r="M744" s="11">
        <v>0.45</v>
      </c>
      <c r="O744" s="12"/>
      <c r="P744" s="17">
        <f>Data!$I744+0.05</f>
        <v>0.5</v>
      </c>
      <c r="Q744" s="12"/>
      <c r="R744" s="13"/>
    </row>
    <row r="745" spans="1:18" ht="15.75" customHeight="1">
      <c r="A745" s="1"/>
      <c r="B745" s="6" t="s">
        <v>14</v>
      </c>
      <c r="C745" s="6">
        <v>1185732</v>
      </c>
      <c r="D745" s="7">
        <v>44295</v>
      </c>
      <c r="E745" s="6" t="s">
        <v>46</v>
      </c>
      <c r="F745" s="6" t="s">
        <v>47</v>
      </c>
      <c r="G745" s="6" t="s">
        <v>48</v>
      </c>
      <c r="H745" s="6" t="s">
        <v>18</v>
      </c>
      <c r="I745" s="8">
        <v>0.45</v>
      </c>
      <c r="J745" s="9">
        <v>7250</v>
      </c>
      <c r="K745" s="10">
        <f t="shared" si="4"/>
        <v>3262.5</v>
      </c>
      <c r="L745" s="10">
        <f t="shared" si="5"/>
        <v>1141.875</v>
      </c>
      <c r="M745" s="11">
        <v>0.35</v>
      </c>
      <c r="O745" s="12"/>
      <c r="P745" s="17">
        <f>Data!$I745+0.05</f>
        <v>0.5</v>
      </c>
      <c r="Q745" s="12"/>
      <c r="R745" s="13"/>
    </row>
    <row r="746" spans="1:18" ht="15.75" customHeight="1">
      <c r="A746" s="1"/>
      <c r="B746" s="6" t="s">
        <v>14</v>
      </c>
      <c r="C746" s="6">
        <v>1185732</v>
      </c>
      <c r="D746" s="7">
        <v>44295</v>
      </c>
      <c r="E746" s="6" t="s">
        <v>46</v>
      </c>
      <c r="F746" s="6" t="s">
        <v>47</v>
      </c>
      <c r="G746" s="6" t="s">
        <v>48</v>
      </c>
      <c r="H746" s="6" t="s">
        <v>19</v>
      </c>
      <c r="I746" s="8">
        <v>0.35000000000000003</v>
      </c>
      <c r="J746" s="9">
        <v>7250</v>
      </c>
      <c r="K746" s="10">
        <f t="shared" si="4"/>
        <v>2537.5000000000005</v>
      </c>
      <c r="L746" s="10">
        <f t="shared" si="5"/>
        <v>634.37500000000011</v>
      </c>
      <c r="M746" s="11">
        <v>0.25</v>
      </c>
      <c r="O746" s="12"/>
      <c r="P746" s="17">
        <f>Data!$I746+0.05</f>
        <v>0.4</v>
      </c>
      <c r="Q746" s="12"/>
      <c r="R746" s="13"/>
    </row>
    <row r="747" spans="1:18" ht="15.75" customHeight="1">
      <c r="A747" s="1"/>
      <c r="B747" s="6" t="s">
        <v>14</v>
      </c>
      <c r="C747" s="6">
        <v>1185732</v>
      </c>
      <c r="D747" s="7">
        <v>44295</v>
      </c>
      <c r="E747" s="6" t="s">
        <v>46</v>
      </c>
      <c r="F747" s="6" t="s">
        <v>47</v>
      </c>
      <c r="G747" s="6" t="s">
        <v>48</v>
      </c>
      <c r="H747" s="6" t="s">
        <v>20</v>
      </c>
      <c r="I747" s="8">
        <v>0.39999999999999997</v>
      </c>
      <c r="J747" s="9">
        <v>6500</v>
      </c>
      <c r="K747" s="10">
        <f t="shared" si="4"/>
        <v>2600</v>
      </c>
      <c r="L747" s="10">
        <f t="shared" si="5"/>
        <v>780</v>
      </c>
      <c r="M747" s="11">
        <v>0.3</v>
      </c>
      <c r="O747" s="12"/>
      <c r="P747" s="17">
        <f>Data!$I747+0.05</f>
        <v>0.44999999999999996</v>
      </c>
      <c r="Q747" s="12"/>
      <c r="R747" s="13"/>
    </row>
    <row r="748" spans="1:18" ht="15.75" customHeight="1">
      <c r="A748" s="1"/>
      <c r="B748" s="6" t="s">
        <v>14</v>
      </c>
      <c r="C748" s="6">
        <v>1185732</v>
      </c>
      <c r="D748" s="7">
        <v>44295</v>
      </c>
      <c r="E748" s="6" t="s">
        <v>46</v>
      </c>
      <c r="F748" s="6" t="s">
        <v>47</v>
      </c>
      <c r="G748" s="6" t="s">
        <v>48</v>
      </c>
      <c r="H748" s="6" t="s">
        <v>21</v>
      </c>
      <c r="I748" s="8">
        <v>0.55000000000000004</v>
      </c>
      <c r="J748" s="9">
        <v>6750</v>
      </c>
      <c r="K748" s="10">
        <f t="shared" si="4"/>
        <v>3712.5000000000005</v>
      </c>
      <c r="L748" s="10">
        <f t="shared" si="5"/>
        <v>1299.375</v>
      </c>
      <c r="M748" s="11">
        <v>0.35</v>
      </c>
      <c r="O748" s="12"/>
      <c r="P748" s="17">
        <f>Data!$I748+0.05</f>
        <v>0.60000000000000009</v>
      </c>
      <c r="Q748" s="12"/>
      <c r="R748" s="13"/>
    </row>
    <row r="749" spans="1:18" ht="15.75" customHeight="1">
      <c r="A749" s="1"/>
      <c r="B749" s="6" t="s">
        <v>14</v>
      </c>
      <c r="C749" s="6">
        <v>1185732</v>
      </c>
      <c r="D749" s="7">
        <v>44295</v>
      </c>
      <c r="E749" s="6" t="s">
        <v>46</v>
      </c>
      <c r="F749" s="6" t="s">
        <v>47</v>
      </c>
      <c r="G749" s="6" t="s">
        <v>48</v>
      </c>
      <c r="H749" s="6" t="s">
        <v>22</v>
      </c>
      <c r="I749" s="8">
        <v>0.45</v>
      </c>
      <c r="J749" s="9">
        <v>8000</v>
      </c>
      <c r="K749" s="10">
        <f t="shared" si="4"/>
        <v>3600</v>
      </c>
      <c r="L749" s="10">
        <f t="shared" si="5"/>
        <v>1800</v>
      </c>
      <c r="M749" s="11">
        <v>0.5</v>
      </c>
      <c r="O749" s="12"/>
      <c r="P749" s="17">
        <f>Data!$I749+0.05</f>
        <v>0.5</v>
      </c>
      <c r="Q749" s="12"/>
      <c r="R749" s="13"/>
    </row>
    <row r="750" spans="1:18" ht="15.75" customHeight="1">
      <c r="A750" s="1"/>
      <c r="B750" s="6" t="s">
        <v>14</v>
      </c>
      <c r="C750" s="6">
        <v>1185732</v>
      </c>
      <c r="D750" s="7">
        <v>44324</v>
      </c>
      <c r="E750" s="6" t="s">
        <v>46</v>
      </c>
      <c r="F750" s="6" t="s">
        <v>47</v>
      </c>
      <c r="G750" s="6" t="s">
        <v>48</v>
      </c>
      <c r="H750" s="6" t="s">
        <v>17</v>
      </c>
      <c r="I750" s="8">
        <v>0.55000000000000004</v>
      </c>
      <c r="J750" s="9">
        <v>10700</v>
      </c>
      <c r="K750" s="10">
        <f t="shared" si="4"/>
        <v>5885.0000000000009</v>
      </c>
      <c r="L750" s="10">
        <f t="shared" si="5"/>
        <v>2648.2500000000005</v>
      </c>
      <c r="M750" s="11">
        <v>0.45</v>
      </c>
      <c r="O750" s="12"/>
      <c r="P750" s="17">
        <f>Data!$I750+0.05</f>
        <v>0.60000000000000009</v>
      </c>
      <c r="Q750" s="12"/>
      <c r="R750" s="13"/>
    </row>
    <row r="751" spans="1:18" ht="15.75" customHeight="1">
      <c r="A751" s="1"/>
      <c r="B751" s="6" t="s">
        <v>14</v>
      </c>
      <c r="C751" s="6">
        <v>1185732</v>
      </c>
      <c r="D751" s="7">
        <v>44324</v>
      </c>
      <c r="E751" s="6" t="s">
        <v>46</v>
      </c>
      <c r="F751" s="6" t="s">
        <v>47</v>
      </c>
      <c r="G751" s="6" t="s">
        <v>48</v>
      </c>
      <c r="H751" s="6" t="s">
        <v>18</v>
      </c>
      <c r="I751" s="8">
        <v>0.55000000000000004</v>
      </c>
      <c r="J751" s="9">
        <v>7750</v>
      </c>
      <c r="K751" s="10">
        <f t="shared" si="4"/>
        <v>4262.5</v>
      </c>
      <c r="L751" s="10">
        <f t="shared" si="5"/>
        <v>1491.875</v>
      </c>
      <c r="M751" s="11">
        <v>0.35</v>
      </c>
      <c r="O751" s="12"/>
      <c r="P751" s="17">
        <f>Data!$I751+0.05</f>
        <v>0.60000000000000009</v>
      </c>
      <c r="Q751" s="12"/>
      <c r="R751" s="13"/>
    </row>
    <row r="752" spans="1:18" ht="15.75" customHeight="1">
      <c r="A752" s="1"/>
      <c r="B752" s="6" t="s">
        <v>14</v>
      </c>
      <c r="C752" s="6">
        <v>1185732</v>
      </c>
      <c r="D752" s="7">
        <v>44324</v>
      </c>
      <c r="E752" s="6" t="s">
        <v>46</v>
      </c>
      <c r="F752" s="6" t="s">
        <v>47</v>
      </c>
      <c r="G752" s="6" t="s">
        <v>48</v>
      </c>
      <c r="H752" s="6" t="s">
        <v>19</v>
      </c>
      <c r="I752" s="8">
        <v>0.5</v>
      </c>
      <c r="J752" s="9">
        <v>7500</v>
      </c>
      <c r="K752" s="10">
        <f t="shared" si="4"/>
        <v>3750</v>
      </c>
      <c r="L752" s="10">
        <f t="shared" si="5"/>
        <v>937.5</v>
      </c>
      <c r="M752" s="11">
        <v>0.25</v>
      </c>
      <c r="O752" s="12"/>
      <c r="P752" s="17">
        <f>Data!$I752+0.05</f>
        <v>0.55000000000000004</v>
      </c>
      <c r="Q752" s="12"/>
      <c r="R752" s="13"/>
    </row>
    <row r="753" spans="1:18" ht="15.75" customHeight="1">
      <c r="A753" s="1"/>
      <c r="B753" s="6" t="s">
        <v>14</v>
      </c>
      <c r="C753" s="6">
        <v>1185732</v>
      </c>
      <c r="D753" s="7">
        <v>44324</v>
      </c>
      <c r="E753" s="6" t="s">
        <v>46</v>
      </c>
      <c r="F753" s="6" t="s">
        <v>47</v>
      </c>
      <c r="G753" s="6" t="s">
        <v>48</v>
      </c>
      <c r="H753" s="6" t="s">
        <v>20</v>
      </c>
      <c r="I753" s="8">
        <v>0.5</v>
      </c>
      <c r="J753" s="9">
        <v>7000</v>
      </c>
      <c r="K753" s="10">
        <f t="shared" si="4"/>
        <v>3500</v>
      </c>
      <c r="L753" s="10">
        <f t="shared" si="5"/>
        <v>1050</v>
      </c>
      <c r="M753" s="11">
        <v>0.3</v>
      </c>
      <c r="O753" s="12"/>
      <c r="P753" s="17">
        <f>Data!$I753+0.05</f>
        <v>0.55000000000000004</v>
      </c>
      <c r="Q753" s="12"/>
      <c r="R753" s="13"/>
    </row>
    <row r="754" spans="1:18" ht="15.75" customHeight="1">
      <c r="A754" s="1"/>
      <c r="B754" s="6" t="s">
        <v>14</v>
      </c>
      <c r="C754" s="6">
        <v>1185732</v>
      </c>
      <c r="D754" s="7">
        <v>44324</v>
      </c>
      <c r="E754" s="6" t="s">
        <v>46</v>
      </c>
      <c r="F754" s="6" t="s">
        <v>47</v>
      </c>
      <c r="G754" s="6" t="s">
        <v>48</v>
      </c>
      <c r="H754" s="6" t="s">
        <v>21</v>
      </c>
      <c r="I754" s="8">
        <v>0.6</v>
      </c>
      <c r="J754" s="9">
        <v>7250</v>
      </c>
      <c r="K754" s="10">
        <f t="shared" si="4"/>
        <v>4350</v>
      </c>
      <c r="L754" s="10">
        <f t="shared" si="5"/>
        <v>1522.5</v>
      </c>
      <c r="M754" s="11">
        <v>0.35</v>
      </c>
      <c r="O754" s="12"/>
      <c r="P754" s="17">
        <f>Data!$I754+0.05</f>
        <v>0.65</v>
      </c>
      <c r="Q754" s="12"/>
      <c r="R754" s="13"/>
    </row>
    <row r="755" spans="1:18" ht="15.75" customHeight="1">
      <c r="A755" s="1"/>
      <c r="B755" s="6" t="s">
        <v>14</v>
      </c>
      <c r="C755" s="6">
        <v>1185732</v>
      </c>
      <c r="D755" s="7">
        <v>44324</v>
      </c>
      <c r="E755" s="6" t="s">
        <v>46</v>
      </c>
      <c r="F755" s="6" t="s">
        <v>47</v>
      </c>
      <c r="G755" s="6" t="s">
        <v>48</v>
      </c>
      <c r="H755" s="6" t="s">
        <v>22</v>
      </c>
      <c r="I755" s="8">
        <v>0.65</v>
      </c>
      <c r="J755" s="9">
        <v>8250</v>
      </c>
      <c r="K755" s="10">
        <f t="shared" si="4"/>
        <v>5362.5</v>
      </c>
      <c r="L755" s="10">
        <f t="shared" si="5"/>
        <v>2681.25</v>
      </c>
      <c r="M755" s="11">
        <v>0.5</v>
      </c>
      <c r="O755" s="12"/>
      <c r="P755" s="17">
        <f>Data!$I755+0.05</f>
        <v>0.70000000000000007</v>
      </c>
      <c r="Q755" s="12"/>
      <c r="R755" s="13"/>
    </row>
    <row r="756" spans="1:18" ht="15.75" customHeight="1">
      <c r="A756" s="1"/>
      <c r="B756" s="6" t="s">
        <v>14</v>
      </c>
      <c r="C756" s="6">
        <v>1185732</v>
      </c>
      <c r="D756" s="7">
        <v>44357</v>
      </c>
      <c r="E756" s="6" t="s">
        <v>46</v>
      </c>
      <c r="F756" s="6" t="s">
        <v>47</v>
      </c>
      <c r="G756" s="6" t="s">
        <v>48</v>
      </c>
      <c r="H756" s="6" t="s">
        <v>17</v>
      </c>
      <c r="I756" s="8">
        <v>0.6</v>
      </c>
      <c r="J756" s="9">
        <v>10750</v>
      </c>
      <c r="K756" s="10">
        <f t="shared" si="4"/>
        <v>6450</v>
      </c>
      <c r="L756" s="10">
        <f t="shared" si="5"/>
        <v>2902.5</v>
      </c>
      <c r="M756" s="11">
        <v>0.45</v>
      </c>
      <c r="O756" s="12"/>
      <c r="P756" s="17">
        <f>Data!$I756+0.05</f>
        <v>0.65</v>
      </c>
      <c r="Q756" s="12"/>
      <c r="R756" s="13"/>
    </row>
    <row r="757" spans="1:18" ht="15.75" customHeight="1">
      <c r="A757" s="1"/>
      <c r="B757" s="6" t="s">
        <v>14</v>
      </c>
      <c r="C757" s="6">
        <v>1185732</v>
      </c>
      <c r="D757" s="7">
        <v>44357</v>
      </c>
      <c r="E757" s="6" t="s">
        <v>46</v>
      </c>
      <c r="F757" s="6" t="s">
        <v>47</v>
      </c>
      <c r="G757" s="6" t="s">
        <v>48</v>
      </c>
      <c r="H757" s="6" t="s">
        <v>18</v>
      </c>
      <c r="I757" s="8">
        <v>0.55000000000000004</v>
      </c>
      <c r="J757" s="9">
        <v>8250</v>
      </c>
      <c r="K757" s="10">
        <f t="shared" si="4"/>
        <v>4537.5</v>
      </c>
      <c r="L757" s="10">
        <f t="shared" si="5"/>
        <v>1588.125</v>
      </c>
      <c r="M757" s="11">
        <v>0.35</v>
      </c>
      <c r="O757" s="12"/>
      <c r="P757" s="17">
        <f>Data!$I757+0.05</f>
        <v>0.60000000000000009</v>
      </c>
      <c r="Q757" s="12"/>
      <c r="R757" s="13"/>
    </row>
    <row r="758" spans="1:18" ht="15.75" customHeight="1">
      <c r="A758" s="1"/>
      <c r="B758" s="6" t="s">
        <v>14</v>
      </c>
      <c r="C758" s="6">
        <v>1185732</v>
      </c>
      <c r="D758" s="7">
        <v>44357</v>
      </c>
      <c r="E758" s="6" t="s">
        <v>46</v>
      </c>
      <c r="F758" s="6" t="s">
        <v>47</v>
      </c>
      <c r="G758" s="6" t="s">
        <v>48</v>
      </c>
      <c r="H758" s="6" t="s">
        <v>19</v>
      </c>
      <c r="I758" s="8">
        <v>0.5</v>
      </c>
      <c r="J758" s="9">
        <v>8000</v>
      </c>
      <c r="K758" s="10">
        <f t="shared" si="4"/>
        <v>4000</v>
      </c>
      <c r="L758" s="10">
        <f t="shared" si="5"/>
        <v>1000</v>
      </c>
      <c r="M758" s="11">
        <v>0.25</v>
      </c>
      <c r="O758" s="12"/>
      <c r="P758" s="17">
        <f>Data!$I758+0.05</f>
        <v>0.55000000000000004</v>
      </c>
      <c r="Q758" s="12"/>
      <c r="R758" s="13"/>
    </row>
    <row r="759" spans="1:18" ht="15.75" customHeight="1">
      <c r="A759" s="1"/>
      <c r="B759" s="6" t="s">
        <v>14</v>
      </c>
      <c r="C759" s="6">
        <v>1185732</v>
      </c>
      <c r="D759" s="7">
        <v>44357</v>
      </c>
      <c r="E759" s="6" t="s">
        <v>46</v>
      </c>
      <c r="F759" s="6" t="s">
        <v>47</v>
      </c>
      <c r="G759" s="6" t="s">
        <v>48</v>
      </c>
      <c r="H759" s="6" t="s">
        <v>20</v>
      </c>
      <c r="I759" s="8">
        <v>0.5</v>
      </c>
      <c r="J759" s="9">
        <v>7750</v>
      </c>
      <c r="K759" s="10">
        <f t="shared" si="4"/>
        <v>3875</v>
      </c>
      <c r="L759" s="10">
        <f t="shared" si="5"/>
        <v>1162.5</v>
      </c>
      <c r="M759" s="11">
        <v>0.3</v>
      </c>
      <c r="O759" s="12"/>
      <c r="P759" s="17">
        <f>Data!$I759+0.05</f>
        <v>0.55000000000000004</v>
      </c>
      <c r="Q759" s="12"/>
      <c r="R759" s="13"/>
    </row>
    <row r="760" spans="1:18" ht="15.75" customHeight="1">
      <c r="A760" s="1"/>
      <c r="B760" s="6" t="s">
        <v>14</v>
      </c>
      <c r="C760" s="6">
        <v>1185732</v>
      </c>
      <c r="D760" s="7">
        <v>44357</v>
      </c>
      <c r="E760" s="6" t="s">
        <v>46</v>
      </c>
      <c r="F760" s="6" t="s">
        <v>47</v>
      </c>
      <c r="G760" s="6" t="s">
        <v>48</v>
      </c>
      <c r="H760" s="6" t="s">
        <v>21</v>
      </c>
      <c r="I760" s="8">
        <v>0.65</v>
      </c>
      <c r="J760" s="9">
        <v>7750</v>
      </c>
      <c r="K760" s="10">
        <f t="shared" si="4"/>
        <v>5037.5</v>
      </c>
      <c r="L760" s="10">
        <f t="shared" si="5"/>
        <v>1763.125</v>
      </c>
      <c r="M760" s="11">
        <v>0.35</v>
      </c>
      <c r="O760" s="12"/>
      <c r="P760" s="17">
        <f>Data!$I760+0.05</f>
        <v>0.70000000000000007</v>
      </c>
      <c r="Q760" s="12"/>
      <c r="R760" s="13"/>
    </row>
    <row r="761" spans="1:18" ht="15.75" customHeight="1">
      <c r="A761" s="1"/>
      <c r="B761" s="6" t="s">
        <v>14</v>
      </c>
      <c r="C761" s="6">
        <v>1185732</v>
      </c>
      <c r="D761" s="7">
        <v>44357</v>
      </c>
      <c r="E761" s="6" t="s">
        <v>46</v>
      </c>
      <c r="F761" s="6" t="s">
        <v>47</v>
      </c>
      <c r="G761" s="6" t="s">
        <v>48</v>
      </c>
      <c r="H761" s="6" t="s">
        <v>22</v>
      </c>
      <c r="I761" s="8">
        <v>0.70000000000000007</v>
      </c>
      <c r="J761" s="9">
        <v>9250</v>
      </c>
      <c r="K761" s="10">
        <f t="shared" si="4"/>
        <v>6475.0000000000009</v>
      </c>
      <c r="L761" s="10">
        <f t="shared" si="5"/>
        <v>3237.5000000000005</v>
      </c>
      <c r="M761" s="11">
        <v>0.5</v>
      </c>
      <c r="O761" s="12"/>
      <c r="P761" s="17">
        <f>Data!$I761+0.05</f>
        <v>0.75000000000000011</v>
      </c>
      <c r="Q761" s="12"/>
      <c r="R761" s="13"/>
    </row>
    <row r="762" spans="1:18" ht="15.75" customHeight="1">
      <c r="A762" s="1"/>
      <c r="B762" s="6" t="s">
        <v>14</v>
      </c>
      <c r="C762" s="6">
        <v>1185732</v>
      </c>
      <c r="D762" s="7">
        <v>44385</v>
      </c>
      <c r="E762" s="6" t="s">
        <v>46</v>
      </c>
      <c r="F762" s="6" t="s">
        <v>47</v>
      </c>
      <c r="G762" s="6" t="s">
        <v>48</v>
      </c>
      <c r="H762" s="6" t="s">
        <v>17</v>
      </c>
      <c r="I762" s="8">
        <v>0.65</v>
      </c>
      <c r="J762" s="9">
        <v>11500</v>
      </c>
      <c r="K762" s="10">
        <f t="shared" si="4"/>
        <v>7475</v>
      </c>
      <c r="L762" s="10">
        <f t="shared" si="5"/>
        <v>3363.75</v>
      </c>
      <c r="M762" s="11">
        <v>0.45</v>
      </c>
      <c r="O762" s="12"/>
      <c r="P762" s="17">
        <f>Data!$I762+0.05</f>
        <v>0.70000000000000007</v>
      </c>
      <c r="Q762" s="12"/>
      <c r="R762" s="13"/>
    </row>
    <row r="763" spans="1:18" ht="15.75" customHeight="1">
      <c r="A763" s="1"/>
      <c r="B763" s="6" t="s">
        <v>14</v>
      </c>
      <c r="C763" s="6">
        <v>1185732</v>
      </c>
      <c r="D763" s="7">
        <v>44385</v>
      </c>
      <c r="E763" s="6" t="s">
        <v>46</v>
      </c>
      <c r="F763" s="6" t="s">
        <v>47</v>
      </c>
      <c r="G763" s="6" t="s">
        <v>48</v>
      </c>
      <c r="H763" s="6" t="s">
        <v>18</v>
      </c>
      <c r="I763" s="8">
        <v>0.60000000000000009</v>
      </c>
      <c r="J763" s="9">
        <v>9000</v>
      </c>
      <c r="K763" s="10">
        <f t="shared" si="4"/>
        <v>5400.0000000000009</v>
      </c>
      <c r="L763" s="10">
        <f t="shared" si="5"/>
        <v>1890.0000000000002</v>
      </c>
      <c r="M763" s="11">
        <v>0.35</v>
      </c>
      <c r="O763" s="12"/>
      <c r="P763" s="17">
        <f>Data!$I763+0.05</f>
        <v>0.65000000000000013</v>
      </c>
      <c r="Q763" s="12"/>
      <c r="R763" s="13"/>
    </row>
    <row r="764" spans="1:18" ht="15.75" customHeight="1">
      <c r="A764" s="1"/>
      <c r="B764" s="6" t="s">
        <v>14</v>
      </c>
      <c r="C764" s="6">
        <v>1185732</v>
      </c>
      <c r="D764" s="7">
        <v>44385</v>
      </c>
      <c r="E764" s="6" t="s">
        <v>46</v>
      </c>
      <c r="F764" s="6" t="s">
        <v>47</v>
      </c>
      <c r="G764" s="6" t="s">
        <v>48</v>
      </c>
      <c r="H764" s="6" t="s">
        <v>19</v>
      </c>
      <c r="I764" s="8">
        <v>0.55000000000000004</v>
      </c>
      <c r="J764" s="9">
        <v>8250</v>
      </c>
      <c r="K764" s="10">
        <f t="shared" si="4"/>
        <v>4537.5</v>
      </c>
      <c r="L764" s="10">
        <f t="shared" si="5"/>
        <v>1134.375</v>
      </c>
      <c r="M764" s="11">
        <v>0.25</v>
      </c>
      <c r="O764" s="12"/>
      <c r="P764" s="17">
        <f>Data!$I764+0.05</f>
        <v>0.60000000000000009</v>
      </c>
      <c r="Q764" s="12"/>
      <c r="R764" s="13"/>
    </row>
    <row r="765" spans="1:18" ht="15.75" customHeight="1">
      <c r="A765" s="1"/>
      <c r="B765" s="6" t="s">
        <v>14</v>
      </c>
      <c r="C765" s="6">
        <v>1185732</v>
      </c>
      <c r="D765" s="7">
        <v>44385</v>
      </c>
      <c r="E765" s="6" t="s">
        <v>46</v>
      </c>
      <c r="F765" s="6" t="s">
        <v>47</v>
      </c>
      <c r="G765" s="6" t="s">
        <v>48</v>
      </c>
      <c r="H765" s="6" t="s">
        <v>20</v>
      </c>
      <c r="I765" s="8">
        <v>0.55000000000000004</v>
      </c>
      <c r="J765" s="9">
        <v>7750</v>
      </c>
      <c r="K765" s="10">
        <f t="shared" si="4"/>
        <v>4262.5</v>
      </c>
      <c r="L765" s="10">
        <f t="shared" si="5"/>
        <v>1278.75</v>
      </c>
      <c r="M765" s="11">
        <v>0.3</v>
      </c>
      <c r="O765" s="12"/>
      <c r="P765" s="17">
        <f>Data!$I765+0.05</f>
        <v>0.60000000000000009</v>
      </c>
      <c r="Q765" s="12"/>
      <c r="R765" s="13"/>
    </row>
    <row r="766" spans="1:18" ht="15.75" customHeight="1">
      <c r="A766" s="1"/>
      <c r="B766" s="6" t="s">
        <v>14</v>
      </c>
      <c r="C766" s="6">
        <v>1185732</v>
      </c>
      <c r="D766" s="7">
        <v>44385</v>
      </c>
      <c r="E766" s="6" t="s">
        <v>46</v>
      </c>
      <c r="F766" s="6" t="s">
        <v>47</v>
      </c>
      <c r="G766" s="6" t="s">
        <v>48</v>
      </c>
      <c r="H766" s="6" t="s">
        <v>21</v>
      </c>
      <c r="I766" s="8">
        <v>0.65</v>
      </c>
      <c r="J766" s="9">
        <v>8000</v>
      </c>
      <c r="K766" s="10">
        <f t="shared" si="4"/>
        <v>5200</v>
      </c>
      <c r="L766" s="10">
        <f t="shared" si="5"/>
        <v>1819.9999999999998</v>
      </c>
      <c r="M766" s="11">
        <v>0.35</v>
      </c>
      <c r="O766" s="12"/>
      <c r="P766" s="17">
        <f>Data!$I766+0.05</f>
        <v>0.70000000000000007</v>
      </c>
      <c r="Q766" s="12"/>
      <c r="R766" s="13"/>
    </row>
    <row r="767" spans="1:18" ht="15.75" customHeight="1">
      <c r="A767" s="1"/>
      <c r="B767" s="6" t="s">
        <v>14</v>
      </c>
      <c r="C767" s="6">
        <v>1185732</v>
      </c>
      <c r="D767" s="7">
        <v>44385</v>
      </c>
      <c r="E767" s="6" t="s">
        <v>46</v>
      </c>
      <c r="F767" s="6" t="s">
        <v>47</v>
      </c>
      <c r="G767" s="6" t="s">
        <v>48</v>
      </c>
      <c r="H767" s="6" t="s">
        <v>22</v>
      </c>
      <c r="I767" s="8">
        <v>0.70000000000000007</v>
      </c>
      <c r="J767" s="9">
        <v>9750</v>
      </c>
      <c r="K767" s="10">
        <f t="shared" si="4"/>
        <v>6825.0000000000009</v>
      </c>
      <c r="L767" s="10">
        <f t="shared" si="5"/>
        <v>3412.5000000000005</v>
      </c>
      <c r="M767" s="11">
        <v>0.5</v>
      </c>
      <c r="O767" s="12"/>
      <c r="P767" s="17">
        <f>Data!$I767+0.05</f>
        <v>0.75000000000000011</v>
      </c>
      <c r="Q767" s="12"/>
      <c r="R767" s="13"/>
    </row>
    <row r="768" spans="1:18" ht="15.75" customHeight="1">
      <c r="A768" s="1"/>
      <c r="B768" s="6" t="s">
        <v>14</v>
      </c>
      <c r="C768" s="6">
        <v>1185732</v>
      </c>
      <c r="D768" s="7">
        <v>44417</v>
      </c>
      <c r="E768" s="6" t="s">
        <v>46</v>
      </c>
      <c r="F768" s="6" t="s">
        <v>47</v>
      </c>
      <c r="G768" s="6" t="s">
        <v>48</v>
      </c>
      <c r="H768" s="6" t="s">
        <v>17</v>
      </c>
      <c r="I768" s="8">
        <v>0.65</v>
      </c>
      <c r="J768" s="9">
        <v>11250</v>
      </c>
      <c r="K768" s="10">
        <f t="shared" si="4"/>
        <v>7312.5</v>
      </c>
      <c r="L768" s="10">
        <f t="shared" si="5"/>
        <v>3290.625</v>
      </c>
      <c r="M768" s="11">
        <v>0.45</v>
      </c>
      <c r="O768" s="12"/>
      <c r="P768" s="17">
        <f>Data!$I768+0.05</f>
        <v>0.70000000000000007</v>
      </c>
      <c r="Q768" s="12"/>
      <c r="R768" s="13"/>
    </row>
    <row r="769" spans="1:18" ht="15.75" customHeight="1">
      <c r="A769" s="1"/>
      <c r="B769" s="6" t="s">
        <v>14</v>
      </c>
      <c r="C769" s="6">
        <v>1185732</v>
      </c>
      <c r="D769" s="7">
        <v>44417</v>
      </c>
      <c r="E769" s="6" t="s">
        <v>46</v>
      </c>
      <c r="F769" s="6" t="s">
        <v>47</v>
      </c>
      <c r="G769" s="6" t="s">
        <v>48</v>
      </c>
      <c r="H769" s="6" t="s">
        <v>18</v>
      </c>
      <c r="I769" s="8">
        <v>0.60000000000000009</v>
      </c>
      <c r="J769" s="9">
        <v>9000</v>
      </c>
      <c r="K769" s="10">
        <f t="shared" si="4"/>
        <v>5400.0000000000009</v>
      </c>
      <c r="L769" s="10">
        <f t="shared" si="5"/>
        <v>1890.0000000000002</v>
      </c>
      <c r="M769" s="11">
        <v>0.35</v>
      </c>
      <c r="O769" s="12"/>
      <c r="P769" s="17">
        <f>Data!$I769+0.05</f>
        <v>0.65000000000000013</v>
      </c>
      <c r="Q769" s="12"/>
      <c r="R769" s="13"/>
    </row>
    <row r="770" spans="1:18" ht="15.75" customHeight="1">
      <c r="A770" s="1"/>
      <c r="B770" s="6" t="s">
        <v>14</v>
      </c>
      <c r="C770" s="6">
        <v>1185732</v>
      </c>
      <c r="D770" s="7">
        <v>44417</v>
      </c>
      <c r="E770" s="6" t="s">
        <v>46</v>
      </c>
      <c r="F770" s="6" t="s">
        <v>47</v>
      </c>
      <c r="G770" s="6" t="s">
        <v>48</v>
      </c>
      <c r="H770" s="6" t="s">
        <v>19</v>
      </c>
      <c r="I770" s="8">
        <v>0.55000000000000004</v>
      </c>
      <c r="J770" s="9">
        <v>8250</v>
      </c>
      <c r="K770" s="10">
        <f t="shared" si="4"/>
        <v>4537.5</v>
      </c>
      <c r="L770" s="10">
        <f t="shared" si="5"/>
        <v>1134.375</v>
      </c>
      <c r="M770" s="11">
        <v>0.25</v>
      </c>
      <c r="O770" s="12"/>
      <c r="P770" s="17">
        <f>Data!$I770+0.05</f>
        <v>0.60000000000000009</v>
      </c>
      <c r="Q770" s="12"/>
      <c r="R770" s="13"/>
    </row>
    <row r="771" spans="1:18" ht="15.75" customHeight="1">
      <c r="A771" s="1"/>
      <c r="B771" s="6" t="s">
        <v>14</v>
      </c>
      <c r="C771" s="6">
        <v>1185732</v>
      </c>
      <c r="D771" s="7">
        <v>44417</v>
      </c>
      <c r="E771" s="6" t="s">
        <v>46</v>
      </c>
      <c r="F771" s="6" t="s">
        <v>47</v>
      </c>
      <c r="G771" s="6" t="s">
        <v>48</v>
      </c>
      <c r="H771" s="6" t="s">
        <v>20</v>
      </c>
      <c r="I771" s="8">
        <v>0.45</v>
      </c>
      <c r="J771" s="9">
        <v>7750</v>
      </c>
      <c r="K771" s="10">
        <f t="shared" ref="K771:K1025" si="6">I771*J771</f>
        <v>3487.5</v>
      </c>
      <c r="L771" s="10">
        <f t="shared" ref="L771:L1025" si="7">K771*M771</f>
        <v>1046.25</v>
      </c>
      <c r="M771" s="11">
        <v>0.3</v>
      </c>
      <c r="O771" s="12"/>
      <c r="P771" s="17">
        <f>Data!$I771+0.05</f>
        <v>0.5</v>
      </c>
      <c r="Q771" s="12"/>
      <c r="R771" s="13"/>
    </row>
    <row r="772" spans="1:18" ht="15.75" customHeight="1">
      <c r="A772" s="1"/>
      <c r="B772" s="6" t="s">
        <v>14</v>
      </c>
      <c r="C772" s="6">
        <v>1185732</v>
      </c>
      <c r="D772" s="7">
        <v>44417</v>
      </c>
      <c r="E772" s="6" t="s">
        <v>46</v>
      </c>
      <c r="F772" s="6" t="s">
        <v>47</v>
      </c>
      <c r="G772" s="6" t="s">
        <v>48</v>
      </c>
      <c r="H772" s="6" t="s">
        <v>21</v>
      </c>
      <c r="I772" s="8">
        <v>0.55000000000000004</v>
      </c>
      <c r="J772" s="9">
        <v>7500</v>
      </c>
      <c r="K772" s="10">
        <f t="shared" si="6"/>
        <v>4125</v>
      </c>
      <c r="L772" s="10">
        <f t="shared" si="7"/>
        <v>1443.75</v>
      </c>
      <c r="M772" s="11">
        <v>0.35</v>
      </c>
      <c r="O772" s="12"/>
      <c r="P772" s="17">
        <f>Data!$I772+0.05</f>
        <v>0.60000000000000009</v>
      </c>
      <c r="Q772" s="12"/>
      <c r="R772" s="13"/>
    </row>
    <row r="773" spans="1:18" ht="15.75" customHeight="1">
      <c r="A773" s="1"/>
      <c r="B773" s="6" t="s">
        <v>14</v>
      </c>
      <c r="C773" s="6">
        <v>1185732</v>
      </c>
      <c r="D773" s="7">
        <v>44417</v>
      </c>
      <c r="E773" s="6" t="s">
        <v>46</v>
      </c>
      <c r="F773" s="6" t="s">
        <v>47</v>
      </c>
      <c r="G773" s="6" t="s">
        <v>48</v>
      </c>
      <c r="H773" s="6" t="s">
        <v>22</v>
      </c>
      <c r="I773" s="8">
        <v>0.60000000000000009</v>
      </c>
      <c r="J773" s="9">
        <v>9250</v>
      </c>
      <c r="K773" s="10">
        <f t="shared" si="6"/>
        <v>5550.0000000000009</v>
      </c>
      <c r="L773" s="10">
        <f t="shared" si="7"/>
        <v>2775.0000000000005</v>
      </c>
      <c r="M773" s="11">
        <v>0.5</v>
      </c>
      <c r="O773" s="12"/>
      <c r="P773" s="17">
        <f>Data!$I773+0.05</f>
        <v>0.65000000000000013</v>
      </c>
      <c r="Q773" s="12"/>
      <c r="R773" s="13"/>
    </row>
    <row r="774" spans="1:18" ht="15.75" customHeight="1">
      <c r="A774" s="1"/>
      <c r="B774" s="6" t="s">
        <v>14</v>
      </c>
      <c r="C774" s="6">
        <v>1185732</v>
      </c>
      <c r="D774" s="7">
        <v>44447</v>
      </c>
      <c r="E774" s="6" t="s">
        <v>46</v>
      </c>
      <c r="F774" s="6" t="s">
        <v>47</v>
      </c>
      <c r="G774" s="6" t="s">
        <v>48</v>
      </c>
      <c r="H774" s="6" t="s">
        <v>17</v>
      </c>
      <c r="I774" s="8">
        <v>0.55000000000000004</v>
      </c>
      <c r="J774" s="9">
        <v>10500</v>
      </c>
      <c r="K774" s="10">
        <f t="shared" si="6"/>
        <v>5775.0000000000009</v>
      </c>
      <c r="L774" s="10">
        <f t="shared" si="7"/>
        <v>2598.7500000000005</v>
      </c>
      <c r="M774" s="11">
        <v>0.45</v>
      </c>
      <c r="O774" s="12"/>
      <c r="P774" s="17">
        <f>Data!$I774+0.05</f>
        <v>0.60000000000000009</v>
      </c>
      <c r="Q774" s="12"/>
      <c r="R774" s="13"/>
    </row>
    <row r="775" spans="1:18" ht="15.75" customHeight="1">
      <c r="A775" s="1"/>
      <c r="B775" s="6" t="s">
        <v>14</v>
      </c>
      <c r="C775" s="6">
        <v>1185732</v>
      </c>
      <c r="D775" s="7">
        <v>44447</v>
      </c>
      <c r="E775" s="6" t="s">
        <v>46</v>
      </c>
      <c r="F775" s="6" t="s">
        <v>47</v>
      </c>
      <c r="G775" s="6" t="s">
        <v>48</v>
      </c>
      <c r="H775" s="6" t="s">
        <v>18</v>
      </c>
      <c r="I775" s="8">
        <v>0.50000000000000011</v>
      </c>
      <c r="J775" s="9">
        <v>8500</v>
      </c>
      <c r="K775" s="10">
        <f t="shared" si="6"/>
        <v>4250.0000000000009</v>
      </c>
      <c r="L775" s="10">
        <f t="shared" si="7"/>
        <v>1487.5000000000002</v>
      </c>
      <c r="M775" s="11">
        <v>0.35</v>
      </c>
      <c r="O775" s="12"/>
      <c r="P775" s="17">
        <f>Data!$I775+0.05</f>
        <v>0.55000000000000016</v>
      </c>
      <c r="Q775" s="12"/>
      <c r="R775" s="13"/>
    </row>
    <row r="776" spans="1:18" ht="15.75" customHeight="1">
      <c r="A776" s="1"/>
      <c r="B776" s="6" t="s">
        <v>14</v>
      </c>
      <c r="C776" s="6">
        <v>1185732</v>
      </c>
      <c r="D776" s="7">
        <v>44447</v>
      </c>
      <c r="E776" s="6" t="s">
        <v>46</v>
      </c>
      <c r="F776" s="6" t="s">
        <v>47</v>
      </c>
      <c r="G776" s="6" t="s">
        <v>48</v>
      </c>
      <c r="H776" s="6" t="s">
        <v>19</v>
      </c>
      <c r="I776" s="8">
        <v>0.45</v>
      </c>
      <c r="J776" s="9">
        <v>7500</v>
      </c>
      <c r="K776" s="10">
        <f t="shared" si="6"/>
        <v>3375</v>
      </c>
      <c r="L776" s="10">
        <f t="shared" si="7"/>
        <v>843.75</v>
      </c>
      <c r="M776" s="11">
        <v>0.25</v>
      </c>
      <c r="O776" s="12"/>
      <c r="P776" s="17">
        <f>Data!$I776+0.05</f>
        <v>0.5</v>
      </c>
      <c r="Q776" s="12"/>
      <c r="R776" s="13"/>
    </row>
    <row r="777" spans="1:18" ht="15.75" customHeight="1">
      <c r="A777" s="1"/>
      <c r="B777" s="6" t="s">
        <v>14</v>
      </c>
      <c r="C777" s="6">
        <v>1185732</v>
      </c>
      <c r="D777" s="7">
        <v>44447</v>
      </c>
      <c r="E777" s="6" t="s">
        <v>46</v>
      </c>
      <c r="F777" s="6" t="s">
        <v>47</v>
      </c>
      <c r="G777" s="6" t="s">
        <v>48</v>
      </c>
      <c r="H777" s="6" t="s">
        <v>20</v>
      </c>
      <c r="I777" s="8">
        <v>0.45</v>
      </c>
      <c r="J777" s="9">
        <v>7250</v>
      </c>
      <c r="K777" s="10">
        <f t="shared" si="6"/>
        <v>3262.5</v>
      </c>
      <c r="L777" s="10">
        <f t="shared" si="7"/>
        <v>978.75</v>
      </c>
      <c r="M777" s="11">
        <v>0.3</v>
      </c>
      <c r="O777" s="12"/>
      <c r="P777" s="17">
        <f>Data!$I777+0.05</f>
        <v>0.5</v>
      </c>
      <c r="Q777" s="12"/>
      <c r="R777" s="13"/>
    </row>
    <row r="778" spans="1:18" ht="15.75" customHeight="1">
      <c r="A778" s="1"/>
      <c r="B778" s="6" t="s">
        <v>14</v>
      </c>
      <c r="C778" s="6">
        <v>1185732</v>
      </c>
      <c r="D778" s="7">
        <v>44447</v>
      </c>
      <c r="E778" s="6" t="s">
        <v>46</v>
      </c>
      <c r="F778" s="6" t="s">
        <v>47</v>
      </c>
      <c r="G778" s="6" t="s">
        <v>48</v>
      </c>
      <c r="H778" s="6" t="s">
        <v>21</v>
      </c>
      <c r="I778" s="8">
        <v>0.55000000000000004</v>
      </c>
      <c r="J778" s="9">
        <v>7250</v>
      </c>
      <c r="K778" s="10">
        <f t="shared" si="6"/>
        <v>3987.5000000000005</v>
      </c>
      <c r="L778" s="10">
        <f t="shared" si="7"/>
        <v>1395.625</v>
      </c>
      <c r="M778" s="11">
        <v>0.35</v>
      </c>
      <c r="O778" s="12"/>
      <c r="P778" s="17">
        <f>Data!$I778+0.05</f>
        <v>0.60000000000000009</v>
      </c>
      <c r="Q778" s="12"/>
      <c r="R778" s="13"/>
    </row>
    <row r="779" spans="1:18" ht="15.75" customHeight="1">
      <c r="A779" s="1"/>
      <c r="B779" s="6" t="s">
        <v>14</v>
      </c>
      <c r="C779" s="6">
        <v>1185732</v>
      </c>
      <c r="D779" s="7">
        <v>44447</v>
      </c>
      <c r="E779" s="6" t="s">
        <v>46</v>
      </c>
      <c r="F779" s="6" t="s">
        <v>47</v>
      </c>
      <c r="G779" s="6" t="s">
        <v>48</v>
      </c>
      <c r="H779" s="6" t="s">
        <v>22</v>
      </c>
      <c r="I779" s="8">
        <v>0.60000000000000009</v>
      </c>
      <c r="J779" s="9">
        <v>8250</v>
      </c>
      <c r="K779" s="10">
        <f t="shared" si="6"/>
        <v>4950.0000000000009</v>
      </c>
      <c r="L779" s="10">
        <f t="shared" si="7"/>
        <v>2475.0000000000005</v>
      </c>
      <c r="M779" s="11">
        <v>0.5</v>
      </c>
      <c r="O779" s="12"/>
      <c r="P779" s="17">
        <f>Data!$I779+0.05</f>
        <v>0.65000000000000013</v>
      </c>
      <c r="Q779" s="12"/>
      <c r="R779" s="13"/>
    </row>
    <row r="780" spans="1:18" ht="15.75" customHeight="1">
      <c r="A780" s="1"/>
      <c r="B780" s="6" t="s">
        <v>14</v>
      </c>
      <c r="C780" s="6">
        <v>1185732</v>
      </c>
      <c r="D780" s="7">
        <v>44479</v>
      </c>
      <c r="E780" s="6" t="s">
        <v>46</v>
      </c>
      <c r="F780" s="6" t="s">
        <v>47</v>
      </c>
      <c r="G780" s="6" t="s">
        <v>48</v>
      </c>
      <c r="H780" s="6" t="s">
        <v>17</v>
      </c>
      <c r="I780" s="8">
        <v>0.60000000000000009</v>
      </c>
      <c r="J780" s="9">
        <v>10000</v>
      </c>
      <c r="K780" s="10">
        <f t="shared" si="6"/>
        <v>6000.0000000000009</v>
      </c>
      <c r="L780" s="10">
        <f t="shared" si="7"/>
        <v>2700.0000000000005</v>
      </c>
      <c r="M780" s="11">
        <v>0.45</v>
      </c>
      <c r="O780" s="12"/>
      <c r="P780" s="17">
        <f>Data!$I780+0.05</f>
        <v>0.65000000000000013</v>
      </c>
      <c r="Q780" s="12"/>
      <c r="R780" s="13"/>
    </row>
    <row r="781" spans="1:18" ht="15.75" customHeight="1">
      <c r="A781" s="1"/>
      <c r="B781" s="6" t="s">
        <v>14</v>
      </c>
      <c r="C781" s="6">
        <v>1185732</v>
      </c>
      <c r="D781" s="7">
        <v>44479</v>
      </c>
      <c r="E781" s="6" t="s">
        <v>46</v>
      </c>
      <c r="F781" s="6" t="s">
        <v>47</v>
      </c>
      <c r="G781" s="6" t="s">
        <v>48</v>
      </c>
      <c r="H781" s="6" t="s">
        <v>18</v>
      </c>
      <c r="I781" s="8">
        <v>0.50000000000000011</v>
      </c>
      <c r="J781" s="9">
        <v>8250</v>
      </c>
      <c r="K781" s="10">
        <f t="shared" si="6"/>
        <v>4125.0000000000009</v>
      </c>
      <c r="L781" s="10">
        <f t="shared" si="7"/>
        <v>1443.7500000000002</v>
      </c>
      <c r="M781" s="11">
        <v>0.35</v>
      </c>
      <c r="O781" s="12"/>
      <c r="P781" s="17">
        <f>Data!$I781+0.05</f>
        <v>0.55000000000000016</v>
      </c>
      <c r="Q781" s="12"/>
      <c r="R781" s="13"/>
    </row>
    <row r="782" spans="1:18" ht="15.75" customHeight="1">
      <c r="A782" s="1"/>
      <c r="B782" s="6" t="s">
        <v>14</v>
      </c>
      <c r="C782" s="6">
        <v>1185732</v>
      </c>
      <c r="D782" s="7">
        <v>44479</v>
      </c>
      <c r="E782" s="6" t="s">
        <v>46</v>
      </c>
      <c r="F782" s="6" t="s">
        <v>47</v>
      </c>
      <c r="G782" s="6" t="s">
        <v>48</v>
      </c>
      <c r="H782" s="6" t="s">
        <v>19</v>
      </c>
      <c r="I782" s="8">
        <v>0.50000000000000011</v>
      </c>
      <c r="J782" s="9">
        <v>7250</v>
      </c>
      <c r="K782" s="10">
        <f t="shared" si="6"/>
        <v>3625.0000000000009</v>
      </c>
      <c r="L782" s="10">
        <f t="shared" si="7"/>
        <v>906.25000000000023</v>
      </c>
      <c r="M782" s="11">
        <v>0.25</v>
      </c>
      <c r="O782" s="12"/>
      <c r="P782" s="17">
        <f>Data!$I782+0.05</f>
        <v>0.55000000000000016</v>
      </c>
      <c r="Q782" s="12"/>
      <c r="R782" s="13"/>
    </row>
    <row r="783" spans="1:18" ht="15.75" customHeight="1">
      <c r="A783" s="1"/>
      <c r="B783" s="6" t="s">
        <v>14</v>
      </c>
      <c r="C783" s="6">
        <v>1185732</v>
      </c>
      <c r="D783" s="7">
        <v>44479</v>
      </c>
      <c r="E783" s="6" t="s">
        <v>46</v>
      </c>
      <c r="F783" s="6" t="s">
        <v>47</v>
      </c>
      <c r="G783" s="6" t="s">
        <v>48</v>
      </c>
      <c r="H783" s="6" t="s">
        <v>20</v>
      </c>
      <c r="I783" s="8">
        <v>0.50000000000000011</v>
      </c>
      <c r="J783" s="9">
        <v>7000</v>
      </c>
      <c r="K783" s="10">
        <f t="shared" si="6"/>
        <v>3500.0000000000009</v>
      </c>
      <c r="L783" s="10">
        <f t="shared" si="7"/>
        <v>1050.0000000000002</v>
      </c>
      <c r="M783" s="11">
        <v>0.3</v>
      </c>
      <c r="O783" s="12"/>
      <c r="P783" s="17">
        <f>Data!$I783+0.05</f>
        <v>0.55000000000000016</v>
      </c>
      <c r="Q783" s="12"/>
      <c r="R783" s="13"/>
    </row>
    <row r="784" spans="1:18" ht="15.75" customHeight="1">
      <c r="A784" s="1"/>
      <c r="B784" s="6" t="s">
        <v>14</v>
      </c>
      <c r="C784" s="6">
        <v>1185732</v>
      </c>
      <c r="D784" s="7">
        <v>44479</v>
      </c>
      <c r="E784" s="6" t="s">
        <v>46</v>
      </c>
      <c r="F784" s="6" t="s">
        <v>47</v>
      </c>
      <c r="G784" s="6" t="s">
        <v>48</v>
      </c>
      <c r="H784" s="6" t="s">
        <v>21</v>
      </c>
      <c r="I784" s="8">
        <v>0.60000000000000009</v>
      </c>
      <c r="J784" s="9">
        <v>7000</v>
      </c>
      <c r="K784" s="10">
        <f t="shared" si="6"/>
        <v>4200.0000000000009</v>
      </c>
      <c r="L784" s="10">
        <f t="shared" si="7"/>
        <v>1470.0000000000002</v>
      </c>
      <c r="M784" s="11">
        <v>0.35</v>
      </c>
      <c r="O784" s="12"/>
      <c r="P784" s="17">
        <f>Data!$I784+0.05</f>
        <v>0.65000000000000013</v>
      </c>
      <c r="Q784" s="12"/>
      <c r="R784" s="13"/>
    </row>
    <row r="785" spans="1:18" ht="15.75" customHeight="1">
      <c r="A785" s="1"/>
      <c r="B785" s="6" t="s">
        <v>14</v>
      </c>
      <c r="C785" s="6">
        <v>1185732</v>
      </c>
      <c r="D785" s="7">
        <v>44479</v>
      </c>
      <c r="E785" s="6" t="s">
        <v>46</v>
      </c>
      <c r="F785" s="6" t="s">
        <v>47</v>
      </c>
      <c r="G785" s="6" t="s">
        <v>48</v>
      </c>
      <c r="H785" s="6" t="s">
        <v>22</v>
      </c>
      <c r="I785" s="8">
        <v>0.65</v>
      </c>
      <c r="J785" s="9">
        <v>8250</v>
      </c>
      <c r="K785" s="10">
        <f t="shared" si="6"/>
        <v>5362.5</v>
      </c>
      <c r="L785" s="10">
        <f t="shared" si="7"/>
        <v>2681.25</v>
      </c>
      <c r="M785" s="11">
        <v>0.5</v>
      </c>
      <c r="O785" s="12"/>
      <c r="P785" s="17">
        <f>Data!$I785+0.05</f>
        <v>0.70000000000000007</v>
      </c>
      <c r="Q785" s="12"/>
      <c r="R785" s="13"/>
    </row>
    <row r="786" spans="1:18" ht="15.75" customHeight="1">
      <c r="A786" s="1"/>
      <c r="B786" s="6" t="s">
        <v>14</v>
      </c>
      <c r="C786" s="6">
        <v>1185732</v>
      </c>
      <c r="D786" s="7">
        <v>44509</v>
      </c>
      <c r="E786" s="6" t="s">
        <v>46</v>
      </c>
      <c r="F786" s="6" t="s">
        <v>47</v>
      </c>
      <c r="G786" s="6" t="s">
        <v>48</v>
      </c>
      <c r="H786" s="6" t="s">
        <v>17</v>
      </c>
      <c r="I786" s="8">
        <v>0.60000000000000009</v>
      </c>
      <c r="J786" s="9">
        <v>9750</v>
      </c>
      <c r="K786" s="10">
        <f t="shared" si="6"/>
        <v>5850.0000000000009</v>
      </c>
      <c r="L786" s="10">
        <f t="shared" si="7"/>
        <v>2632.5000000000005</v>
      </c>
      <c r="M786" s="11">
        <v>0.45</v>
      </c>
      <c r="O786" s="12"/>
      <c r="P786" s="17">
        <f>Data!$I786+0.05</f>
        <v>0.65000000000000013</v>
      </c>
      <c r="Q786" s="12"/>
      <c r="R786" s="13"/>
    </row>
    <row r="787" spans="1:18" ht="15.75" customHeight="1">
      <c r="A787" s="1"/>
      <c r="B787" s="6" t="s">
        <v>14</v>
      </c>
      <c r="C787" s="6">
        <v>1185732</v>
      </c>
      <c r="D787" s="7">
        <v>44509</v>
      </c>
      <c r="E787" s="6" t="s">
        <v>46</v>
      </c>
      <c r="F787" s="6" t="s">
        <v>47</v>
      </c>
      <c r="G787" s="6" t="s">
        <v>48</v>
      </c>
      <c r="H787" s="6" t="s">
        <v>18</v>
      </c>
      <c r="I787" s="8">
        <v>0.50000000000000011</v>
      </c>
      <c r="J787" s="9">
        <v>8000</v>
      </c>
      <c r="K787" s="10">
        <f t="shared" si="6"/>
        <v>4000.0000000000009</v>
      </c>
      <c r="L787" s="10">
        <f t="shared" si="7"/>
        <v>1400.0000000000002</v>
      </c>
      <c r="M787" s="11">
        <v>0.35</v>
      </c>
      <c r="O787" s="12"/>
      <c r="P787" s="17">
        <f>Data!$I787+0.05</f>
        <v>0.55000000000000016</v>
      </c>
      <c r="Q787" s="12"/>
      <c r="R787" s="13"/>
    </row>
    <row r="788" spans="1:18" ht="15.75" customHeight="1">
      <c r="A788" s="1"/>
      <c r="B788" s="6" t="s">
        <v>14</v>
      </c>
      <c r="C788" s="6">
        <v>1185732</v>
      </c>
      <c r="D788" s="7">
        <v>44509</v>
      </c>
      <c r="E788" s="6" t="s">
        <v>46</v>
      </c>
      <c r="F788" s="6" t="s">
        <v>47</v>
      </c>
      <c r="G788" s="6" t="s">
        <v>48</v>
      </c>
      <c r="H788" s="6" t="s">
        <v>19</v>
      </c>
      <c r="I788" s="8">
        <v>0.50000000000000011</v>
      </c>
      <c r="J788" s="9">
        <v>7450</v>
      </c>
      <c r="K788" s="10">
        <f t="shared" si="6"/>
        <v>3725.0000000000009</v>
      </c>
      <c r="L788" s="10">
        <f t="shared" si="7"/>
        <v>931.25000000000023</v>
      </c>
      <c r="M788" s="11">
        <v>0.25</v>
      </c>
      <c r="O788" s="12"/>
      <c r="P788" s="17">
        <f>Data!$I788+0.05</f>
        <v>0.55000000000000016</v>
      </c>
      <c r="Q788" s="12"/>
      <c r="R788" s="13"/>
    </row>
    <row r="789" spans="1:18" ht="15.75" customHeight="1">
      <c r="A789" s="1"/>
      <c r="B789" s="6" t="s">
        <v>14</v>
      </c>
      <c r="C789" s="6">
        <v>1185732</v>
      </c>
      <c r="D789" s="7">
        <v>44509</v>
      </c>
      <c r="E789" s="6" t="s">
        <v>46</v>
      </c>
      <c r="F789" s="6" t="s">
        <v>47</v>
      </c>
      <c r="G789" s="6" t="s">
        <v>48</v>
      </c>
      <c r="H789" s="6" t="s">
        <v>20</v>
      </c>
      <c r="I789" s="8">
        <v>0.50000000000000011</v>
      </c>
      <c r="J789" s="9">
        <v>7750</v>
      </c>
      <c r="K789" s="10">
        <f t="shared" si="6"/>
        <v>3875.0000000000009</v>
      </c>
      <c r="L789" s="10">
        <f t="shared" si="7"/>
        <v>1162.5000000000002</v>
      </c>
      <c r="M789" s="11">
        <v>0.3</v>
      </c>
      <c r="O789" s="12"/>
      <c r="P789" s="17">
        <f>Data!$I789+0.05</f>
        <v>0.55000000000000016</v>
      </c>
      <c r="Q789" s="12"/>
      <c r="R789" s="13"/>
    </row>
    <row r="790" spans="1:18" ht="15.75" customHeight="1">
      <c r="A790" s="1"/>
      <c r="B790" s="6" t="s">
        <v>14</v>
      </c>
      <c r="C790" s="6">
        <v>1185732</v>
      </c>
      <c r="D790" s="7">
        <v>44509</v>
      </c>
      <c r="E790" s="6" t="s">
        <v>46</v>
      </c>
      <c r="F790" s="6" t="s">
        <v>47</v>
      </c>
      <c r="G790" s="6" t="s">
        <v>48</v>
      </c>
      <c r="H790" s="6" t="s">
        <v>21</v>
      </c>
      <c r="I790" s="8">
        <v>0.65</v>
      </c>
      <c r="J790" s="9">
        <v>7500</v>
      </c>
      <c r="K790" s="10">
        <f t="shared" si="6"/>
        <v>4875</v>
      </c>
      <c r="L790" s="10">
        <f t="shared" si="7"/>
        <v>1706.25</v>
      </c>
      <c r="M790" s="11">
        <v>0.35</v>
      </c>
      <c r="O790" s="12"/>
      <c r="P790" s="17">
        <f>Data!$I790+0.05</f>
        <v>0.70000000000000007</v>
      </c>
      <c r="Q790" s="12"/>
      <c r="R790" s="13"/>
    </row>
    <row r="791" spans="1:18" ht="15.75" customHeight="1">
      <c r="A791" s="1"/>
      <c r="B791" s="6" t="s">
        <v>14</v>
      </c>
      <c r="C791" s="6">
        <v>1185732</v>
      </c>
      <c r="D791" s="7">
        <v>44509</v>
      </c>
      <c r="E791" s="6" t="s">
        <v>46</v>
      </c>
      <c r="F791" s="6" t="s">
        <v>47</v>
      </c>
      <c r="G791" s="6" t="s">
        <v>48</v>
      </c>
      <c r="H791" s="6" t="s">
        <v>22</v>
      </c>
      <c r="I791" s="8">
        <v>0.7</v>
      </c>
      <c r="J791" s="9">
        <v>8500</v>
      </c>
      <c r="K791" s="10">
        <f t="shared" si="6"/>
        <v>5950</v>
      </c>
      <c r="L791" s="10">
        <f t="shared" si="7"/>
        <v>2975</v>
      </c>
      <c r="M791" s="11">
        <v>0.5</v>
      </c>
      <c r="O791" s="12"/>
      <c r="P791" s="17">
        <f>Data!$I791+0.05</f>
        <v>0.75</v>
      </c>
      <c r="Q791" s="12"/>
      <c r="R791" s="13"/>
    </row>
    <row r="792" spans="1:18" ht="15.75" customHeight="1">
      <c r="A792" s="1"/>
      <c r="B792" s="6" t="s">
        <v>14</v>
      </c>
      <c r="C792" s="6">
        <v>1185732</v>
      </c>
      <c r="D792" s="7">
        <v>44538</v>
      </c>
      <c r="E792" s="6" t="s">
        <v>46</v>
      </c>
      <c r="F792" s="6" t="s">
        <v>47</v>
      </c>
      <c r="G792" s="6" t="s">
        <v>48</v>
      </c>
      <c r="H792" s="6" t="s">
        <v>17</v>
      </c>
      <c r="I792" s="8">
        <v>0.65</v>
      </c>
      <c r="J792" s="9">
        <v>10750</v>
      </c>
      <c r="K792" s="10">
        <f t="shared" si="6"/>
        <v>6987.5</v>
      </c>
      <c r="L792" s="10">
        <f t="shared" si="7"/>
        <v>3144.375</v>
      </c>
      <c r="M792" s="11">
        <v>0.45</v>
      </c>
      <c r="O792" s="12"/>
      <c r="P792" s="17">
        <f>Data!$I792+0.05</f>
        <v>0.70000000000000007</v>
      </c>
      <c r="Q792" s="12"/>
      <c r="R792" s="13"/>
    </row>
    <row r="793" spans="1:18" ht="15.75" customHeight="1">
      <c r="A793" s="1"/>
      <c r="B793" s="6" t="s">
        <v>14</v>
      </c>
      <c r="C793" s="6">
        <v>1185732</v>
      </c>
      <c r="D793" s="7">
        <v>44538</v>
      </c>
      <c r="E793" s="6" t="s">
        <v>46</v>
      </c>
      <c r="F793" s="6" t="s">
        <v>47</v>
      </c>
      <c r="G793" s="6" t="s">
        <v>48</v>
      </c>
      <c r="H793" s="6" t="s">
        <v>18</v>
      </c>
      <c r="I793" s="8">
        <v>0.55000000000000004</v>
      </c>
      <c r="J793" s="9">
        <v>8750</v>
      </c>
      <c r="K793" s="10">
        <f t="shared" si="6"/>
        <v>4812.5</v>
      </c>
      <c r="L793" s="10">
        <f t="shared" si="7"/>
        <v>1684.375</v>
      </c>
      <c r="M793" s="11">
        <v>0.35</v>
      </c>
      <c r="O793" s="12"/>
      <c r="P793" s="17">
        <f>Data!$I793+0.05</f>
        <v>0.60000000000000009</v>
      </c>
      <c r="Q793" s="12"/>
      <c r="R793" s="13"/>
    </row>
    <row r="794" spans="1:18" ht="15.75" customHeight="1">
      <c r="A794" s="1"/>
      <c r="B794" s="6" t="s">
        <v>14</v>
      </c>
      <c r="C794" s="6">
        <v>1185732</v>
      </c>
      <c r="D794" s="7">
        <v>44538</v>
      </c>
      <c r="E794" s="6" t="s">
        <v>46</v>
      </c>
      <c r="F794" s="6" t="s">
        <v>47</v>
      </c>
      <c r="G794" s="6" t="s">
        <v>48</v>
      </c>
      <c r="H794" s="6" t="s">
        <v>19</v>
      </c>
      <c r="I794" s="8">
        <v>0.55000000000000004</v>
      </c>
      <c r="J794" s="9">
        <v>8250</v>
      </c>
      <c r="K794" s="10">
        <f t="shared" si="6"/>
        <v>4537.5</v>
      </c>
      <c r="L794" s="10">
        <f t="shared" si="7"/>
        <v>1134.375</v>
      </c>
      <c r="M794" s="11">
        <v>0.25</v>
      </c>
      <c r="O794" s="12"/>
      <c r="P794" s="17">
        <f>Data!$I794+0.05</f>
        <v>0.60000000000000009</v>
      </c>
      <c r="Q794" s="12"/>
      <c r="R794" s="13"/>
    </row>
    <row r="795" spans="1:18" ht="15.75" customHeight="1">
      <c r="A795" s="1"/>
      <c r="B795" s="6" t="s">
        <v>14</v>
      </c>
      <c r="C795" s="6">
        <v>1185732</v>
      </c>
      <c r="D795" s="7">
        <v>44538</v>
      </c>
      <c r="E795" s="6" t="s">
        <v>46</v>
      </c>
      <c r="F795" s="6" t="s">
        <v>47</v>
      </c>
      <c r="G795" s="6" t="s">
        <v>48</v>
      </c>
      <c r="H795" s="6" t="s">
        <v>20</v>
      </c>
      <c r="I795" s="8">
        <v>0.55000000000000004</v>
      </c>
      <c r="J795" s="9">
        <v>7750</v>
      </c>
      <c r="K795" s="10">
        <f t="shared" si="6"/>
        <v>4262.5</v>
      </c>
      <c r="L795" s="10">
        <f t="shared" si="7"/>
        <v>1278.75</v>
      </c>
      <c r="M795" s="11">
        <v>0.3</v>
      </c>
      <c r="O795" s="12"/>
      <c r="P795" s="17">
        <f>Data!$I795+0.05</f>
        <v>0.60000000000000009</v>
      </c>
      <c r="Q795" s="12"/>
      <c r="R795" s="13"/>
    </row>
    <row r="796" spans="1:18" ht="15.75" customHeight="1">
      <c r="A796" s="1"/>
      <c r="B796" s="6" t="s">
        <v>14</v>
      </c>
      <c r="C796" s="6">
        <v>1185732</v>
      </c>
      <c r="D796" s="7">
        <v>44538</v>
      </c>
      <c r="E796" s="6" t="s">
        <v>46</v>
      </c>
      <c r="F796" s="6" t="s">
        <v>47</v>
      </c>
      <c r="G796" s="6" t="s">
        <v>48</v>
      </c>
      <c r="H796" s="6" t="s">
        <v>21</v>
      </c>
      <c r="I796" s="8">
        <v>0.65</v>
      </c>
      <c r="J796" s="9">
        <v>7750</v>
      </c>
      <c r="K796" s="10">
        <f t="shared" si="6"/>
        <v>5037.5</v>
      </c>
      <c r="L796" s="10">
        <f t="shared" si="7"/>
        <v>1763.125</v>
      </c>
      <c r="M796" s="11">
        <v>0.35</v>
      </c>
      <c r="O796" s="12"/>
      <c r="P796" s="17">
        <f>Data!$I796+0.05</f>
        <v>0.70000000000000007</v>
      </c>
      <c r="Q796" s="12"/>
      <c r="R796" s="13"/>
    </row>
    <row r="797" spans="1:18" ht="15.75" customHeight="1">
      <c r="A797" s="1"/>
      <c r="B797" s="6" t="s">
        <v>14</v>
      </c>
      <c r="C797" s="6">
        <v>1185732</v>
      </c>
      <c r="D797" s="7">
        <v>44538</v>
      </c>
      <c r="E797" s="6" t="s">
        <v>46</v>
      </c>
      <c r="F797" s="6" t="s">
        <v>47</v>
      </c>
      <c r="G797" s="6" t="s">
        <v>48</v>
      </c>
      <c r="H797" s="6" t="s">
        <v>22</v>
      </c>
      <c r="I797" s="8">
        <v>0.7</v>
      </c>
      <c r="J797" s="9">
        <v>8750</v>
      </c>
      <c r="K797" s="10">
        <f t="shared" si="6"/>
        <v>6125</v>
      </c>
      <c r="L797" s="10">
        <f t="shared" si="7"/>
        <v>3062.5</v>
      </c>
      <c r="M797" s="11">
        <v>0.5</v>
      </c>
      <c r="O797" s="12"/>
      <c r="P797" s="17">
        <f>Data!$I797+0.05</f>
        <v>0.75</v>
      </c>
      <c r="Q797" s="12"/>
      <c r="R797" s="13"/>
    </row>
    <row r="798" spans="1:18" ht="15.75" customHeight="1">
      <c r="A798" s="1" t="s">
        <v>39</v>
      </c>
      <c r="B798" s="6" t="s">
        <v>14</v>
      </c>
      <c r="C798" s="6">
        <v>1185732</v>
      </c>
      <c r="D798" s="7">
        <v>44209</v>
      </c>
      <c r="E798" s="6" t="s">
        <v>33</v>
      </c>
      <c r="F798" s="6" t="s">
        <v>49</v>
      </c>
      <c r="G798" s="6" t="s">
        <v>50</v>
      </c>
      <c r="H798" s="6" t="s">
        <v>17</v>
      </c>
      <c r="I798" s="8">
        <v>0.35</v>
      </c>
      <c r="J798" s="9">
        <v>4500</v>
      </c>
      <c r="K798" s="10">
        <f t="shared" si="6"/>
        <v>1575</v>
      </c>
      <c r="L798" s="10">
        <f t="shared" si="7"/>
        <v>551.25</v>
      </c>
      <c r="M798" s="11">
        <v>0.35000000000000003</v>
      </c>
      <c r="O798" s="16"/>
      <c r="P798" s="17"/>
      <c r="Q798" s="12"/>
      <c r="R798" s="13"/>
    </row>
    <row r="799" spans="1:18" ht="15.75" customHeight="1">
      <c r="A799" s="1"/>
      <c r="B799" s="6" t="s">
        <v>14</v>
      </c>
      <c r="C799" s="6">
        <v>1185732</v>
      </c>
      <c r="D799" s="7">
        <v>44209</v>
      </c>
      <c r="E799" s="6" t="s">
        <v>33</v>
      </c>
      <c r="F799" s="6" t="s">
        <v>49</v>
      </c>
      <c r="G799" s="6" t="s">
        <v>50</v>
      </c>
      <c r="H799" s="6" t="s">
        <v>18</v>
      </c>
      <c r="I799" s="8">
        <v>0.35</v>
      </c>
      <c r="J799" s="9">
        <v>2500</v>
      </c>
      <c r="K799" s="10">
        <f t="shared" si="6"/>
        <v>875</v>
      </c>
      <c r="L799" s="10">
        <f t="shared" si="7"/>
        <v>262.5</v>
      </c>
      <c r="M799" s="11">
        <v>0.3</v>
      </c>
      <c r="O799" s="16"/>
      <c r="P799" s="17"/>
      <c r="Q799" s="12"/>
      <c r="R799" s="13"/>
    </row>
    <row r="800" spans="1:18" ht="15.75" customHeight="1">
      <c r="A800" s="1"/>
      <c r="B800" s="6" t="s">
        <v>14</v>
      </c>
      <c r="C800" s="6">
        <v>1185732</v>
      </c>
      <c r="D800" s="7">
        <v>44209</v>
      </c>
      <c r="E800" s="6" t="s">
        <v>33</v>
      </c>
      <c r="F800" s="6" t="s">
        <v>49</v>
      </c>
      <c r="G800" s="6" t="s">
        <v>50</v>
      </c>
      <c r="H800" s="6" t="s">
        <v>19</v>
      </c>
      <c r="I800" s="8">
        <v>0.25</v>
      </c>
      <c r="J800" s="9">
        <v>2500</v>
      </c>
      <c r="K800" s="10">
        <f t="shared" si="6"/>
        <v>625</v>
      </c>
      <c r="L800" s="10">
        <f t="shared" si="7"/>
        <v>187.5</v>
      </c>
      <c r="M800" s="11">
        <v>0.3</v>
      </c>
      <c r="O800" s="16"/>
      <c r="P800" s="17"/>
      <c r="Q800" s="12"/>
      <c r="R800" s="13"/>
    </row>
    <row r="801" spans="1:18" ht="15.75" customHeight="1">
      <c r="A801" s="1"/>
      <c r="B801" s="6" t="s">
        <v>14</v>
      </c>
      <c r="C801" s="6">
        <v>1185732</v>
      </c>
      <c r="D801" s="7">
        <v>44209</v>
      </c>
      <c r="E801" s="6" t="s">
        <v>33</v>
      </c>
      <c r="F801" s="6" t="s">
        <v>49</v>
      </c>
      <c r="G801" s="6" t="s">
        <v>50</v>
      </c>
      <c r="H801" s="6" t="s">
        <v>20</v>
      </c>
      <c r="I801" s="8">
        <v>0.30000000000000004</v>
      </c>
      <c r="J801" s="9">
        <v>1000</v>
      </c>
      <c r="K801" s="10">
        <f t="shared" si="6"/>
        <v>300.00000000000006</v>
      </c>
      <c r="L801" s="10">
        <f t="shared" si="7"/>
        <v>105.00000000000003</v>
      </c>
      <c r="M801" s="11">
        <v>0.35000000000000003</v>
      </c>
      <c r="O801" s="16"/>
      <c r="P801" s="17"/>
      <c r="Q801" s="12"/>
      <c r="R801" s="13"/>
    </row>
    <row r="802" spans="1:18" ht="15.75" customHeight="1">
      <c r="A802" s="1"/>
      <c r="B802" s="6" t="s">
        <v>14</v>
      </c>
      <c r="C802" s="6">
        <v>1185732</v>
      </c>
      <c r="D802" s="7">
        <v>44209</v>
      </c>
      <c r="E802" s="6" t="s">
        <v>33</v>
      </c>
      <c r="F802" s="6" t="s">
        <v>49</v>
      </c>
      <c r="G802" s="6" t="s">
        <v>50</v>
      </c>
      <c r="H802" s="6" t="s">
        <v>21</v>
      </c>
      <c r="I802" s="8">
        <v>0.44999999999999996</v>
      </c>
      <c r="J802" s="9">
        <v>1500</v>
      </c>
      <c r="K802" s="10">
        <f t="shared" si="6"/>
        <v>674.99999999999989</v>
      </c>
      <c r="L802" s="10">
        <f t="shared" si="7"/>
        <v>202.49999999999997</v>
      </c>
      <c r="M802" s="11">
        <v>0.3</v>
      </c>
      <c r="O802" s="16"/>
      <c r="P802" s="17"/>
      <c r="Q802" s="12"/>
      <c r="R802" s="13"/>
    </row>
    <row r="803" spans="1:18" ht="15.75" customHeight="1">
      <c r="A803" s="1"/>
      <c r="B803" s="6" t="s">
        <v>14</v>
      </c>
      <c r="C803" s="6">
        <v>1185732</v>
      </c>
      <c r="D803" s="7">
        <v>44209</v>
      </c>
      <c r="E803" s="6" t="s">
        <v>33</v>
      </c>
      <c r="F803" s="6" t="s">
        <v>49</v>
      </c>
      <c r="G803" s="6" t="s">
        <v>50</v>
      </c>
      <c r="H803" s="6" t="s">
        <v>22</v>
      </c>
      <c r="I803" s="8">
        <v>0.35</v>
      </c>
      <c r="J803" s="9">
        <v>2500</v>
      </c>
      <c r="K803" s="10">
        <f t="shared" si="6"/>
        <v>875</v>
      </c>
      <c r="L803" s="10">
        <f t="shared" si="7"/>
        <v>393.75</v>
      </c>
      <c r="M803" s="11">
        <v>0.45</v>
      </c>
      <c r="O803" s="16"/>
      <c r="P803" s="17"/>
      <c r="Q803" s="12"/>
      <c r="R803" s="13"/>
    </row>
    <row r="804" spans="1:18" ht="15.75" customHeight="1">
      <c r="A804" s="1"/>
      <c r="B804" s="6" t="s">
        <v>14</v>
      </c>
      <c r="C804" s="6">
        <v>1185732</v>
      </c>
      <c r="D804" s="7">
        <v>44240</v>
      </c>
      <c r="E804" s="6" t="s">
        <v>33</v>
      </c>
      <c r="F804" s="6" t="s">
        <v>49</v>
      </c>
      <c r="G804" s="6" t="s">
        <v>50</v>
      </c>
      <c r="H804" s="6" t="s">
        <v>17</v>
      </c>
      <c r="I804" s="8">
        <v>0.35</v>
      </c>
      <c r="J804" s="9">
        <v>5000</v>
      </c>
      <c r="K804" s="10">
        <f t="shared" si="6"/>
        <v>1750</v>
      </c>
      <c r="L804" s="10">
        <f t="shared" si="7"/>
        <v>612.50000000000011</v>
      </c>
      <c r="M804" s="11">
        <v>0.35000000000000003</v>
      </c>
      <c r="O804" s="16"/>
      <c r="P804" s="17"/>
      <c r="Q804" s="12"/>
      <c r="R804" s="13"/>
    </row>
    <row r="805" spans="1:18" ht="15.75" customHeight="1">
      <c r="A805" s="1"/>
      <c r="B805" s="6" t="s">
        <v>14</v>
      </c>
      <c r="C805" s="6">
        <v>1185732</v>
      </c>
      <c r="D805" s="7">
        <v>44240</v>
      </c>
      <c r="E805" s="6" t="s">
        <v>33</v>
      </c>
      <c r="F805" s="6" t="s">
        <v>49</v>
      </c>
      <c r="G805" s="6" t="s">
        <v>50</v>
      </c>
      <c r="H805" s="6" t="s">
        <v>18</v>
      </c>
      <c r="I805" s="8">
        <v>0.35</v>
      </c>
      <c r="J805" s="9">
        <v>1500</v>
      </c>
      <c r="K805" s="10">
        <f t="shared" si="6"/>
        <v>525</v>
      </c>
      <c r="L805" s="10">
        <f t="shared" si="7"/>
        <v>157.5</v>
      </c>
      <c r="M805" s="11">
        <v>0.3</v>
      </c>
      <c r="O805" s="16"/>
      <c r="P805" s="17"/>
      <c r="Q805" s="12"/>
      <c r="R805" s="13"/>
    </row>
    <row r="806" spans="1:18" ht="15.75" customHeight="1">
      <c r="A806" s="1"/>
      <c r="B806" s="6" t="s">
        <v>14</v>
      </c>
      <c r="C806" s="6">
        <v>1185732</v>
      </c>
      <c r="D806" s="7">
        <v>44240</v>
      </c>
      <c r="E806" s="6" t="s">
        <v>33</v>
      </c>
      <c r="F806" s="6" t="s">
        <v>49</v>
      </c>
      <c r="G806" s="6" t="s">
        <v>50</v>
      </c>
      <c r="H806" s="6" t="s">
        <v>19</v>
      </c>
      <c r="I806" s="8">
        <v>0.25</v>
      </c>
      <c r="J806" s="9">
        <v>2000</v>
      </c>
      <c r="K806" s="10">
        <f t="shared" si="6"/>
        <v>500</v>
      </c>
      <c r="L806" s="10">
        <f t="shared" si="7"/>
        <v>150</v>
      </c>
      <c r="M806" s="11">
        <v>0.3</v>
      </c>
      <c r="O806" s="16"/>
      <c r="P806" s="17"/>
      <c r="Q806" s="12"/>
      <c r="R806" s="13"/>
    </row>
    <row r="807" spans="1:18" ht="15.75" customHeight="1">
      <c r="A807" s="1"/>
      <c r="B807" s="6" t="s">
        <v>14</v>
      </c>
      <c r="C807" s="6">
        <v>1185732</v>
      </c>
      <c r="D807" s="7">
        <v>44240</v>
      </c>
      <c r="E807" s="6" t="s">
        <v>33</v>
      </c>
      <c r="F807" s="6" t="s">
        <v>49</v>
      </c>
      <c r="G807" s="6" t="s">
        <v>50</v>
      </c>
      <c r="H807" s="6" t="s">
        <v>20</v>
      </c>
      <c r="I807" s="8">
        <v>0.30000000000000004</v>
      </c>
      <c r="J807" s="9">
        <v>750</v>
      </c>
      <c r="K807" s="10">
        <f t="shared" si="6"/>
        <v>225.00000000000003</v>
      </c>
      <c r="L807" s="10">
        <f t="shared" si="7"/>
        <v>78.750000000000014</v>
      </c>
      <c r="M807" s="11">
        <v>0.35000000000000003</v>
      </c>
      <c r="O807" s="16"/>
      <c r="P807" s="17"/>
      <c r="Q807" s="12"/>
      <c r="R807" s="13"/>
    </row>
    <row r="808" spans="1:18" ht="15.75" customHeight="1">
      <c r="A808" s="1"/>
      <c r="B808" s="6" t="s">
        <v>14</v>
      </c>
      <c r="C808" s="6">
        <v>1185732</v>
      </c>
      <c r="D808" s="7">
        <v>44240</v>
      </c>
      <c r="E808" s="6" t="s">
        <v>33</v>
      </c>
      <c r="F808" s="6" t="s">
        <v>49</v>
      </c>
      <c r="G808" s="6" t="s">
        <v>50</v>
      </c>
      <c r="H808" s="6" t="s">
        <v>21</v>
      </c>
      <c r="I808" s="8">
        <v>0.44999999999999996</v>
      </c>
      <c r="J808" s="9">
        <v>1500</v>
      </c>
      <c r="K808" s="10">
        <f t="shared" si="6"/>
        <v>674.99999999999989</v>
      </c>
      <c r="L808" s="10">
        <f t="shared" si="7"/>
        <v>202.49999999999997</v>
      </c>
      <c r="M808" s="11">
        <v>0.3</v>
      </c>
      <c r="O808" s="16"/>
      <c r="P808" s="17"/>
      <c r="Q808" s="12"/>
      <c r="R808" s="13"/>
    </row>
    <row r="809" spans="1:18" ht="15.75" customHeight="1">
      <c r="A809" s="1"/>
      <c r="B809" s="6" t="s">
        <v>14</v>
      </c>
      <c r="C809" s="6">
        <v>1185732</v>
      </c>
      <c r="D809" s="7">
        <v>44240</v>
      </c>
      <c r="E809" s="6" t="s">
        <v>33</v>
      </c>
      <c r="F809" s="6" t="s">
        <v>49</v>
      </c>
      <c r="G809" s="6" t="s">
        <v>50</v>
      </c>
      <c r="H809" s="6" t="s">
        <v>22</v>
      </c>
      <c r="I809" s="8">
        <v>0.35</v>
      </c>
      <c r="J809" s="9">
        <v>2250</v>
      </c>
      <c r="K809" s="10">
        <f t="shared" si="6"/>
        <v>787.5</v>
      </c>
      <c r="L809" s="10">
        <f t="shared" si="7"/>
        <v>354.375</v>
      </c>
      <c r="M809" s="11">
        <v>0.45</v>
      </c>
      <c r="O809" s="16"/>
      <c r="P809" s="17"/>
      <c r="Q809" s="12"/>
      <c r="R809" s="13"/>
    </row>
    <row r="810" spans="1:18" ht="15.75" customHeight="1">
      <c r="A810" s="1"/>
      <c r="B810" s="6" t="s">
        <v>14</v>
      </c>
      <c r="C810" s="6">
        <v>1185732</v>
      </c>
      <c r="D810" s="7">
        <v>44267</v>
      </c>
      <c r="E810" s="6" t="s">
        <v>33</v>
      </c>
      <c r="F810" s="6" t="s">
        <v>49</v>
      </c>
      <c r="G810" s="6" t="s">
        <v>50</v>
      </c>
      <c r="H810" s="6" t="s">
        <v>17</v>
      </c>
      <c r="I810" s="8">
        <v>0.4</v>
      </c>
      <c r="J810" s="9">
        <v>4450</v>
      </c>
      <c r="K810" s="10">
        <f t="shared" si="6"/>
        <v>1780</v>
      </c>
      <c r="L810" s="10">
        <f t="shared" si="7"/>
        <v>623.00000000000011</v>
      </c>
      <c r="M810" s="11">
        <v>0.35000000000000003</v>
      </c>
      <c r="O810" s="16"/>
      <c r="P810" s="17"/>
      <c r="Q810" s="12"/>
      <c r="R810" s="13"/>
    </row>
    <row r="811" spans="1:18" ht="15.75" customHeight="1">
      <c r="A811" s="1"/>
      <c r="B811" s="6" t="s">
        <v>14</v>
      </c>
      <c r="C811" s="6">
        <v>1185732</v>
      </c>
      <c r="D811" s="7">
        <v>44267</v>
      </c>
      <c r="E811" s="6" t="s">
        <v>33</v>
      </c>
      <c r="F811" s="6" t="s">
        <v>49</v>
      </c>
      <c r="G811" s="6" t="s">
        <v>50</v>
      </c>
      <c r="H811" s="6" t="s">
        <v>18</v>
      </c>
      <c r="I811" s="8">
        <v>0.4</v>
      </c>
      <c r="J811" s="9">
        <v>1250</v>
      </c>
      <c r="K811" s="10">
        <f t="shared" si="6"/>
        <v>500</v>
      </c>
      <c r="L811" s="10">
        <f t="shared" si="7"/>
        <v>150</v>
      </c>
      <c r="M811" s="11">
        <v>0.3</v>
      </c>
      <c r="O811" s="16"/>
      <c r="P811" s="17"/>
      <c r="Q811" s="12"/>
      <c r="R811" s="13"/>
    </row>
    <row r="812" spans="1:18" ht="15.75" customHeight="1">
      <c r="A812" s="1"/>
      <c r="B812" s="6" t="s">
        <v>14</v>
      </c>
      <c r="C812" s="6">
        <v>1185732</v>
      </c>
      <c r="D812" s="7">
        <v>44267</v>
      </c>
      <c r="E812" s="6" t="s">
        <v>33</v>
      </c>
      <c r="F812" s="6" t="s">
        <v>49</v>
      </c>
      <c r="G812" s="6" t="s">
        <v>50</v>
      </c>
      <c r="H812" s="6" t="s">
        <v>19</v>
      </c>
      <c r="I812" s="8">
        <v>0.30000000000000004</v>
      </c>
      <c r="J812" s="9">
        <v>1750</v>
      </c>
      <c r="K812" s="10">
        <f t="shared" si="6"/>
        <v>525.00000000000011</v>
      </c>
      <c r="L812" s="10">
        <f t="shared" si="7"/>
        <v>157.50000000000003</v>
      </c>
      <c r="M812" s="11">
        <v>0.3</v>
      </c>
      <c r="O812" s="16"/>
      <c r="P812" s="17"/>
      <c r="Q812" s="12"/>
      <c r="R812" s="13"/>
    </row>
    <row r="813" spans="1:18" ht="15.75" customHeight="1">
      <c r="A813" s="1"/>
      <c r="B813" s="6" t="s">
        <v>14</v>
      </c>
      <c r="C813" s="6">
        <v>1185732</v>
      </c>
      <c r="D813" s="7">
        <v>44267</v>
      </c>
      <c r="E813" s="6" t="s">
        <v>33</v>
      </c>
      <c r="F813" s="6" t="s">
        <v>49</v>
      </c>
      <c r="G813" s="6" t="s">
        <v>50</v>
      </c>
      <c r="H813" s="6" t="s">
        <v>20</v>
      </c>
      <c r="I813" s="8">
        <v>0.35</v>
      </c>
      <c r="J813" s="9">
        <v>250</v>
      </c>
      <c r="K813" s="10">
        <f t="shared" si="6"/>
        <v>87.5</v>
      </c>
      <c r="L813" s="10">
        <f t="shared" si="7"/>
        <v>30.625000000000004</v>
      </c>
      <c r="M813" s="11">
        <v>0.35000000000000003</v>
      </c>
      <c r="O813" s="16"/>
      <c r="P813" s="17"/>
      <c r="Q813" s="12"/>
      <c r="R813" s="13"/>
    </row>
    <row r="814" spans="1:18" ht="15.75" customHeight="1">
      <c r="A814" s="1"/>
      <c r="B814" s="6" t="s">
        <v>14</v>
      </c>
      <c r="C814" s="6">
        <v>1185732</v>
      </c>
      <c r="D814" s="7">
        <v>44267</v>
      </c>
      <c r="E814" s="6" t="s">
        <v>33</v>
      </c>
      <c r="F814" s="6" t="s">
        <v>49</v>
      </c>
      <c r="G814" s="6" t="s">
        <v>50</v>
      </c>
      <c r="H814" s="6" t="s">
        <v>21</v>
      </c>
      <c r="I814" s="8">
        <v>0.5</v>
      </c>
      <c r="J814" s="9">
        <v>750</v>
      </c>
      <c r="K814" s="10">
        <f t="shared" si="6"/>
        <v>375</v>
      </c>
      <c r="L814" s="10">
        <f t="shared" si="7"/>
        <v>112.5</v>
      </c>
      <c r="M814" s="11">
        <v>0.3</v>
      </c>
      <c r="O814" s="16"/>
      <c r="P814" s="17"/>
      <c r="Q814" s="12"/>
      <c r="R814" s="13"/>
    </row>
    <row r="815" spans="1:18" ht="15.75" customHeight="1">
      <c r="A815" s="1"/>
      <c r="B815" s="6" t="s">
        <v>14</v>
      </c>
      <c r="C815" s="6">
        <v>1185732</v>
      </c>
      <c r="D815" s="7">
        <v>44267</v>
      </c>
      <c r="E815" s="6" t="s">
        <v>33</v>
      </c>
      <c r="F815" s="6" t="s">
        <v>49</v>
      </c>
      <c r="G815" s="6" t="s">
        <v>50</v>
      </c>
      <c r="H815" s="6" t="s">
        <v>22</v>
      </c>
      <c r="I815" s="8">
        <v>0.4</v>
      </c>
      <c r="J815" s="9">
        <v>1750</v>
      </c>
      <c r="K815" s="10">
        <f t="shared" si="6"/>
        <v>700</v>
      </c>
      <c r="L815" s="10">
        <f t="shared" si="7"/>
        <v>315</v>
      </c>
      <c r="M815" s="11">
        <v>0.45</v>
      </c>
      <c r="O815" s="16"/>
      <c r="P815" s="17"/>
      <c r="Q815" s="12"/>
      <c r="R815" s="13"/>
    </row>
    <row r="816" spans="1:18" ht="15.75" customHeight="1">
      <c r="A816" s="1"/>
      <c r="B816" s="6" t="s">
        <v>14</v>
      </c>
      <c r="C816" s="6">
        <v>1185732</v>
      </c>
      <c r="D816" s="7">
        <v>44299</v>
      </c>
      <c r="E816" s="6" t="s">
        <v>33</v>
      </c>
      <c r="F816" s="6" t="s">
        <v>49</v>
      </c>
      <c r="G816" s="6" t="s">
        <v>50</v>
      </c>
      <c r="H816" s="6" t="s">
        <v>17</v>
      </c>
      <c r="I816" s="8">
        <v>0.4</v>
      </c>
      <c r="J816" s="9">
        <v>4000</v>
      </c>
      <c r="K816" s="10">
        <f t="shared" si="6"/>
        <v>1600</v>
      </c>
      <c r="L816" s="10">
        <f t="shared" si="7"/>
        <v>560</v>
      </c>
      <c r="M816" s="11">
        <v>0.35000000000000003</v>
      </c>
      <c r="O816" s="16"/>
      <c r="P816" s="17"/>
      <c r="Q816" s="12"/>
      <c r="R816" s="13"/>
    </row>
    <row r="817" spans="1:18" ht="15.75" customHeight="1">
      <c r="A817" s="1"/>
      <c r="B817" s="6" t="s">
        <v>14</v>
      </c>
      <c r="C817" s="6">
        <v>1185732</v>
      </c>
      <c r="D817" s="7">
        <v>44299</v>
      </c>
      <c r="E817" s="6" t="s">
        <v>33</v>
      </c>
      <c r="F817" s="6" t="s">
        <v>49</v>
      </c>
      <c r="G817" s="6" t="s">
        <v>50</v>
      </c>
      <c r="H817" s="6" t="s">
        <v>18</v>
      </c>
      <c r="I817" s="8">
        <v>0.4</v>
      </c>
      <c r="J817" s="9">
        <v>1000</v>
      </c>
      <c r="K817" s="10">
        <f t="shared" si="6"/>
        <v>400</v>
      </c>
      <c r="L817" s="10">
        <f t="shared" si="7"/>
        <v>120</v>
      </c>
      <c r="M817" s="11">
        <v>0.3</v>
      </c>
      <c r="O817" s="16"/>
      <c r="P817" s="17"/>
      <c r="Q817" s="12"/>
      <c r="R817" s="13"/>
    </row>
    <row r="818" spans="1:18" ht="15.75" customHeight="1">
      <c r="A818" s="1"/>
      <c r="B818" s="6" t="s">
        <v>14</v>
      </c>
      <c r="C818" s="6">
        <v>1185732</v>
      </c>
      <c r="D818" s="7">
        <v>44299</v>
      </c>
      <c r="E818" s="6" t="s">
        <v>33</v>
      </c>
      <c r="F818" s="6" t="s">
        <v>49</v>
      </c>
      <c r="G818" s="6" t="s">
        <v>50</v>
      </c>
      <c r="H818" s="6" t="s">
        <v>19</v>
      </c>
      <c r="I818" s="8">
        <v>0.30000000000000004</v>
      </c>
      <c r="J818" s="9">
        <v>1000</v>
      </c>
      <c r="K818" s="10">
        <f t="shared" si="6"/>
        <v>300.00000000000006</v>
      </c>
      <c r="L818" s="10">
        <f t="shared" si="7"/>
        <v>90.000000000000014</v>
      </c>
      <c r="M818" s="11">
        <v>0.3</v>
      </c>
      <c r="O818" s="16"/>
      <c r="P818" s="17"/>
      <c r="Q818" s="12"/>
      <c r="R818" s="13"/>
    </row>
    <row r="819" spans="1:18" ht="15.75" customHeight="1">
      <c r="A819" s="1"/>
      <c r="B819" s="6" t="s">
        <v>14</v>
      </c>
      <c r="C819" s="6">
        <v>1185732</v>
      </c>
      <c r="D819" s="7">
        <v>44299</v>
      </c>
      <c r="E819" s="6" t="s">
        <v>33</v>
      </c>
      <c r="F819" s="6" t="s">
        <v>49</v>
      </c>
      <c r="G819" s="6" t="s">
        <v>50</v>
      </c>
      <c r="H819" s="6" t="s">
        <v>20</v>
      </c>
      <c r="I819" s="8">
        <v>0.35</v>
      </c>
      <c r="J819" s="9">
        <v>250</v>
      </c>
      <c r="K819" s="10">
        <f t="shared" si="6"/>
        <v>87.5</v>
      </c>
      <c r="L819" s="10">
        <f t="shared" si="7"/>
        <v>30.625000000000004</v>
      </c>
      <c r="M819" s="11">
        <v>0.35000000000000003</v>
      </c>
      <c r="O819" s="16"/>
      <c r="P819" s="17"/>
      <c r="Q819" s="12"/>
      <c r="R819" s="13"/>
    </row>
    <row r="820" spans="1:18" ht="15.75" customHeight="1">
      <c r="A820" s="1"/>
      <c r="B820" s="6" t="s">
        <v>14</v>
      </c>
      <c r="C820" s="6">
        <v>1185732</v>
      </c>
      <c r="D820" s="7">
        <v>44299</v>
      </c>
      <c r="E820" s="6" t="s">
        <v>33</v>
      </c>
      <c r="F820" s="6" t="s">
        <v>49</v>
      </c>
      <c r="G820" s="6" t="s">
        <v>50</v>
      </c>
      <c r="H820" s="6" t="s">
        <v>21</v>
      </c>
      <c r="I820" s="8">
        <v>0.5</v>
      </c>
      <c r="J820" s="9">
        <v>500</v>
      </c>
      <c r="K820" s="10">
        <f t="shared" si="6"/>
        <v>250</v>
      </c>
      <c r="L820" s="10">
        <f t="shared" si="7"/>
        <v>75</v>
      </c>
      <c r="M820" s="11">
        <v>0.3</v>
      </c>
      <c r="O820" s="16"/>
      <c r="P820" s="17"/>
      <c r="Q820" s="12"/>
      <c r="R820" s="13"/>
    </row>
    <row r="821" spans="1:18" ht="15.75" customHeight="1">
      <c r="A821" s="1"/>
      <c r="B821" s="6" t="s">
        <v>14</v>
      </c>
      <c r="C821" s="6">
        <v>1185732</v>
      </c>
      <c r="D821" s="7">
        <v>44299</v>
      </c>
      <c r="E821" s="6" t="s">
        <v>33</v>
      </c>
      <c r="F821" s="6" t="s">
        <v>49</v>
      </c>
      <c r="G821" s="6" t="s">
        <v>50</v>
      </c>
      <c r="H821" s="6" t="s">
        <v>22</v>
      </c>
      <c r="I821" s="8">
        <v>0.4</v>
      </c>
      <c r="J821" s="9">
        <v>1750</v>
      </c>
      <c r="K821" s="10">
        <f t="shared" si="6"/>
        <v>700</v>
      </c>
      <c r="L821" s="10">
        <f t="shared" si="7"/>
        <v>315</v>
      </c>
      <c r="M821" s="11">
        <v>0.45</v>
      </c>
      <c r="O821" s="16"/>
      <c r="P821" s="17"/>
      <c r="Q821" s="12"/>
      <c r="R821" s="13"/>
    </row>
    <row r="822" spans="1:18" ht="15.75" customHeight="1">
      <c r="A822" s="1"/>
      <c r="B822" s="6" t="s">
        <v>14</v>
      </c>
      <c r="C822" s="6">
        <v>1185732</v>
      </c>
      <c r="D822" s="7">
        <v>44330</v>
      </c>
      <c r="E822" s="6" t="s">
        <v>33</v>
      </c>
      <c r="F822" s="6" t="s">
        <v>49</v>
      </c>
      <c r="G822" s="6" t="s">
        <v>50</v>
      </c>
      <c r="H822" s="6" t="s">
        <v>17</v>
      </c>
      <c r="I822" s="8">
        <v>0.5</v>
      </c>
      <c r="J822" s="9">
        <v>4450</v>
      </c>
      <c r="K822" s="10">
        <f t="shared" si="6"/>
        <v>2225</v>
      </c>
      <c r="L822" s="10">
        <f t="shared" si="7"/>
        <v>778.75000000000011</v>
      </c>
      <c r="M822" s="11">
        <v>0.35000000000000003</v>
      </c>
      <c r="O822" s="16"/>
      <c r="P822" s="17"/>
      <c r="Q822" s="12"/>
      <c r="R822" s="13"/>
    </row>
    <row r="823" spans="1:18" ht="15.75" customHeight="1">
      <c r="A823" s="1"/>
      <c r="B823" s="6" t="s">
        <v>14</v>
      </c>
      <c r="C823" s="6">
        <v>1185732</v>
      </c>
      <c r="D823" s="7">
        <v>44330</v>
      </c>
      <c r="E823" s="6" t="s">
        <v>33</v>
      </c>
      <c r="F823" s="6" t="s">
        <v>49</v>
      </c>
      <c r="G823" s="6" t="s">
        <v>50</v>
      </c>
      <c r="H823" s="6" t="s">
        <v>18</v>
      </c>
      <c r="I823" s="8">
        <v>0.45000000000000007</v>
      </c>
      <c r="J823" s="9">
        <v>1500</v>
      </c>
      <c r="K823" s="10">
        <f t="shared" si="6"/>
        <v>675.00000000000011</v>
      </c>
      <c r="L823" s="10">
        <f t="shared" si="7"/>
        <v>202.50000000000003</v>
      </c>
      <c r="M823" s="11">
        <v>0.3</v>
      </c>
      <c r="O823" s="16"/>
      <c r="P823" s="17"/>
      <c r="Q823" s="12"/>
      <c r="R823" s="13"/>
    </row>
    <row r="824" spans="1:18" ht="15.75" customHeight="1">
      <c r="A824" s="1"/>
      <c r="B824" s="6" t="s">
        <v>14</v>
      </c>
      <c r="C824" s="6">
        <v>1185732</v>
      </c>
      <c r="D824" s="7">
        <v>44330</v>
      </c>
      <c r="E824" s="6" t="s">
        <v>33</v>
      </c>
      <c r="F824" s="6" t="s">
        <v>49</v>
      </c>
      <c r="G824" s="6" t="s">
        <v>50</v>
      </c>
      <c r="H824" s="6" t="s">
        <v>19</v>
      </c>
      <c r="I824" s="8">
        <v>0.4</v>
      </c>
      <c r="J824" s="9">
        <v>1250</v>
      </c>
      <c r="K824" s="10">
        <f t="shared" si="6"/>
        <v>500</v>
      </c>
      <c r="L824" s="10">
        <f t="shared" si="7"/>
        <v>150</v>
      </c>
      <c r="M824" s="11">
        <v>0.3</v>
      </c>
      <c r="O824" s="16"/>
      <c r="P824" s="17"/>
      <c r="Q824" s="12"/>
      <c r="R824" s="13"/>
    </row>
    <row r="825" spans="1:18" ht="15.75" customHeight="1">
      <c r="A825" s="1"/>
      <c r="B825" s="6" t="s">
        <v>14</v>
      </c>
      <c r="C825" s="6">
        <v>1185732</v>
      </c>
      <c r="D825" s="7">
        <v>44330</v>
      </c>
      <c r="E825" s="6" t="s">
        <v>33</v>
      </c>
      <c r="F825" s="6" t="s">
        <v>49</v>
      </c>
      <c r="G825" s="6" t="s">
        <v>50</v>
      </c>
      <c r="H825" s="6" t="s">
        <v>20</v>
      </c>
      <c r="I825" s="8">
        <v>0.4</v>
      </c>
      <c r="J825" s="9">
        <v>500</v>
      </c>
      <c r="K825" s="10">
        <f t="shared" si="6"/>
        <v>200</v>
      </c>
      <c r="L825" s="10">
        <f t="shared" si="7"/>
        <v>70</v>
      </c>
      <c r="M825" s="11">
        <v>0.35000000000000003</v>
      </c>
      <c r="O825" s="16"/>
      <c r="P825" s="17"/>
      <c r="Q825" s="12"/>
      <c r="R825" s="13"/>
    </row>
    <row r="826" spans="1:18" ht="15.75" customHeight="1">
      <c r="A826" s="1"/>
      <c r="B826" s="6" t="s">
        <v>14</v>
      </c>
      <c r="C826" s="6">
        <v>1185732</v>
      </c>
      <c r="D826" s="7">
        <v>44330</v>
      </c>
      <c r="E826" s="6" t="s">
        <v>33</v>
      </c>
      <c r="F826" s="6" t="s">
        <v>49</v>
      </c>
      <c r="G826" s="6" t="s">
        <v>50</v>
      </c>
      <c r="H826" s="6" t="s">
        <v>21</v>
      </c>
      <c r="I826" s="8">
        <v>0.54999999999999993</v>
      </c>
      <c r="J826" s="9">
        <v>750</v>
      </c>
      <c r="K826" s="10">
        <f t="shared" si="6"/>
        <v>412.49999999999994</v>
      </c>
      <c r="L826" s="10">
        <f t="shared" si="7"/>
        <v>123.74999999999997</v>
      </c>
      <c r="M826" s="11">
        <v>0.3</v>
      </c>
      <c r="O826" s="16"/>
      <c r="P826" s="17"/>
      <c r="Q826" s="12"/>
      <c r="R826" s="13"/>
    </row>
    <row r="827" spans="1:18" ht="15.75" customHeight="1">
      <c r="A827" s="1"/>
      <c r="B827" s="6" t="s">
        <v>14</v>
      </c>
      <c r="C827" s="6">
        <v>1185732</v>
      </c>
      <c r="D827" s="7">
        <v>44330</v>
      </c>
      <c r="E827" s="6" t="s">
        <v>33</v>
      </c>
      <c r="F827" s="6" t="s">
        <v>49</v>
      </c>
      <c r="G827" s="6" t="s">
        <v>50</v>
      </c>
      <c r="H827" s="6" t="s">
        <v>22</v>
      </c>
      <c r="I827" s="8">
        <v>0.6</v>
      </c>
      <c r="J827" s="9">
        <v>1750</v>
      </c>
      <c r="K827" s="10">
        <f t="shared" si="6"/>
        <v>1050</v>
      </c>
      <c r="L827" s="10">
        <f t="shared" si="7"/>
        <v>472.5</v>
      </c>
      <c r="M827" s="11">
        <v>0.45</v>
      </c>
      <c r="O827" s="16"/>
      <c r="P827" s="17"/>
      <c r="Q827" s="12"/>
      <c r="R827" s="13"/>
    </row>
    <row r="828" spans="1:18" ht="15.75" customHeight="1">
      <c r="A828" s="1"/>
      <c r="B828" s="6" t="s">
        <v>14</v>
      </c>
      <c r="C828" s="6">
        <v>1185732</v>
      </c>
      <c r="D828" s="7">
        <v>44360</v>
      </c>
      <c r="E828" s="6" t="s">
        <v>33</v>
      </c>
      <c r="F828" s="6" t="s">
        <v>49</v>
      </c>
      <c r="G828" s="6" t="s">
        <v>50</v>
      </c>
      <c r="H828" s="6" t="s">
        <v>17</v>
      </c>
      <c r="I828" s="8">
        <v>0.45</v>
      </c>
      <c r="J828" s="9">
        <v>4250</v>
      </c>
      <c r="K828" s="10">
        <f t="shared" si="6"/>
        <v>1912.5</v>
      </c>
      <c r="L828" s="10">
        <f t="shared" si="7"/>
        <v>669.37500000000011</v>
      </c>
      <c r="M828" s="11">
        <v>0.35000000000000003</v>
      </c>
      <c r="O828" s="16"/>
      <c r="P828" s="17"/>
      <c r="Q828" s="12"/>
      <c r="R828" s="13"/>
    </row>
    <row r="829" spans="1:18" ht="15.75" customHeight="1">
      <c r="A829" s="1"/>
      <c r="B829" s="6" t="s">
        <v>14</v>
      </c>
      <c r="C829" s="6">
        <v>1185732</v>
      </c>
      <c r="D829" s="7">
        <v>44360</v>
      </c>
      <c r="E829" s="6" t="s">
        <v>33</v>
      </c>
      <c r="F829" s="6" t="s">
        <v>49</v>
      </c>
      <c r="G829" s="6" t="s">
        <v>50</v>
      </c>
      <c r="H829" s="6" t="s">
        <v>18</v>
      </c>
      <c r="I829" s="8">
        <v>0.40000000000000008</v>
      </c>
      <c r="J829" s="9">
        <v>1750</v>
      </c>
      <c r="K829" s="10">
        <f t="shared" si="6"/>
        <v>700.00000000000011</v>
      </c>
      <c r="L829" s="10">
        <f t="shared" si="7"/>
        <v>210.00000000000003</v>
      </c>
      <c r="M829" s="11">
        <v>0.3</v>
      </c>
      <c r="O829" s="16"/>
      <c r="P829" s="17"/>
      <c r="Q829" s="12"/>
      <c r="R829" s="13"/>
    </row>
    <row r="830" spans="1:18" ht="15.75" customHeight="1">
      <c r="A830" s="1"/>
      <c r="B830" s="6" t="s">
        <v>14</v>
      </c>
      <c r="C830" s="6">
        <v>1185732</v>
      </c>
      <c r="D830" s="7">
        <v>44360</v>
      </c>
      <c r="E830" s="6" t="s">
        <v>33</v>
      </c>
      <c r="F830" s="6" t="s">
        <v>49</v>
      </c>
      <c r="G830" s="6" t="s">
        <v>50</v>
      </c>
      <c r="H830" s="6" t="s">
        <v>19</v>
      </c>
      <c r="I830" s="8">
        <v>0.35000000000000003</v>
      </c>
      <c r="J830" s="9">
        <v>1750</v>
      </c>
      <c r="K830" s="10">
        <f t="shared" si="6"/>
        <v>612.50000000000011</v>
      </c>
      <c r="L830" s="10">
        <f t="shared" si="7"/>
        <v>183.75000000000003</v>
      </c>
      <c r="M830" s="11">
        <v>0.3</v>
      </c>
      <c r="O830" s="16"/>
      <c r="P830" s="17"/>
      <c r="Q830" s="12"/>
      <c r="R830" s="13"/>
    </row>
    <row r="831" spans="1:18" ht="15.75" customHeight="1">
      <c r="A831" s="1"/>
      <c r="B831" s="6" t="s">
        <v>14</v>
      </c>
      <c r="C831" s="6">
        <v>1185732</v>
      </c>
      <c r="D831" s="7">
        <v>44360</v>
      </c>
      <c r="E831" s="6" t="s">
        <v>33</v>
      </c>
      <c r="F831" s="6" t="s">
        <v>49</v>
      </c>
      <c r="G831" s="6" t="s">
        <v>50</v>
      </c>
      <c r="H831" s="6" t="s">
        <v>20</v>
      </c>
      <c r="I831" s="8">
        <v>0.35000000000000003</v>
      </c>
      <c r="J831" s="9">
        <v>1500</v>
      </c>
      <c r="K831" s="10">
        <f t="shared" si="6"/>
        <v>525</v>
      </c>
      <c r="L831" s="10">
        <f t="shared" si="7"/>
        <v>183.75000000000003</v>
      </c>
      <c r="M831" s="11">
        <v>0.35000000000000003</v>
      </c>
      <c r="O831" s="16"/>
      <c r="P831" s="17"/>
      <c r="Q831" s="12"/>
      <c r="R831" s="13"/>
    </row>
    <row r="832" spans="1:18" ht="15.75" customHeight="1">
      <c r="A832" s="1"/>
      <c r="B832" s="6" t="s">
        <v>14</v>
      </c>
      <c r="C832" s="6">
        <v>1185732</v>
      </c>
      <c r="D832" s="7">
        <v>44360</v>
      </c>
      <c r="E832" s="6" t="s">
        <v>33</v>
      </c>
      <c r="F832" s="6" t="s">
        <v>49</v>
      </c>
      <c r="G832" s="6" t="s">
        <v>50</v>
      </c>
      <c r="H832" s="6" t="s">
        <v>21</v>
      </c>
      <c r="I832" s="8">
        <v>0.5</v>
      </c>
      <c r="J832" s="9">
        <v>1500</v>
      </c>
      <c r="K832" s="10">
        <f t="shared" si="6"/>
        <v>750</v>
      </c>
      <c r="L832" s="10">
        <f t="shared" si="7"/>
        <v>225</v>
      </c>
      <c r="M832" s="11">
        <v>0.3</v>
      </c>
      <c r="O832" s="16"/>
      <c r="P832" s="17"/>
      <c r="Q832" s="12"/>
      <c r="R832" s="13"/>
    </row>
    <row r="833" spans="1:18" ht="15.75" customHeight="1">
      <c r="A833" s="1"/>
      <c r="B833" s="6" t="s">
        <v>14</v>
      </c>
      <c r="C833" s="6">
        <v>1185732</v>
      </c>
      <c r="D833" s="7">
        <v>44360</v>
      </c>
      <c r="E833" s="6" t="s">
        <v>33</v>
      </c>
      <c r="F833" s="6" t="s">
        <v>49</v>
      </c>
      <c r="G833" s="6" t="s">
        <v>50</v>
      </c>
      <c r="H833" s="6" t="s">
        <v>22</v>
      </c>
      <c r="I833" s="8">
        <v>0.55000000000000004</v>
      </c>
      <c r="J833" s="9">
        <v>3250</v>
      </c>
      <c r="K833" s="10">
        <f t="shared" si="6"/>
        <v>1787.5000000000002</v>
      </c>
      <c r="L833" s="10">
        <f t="shared" si="7"/>
        <v>804.37500000000011</v>
      </c>
      <c r="M833" s="11">
        <v>0.45</v>
      </c>
      <c r="O833" s="16"/>
      <c r="P833" s="17"/>
      <c r="Q833" s="12"/>
      <c r="R833" s="13"/>
    </row>
    <row r="834" spans="1:18" ht="15.75" customHeight="1">
      <c r="A834" s="1"/>
      <c r="B834" s="6" t="s">
        <v>14</v>
      </c>
      <c r="C834" s="6">
        <v>1185732</v>
      </c>
      <c r="D834" s="7">
        <v>44389</v>
      </c>
      <c r="E834" s="6" t="s">
        <v>33</v>
      </c>
      <c r="F834" s="6" t="s">
        <v>49</v>
      </c>
      <c r="G834" s="6" t="s">
        <v>50</v>
      </c>
      <c r="H834" s="6" t="s">
        <v>17</v>
      </c>
      <c r="I834" s="8">
        <v>0.5</v>
      </c>
      <c r="J834" s="9">
        <v>5500</v>
      </c>
      <c r="K834" s="10">
        <f t="shared" si="6"/>
        <v>2750</v>
      </c>
      <c r="L834" s="10">
        <f t="shared" si="7"/>
        <v>962.50000000000011</v>
      </c>
      <c r="M834" s="11">
        <v>0.35000000000000003</v>
      </c>
      <c r="O834" s="16"/>
      <c r="P834" s="17"/>
      <c r="Q834" s="12"/>
      <c r="R834" s="13"/>
    </row>
    <row r="835" spans="1:18" ht="15.75" customHeight="1">
      <c r="A835" s="1"/>
      <c r="B835" s="6" t="s">
        <v>14</v>
      </c>
      <c r="C835" s="6">
        <v>1185732</v>
      </c>
      <c r="D835" s="7">
        <v>44389</v>
      </c>
      <c r="E835" s="6" t="s">
        <v>33</v>
      </c>
      <c r="F835" s="6" t="s">
        <v>49</v>
      </c>
      <c r="G835" s="6" t="s">
        <v>50</v>
      </c>
      <c r="H835" s="6" t="s">
        <v>18</v>
      </c>
      <c r="I835" s="8">
        <v>0.45000000000000007</v>
      </c>
      <c r="J835" s="9">
        <v>3000</v>
      </c>
      <c r="K835" s="10">
        <f t="shared" si="6"/>
        <v>1350.0000000000002</v>
      </c>
      <c r="L835" s="10">
        <f t="shared" si="7"/>
        <v>405.00000000000006</v>
      </c>
      <c r="M835" s="11">
        <v>0.3</v>
      </c>
      <c r="O835" s="16"/>
      <c r="P835" s="17"/>
      <c r="Q835" s="12"/>
      <c r="R835" s="13"/>
    </row>
    <row r="836" spans="1:18" ht="15.75" customHeight="1">
      <c r="A836" s="1"/>
      <c r="B836" s="6" t="s">
        <v>14</v>
      </c>
      <c r="C836" s="6">
        <v>1185732</v>
      </c>
      <c r="D836" s="7">
        <v>44389</v>
      </c>
      <c r="E836" s="6" t="s">
        <v>33</v>
      </c>
      <c r="F836" s="6" t="s">
        <v>49</v>
      </c>
      <c r="G836" s="6" t="s">
        <v>50</v>
      </c>
      <c r="H836" s="6" t="s">
        <v>19</v>
      </c>
      <c r="I836" s="8">
        <v>0.4</v>
      </c>
      <c r="J836" s="9">
        <v>2250</v>
      </c>
      <c r="K836" s="10">
        <f t="shared" si="6"/>
        <v>900</v>
      </c>
      <c r="L836" s="10">
        <f t="shared" si="7"/>
        <v>270</v>
      </c>
      <c r="M836" s="11">
        <v>0.3</v>
      </c>
      <c r="O836" s="16"/>
      <c r="P836" s="17"/>
      <c r="Q836" s="12"/>
      <c r="R836" s="13"/>
    </row>
    <row r="837" spans="1:18" ht="15.75" customHeight="1">
      <c r="A837" s="1"/>
      <c r="B837" s="6" t="s">
        <v>14</v>
      </c>
      <c r="C837" s="6">
        <v>1185732</v>
      </c>
      <c r="D837" s="7">
        <v>44389</v>
      </c>
      <c r="E837" s="6" t="s">
        <v>33</v>
      </c>
      <c r="F837" s="6" t="s">
        <v>49</v>
      </c>
      <c r="G837" s="6" t="s">
        <v>50</v>
      </c>
      <c r="H837" s="6" t="s">
        <v>20</v>
      </c>
      <c r="I837" s="8">
        <v>0.4</v>
      </c>
      <c r="J837" s="9">
        <v>1750</v>
      </c>
      <c r="K837" s="10">
        <f t="shared" si="6"/>
        <v>700</v>
      </c>
      <c r="L837" s="10">
        <f t="shared" si="7"/>
        <v>245.00000000000003</v>
      </c>
      <c r="M837" s="11">
        <v>0.35000000000000003</v>
      </c>
      <c r="O837" s="16"/>
      <c r="P837" s="17"/>
      <c r="Q837" s="12"/>
      <c r="R837" s="13"/>
    </row>
    <row r="838" spans="1:18" ht="15.75" customHeight="1">
      <c r="A838" s="1"/>
      <c r="B838" s="6" t="s">
        <v>14</v>
      </c>
      <c r="C838" s="6">
        <v>1185732</v>
      </c>
      <c r="D838" s="7">
        <v>44389</v>
      </c>
      <c r="E838" s="6" t="s">
        <v>33</v>
      </c>
      <c r="F838" s="6" t="s">
        <v>49</v>
      </c>
      <c r="G838" s="6" t="s">
        <v>50</v>
      </c>
      <c r="H838" s="6" t="s">
        <v>21</v>
      </c>
      <c r="I838" s="8">
        <v>0.5</v>
      </c>
      <c r="J838" s="9">
        <v>2000</v>
      </c>
      <c r="K838" s="10">
        <f t="shared" si="6"/>
        <v>1000</v>
      </c>
      <c r="L838" s="10">
        <f t="shared" si="7"/>
        <v>300</v>
      </c>
      <c r="M838" s="11">
        <v>0.3</v>
      </c>
      <c r="O838" s="16"/>
      <c r="P838" s="17"/>
      <c r="Q838" s="12"/>
      <c r="R838" s="13"/>
    </row>
    <row r="839" spans="1:18" ht="15.75" customHeight="1">
      <c r="A839" s="1"/>
      <c r="B839" s="6" t="s">
        <v>14</v>
      </c>
      <c r="C839" s="6">
        <v>1185732</v>
      </c>
      <c r="D839" s="7">
        <v>44389</v>
      </c>
      <c r="E839" s="6" t="s">
        <v>33</v>
      </c>
      <c r="F839" s="6" t="s">
        <v>49</v>
      </c>
      <c r="G839" s="6" t="s">
        <v>50</v>
      </c>
      <c r="H839" s="6" t="s">
        <v>22</v>
      </c>
      <c r="I839" s="8">
        <v>0.55000000000000004</v>
      </c>
      <c r="J839" s="9">
        <v>3750</v>
      </c>
      <c r="K839" s="10">
        <f t="shared" si="6"/>
        <v>2062.5</v>
      </c>
      <c r="L839" s="10">
        <f t="shared" si="7"/>
        <v>928.125</v>
      </c>
      <c r="M839" s="11">
        <v>0.45</v>
      </c>
      <c r="O839" s="16"/>
      <c r="P839" s="17"/>
      <c r="Q839" s="12"/>
      <c r="R839" s="13"/>
    </row>
    <row r="840" spans="1:18" ht="15.75" customHeight="1">
      <c r="A840" s="1"/>
      <c r="B840" s="6" t="s">
        <v>14</v>
      </c>
      <c r="C840" s="6">
        <v>1185732</v>
      </c>
      <c r="D840" s="7">
        <v>44421</v>
      </c>
      <c r="E840" s="6" t="s">
        <v>33</v>
      </c>
      <c r="F840" s="6" t="s">
        <v>49</v>
      </c>
      <c r="G840" s="6" t="s">
        <v>50</v>
      </c>
      <c r="H840" s="6" t="s">
        <v>17</v>
      </c>
      <c r="I840" s="8">
        <v>0.5</v>
      </c>
      <c r="J840" s="9">
        <v>5250</v>
      </c>
      <c r="K840" s="10">
        <f t="shared" si="6"/>
        <v>2625</v>
      </c>
      <c r="L840" s="10">
        <f t="shared" si="7"/>
        <v>918.75000000000011</v>
      </c>
      <c r="M840" s="11">
        <v>0.35000000000000003</v>
      </c>
      <c r="O840" s="16"/>
      <c r="P840" s="17"/>
      <c r="Q840" s="12"/>
      <c r="R840" s="13"/>
    </row>
    <row r="841" spans="1:18" ht="15.75" customHeight="1">
      <c r="A841" s="1"/>
      <c r="B841" s="6" t="s">
        <v>14</v>
      </c>
      <c r="C841" s="6">
        <v>1185732</v>
      </c>
      <c r="D841" s="7">
        <v>44421</v>
      </c>
      <c r="E841" s="6" t="s">
        <v>33</v>
      </c>
      <c r="F841" s="6" t="s">
        <v>49</v>
      </c>
      <c r="G841" s="6" t="s">
        <v>50</v>
      </c>
      <c r="H841" s="6" t="s">
        <v>18</v>
      </c>
      <c r="I841" s="8">
        <v>0.45000000000000007</v>
      </c>
      <c r="J841" s="9">
        <v>3000</v>
      </c>
      <c r="K841" s="10">
        <f t="shared" si="6"/>
        <v>1350.0000000000002</v>
      </c>
      <c r="L841" s="10">
        <f t="shared" si="7"/>
        <v>405.00000000000006</v>
      </c>
      <c r="M841" s="11">
        <v>0.3</v>
      </c>
      <c r="O841" s="16"/>
      <c r="P841" s="17"/>
      <c r="Q841" s="12"/>
      <c r="R841" s="13"/>
    </row>
    <row r="842" spans="1:18" ht="15.75" customHeight="1">
      <c r="A842" s="1"/>
      <c r="B842" s="6" t="s">
        <v>14</v>
      </c>
      <c r="C842" s="6">
        <v>1185732</v>
      </c>
      <c r="D842" s="7">
        <v>44421</v>
      </c>
      <c r="E842" s="6" t="s">
        <v>33</v>
      </c>
      <c r="F842" s="6" t="s">
        <v>49</v>
      </c>
      <c r="G842" s="6" t="s">
        <v>50</v>
      </c>
      <c r="H842" s="6" t="s">
        <v>19</v>
      </c>
      <c r="I842" s="8">
        <v>0.4</v>
      </c>
      <c r="J842" s="9">
        <v>2250</v>
      </c>
      <c r="K842" s="10">
        <f t="shared" si="6"/>
        <v>900</v>
      </c>
      <c r="L842" s="10">
        <f t="shared" si="7"/>
        <v>270</v>
      </c>
      <c r="M842" s="11">
        <v>0.3</v>
      </c>
      <c r="O842" s="16"/>
      <c r="P842" s="17"/>
      <c r="Q842" s="12"/>
      <c r="R842" s="13"/>
    </row>
    <row r="843" spans="1:18" ht="15.75" customHeight="1">
      <c r="A843" s="1"/>
      <c r="B843" s="6" t="s">
        <v>14</v>
      </c>
      <c r="C843" s="6">
        <v>1185732</v>
      </c>
      <c r="D843" s="7">
        <v>44421</v>
      </c>
      <c r="E843" s="6" t="s">
        <v>33</v>
      </c>
      <c r="F843" s="6" t="s">
        <v>49</v>
      </c>
      <c r="G843" s="6" t="s">
        <v>50</v>
      </c>
      <c r="H843" s="6" t="s">
        <v>20</v>
      </c>
      <c r="I843" s="8">
        <v>0.35000000000000003</v>
      </c>
      <c r="J843" s="9">
        <v>1750</v>
      </c>
      <c r="K843" s="10">
        <f t="shared" si="6"/>
        <v>612.50000000000011</v>
      </c>
      <c r="L843" s="10">
        <f t="shared" si="7"/>
        <v>214.37500000000006</v>
      </c>
      <c r="M843" s="11">
        <v>0.35000000000000003</v>
      </c>
      <c r="O843" s="16"/>
      <c r="P843" s="17"/>
      <c r="Q843" s="12"/>
      <c r="R843" s="13"/>
    </row>
    <row r="844" spans="1:18" ht="15.75" customHeight="1">
      <c r="A844" s="1"/>
      <c r="B844" s="6" t="s">
        <v>14</v>
      </c>
      <c r="C844" s="6">
        <v>1185732</v>
      </c>
      <c r="D844" s="7">
        <v>44421</v>
      </c>
      <c r="E844" s="6" t="s">
        <v>33</v>
      </c>
      <c r="F844" s="6" t="s">
        <v>49</v>
      </c>
      <c r="G844" s="6" t="s">
        <v>50</v>
      </c>
      <c r="H844" s="6" t="s">
        <v>21</v>
      </c>
      <c r="I844" s="8">
        <v>0.45</v>
      </c>
      <c r="J844" s="9">
        <v>1500</v>
      </c>
      <c r="K844" s="10">
        <f t="shared" si="6"/>
        <v>675</v>
      </c>
      <c r="L844" s="10">
        <f t="shared" si="7"/>
        <v>202.5</v>
      </c>
      <c r="M844" s="11">
        <v>0.3</v>
      </c>
      <c r="O844" s="16"/>
      <c r="P844" s="17"/>
      <c r="Q844" s="12"/>
      <c r="R844" s="13"/>
    </row>
    <row r="845" spans="1:18" ht="15.75" customHeight="1">
      <c r="A845" s="1"/>
      <c r="B845" s="6" t="s">
        <v>14</v>
      </c>
      <c r="C845" s="6">
        <v>1185732</v>
      </c>
      <c r="D845" s="7">
        <v>44421</v>
      </c>
      <c r="E845" s="6" t="s">
        <v>33</v>
      </c>
      <c r="F845" s="6" t="s">
        <v>49</v>
      </c>
      <c r="G845" s="6" t="s">
        <v>50</v>
      </c>
      <c r="H845" s="6" t="s">
        <v>22</v>
      </c>
      <c r="I845" s="8">
        <v>0.5</v>
      </c>
      <c r="J845" s="9">
        <v>3250</v>
      </c>
      <c r="K845" s="10">
        <f t="shared" si="6"/>
        <v>1625</v>
      </c>
      <c r="L845" s="10">
        <f t="shared" si="7"/>
        <v>731.25</v>
      </c>
      <c r="M845" s="11">
        <v>0.45</v>
      </c>
      <c r="O845" s="16"/>
      <c r="P845" s="17"/>
      <c r="Q845" s="12"/>
      <c r="R845" s="13"/>
    </row>
    <row r="846" spans="1:18" ht="15.75" customHeight="1">
      <c r="A846" s="1"/>
      <c r="B846" s="6" t="s">
        <v>14</v>
      </c>
      <c r="C846" s="6">
        <v>1185732</v>
      </c>
      <c r="D846" s="7">
        <v>44453</v>
      </c>
      <c r="E846" s="6" t="s">
        <v>33</v>
      </c>
      <c r="F846" s="6" t="s">
        <v>49</v>
      </c>
      <c r="G846" s="6" t="s">
        <v>50</v>
      </c>
      <c r="H846" s="6" t="s">
        <v>17</v>
      </c>
      <c r="I846" s="8">
        <v>0.45</v>
      </c>
      <c r="J846" s="9">
        <v>4500</v>
      </c>
      <c r="K846" s="10">
        <f t="shared" si="6"/>
        <v>2025</v>
      </c>
      <c r="L846" s="10">
        <f t="shared" si="7"/>
        <v>708.75000000000011</v>
      </c>
      <c r="M846" s="11">
        <v>0.35000000000000003</v>
      </c>
      <c r="O846" s="16"/>
      <c r="P846" s="17"/>
      <c r="Q846" s="12"/>
      <c r="R846" s="13"/>
    </row>
    <row r="847" spans="1:18" ht="15.75" customHeight="1">
      <c r="A847" s="1"/>
      <c r="B847" s="6" t="s">
        <v>14</v>
      </c>
      <c r="C847" s="6">
        <v>1185732</v>
      </c>
      <c r="D847" s="7">
        <v>44453</v>
      </c>
      <c r="E847" s="6" t="s">
        <v>33</v>
      </c>
      <c r="F847" s="6" t="s">
        <v>49</v>
      </c>
      <c r="G847" s="6" t="s">
        <v>50</v>
      </c>
      <c r="H847" s="6" t="s">
        <v>18</v>
      </c>
      <c r="I847" s="8">
        <v>0.40000000000000008</v>
      </c>
      <c r="J847" s="9">
        <v>2500</v>
      </c>
      <c r="K847" s="10">
        <f t="shared" si="6"/>
        <v>1000.0000000000002</v>
      </c>
      <c r="L847" s="10">
        <f t="shared" si="7"/>
        <v>300.00000000000006</v>
      </c>
      <c r="M847" s="11">
        <v>0.3</v>
      </c>
      <c r="O847" s="16"/>
      <c r="P847" s="17"/>
      <c r="Q847" s="12"/>
      <c r="R847" s="13"/>
    </row>
    <row r="848" spans="1:18" ht="15.75" customHeight="1">
      <c r="A848" s="1"/>
      <c r="B848" s="6" t="s">
        <v>14</v>
      </c>
      <c r="C848" s="6">
        <v>1185732</v>
      </c>
      <c r="D848" s="7">
        <v>44453</v>
      </c>
      <c r="E848" s="6" t="s">
        <v>33</v>
      </c>
      <c r="F848" s="6" t="s">
        <v>49</v>
      </c>
      <c r="G848" s="6" t="s">
        <v>50</v>
      </c>
      <c r="H848" s="6" t="s">
        <v>19</v>
      </c>
      <c r="I848" s="8">
        <v>0.25</v>
      </c>
      <c r="J848" s="9">
        <v>1500</v>
      </c>
      <c r="K848" s="10">
        <f t="shared" si="6"/>
        <v>375</v>
      </c>
      <c r="L848" s="10">
        <f t="shared" si="7"/>
        <v>112.5</v>
      </c>
      <c r="M848" s="11">
        <v>0.3</v>
      </c>
      <c r="O848" s="16"/>
      <c r="P848" s="17"/>
      <c r="Q848" s="12"/>
      <c r="R848" s="13"/>
    </row>
    <row r="849" spans="1:18" ht="15.75" customHeight="1">
      <c r="A849" s="1"/>
      <c r="B849" s="6" t="s">
        <v>14</v>
      </c>
      <c r="C849" s="6">
        <v>1185732</v>
      </c>
      <c r="D849" s="7">
        <v>44453</v>
      </c>
      <c r="E849" s="6" t="s">
        <v>33</v>
      </c>
      <c r="F849" s="6" t="s">
        <v>49</v>
      </c>
      <c r="G849" s="6" t="s">
        <v>50</v>
      </c>
      <c r="H849" s="6" t="s">
        <v>20</v>
      </c>
      <c r="I849" s="8">
        <v>0.25</v>
      </c>
      <c r="J849" s="9">
        <v>1250</v>
      </c>
      <c r="K849" s="10">
        <f t="shared" si="6"/>
        <v>312.5</v>
      </c>
      <c r="L849" s="10">
        <f t="shared" si="7"/>
        <v>109.37500000000001</v>
      </c>
      <c r="M849" s="11">
        <v>0.35000000000000003</v>
      </c>
      <c r="O849" s="16"/>
      <c r="P849" s="17"/>
      <c r="Q849" s="12"/>
      <c r="R849" s="13"/>
    </row>
    <row r="850" spans="1:18" ht="15.75" customHeight="1">
      <c r="A850" s="1"/>
      <c r="B850" s="6" t="s">
        <v>14</v>
      </c>
      <c r="C850" s="6">
        <v>1185732</v>
      </c>
      <c r="D850" s="7">
        <v>44453</v>
      </c>
      <c r="E850" s="6" t="s">
        <v>33</v>
      </c>
      <c r="F850" s="6" t="s">
        <v>49</v>
      </c>
      <c r="G850" s="6" t="s">
        <v>50</v>
      </c>
      <c r="H850" s="6" t="s">
        <v>21</v>
      </c>
      <c r="I850" s="8">
        <v>0.35</v>
      </c>
      <c r="J850" s="9">
        <v>1250</v>
      </c>
      <c r="K850" s="10">
        <f t="shared" si="6"/>
        <v>437.5</v>
      </c>
      <c r="L850" s="10">
        <f t="shared" si="7"/>
        <v>131.25</v>
      </c>
      <c r="M850" s="11">
        <v>0.3</v>
      </c>
      <c r="O850" s="16"/>
      <c r="P850" s="17"/>
      <c r="Q850" s="12"/>
      <c r="R850" s="13"/>
    </row>
    <row r="851" spans="1:18" ht="15.75" customHeight="1">
      <c r="A851" s="1"/>
      <c r="B851" s="6" t="s">
        <v>14</v>
      </c>
      <c r="C851" s="6">
        <v>1185732</v>
      </c>
      <c r="D851" s="7">
        <v>44453</v>
      </c>
      <c r="E851" s="6" t="s">
        <v>33</v>
      </c>
      <c r="F851" s="6" t="s">
        <v>49</v>
      </c>
      <c r="G851" s="6" t="s">
        <v>50</v>
      </c>
      <c r="H851" s="6" t="s">
        <v>22</v>
      </c>
      <c r="I851" s="8">
        <v>0.4</v>
      </c>
      <c r="J851" s="9">
        <v>2000</v>
      </c>
      <c r="K851" s="10">
        <f t="shared" si="6"/>
        <v>800</v>
      </c>
      <c r="L851" s="10">
        <f t="shared" si="7"/>
        <v>360</v>
      </c>
      <c r="M851" s="11">
        <v>0.45</v>
      </c>
      <c r="O851" s="16"/>
      <c r="P851" s="17"/>
      <c r="Q851" s="12"/>
      <c r="R851" s="13"/>
    </row>
    <row r="852" spans="1:18" ht="15.75" customHeight="1">
      <c r="A852" s="1"/>
      <c r="B852" s="6" t="s">
        <v>14</v>
      </c>
      <c r="C852" s="6">
        <v>1185732</v>
      </c>
      <c r="D852" s="7">
        <v>44482</v>
      </c>
      <c r="E852" s="6" t="s">
        <v>33</v>
      </c>
      <c r="F852" s="6" t="s">
        <v>49</v>
      </c>
      <c r="G852" s="6" t="s">
        <v>50</v>
      </c>
      <c r="H852" s="6" t="s">
        <v>17</v>
      </c>
      <c r="I852" s="8">
        <v>0.44999999999999996</v>
      </c>
      <c r="J852" s="9">
        <v>3750</v>
      </c>
      <c r="K852" s="10">
        <f t="shared" si="6"/>
        <v>1687.4999999999998</v>
      </c>
      <c r="L852" s="10">
        <f t="shared" si="7"/>
        <v>590.625</v>
      </c>
      <c r="M852" s="11">
        <v>0.35000000000000003</v>
      </c>
      <c r="O852" s="16"/>
      <c r="P852" s="17"/>
      <c r="Q852" s="12"/>
      <c r="R852" s="13"/>
    </row>
    <row r="853" spans="1:18" ht="15.75" customHeight="1">
      <c r="A853" s="1"/>
      <c r="B853" s="6" t="s">
        <v>14</v>
      </c>
      <c r="C853" s="6">
        <v>1185732</v>
      </c>
      <c r="D853" s="7">
        <v>44482</v>
      </c>
      <c r="E853" s="6" t="s">
        <v>33</v>
      </c>
      <c r="F853" s="6" t="s">
        <v>49</v>
      </c>
      <c r="G853" s="6" t="s">
        <v>50</v>
      </c>
      <c r="H853" s="6" t="s">
        <v>18</v>
      </c>
      <c r="I853" s="8">
        <v>0.35</v>
      </c>
      <c r="J853" s="9">
        <v>2000</v>
      </c>
      <c r="K853" s="10">
        <f t="shared" si="6"/>
        <v>700</v>
      </c>
      <c r="L853" s="10">
        <f t="shared" si="7"/>
        <v>210</v>
      </c>
      <c r="M853" s="11">
        <v>0.3</v>
      </c>
      <c r="O853" s="16"/>
      <c r="P853" s="17"/>
      <c r="Q853" s="12"/>
      <c r="R853" s="13"/>
    </row>
    <row r="854" spans="1:18" ht="15.75" customHeight="1">
      <c r="A854" s="1"/>
      <c r="B854" s="6" t="s">
        <v>14</v>
      </c>
      <c r="C854" s="6">
        <v>1185732</v>
      </c>
      <c r="D854" s="7">
        <v>44482</v>
      </c>
      <c r="E854" s="6" t="s">
        <v>33</v>
      </c>
      <c r="F854" s="6" t="s">
        <v>49</v>
      </c>
      <c r="G854" s="6" t="s">
        <v>50</v>
      </c>
      <c r="H854" s="6" t="s">
        <v>19</v>
      </c>
      <c r="I854" s="8">
        <v>0.35</v>
      </c>
      <c r="J854" s="9">
        <v>1000</v>
      </c>
      <c r="K854" s="10">
        <f t="shared" si="6"/>
        <v>350</v>
      </c>
      <c r="L854" s="10">
        <f t="shared" si="7"/>
        <v>105</v>
      </c>
      <c r="M854" s="11">
        <v>0.3</v>
      </c>
      <c r="O854" s="16"/>
      <c r="P854" s="17"/>
      <c r="Q854" s="12"/>
      <c r="R854" s="13"/>
    </row>
    <row r="855" spans="1:18" ht="15.75" customHeight="1">
      <c r="A855" s="1"/>
      <c r="B855" s="6" t="s">
        <v>14</v>
      </c>
      <c r="C855" s="6">
        <v>1185732</v>
      </c>
      <c r="D855" s="7">
        <v>44482</v>
      </c>
      <c r="E855" s="6" t="s">
        <v>33</v>
      </c>
      <c r="F855" s="6" t="s">
        <v>49</v>
      </c>
      <c r="G855" s="6" t="s">
        <v>50</v>
      </c>
      <c r="H855" s="6" t="s">
        <v>20</v>
      </c>
      <c r="I855" s="8">
        <v>0.35</v>
      </c>
      <c r="J855" s="9">
        <v>750</v>
      </c>
      <c r="K855" s="10">
        <f t="shared" si="6"/>
        <v>262.5</v>
      </c>
      <c r="L855" s="10">
        <f t="shared" si="7"/>
        <v>91.875000000000014</v>
      </c>
      <c r="M855" s="11">
        <v>0.35000000000000003</v>
      </c>
      <c r="O855" s="16"/>
      <c r="P855" s="17"/>
      <c r="Q855" s="12"/>
      <c r="R855" s="13"/>
    </row>
    <row r="856" spans="1:18" ht="15.75" customHeight="1">
      <c r="A856" s="1"/>
      <c r="B856" s="6" t="s">
        <v>14</v>
      </c>
      <c r="C856" s="6">
        <v>1185732</v>
      </c>
      <c r="D856" s="7">
        <v>44482</v>
      </c>
      <c r="E856" s="6" t="s">
        <v>33</v>
      </c>
      <c r="F856" s="6" t="s">
        <v>49</v>
      </c>
      <c r="G856" s="6" t="s">
        <v>50</v>
      </c>
      <c r="H856" s="6" t="s">
        <v>21</v>
      </c>
      <c r="I856" s="8">
        <v>0.44999999999999996</v>
      </c>
      <c r="J856" s="9">
        <v>750</v>
      </c>
      <c r="K856" s="10">
        <f t="shared" si="6"/>
        <v>337.49999999999994</v>
      </c>
      <c r="L856" s="10">
        <f t="shared" si="7"/>
        <v>101.24999999999999</v>
      </c>
      <c r="M856" s="11">
        <v>0.3</v>
      </c>
      <c r="O856" s="16"/>
      <c r="P856" s="17"/>
      <c r="Q856" s="12"/>
      <c r="R856" s="13"/>
    </row>
    <row r="857" spans="1:18" ht="15.75" customHeight="1">
      <c r="A857" s="1"/>
      <c r="B857" s="6" t="s">
        <v>14</v>
      </c>
      <c r="C857" s="6">
        <v>1185732</v>
      </c>
      <c r="D857" s="7">
        <v>44482</v>
      </c>
      <c r="E857" s="6" t="s">
        <v>33</v>
      </c>
      <c r="F857" s="6" t="s">
        <v>49</v>
      </c>
      <c r="G857" s="6" t="s">
        <v>50</v>
      </c>
      <c r="H857" s="6" t="s">
        <v>22</v>
      </c>
      <c r="I857" s="8">
        <v>0.49999999999999989</v>
      </c>
      <c r="J857" s="9">
        <v>2000</v>
      </c>
      <c r="K857" s="10">
        <f t="shared" si="6"/>
        <v>999.99999999999977</v>
      </c>
      <c r="L857" s="10">
        <f t="shared" si="7"/>
        <v>449.99999999999989</v>
      </c>
      <c r="M857" s="11">
        <v>0.45</v>
      </c>
      <c r="O857" s="16"/>
      <c r="P857" s="17"/>
      <c r="Q857" s="12"/>
      <c r="R857" s="13"/>
    </row>
    <row r="858" spans="1:18" ht="15.75" customHeight="1">
      <c r="A858" s="1"/>
      <c r="B858" s="6" t="s">
        <v>14</v>
      </c>
      <c r="C858" s="6">
        <v>1185732</v>
      </c>
      <c r="D858" s="7">
        <v>44513</v>
      </c>
      <c r="E858" s="6" t="s">
        <v>33</v>
      </c>
      <c r="F858" s="6" t="s">
        <v>49</v>
      </c>
      <c r="G858" s="6" t="s">
        <v>50</v>
      </c>
      <c r="H858" s="6" t="s">
        <v>17</v>
      </c>
      <c r="I858" s="8">
        <v>0.5</v>
      </c>
      <c r="J858" s="9">
        <v>3500</v>
      </c>
      <c r="K858" s="10">
        <f t="shared" si="6"/>
        <v>1750</v>
      </c>
      <c r="L858" s="10">
        <f t="shared" si="7"/>
        <v>612.50000000000011</v>
      </c>
      <c r="M858" s="11">
        <v>0.35000000000000003</v>
      </c>
      <c r="O858" s="16"/>
      <c r="P858" s="17"/>
      <c r="Q858" s="12"/>
      <c r="R858" s="13"/>
    </row>
    <row r="859" spans="1:18" ht="15.75" customHeight="1">
      <c r="A859" s="1"/>
      <c r="B859" s="6" t="s">
        <v>14</v>
      </c>
      <c r="C859" s="6">
        <v>1185732</v>
      </c>
      <c r="D859" s="7">
        <v>44513</v>
      </c>
      <c r="E859" s="6" t="s">
        <v>33</v>
      </c>
      <c r="F859" s="6" t="s">
        <v>49</v>
      </c>
      <c r="G859" s="6" t="s">
        <v>50</v>
      </c>
      <c r="H859" s="6" t="s">
        <v>18</v>
      </c>
      <c r="I859" s="8">
        <v>0.4</v>
      </c>
      <c r="J859" s="9">
        <v>2000</v>
      </c>
      <c r="K859" s="10">
        <f t="shared" si="6"/>
        <v>800</v>
      </c>
      <c r="L859" s="10">
        <f t="shared" si="7"/>
        <v>240</v>
      </c>
      <c r="M859" s="11">
        <v>0.3</v>
      </c>
      <c r="O859" s="16"/>
      <c r="P859" s="17"/>
      <c r="Q859" s="12"/>
      <c r="R859" s="13"/>
    </row>
    <row r="860" spans="1:18" ht="15.75" customHeight="1">
      <c r="A860" s="1"/>
      <c r="B860" s="6" t="s">
        <v>14</v>
      </c>
      <c r="C860" s="6">
        <v>1185732</v>
      </c>
      <c r="D860" s="7">
        <v>44513</v>
      </c>
      <c r="E860" s="6" t="s">
        <v>33</v>
      </c>
      <c r="F860" s="6" t="s">
        <v>49</v>
      </c>
      <c r="G860" s="6" t="s">
        <v>50</v>
      </c>
      <c r="H860" s="6" t="s">
        <v>19</v>
      </c>
      <c r="I860" s="8">
        <v>0.4</v>
      </c>
      <c r="J860" s="9">
        <v>1450</v>
      </c>
      <c r="K860" s="10">
        <f t="shared" si="6"/>
        <v>580</v>
      </c>
      <c r="L860" s="10">
        <f t="shared" si="7"/>
        <v>174</v>
      </c>
      <c r="M860" s="11">
        <v>0.3</v>
      </c>
      <c r="O860" s="16"/>
      <c r="P860" s="17"/>
      <c r="Q860" s="12"/>
      <c r="R860" s="13"/>
    </row>
    <row r="861" spans="1:18" ht="15.75" customHeight="1">
      <c r="A861" s="1"/>
      <c r="B861" s="6" t="s">
        <v>14</v>
      </c>
      <c r="C861" s="6">
        <v>1185732</v>
      </c>
      <c r="D861" s="7">
        <v>44513</v>
      </c>
      <c r="E861" s="6" t="s">
        <v>33</v>
      </c>
      <c r="F861" s="6" t="s">
        <v>49</v>
      </c>
      <c r="G861" s="6" t="s">
        <v>50</v>
      </c>
      <c r="H861" s="6" t="s">
        <v>20</v>
      </c>
      <c r="I861" s="8">
        <v>0.4</v>
      </c>
      <c r="J861" s="9">
        <v>1500</v>
      </c>
      <c r="K861" s="10">
        <f t="shared" si="6"/>
        <v>600</v>
      </c>
      <c r="L861" s="10">
        <f t="shared" si="7"/>
        <v>210.00000000000003</v>
      </c>
      <c r="M861" s="11">
        <v>0.35000000000000003</v>
      </c>
      <c r="O861" s="16"/>
      <c r="P861" s="17"/>
      <c r="Q861" s="12"/>
      <c r="R861" s="13"/>
    </row>
    <row r="862" spans="1:18" ht="15.75" customHeight="1">
      <c r="A862" s="1"/>
      <c r="B862" s="6" t="s">
        <v>14</v>
      </c>
      <c r="C862" s="6">
        <v>1185732</v>
      </c>
      <c r="D862" s="7">
        <v>44513</v>
      </c>
      <c r="E862" s="6" t="s">
        <v>33</v>
      </c>
      <c r="F862" s="6" t="s">
        <v>49</v>
      </c>
      <c r="G862" s="6" t="s">
        <v>50</v>
      </c>
      <c r="H862" s="6" t="s">
        <v>21</v>
      </c>
      <c r="I862" s="8">
        <v>0.54999999999999993</v>
      </c>
      <c r="J862" s="9">
        <v>1250</v>
      </c>
      <c r="K862" s="10">
        <f t="shared" si="6"/>
        <v>687.49999999999989</v>
      </c>
      <c r="L862" s="10">
        <f t="shared" si="7"/>
        <v>206.24999999999997</v>
      </c>
      <c r="M862" s="11">
        <v>0.3</v>
      </c>
      <c r="O862" s="16"/>
      <c r="P862" s="17"/>
      <c r="Q862" s="12"/>
      <c r="R862" s="13"/>
    </row>
    <row r="863" spans="1:18" ht="15.75" customHeight="1">
      <c r="A863" s="1"/>
      <c r="B863" s="6" t="s">
        <v>14</v>
      </c>
      <c r="C863" s="6">
        <v>1185732</v>
      </c>
      <c r="D863" s="7">
        <v>44513</v>
      </c>
      <c r="E863" s="6" t="s">
        <v>33</v>
      </c>
      <c r="F863" s="6" t="s">
        <v>49</v>
      </c>
      <c r="G863" s="6" t="s">
        <v>50</v>
      </c>
      <c r="H863" s="6" t="s">
        <v>22</v>
      </c>
      <c r="I863" s="8">
        <v>0.59999999999999987</v>
      </c>
      <c r="J863" s="9">
        <v>2250</v>
      </c>
      <c r="K863" s="10">
        <f t="shared" si="6"/>
        <v>1349.9999999999998</v>
      </c>
      <c r="L863" s="10">
        <f t="shared" si="7"/>
        <v>607.49999999999989</v>
      </c>
      <c r="M863" s="11">
        <v>0.45</v>
      </c>
      <c r="O863" s="16"/>
      <c r="P863" s="17"/>
      <c r="Q863" s="12"/>
      <c r="R863" s="13"/>
    </row>
    <row r="864" spans="1:18" ht="15.75" customHeight="1">
      <c r="A864" s="1"/>
      <c r="B864" s="6" t="s">
        <v>14</v>
      </c>
      <c r="C864" s="6">
        <v>1185732</v>
      </c>
      <c r="D864" s="7">
        <v>44542</v>
      </c>
      <c r="E864" s="6" t="s">
        <v>33</v>
      </c>
      <c r="F864" s="6" t="s">
        <v>49</v>
      </c>
      <c r="G864" s="6" t="s">
        <v>50</v>
      </c>
      <c r="H864" s="6" t="s">
        <v>17</v>
      </c>
      <c r="I864" s="8">
        <v>0.54999999999999993</v>
      </c>
      <c r="J864" s="9">
        <v>4750</v>
      </c>
      <c r="K864" s="10">
        <f t="shared" si="6"/>
        <v>2612.4999999999995</v>
      </c>
      <c r="L864" s="10">
        <f t="shared" si="7"/>
        <v>914.37499999999989</v>
      </c>
      <c r="M864" s="11">
        <v>0.35000000000000003</v>
      </c>
      <c r="O864" s="16"/>
      <c r="P864" s="17"/>
      <c r="Q864" s="12"/>
      <c r="R864" s="13"/>
    </row>
    <row r="865" spans="1:18" ht="15.75" customHeight="1">
      <c r="A865" s="1"/>
      <c r="B865" s="6" t="s">
        <v>14</v>
      </c>
      <c r="C865" s="6">
        <v>1185732</v>
      </c>
      <c r="D865" s="7">
        <v>44542</v>
      </c>
      <c r="E865" s="6" t="s">
        <v>33</v>
      </c>
      <c r="F865" s="6" t="s">
        <v>49</v>
      </c>
      <c r="G865" s="6" t="s">
        <v>50</v>
      </c>
      <c r="H865" s="6" t="s">
        <v>18</v>
      </c>
      <c r="I865" s="8">
        <v>0.45</v>
      </c>
      <c r="J865" s="9">
        <v>2750</v>
      </c>
      <c r="K865" s="10">
        <f t="shared" si="6"/>
        <v>1237.5</v>
      </c>
      <c r="L865" s="10">
        <f t="shared" si="7"/>
        <v>371.25</v>
      </c>
      <c r="M865" s="11">
        <v>0.3</v>
      </c>
      <c r="O865" s="16"/>
      <c r="P865" s="17"/>
      <c r="Q865" s="12"/>
      <c r="R865" s="13"/>
    </row>
    <row r="866" spans="1:18" ht="15.75" customHeight="1">
      <c r="A866" s="1"/>
      <c r="B866" s="6" t="s">
        <v>14</v>
      </c>
      <c r="C866" s="6">
        <v>1185732</v>
      </c>
      <c r="D866" s="7">
        <v>44542</v>
      </c>
      <c r="E866" s="6" t="s">
        <v>33</v>
      </c>
      <c r="F866" s="6" t="s">
        <v>49</v>
      </c>
      <c r="G866" s="6" t="s">
        <v>50</v>
      </c>
      <c r="H866" s="6" t="s">
        <v>19</v>
      </c>
      <c r="I866" s="8">
        <v>0.45</v>
      </c>
      <c r="J866" s="9">
        <v>2250</v>
      </c>
      <c r="K866" s="10">
        <f t="shared" si="6"/>
        <v>1012.5</v>
      </c>
      <c r="L866" s="10">
        <f t="shared" si="7"/>
        <v>303.75</v>
      </c>
      <c r="M866" s="11">
        <v>0.3</v>
      </c>
      <c r="O866" s="16"/>
      <c r="P866" s="17"/>
      <c r="Q866" s="12"/>
      <c r="R866" s="13"/>
    </row>
    <row r="867" spans="1:18" ht="15.75" customHeight="1">
      <c r="A867" s="1"/>
      <c r="B867" s="6" t="s">
        <v>14</v>
      </c>
      <c r="C867" s="6">
        <v>1185732</v>
      </c>
      <c r="D867" s="7">
        <v>44542</v>
      </c>
      <c r="E867" s="6" t="s">
        <v>33</v>
      </c>
      <c r="F867" s="6" t="s">
        <v>49</v>
      </c>
      <c r="G867" s="6" t="s">
        <v>50</v>
      </c>
      <c r="H867" s="6" t="s">
        <v>20</v>
      </c>
      <c r="I867" s="8">
        <v>0.45</v>
      </c>
      <c r="J867" s="9">
        <v>1750</v>
      </c>
      <c r="K867" s="10">
        <f t="shared" si="6"/>
        <v>787.5</v>
      </c>
      <c r="L867" s="10">
        <f t="shared" si="7"/>
        <v>275.625</v>
      </c>
      <c r="M867" s="11">
        <v>0.35000000000000003</v>
      </c>
      <c r="O867" s="16"/>
      <c r="P867" s="17"/>
      <c r="Q867" s="12"/>
      <c r="R867" s="13"/>
    </row>
    <row r="868" spans="1:18" ht="15.75" customHeight="1">
      <c r="A868" s="1"/>
      <c r="B868" s="6" t="s">
        <v>14</v>
      </c>
      <c r="C868" s="6">
        <v>1185732</v>
      </c>
      <c r="D868" s="7">
        <v>44542</v>
      </c>
      <c r="E868" s="6" t="s">
        <v>33</v>
      </c>
      <c r="F868" s="6" t="s">
        <v>49</v>
      </c>
      <c r="G868" s="6" t="s">
        <v>50</v>
      </c>
      <c r="H868" s="6" t="s">
        <v>21</v>
      </c>
      <c r="I868" s="8">
        <v>0.54999999999999993</v>
      </c>
      <c r="J868" s="9">
        <v>1750</v>
      </c>
      <c r="K868" s="10">
        <f t="shared" si="6"/>
        <v>962.49999999999989</v>
      </c>
      <c r="L868" s="10">
        <f t="shared" si="7"/>
        <v>288.74999999999994</v>
      </c>
      <c r="M868" s="11">
        <v>0.3</v>
      </c>
      <c r="O868" s="16"/>
      <c r="P868" s="17"/>
      <c r="Q868" s="12"/>
      <c r="R868" s="13"/>
    </row>
    <row r="869" spans="1:18" ht="15.75" customHeight="1">
      <c r="A869" s="1"/>
      <c r="B869" s="6" t="s">
        <v>14</v>
      </c>
      <c r="C869" s="6">
        <v>1185732</v>
      </c>
      <c r="D869" s="7">
        <v>44542</v>
      </c>
      <c r="E869" s="6" t="s">
        <v>33</v>
      </c>
      <c r="F869" s="6" t="s">
        <v>49</v>
      </c>
      <c r="G869" s="6" t="s">
        <v>50</v>
      </c>
      <c r="H869" s="6" t="s">
        <v>22</v>
      </c>
      <c r="I869" s="8">
        <v>0.59999999999999987</v>
      </c>
      <c r="J869" s="9">
        <v>2750</v>
      </c>
      <c r="K869" s="10">
        <f t="shared" si="6"/>
        <v>1649.9999999999995</v>
      </c>
      <c r="L869" s="10">
        <f t="shared" si="7"/>
        <v>742.49999999999977</v>
      </c>
      <c r="M869" s="11">
        <v>0.45</v>
      </c>
      <c r="O869" s="16"/>
      <c r="P869" s="17"/>
      <c r="Q869" s="12"/>
      <c r="R869" s="13"/>
    </row>
    <row r="870" spans="1:18" ht="15.75" customHeight="1">
      <c r="A870" s="1" t="s">
        <v>39</v>
      </c>
      <c r="B870" s="6" t="s">
        <v>31</v>
      </c>
      <c r="C870" s="6">
        <v>1189833</v>
      </c>
      <c r="D870" s="7">
        <v>44213</v>
      </c>
      <c r="E870" s="6" t="s">
        <v>33</v>
      </c>
      <c r="F870" s="6" t="s">
        <v>51</v>
      </c>
      <c r="G870" s="6" t="s">
        <v>52</v>
      </c>
      <c r="H870" s="6" t="s">
        <v>17</v>
      </c>
      <c r="I870" s="8">
        <v>0.35</v>
      </c>
      <c r="J870" s="9">
        <v>4750</v>
      </c>
      <c r="K870" s="10">
        <f t="shared" si="6"/>
        <v>1662.5</v>
      </c>
      <c r="L870" s="10">
        <f t="shared" si="7"/>
        <v>748.125</v>
      </c>
      <c r="M870" s="11">
        <v>0.45</v>
      </c>
      <c r="O870" s="16"/>
      <c r="P870" s="17"/>
      <c r="Q870" s="12"/>
      <c r="R870" s="13"/>
    </row>
    <row r="871" spans="1:18" ht="15.75" customHeight="1">
      <c r="A871" s="1"/>
      <c r="B871" s="6" t="s">
        <v>31</v>
      </c>
      <c r="C871" s="6">
        <v>1189833</v>
      </c>
      <c r="D871" s="7">
        <v>44213</v>
      </c>
      <c r="E871" s="6" t="s">
        <v>33</v>
      </c>
      <c r="F871" s="6" t="s">
        <v>51</v>
      </c>
      <c r="G871" s="6" t="s">
        <v>52</v>
      </c>
      <c r="H871" s="6" t="s">
        <v>18</v>
      </c>
      <c r="I871" s="8">
        <v>0.45</v>
      </c>
      <c r="J871" s="9">
        <v>4750</v>
      </c>
      <c r="K871" s="10">
        <f t="shared" si="6"/>
        <v>2137.5</v>
      </c>
      <c r="L871" s="10">
        <f t="shared" si="7"/>
        <v>641.25</v>
      </c>
      <c r="M871" s="11">
        <v>0.3</v>
      </c>
      <c r="O871" s="16"/>
      <c r="P871" s="17"/>
      <c r="Q871" s="12"/>
      <c r="R871" s="13"/>
    </row>
    <row r="872" spans="1:18" ht="15.75" customHeight="1">
      <c r="A872" s="1"/>
      <c r="B872" s="6" t="s">
        <v>31</v>
      </c>
      <c r="C872" s="6">
        <v>1189833</v>
      </c>
      <c r="D872" s="7">
        <v>44213</v>
      </c>
      <c r="E872" s="6" t="s">
        <v>33</v>
      </c>
      <c r="F872" s="6" t="s">
        <v>51</v>
      </c>
      <c r="G872" s="6" t="s">
        <v>52</v>
      </c>
      <c r="H872" s="6" t="s">
        <v>19</v>
      </c>
      <c r="I872" s="8">
        <v>0.45</v>
      </c>
      <c r="J872" s="9">
        <v>4750</v>
      </c>
      <c r="K872" s="10">
        <f t="shared" si="6"/>
        <v>2137.5</v>
      </c>
      <c r="L872" s="10">
        <f t="shared" si="7"/>
        <v>961.875</v>
      </c>
      <c r="M872" s="11">
        <v>0.45</v>
      </c>
      <c r="O872" s="16"/>
      <c r="P872" s="17"/>
      <c r="Q872" s="12"/>
      <c r="R872" s="13"/>
    </row>
    <row r="873" spans="1:18" ht="15.75" customHeight="1">
      <c r="A873" s="1"/>
      <c r="B873" s="6" t="s">
        <v>31</v>
      </c>
      <c r="C873" s="6">
        <v>1189833</v>
      </c>
      <c r="D873" s="7">
        <v>44213</v>
      </c>
      <c r="E873" s="6" t="s">
        <v>33</v>
      </c>
      <c r="F873" s="6" t="s">
        <v>51</v>
      </c>
      <c r="G873" s="6" t="s">
        <v>52</v>
      </c>
      <c r="H873" s="6" t="s">
        <v>20</v>
      </c>
      <c r="I873" s="8">
        <v>0.45</v>
      </c>
      <c r="J873" s="9">
        <v>3250</v>
      </c>
      <c r="K873" s="10">
        <f t="shared" si="6"/>
        <v>1462.5</v>
      </c>
      <c r="L873" s="10">
        <f t="shared" si="7"/>
        <v>585</v>
      </c>
      <c r="M873" s="11">
        <v>0.39999999999999997</v>
      </c>
      <c r="O873" s="16"/>
      <c r="P873" s="17"/>
      <c r="Q873" s="12"/>
      <c r="R873" s="13"/>
    </row>
    <row r="874" spans="1:18" ht="15.75" customHeight="1">
      <c r="A874" s="1"/>
      <c r="B874" s="6" t="s">
        <v>31</v>
      </c>
      <c r="C874" s="6">
        <v>1189833</v>
      </c>
      <c r="D874" s="7">
        <v>44213</v>
      </c>
      <c r="E874" s="6" t="s">
        <v>33</v>
      </c>
      <c r="F874" s="6" t="s">
        <v>51</v>
      </c>
      <c r="G874" s="6" t="s">
        <v>52</v>
      </c>
      <c r="H874" s="6" t="s">
        <v>21</v>
      </c>
      <c r="I874" s="8">
        <v>0.5</v>
      </c>
      <c r="J874" s="9">
        <v>2750</v>
      </c>
      <c r="K874" s="10">
        <f t="shared" si="6"/>
        <v>1375</v>
      </c>
      <c r="L874" s="10">
        <f t="shared" si="7"/>
        <v>825.00000000000011</v>
      </c>
      <c r="M874" s="11">
        <v>0.60000000000000009</v>
      </c>
      <c r="O874" s="16"/>
      <c r="P874" s="17"/>
      <c r="Q874" s="12"/>
      <c r="R874" s="13"/>
    </row>
    <row r="875" spans="1:18" ht="15.75" customHeight="1">
      <c r="A875" s="1"/>
      <c r="B875" s="6" t="s">
        <v>31</v>
      </c>
      <c r="C875" s="6">
        <v>1189833</v>
      </c>
      <c r="D875" s="7">
        <v>44213</v>
      </c>
      <c r="E875" s="6" t="s">
        <v>33</v>
      </c>
      <c r="F875" s="6" t="s">
        <v>51</v>
      </c>
      <c r="G875" s="6" t="s">
        <v>52</v>
      </c>
      <c r="H875" s="6" t="s">
        <v>22</v>
      </c>
      <c r="I875" s="8">
        <v>0.45</v>
      </c>
      <c r="J875" s="9">
        <v>4750</v>
      </c>
      <c r="K875" s="10">
        <f t="shared" si="6"/>
        <v>2137.5</v>
      </c>
      <c r="L875" s="10">
        <f t="shared" si="7"/>
        <v>534.375</v>
      </c>
      <c r="M875" s="11">
        <v>0.25</v>
      </c>
      <c r="O875" s="16"/>
      <c r="P875" s="17"/>
      <c r="Q875" s="12"/>
      <c r="R875" s="13"/>
    </row>
    <row r="876" spans="1:18" ht="15.75" customHeight="1">
      <c r="A876" s="1"/>
      <c r="B876" s="6" t="s">
        <v>31</v>
      </c>
      <c r="C876" s="6">
        <v>1189833</v>
      </c>
      <c r="D876" s="7">
        <v>44244</v>
      </c>
      <c r="E876" s="6" t="s">
        <v>33</v>
      </c>
      <c r="F876" s="6" t="s">
        <v>51</v>
      </c>
      <c r="G876" s="6" t="s">
        <v>52</v>
      </c>
      <c r="H876" s="6" t="s">
        <v>17</v>
      </c>
      <c r="I876" s="8">
        <v>0.35</v>
      </c>
      <c r="J876" s="9">
        <v>5250</v>
      </c>
      <c r="K876" s="10">
        <f t="shared" si="6"/>
        <v>1837.4999999999998</v>
      </c>
      <c r="L876" s="10">
        <f t="shared" si="7"/>
        <v>826.87499999999989</v>
      </c>
      <c r="M876" s="11">
        <v>0.45</v>
      </c>
      <c r="O876" s="16"/>
      <c r="P876" s="17"/>
      <c r="Q876" s="12"/>
      <c r="R876" s="13"/>
    </row>
    <row r="877" spans="1:18" ht="15.75" customHeight="1">
      <c r="A877" s="1"/>
      <c r="B877" s="6" t="s">
        <v>31</v>
      </c>
      <c r="C877" s="6">
        <v>1189833</v>
      </c>
      <c r="D877" s="7">
        <v>44244</v>
      </c>
      <c r="E877" s="6" t="s">
        <v>33</v>
      </c>
      <c r="F877" s="6" t="s">
        <v>51</v>
      </c>
      <c r="G877" s="6" t="s">
        <v>52</v>
      </c>
      <c r="H877" s="6" t="s">
        <v>18</v>
      </c>
      <c r="I877" s="8">
        <v>0.45</v>
      </c>
      <c r="J877" s="9">
        <v>4250</v>
      </c>
      <c r="K877" s="10">
        <f t="shared" si="6"/>
        <v>1912.5</v>
      </c>
      <c r="L877" s="10">
        <f t="shared" si="7"/>
        <v>573.75</v>
      </c>
      <c r="M877" s="11">
        <v>0.3</v>
      </c>
      <c r="O877" s="16"/>
      <c r="P877" s="17"/>
      <c r="Q877" s="12"/>
      <c r="R877" s="13"/>
    </row>
    <row r="878" spans="1:18" ht="15.75" customHeight="1">
      <c r="A878" s="1"/>
      <c r="B878" s="6" t="s">
        <v>31</v>
      </c>
      <c r="C878" s="6">
        <v>1189833</v>
      </c>
      <c r="D878" s="7">
        <v>44244</v>
      </c>
      <c r="E878" s="6" t="s">
        <v>33</v>
      </c>
      <c r="F878" s="6" t="s">
        <v>51</v>
      </c>
      <c r="G878" s="6" t="s">
        <v>52</v>
      </c>
      <c r="H878" s="6" t="s">
        <v>19</v>
      </c>
      <c r="I878" s="8">
        <v>0.45</v>
      </c>
      <c r="J878" s="9">
        <v>4500</v>
      </c>
      <c r="K878" s="10">
        <f t="shared" si="6"/>
        <v>2025</v>
      </c>
      <c r="L878" s="10">
        <f t="shared" si="7"/>
        <v>911.25</v>
      </c>
      <c r="M878" s="11">
        <v>0.45</v>
      </c>
      <c r="O878" s="16"/>
      <c r="P878" s="17"/>
      <c r="Q878" s="12"/>
      <c r="R878" s="13"/>
    </row>
    <row r="879" spans="1:18" ht="15.75" customHeight="1">
      <c r="A879" s="1"/>
      <c r="B879" s="6" t="s">
        <v>31</v>
      </c>
      <c r="C879" s="6">
        <v>1189833</v>
      </c>
      <c r="D879" s="7">
        <v>44244</v>
      </c>
      <c r="E879" s="6" t="s">
        <v>33</v>
      </c>
      <c r="F879" s="6" t="s">
        <v>51</v>
      </c>
      <c r="G879" s="6" t="s">
        <v>52</v>
      </c>
      <c r="H879" s="6" t="s">
        <v>20</v>
      </c>
      <c r="I879" s="8">
        <v>0.45</v>
      </c>
      <c r="J879" s="9">
        <v>3000</v>
      </c>
      <c r="K879" s="10">
        <f t="shared" si="6"/>
        <v>1350</v>
      </c>
      <c r="L879" s="10">
        <f t="shared" si="7"/>
        <v>540</v>
      </c>
      <c r="M879" s="11">
        <v>0.39999999999999997</v>
      </c>
      <c r="O879" s="16"/>
      <c r="P879" s="17"/>
      <c r="Q879" s="12"/>
      <c r="R879" s="13"/>
    </row>
    <row r="880" spans="1:18" ht="15.75" customHeight="1">
      <c r="A880" s="1"/>
      <c r="B880" s="6" t="s">
        <v>31</v>
      </c>
      <c r="C880" s="6">
        <v>1189833</v>
      </c>
      <c r="D880" s="7">
        <v>44244</v>
      </c>
      <c r="E880" s="6" t="s">
        <v>33</v>
      </c>
      <c r="F880" s="6" t="s">
        <v>51</v>
      </c>
      <c r="G880" s="6" t="s">
        <v>52</v>
      </c>
      <c r="H880" s="6" t="s">
        <v>21</v>
      </c>
      <c r="I880" s="8">
        <v>0.5</v>
      </c>
      <c r="J880" s="9">
        <v>2250</v>
      </c>
      <c r="K880" s="10">
        <f t="shared" si="6"/>
        <v>1125</v>
      </c>
      <c r="L880" s="10">
        <f t="shared" si="7"/>
        <v>675.00000000000011</v>
      </c>
      <c r="M880" s="11">
        <v>0.60000000000000009</v>
      </c>
      <c r="O880" s="16"/>
      <c r="P880" s="17"/>
      <c r="Q880" s="12"/>
      <c r="R880" s="13"/>
    </row>
    <row r="881" spans="1:18" ht="15.75" customHeight="1">
      <c r="A881" s="1"/>
      <c r="B881" s="6" t="s">
        <v>31</v>
      </c>
      <c r="C881" s="6">
        <v>1189833</v>
      </c>
      <c r="D881" s="7">
        <v>44244</v>
      </c>
      <c r="E881" s="6" t="s">
        <v>33</v>
      </c>
      <c r="F881" s="6" t="s">
        <v>51</v>
      </c>
      <c r="G881" s="6" t="s">
        <v>52</v>
      </c>
      <c r="H881" s="6" t="s">
        <v>22</v>
      </c>
      <c r="I881" s="8">
        <v>0.45</v>
      </c>
      <c r="J881" s="9">
        <v>4250</v>
      </c>
      <c r="K881" s="10">
        <f t="shared" si="6"/>
        <v>1912.5</v>
      </c>
      <c r="L881" s="10">
        <f t="shared" si="7"/>
        <v>478.125</v>
      </c>
      <c r="M881" s="11">
        <v>0.25</v>
      </c>
      <c r="O881" s="16"/>
      <c r="P881" s="17"/>
      <c r="Q881" s="12"/>
      <c r="R881" s="13"/>
    </row>
    <row r="882" spans="1:18" ht="15.75" customHeight="1">
      <c r="A882" s="1"/>
      <c r="B882" s="6" t="s">
        <v>31</v>
      </c>
      <c r="C882" s="6">
        <v>1189833</v>
      </c>
      <c r="D882" s="7">
        <v>44271</v>
      </c>
      <c r="E882" s="6" t="s">
        <v>33</v>
      </c>
      <c r="F882" s="6" t="s">
        <v>51</v>
      </c>
      <c r="G882" s="6" t="s">
        <v>52</v>
      </c>
      <c r="H882" s="6" t="s">
        <v>17</v>
      </c>
      <c r="I882" s="8">
        <v>0.35</v>
      </c>
      <c r="J882" s="9">
        <v>5750</v>
      </c>
      <c r="K882" s="10">
        <f t="shared" si="6"/>
        <v>2012.4999999999998</v>
      </c>
      <c r="L882" s="10">
        <f t="shared" si="7"/>
        <v>905.62499999999989</v>
      </c>
      <c r="M882" s="11">
        <v>0.45</v>
      </c>
      <c r="O882" s="16"/>
      <c r="P882" s="17"/>
      <c r="Q882" s="12"/>
      <c r="R882" s="13"/>
    </row>
    <row r="883" spans="1:18" ht="15.75" customHeight="1">
      <c r="A883" s="1"/>
      <c r="B883" s="6" t="s">
        <v>31</v>
      </c>
      <c r="C883" s="6">
        <v>1189833</v>
      </c>
      <c r="D883" s="7">
        <v>44271</v>
      </c>
      <c r="E883" s="6" t="s">
        <v>33</v>
      </c>
      <c r="F883" s="6" t="s">
        <v>51</v>
      </c>
      <c r="G883" s="6" t="s">
        <v>52</v>
      </c>
      <c r="H883" s="6" t="s">
        <v>18</v>
      </c>
      <c r="I883" s="8">
        <v>0.45</v>
      </c>
      <c r="J883" s="9">
        <v>4250</v>
      </c>
      <c r="K883" s="10">
        <f t="shared" si="6"/>
        <v>1912.5</v>
      </c>
      <c r="L883" s="10">
        <f t="shared" si="7"/>
        <v>573.75</v>
      </c>
      <c r="M883" s="11">
        <v>0.3</v>
      </c>
      <c r="O883" s="16"/>
      <c r="P883" s="17"/>
      <c r="Q883" s="12"/>
      <c r="R883" s="13"/>
    </row>
    <row r="884" spans="1:18" ht="15.75" customHeight="1">
      <c r="A884" s="1"/>
      <c r="B884" s="6" t="s">
        <v>31</v>
      </c>
      <c r="C884" s="6">
        <v>1189833</v>
      </c>
      <c r="D884" s="7">
        <v>44271</v>
      </c>
      <c r="E884" s="6" t="s">
        <v>33</v>
      </c>
      <c r="F884" s="6" t="s">
        <v>51</v>
      </c>
      <c r="G884" s="6" t="s">
        <v>52</v>
      </c>
      <c r="H884" s="6" t="s">
        <v>19</v>
      </c>
      <c r="I884" s="8">
        <v>0.45</v>
      </c>
      <c r="J884" s="9">
        <v>4250</v>
      </c>
      <c r="K884" s="10">
        <f t="shared" si="6"/>
        <v>1912.5</v>
      </c>
      <c r="L884" s="10">
        <f t="shared" si="7"/>
        <v>860.625</v>
      </c>
      <c r="M884" s="11">
        <v>0.45</v>
      </c>
      <c r="O884" s="16"/>
      <c r="P884" s="17"/>
      <c r="Q884" s="12"/>
      <c r="R884" s="13"/>
    </row>
    <row r="885" spans="1:18" ht="15.75" customHeight="1">
      <c r="A885" s="1"/>
      <c r="B885" s="6" t="s">
        <v>31</v>
      </c>
      <c r="C885" s="6">
        <v>1189833</v>
      </c>
      <c r="D885" s="7">
        <v>44271</v>
      </c>
      <c r="E885" s="6" t="s">
        <v>33</v>
      </c>
      <c r="F885" s="6" t="s">
        <v>51</v>
      </c>
      <c r="G885" s="6" t="s">
        <v>52</v>
      </c>
      <c r="H885" s="6" t="s">
        <v>20</v>
      </c>
      <c r="I885" s="8">
        <v>0.45</v>
      </c>
      <c r="J885" s="9">
        <v>3250</v>
      </c>
      <c r="K885" s="10">
        <f t="shared" si="6"/>
        <v>1462.5</v>
      </c>
      <c r="L885" s="10">
        <f t="shared" si="7"/>
        <v>585</v>
      </c>
      <c r="M885" s="11">
        <v>0.39999999999999997</v>
      </c>
      <c r="O885" s="16"/>
      <c r="P885" s="17"/>
      <c r="Q885" s="12"/>
      <c r="R885" s="13"/>
    </row>
    <row r="886" spans="1:18" ht="15.75" customHeight="1">
      <c r="A886" s="1"/>
      <c r="B886" s="6" t="s">
        <v>31</v>
      </c>
      <c r="C886" s="6">
        <v>1189833</v>
      </c>
      <c r="D886" s="7">
        <v>44271</v>
      </c>
      <c r="E886" s="6" t="s">
        <v>33</v>
      </c>
      <c r="F886" s="6" t="s">
        <v>51</v>
      </c>
      <c r="G886" s="6" t="s">
        <v>52</v>
      </c>
      <c r="H886" s="6" t="s">
        <v>21</v>
      </c>
      <c r="I886" s="8">
        <v>0.5</v>
      </c>
      <c r="J886" s="9">
        <v>2000</v>
      </c>
      <c r="K886" s="10">
        <f t="shared" si="6"/>
        <v>1000</v>
      </c>
      <c r="L886" s="10">
        <f t="shared" si="7"/>
        <v>600.00000000000011</v>
      </c>
      <c r="M886" s="11">
        <v>0.60000000000000009</v>
      </c>
      <c r="O886" s="16"/>
      <c r="P886" s="17"/>
      <c r="Q886" s="12"/>
      <c r="R886" s="13"/>
    </row>
    <row r="887" spans="1:18" ht="15.75" customHeight="1">
      <c r="A887" s="1"/>
      <c r="B887" s="6" t="s">
        <v>31</v>
      </c>
      <c r="C887" s="6">
        <v>1189833</v>
      </c>
      <c r="D887" s="7">
        <v>44271</v>
      </c>
      <c r="E887" s="6" t="s">
        <v>33</v>
      </c>
      <c r="F887" s="6" t="s">
        <v>51</v>
      </c>
      <c r="G887" s="6" t="s">
        <v>52</v>
      </c>
      <c r="H887" s="6" t="s">
        <v>22</v>
      </c>
      <c r="I887" s="8">
        <v>0.45</v>
      </c>
      <c r="J887" s="9">
        <v>4000</v>
      </c>
      <c r="K887" s="10">
        <f t="shared" si="6"/>
        <v>1800</v>
      </c>
      <c r="L887" s="10">
        <f t="shared" si="7"/>
        <v>450</v>
      </c>
      <c r="M887" s="11">
        <v>0.25</v>
      </c>
      <c r="O887" s="16"/>
      <c r="P887" s="17"/>
      <c r="Q887" s="12"/>
      <c r="R887" s="13"/>
    </row>
    <row r="888" spans="1:18" ht="15.75" customHeight="1">
      <c r="A888" s="1"/>
      <c r="B888" s="6" t="s">
        <v>31</v>
      </c>
      <c r="C888" s="6">
        <v>1189833</v>
      </c>
      <c r="D888" s="7">
        <v>44303</v>
      </c>
      <c r="E888" s="6" t="s">
        <v>33</v>
      </c>
      <c r="F888" s="6" t="s">
        <v>51</v>
      </c>
      <c r="G888" s="6" t="s">
        <v>52</v>
      </c>
      <c r="H888" s="6" t="s">
        <v>17</v>
      </c>
      <c r="I888" s="8">
        <v>0.45</v>
      </c>
      <c r="J888" s="9">
        <v>5750</v>
      </c>
      <c r="K888" s="10">
        <f t="shared" si="6"/>
        <v>2587.5</v>
      </c>
      <c r="L888" s="10">
        <f t="shared" si="7"/>
        <v>1164.375</v>
      </c>
      <c r="M888" s="11">
        <v>0.45</v>
      </c>
      <c r="O888" s="16"/>
      <c r="P888" s="17"/>
      <c r="Q888" s="12"/>
      <c r="R888" s="13"/>
    </row>
    <row r="889" spans="1:18" ht="15.75" customHeight="1">
      <c r="A889" s="1"/>
      <c r="B889" s="6" t="s">
        <v>31</v>
      </c>
      <c r="C889" s="6">
        <v>1189833</v>
      </c>
      <c r="D889" s="7">
        <v>44303</v>
      </c>
      <c r="E889" s="6" t="s">
        <v>33</v>
      </c>
      <c r="F889" s="6" t="s">
        <v>51</v>
      </c>
      <c r="G889" s="6" t="s">
        <v>52</v>
      </c>
      <c r="H889" s="6" t="s">
        <v>18</v>
      </c>
      <c r="I889" s="8">
        <v>0.45</v>
      </c>
      <c r="J889" s="9">
        <v>3750</v>
      </c>
      <c r="K889" s="10">
        <f t="shared" si="6"/>
        <v>1687.5</v>
      </c>
      <c r="L889" s="10">
        <f t="shared" si="7"/>
        <v>506.25</v>
      </c>
      <c r="M889" s="11">
        <v>0.3</v>
      </c>
      <c r="O889" s="16"/>
      <c r="P889" s="17"/>
      <c r="Q889" s="12"/>
      <c r="R889" s="13"/>
    </row>
    <row r="890" spans="1:18" ht="15.75" customHeight="1">
      <c r="A890" s="1"/>
      <c r="B890" s="6" t="s">
        <v>31</v>
      </c>
      <c r="C890" s="6">
        <v>1189833</v>
      </c>
      <c r="D890" s="7">
        <v>44303</v>
      </c>
      <c r="E890" s="6" t="s">
        <v>33</v>
      </c>
      <c r="F890" s="6" t="s">
        <v>51</v>
      </c>
      <c r="G890" s="6" t="s">
        <v>52</v>
      </c>
      <c r="H890" s="6" t="s">
        <v>19</v>
      </c>
      <c r="I890" s="8">
        <v>0.45</v>
      </c>
      <c r="J890" s="9">
        <v>4000</v>
      </c>
      <c r="K890" s="10">
        <f t="shared" si="6"/>
        <v>1800</v>
      </c>
      <c r="L890" s="10">
        <f t="shared" si="7"/>
        <v>810</v>
      </c>
      <c r="M890" s="11">
        <v>0.45</v>
      </c>
      <c r="O890" s="16"/>
      <c r="P890" s="17"/>
      <c r="Q890" s="12"/>
      <c r="R890" s="13"/>
    </row>
    <row r="891" spans="1:18" ht="15.75" customHeight="1">
      <c r="A891" s="1"/>
      <c r="B891" s="6" t="s">
        <v>31</v>
      </c>
      <c r="C891" s="6">
        <v>1189833</v>
      </c>
      <c r="D891" s="7">
        <v>44303</v>
      </c>
      <c r="E891" s="6" t="s">
        <v>33</v>
      </c>
      <c r="F891" s="6" t="s">
        <v>51</v>
      </c>
      <c r="G891" s="6" t="s">
        <v>52</v>
      </c>
      <c r="H891" s="6" t="s">
        <v>20</v>
      </c>
      <c r="I891" s="8">
        <v>0.4</v>
      </c>
      <c r="J891" s="9">
        <v>3000</v>
      </c>
      <c r="K891" s="10">
        <f t="shared" si="6"/>
        <v>1200</v>
      </c>
      <c r="L891" s="10">
        <f t="shared" si="7"/>
        <v>479.99999999999994</v>
      </c>
      <c r="M891" s="11">
        <v>0.39999999999999997</v>
      </c>
      <c r="O891" s="16"/>
      <c r="P891" s="17"/>
      <c r="Q891" s="12"/>
      <c r="R891" s="13"/>
    </row>
    <row r="892" spans="1:18" ht="15.75" customHeight="1">
      <c r="A892" s="1"/>
      <c r="B892" s="6" t="s">
        <v>31</v>
      </c>
      <c r="C892" s="6">
        <v>1189833</v>
      </c>
      <c r="D892" s="7">
        <v>44303</v>
      </c>
      <c r="E892" s="6" t="s">
        <v>33</v>
      </c>
      <c r="F892" s="6" t="s">
        <v>51</v>
      </c>
      <c r="G892" s="6" t="s">
        <v>52</v>
      </c>
      <c r="H892" s="6" t="s">
        <v>21</v>
      </c>
      <c r="I892" s="8">
        <v>0.45</v>
      </c>
      <c r="J892" s="9">
        <v>2000</v>
      </c>
      <c r="K892" s="10">
        <f t="shared" si="6"/>
        <v>900</v>
      </c>
      <c r="L892" s="10">
        <f t="shared" si="7"/>
        <v>540.00000000000011</v>
      </c>
      <c r="M892" s="11">
        <v>0.60000000000000009</v>
      </c>
      <c r="O892" s="16"/>
      <c r="P892" s="17"/>
      <c r="Q892" s="12"/>
      <c r="R892" s="13"/>
    </row>
    <row r="893" spans="1:18" ht="15.75" customHeight="1">
      <c r="A893" s="1"/>
      <c r="B893" s="6" t="s">
        <v>31</v>
      </c>
      <c r="C893" s="6">
        <v>1189833</v>
      </c>
      <c r="D893" s="7">
        <v>44303</v>
      </c>
      <c r="E893" s="6" t="s">
        <v>33</v>
      </c>
      <c r="F893" s="6" t="s">
        <v>51</v>
      </c>
      <c r="G893" s="6" t="s">
        <v>52</v>
      </c>
      <c r="H893" s="6" t="s">
        <v>22</v>
      </c>
      <c r="I893" s="8">
        <v>0.6</v>
      </c>
      <c r="J893" s="9">
        <v>3750</v>
      </c>
      <c r="K893" s="10">
        <f t="shared" si="6"/>
        <v>2250</v>
      </c>
      <c r="L893" s="10">
        <f t="shared" si="7"/>
        <v>562.5</v>
      </c>
      <c r="M893" s="11">
        <v>0.25</v>
      </c>
      <c r="O893" s="16"/>
      <c r="P893" s="17"/>
      <c r="Q893" s="12"/>
      <c r="R893" s="13"/>
    </row>
    <row r="894" spans="1:18" ht="15.75" customHeight="1">
      <c r="A894" s="1"/>
      <c r="B894" s="6" t="s">
        <v>31</v>
      </c>
      <c r="C894" s="6">
        <v>1189833</v>
      </c>
      <c r="D894" s="7">
        <v>44334</v>
      </c>
      <c r="E894" s="6" t="s">
        <v>33</v>
      </c>
      <c r="F894" s="6" t="s">
        <v>51</v>
      </c>
      <c r="G894" s="6" t="s">
        <v>52</v>
      </c>
      <c r="H894" s="6" t="s">
        <v>17</v>
      </c>
      <c r="I894" s="8">
        <v>0.4</v>
      </c>
      <c r="J894" s="9">
        <v>5750</v>
      </c>
      <c r="K894" s="10">
        <f t="shared" si="6"/>
        <v>2300</v>
      </c>
      <c r="L894" s="10">
        <f t="shared" si="7"/>
        <v>1035</v>
      </c>
      <c r="M894" s="11">
        <v>0.45</v>
      </c>
      <c r="O894" s="16"/>
      <c r="P894" s="17"/>
      <c r="Q894" s="12"/>
      <c r="R894" s="13"/>
    </row>
    <row r="895" spans="1:18" ht="15.75" customHeight="1">
      <c r="A895" s="1"/>
      <c r="B895" s="6" t="s">
        <v>31</v>
      </c>
      <c r="C895" s="6">
        <v>1189833</v>
      </c>
      <c r="D895" s="7">
        <v>44334</v>
      </c>
      <c r="E895" s="6" t="s">
        <v>33</v>
      </c>
      <c r="F895" s="6" t="s">
        <v>51</v>
      </c>
      <c r="G895" s="6" t="s">
        <v>52</v>
      </c>
      <c r="H895" s="6" t="s">
        <v>18</v>
      </c>
      <c r="I895" s="8">
        <v>0.45</v>
      </c>
      <c r="J895" s="9">
        <v>4250</v>
      </c>
      <c r="K895" s="10">
        <f t="shared" si="6"/>
        <v>1912.5</v>
      </c>
      <c r="L895" s="10">
        <f t="shared" si="7"/>
        <v>573.75</v>
      </c>
      <c r="M895" s="11">
        <v>0.3</v>
      </c>
      <c r="O895" s="16"/>
      <c r="P895" s="17"/>
      <c r="Q895" s="12"/>
      <c r="R895" s="13"/>
    </row>
    <row r="896" spans="1:18" ht="15.75" customHeight="1">
      <c r="A896" s="1"/>
      <c r="B896" s="6" t="s">
        <v>31</v>
      </c>
      <c r="C896" s="6">
        <v>1189833</v>
      </c>
      <c r="D896" s="7">
        <v>44334</v>
      </c>
      <c r="E896" s="6" t="s">
        <v>33</v>
      </c>
      <c r="F896" s="6" t="s">
        <v>51</v>
      </c>
      <c r="G896" s="6" t="s">
        <v>52</v>
      </c>
      <c r="H896" s="6" t="s">
        <v>19</v>
      </c>
      <c r="I896" s="8">
        <v>0.45</v>
      </c>
      <c r="J896" s="9">
        <v>4250</v>
      </c>
      <c r="K896" s="10">
        <f t="shared" si="6"/>
        <v>1912.5</v>
      </c>
      <c r="L896" s="10">
        <f t="shared" si="7"/>
        <v>860.625</v>
      </c>
      <c r="M896" s="11">
        <v>0.45</v>
      </c>
      <c r="O896" s="16"/>
      <c r="P896" s="17"/>
      <c r="Q896" s="12"/>
      <c r="R896" s="13"/>
    </row>
    <row r="897" spans="1:18" ht="15.75" customHeight="1">
      <c r="A897" s="1"/>
      <c r="B897" s="6" t="s">
        <v>31</v>
      </c>
      <c r="C897" s="6">
        <v>1189833</v>
      </c>
      <c r="D897" s="7">
        <v>44334</v>
      </c>
      <c r="E897" s="6" t="s">
        <v>33</v>
      </c>
      <c r="F897" s="6" t="s">
        <v>51</v>
      </c>
      <c r="G897" s="6" t="s">
        <v>52</v>
      </c>
      <c r="H897" s="6" t="s">
        <v>20</v>
      </c>
      <c r="I897" s="8">
        <v>0.4</v>
      </c>
      <c r="J897" s="9">
        <v>3250</v>
      </c>
      <c r="K897" s="10">
        <f t="shared" si="6"/>
        <v>1300</v>
      </c>
      <c r="L897" s="10">
        <f t="shared" si="7"/>
        <v>520</v>
      </c>
      <c r="M897" s="11">
        <v>0.39999999999999997</v>
      </c>
      <c r="O897" s="16"/>
      <c r="P897" s="17"/>
      <c r="Q897" s="12"/>
      <c r="R897" s="13"/>
    </row>
    <row r="898" spans="1:18" ht="15.75" customHeight="1">
      <c r="A898" s="1"/>
      <c r="B898" s="6" t="s">
        <v>31</v>
      </c>
      <c r="C898" s="6">
        <v>1189833</v>
      </c>
      <c r="D898" s="7">
        <v>44334</v>
      </c>
      <c r="E898" s="6" t="s">
        <v>33</v>
      </c>
      <c r="F898" s="6" t="s">
        <v>51</v>
      </c>
      <c r="G898" s="6" t="s">
        <v>52</v>
      </c>
      <c r="H898" s="6" t="s">
        <v>21</v>
      </c>
      <c r="I898" s="8">
        <v>0.45</v>
      </c>
      <c r="J898" s="9">
        <v>2250</v>
      </c>
      <c r="K898" s="10">
        <f t="shared" si="6"/>
        <v>1012.5</v>
      </c>
      <c r="L898" s="10">
        <f t="shared" si="7"/>
        <v>607.50000000000011</v>
      </c>
      <c r="M898" s="11">
        <v>0.60000000000000009</v>
      </c>
      <c r="O898" s="16"/>
      <c r="P898" s="17"/>
      <c r="Q898" s="12"/>
      <c r="R898" s="13"/>
    </row>
    <row r="899" spans="1:18" ht="15.75" customHeight="1">
      <c r="A899" s="1"/>
      <c r="B899" s="6" t="s">
        <v>31</v>
      </c>
      <c r="C899" s="6">
        <v>1189833</v>
      </c>
      <c r="D899" s="7">
        <v>44334</v>
      </c>
      <c r="E899" s="6" t="s">
        <v>33</v>
      </c>
      <c r="F899" s="6" t="s">
        <v>51</v>
      </c>
      <c r="G899" s="6" t="s">
        <v>52</v>
      </c>
      <c r="H899" s="6" t="s">
        <v>22</v>
      </c>
      <c r="I899" s="8">
        <v>0.6</v>
      </c>
      <c r="J899" s="9">
        <v>4000</v>
      </c>
      <c r="K899" s="10">
        <f t="shared" si="6"/>
        <v>2400</v>
      </c>
      <c r="L899" s="10">
        <f t="shared" si="7"/>
        <v>600</v>
      </c>
      <c r="M899" s="11">
        <v>0.25</v>
      </c>
      <c r="O899" s="16"/>
      <c r="P899" s="17"/>
      <c r="Q899" s="12"/>
      <c r="R899" s="13"/>
    </row>
    <row r="900" spans="1:18" ht="15.75" customHeight="1">
      <c r="A900" s="1"/>
      <c r="B900" s="6" t="s">
        <v>31</v>
      </c>
      <c r="C900" s="6">
        <v>1189833</v>
      </c>
      <c r="D900" s="7">
        <v>44364</v>
      </c>
      <c r="E900" s="6" t="s">
        <v>33</v>
      </c>
      <c r="F900" s="6" t="s">
        <v>51</v>
      </c>
      <c r="G900" s="6" t="s">
        <v>52</v>
      </c>
      <c r="H900" s="6" t="s">
        <v>17</v>
      </c>
      <c r="I900" s="8">
        <v>0.4</v>
      </c>
      <c r="J900" s="9">
        <v>6750</v>
      </c>
      <c r="K900" s="10">
        <f t="shared" si="6"/>
        <v>2700</v>
      </c>
      <c r="L900" s="10">
        <f t="shared" si="7"/>
        <v>1215</v>
      </c>
      <c r="M900" s="11">
        <v>0.45</v>
      </c>
      <c r="O900" s="16"/>
      <c r="P900" s="17"/>
      <c r="Q900" s="12"/>
      <c r="R900" s="13"/>
    </row>
    <row r="901" spans="1:18" ht="15.75" customHeight="1">
      <c r="A901" s="1"/>
      <c r="B901" s="6" t="s">
        <v>31</v>
      </c>
      <c r="C901" s="6">
        <v>1189833</v>
      </c>
      <c r="D901" s="7">
        <v>44364</v>
      </c>
      <c r="E901" s="6" t="s">
        <v>33</v>
      </c>
      <c r="F901" s="6" t="s">
        <v>51</v>
      </c>
      <c r="G901" s="6" t="s">
        <v>52</v>
      </c>
      <c r="H901" s="6" t="s">
        <v>18</v>
      </c>
      <c r="I901" s="8">
        <v>0.45</v>
      </c>
      <c r="J901" s="9">
        <v>5250</v>
      </c>
      <c r="K901" s="10">
        <f t="shared" si="6"/>
        <v>2362.5</v>
      </c>
      <c r="L901" s="10">
        <f t="shared" si="7"/>
        <v>708.75</v>
      </c>
      <c r="M901" s="11">
        <v>0.3</v>
      </c>
      <c r="O901" s="16"/>
      <c r="P901" s="17"/>
      <c r="Q901" s="12"/>
      <c r="R901" s="13"/>
    </row>
    <row r="902" spans="1:18" ht="15.75" customHeight="1">
      <c r="A902" s="1"/>
      <c r="B902" s="6" t="s">
        <v>31</v>
      </c>
      <c r="C902" s="6">
        <v>1189833</v>
      </c>
      <c r="D902" s="7">
        <v>44364</v>
      </c>
      <c r="E902" s="6" t="s">
        <v>33</v>
      </c>
      <c r="F902" s="6" t="s">
        <v>51</v>
      </c>
      <c r="G902" s="6" t="s">
        <v>52</v>
      </c>
      <c r="H902" s="6" t="s">
        <v>19</v>
      </c>
      <c r="I902" s="8">
        <v>0.45</v>
      </c>
      <c r="J902" s="9">
        <v>5500</v>
      </c>
      <c r="K902" s="10">
        <f t="shared" si="6"/>
        <v>2475</v>
      </c>
      <c r="L902" s="10">
        <f t="shared" si="7"/>
        <v>1113.75</v>
      </c>
      <c r="M902" s="11">
        <v>0.45</v>
      </c>
      <c r="O902" s="16"/>
      <c r="P902" s="17"/>
      <c r="Q902" s="12"/>
      <c r="R902" s="13"/>
    </row>
    <row r="903" spans="1:18" ht="15.75" customHeight="1">
      <c r="A903" s="1"/>
      <c r="B903" s="6" t="s">
        <v>31</v>
      </c>
      <c r="C903" s="6">
        <v>1189833</v>
      </c>
      <c r="D903" s="7">
        <v>44364</v>
      </c>
      <c r="E903" s="6" t="s">
        <v>33</v>
      </c>
      <c r="F903" s="6" t="s">
        <v>51</v>
      </c>
      <c r="G903" s="6" t="s">
        <v>52</v>
      </c>
      <c r="H903" s="6" t="s">
        <v>20</v>
      </c>
      <c r="I903" s="8">
        <v>0.4</v>
      </c>
      <c r="J903" s="9">
        <v>4250</v>
      </c>
      <c r="K903" s="10">
        <f t="shared" si="6"/>
        <v>1700</v>
      </c>
      <c r="L903" s="10">
        <f t="shared" si="7"/>
        <v>680</v>
      </c>
      <c r="M903" s="11">
        <v>0.39999999999999997</v>
      </c>
      <c r="O903" s="16"/>
      <c r="P903" s="17"/>
      <c r="Q903" s="12"/>
      <c r="R903" s="13"/>
    </row>
    <row r="904" spans="1:18" ht="15.75" customHeight="1">
      <c r="A904" s="1"/>
      <c r="B904" s="6" t="s">
        <v>31</v>
      </c>
      <c r="C904" s="6">
        <v>1189833</v>
      </c>
      <c r="D904" s="7">
        <v>44364</v>
      </c>
      <c r="E904" s="6" t="s">
        <v>33</v>
      </c>
      <c r="F904" s="6" t="s">
        <v>51</v>
      </c>
      <c r="G904" s="6" t="s">
        <v>52</v>
      </c>
      <c r="H904" s="6" t="s">
        <v>21</v>
      </c>
      <c r="I904" s="8">
        <v>0.45</v>
      </c>
      <c r="J904" s="9">
        <v>3000</v>
      </c>
      <c r="K904" s="10">
        <f t="shared" si="6"/>
        <v>1350</v>
      </c>
      <c r="L904" s="10">
        <f t="shared" si="7"/>
        <v>810.00000000000011</v>
      </c>
      <c r="M904" s="11">
        <v>0.60000000000000009</v>
      </c>
      <c r="O904" s="16"/>
      <c r="P904" s="17"/>
      <c r="Q904" s="12"/>
      <c r="R904" s="13"/>
    </row>
    <row r="905" spans="1:18" ht="15.75" customHeight="1">
      <c r="A905" s="1"/>
      <c r="B905" s="6" t="s">
        <v>31</v>
      </c>
      <c r="C905" s="6">
        <v>1189833</v>
      </c>
      <c r="D905" s="7">
        <v>44364</v>
      </c>
      <c r="E905" s="6" t="s">
        <v>33</v>
      </c>
      <c r="F905" s="6" t="s">
        <v>51</v>
      </c>
      <c r="G905" s="6" t="s">
        <v>52</v>
      </c>
      <c r="H905" s="6" t="s">
        <v>22</v>
      </c>
      <c r="I905" s="8">
        <v>0.6</v>
      </c>
      <c r="J905" s="9">
        <v>6000</v>
      </c>
      <c r="K905" s="10">
        <f t="shared" si="6"/>
        <v>3600</v>
      </c>
      <c r="L905" s="10">
        <f t="shared" si="7"/>
        <v>900</v>
      </c>
      <c r="M905" s="11">
        <v>0.25</v>
      </c>
      <c r="O905" s="16"/>
      <c r="P905" s="17"/>
      <c r="Q905" s="12"/>
      <c r="R905" s="13"/>
    </row>
    <row r="906" spans="1:18" ht="15.75" customHeight="1">
      <c r="A906" s="1"/>
      <c r="B906" s="6" t="s">
        <v>31</v>
      </c>
      <c r="C906" s="6">
        <v>1189833</v>
      </c>
      <c r="D906" s="7">
        <v>44393</v>
      </c>
      <c r="E906" s="6" t="s">
        <v>33</v>
      </c>
      <c r="F906" s="6" t="s">
        <v>51</v>
      </c>
      <c r="G906" s="6" t="s">
        <v>52</v>
      </c>
      <c r="H906" s="6" t="s">
        <v>17</v>
      </c>
      <c r="I906" s="8">
        <v>0.4</v>
      </c>
      <c r="J906" s="9">
        <v>7500</v>
      </c>
      <c r="K906" s="10">
        <f t="shared" si="6"/>
        <v>3000</v>
      </c>
      <c r="L906" s="10">
        <f t="shared" si="7"/>
        <v>1350</v>
      </c>
      <c r="M906" s="11">
        <v>0.45</v>
      </c>
      <c r="O906" s="16"/>
      <c r="P906" s="17"/>
      <c r="Q906" s="12"/>
      <c r="R906" s="13"/>
    </row>
    <row r="907" spans="1:18" ht="15.75" customHeight="1">
      <c r="A907" s="1"/>
      <c r="B907" s="6" t="s">
        <v>31</v>
      </c>
      <c r="C907" s="6">
        <v>1189833</v>
      </c>
      <c r="D907" s="7">
        <v>44393</v>
      </c>
      <c r="E907" s="6" t="s">
        <v>33</v>
      </c>
      <c r="F907" s="6" t="s">
        <v>51</v>
      </c>
      <c r="G907" s="6" t="s">
        <v>52</v>
      </c>
      <c r="H907" s="6" t="s">
        <v>18</v>
      </c>
      <c r="I907" s="8">
        <v>0.45</v>
      </c>
      <c r="J907" s="9">
        <v>6000</v>
      </c>
      <c r="K907" s="10">
        <f t="shared" si="6"/>
        <v>2700</v>
      </c>
      <c r="L907" s="10">
        <f t="shared" si="7"/>
        <v>810</v>
      </c>
      <c r="M907" s="11">
        <v>0.3</v>
      </c>
      <c r="O907" s="16"/>
      <c r="P907" s="17"/>
      <c r="Q907" s="12"/>
      <c r="R907" s="13"/>
    </row>
    <row r="908" spans="1:18" ht="15.75" customHeight="1">
      <c r="A908" s="1"/>
      <c r="B908" s="6" t="s">
        <v>31</v>
      </c>
      <c r="C908" s="6">
        <v>1189833</v>
      </c>
      <c r="D908" s="7">
        <v>44393</v>
      </c>
      <c r="E908" s="6" t="s">
        <v>33</v>
      </c>
      <c r="F908" s="6" t="s">
        <v>51</v>
      </c>
      <c r="G908" s="6" t="s">
        <v>52</v>
      </c>
      <c r="H908" s="6" t="s">
        <v>19</v>
      </c>
      <c r="I908" s="8">
        <v>0.45</v>
      </c>
      <c r="J908" s="9">
        <v>5500</v>
      </c>
      <c r="K908" s="10">
        <f t="shared" si="6"/>
        <v>2475</v>
      </c>
      <c r="L908" s="10">
        <f t="shared" si="7"/>
        <v>1113.75</v>
      </c>
      <c r="M908" s="11">
        <v>0.45</v>
      </c>
      <c r="O908" s="16"/>
      <c r="P908" s="17"/>
      <c r="Q908" s="12"/>
      <c r="R908" s="13"/>
    </row>
    <row r="909" spans="1:18" ht="15.75" customHeight="1">
      <c r="A909" s="1"/>
      <c r="B909" s="6" t="s">
        <v>31</v>
      </c>
      <c r="C909" s="6">
        <v>1189833</v>
      </c>
      <c r="D909" s="7">
        <v>44393</v>
      </c>
      <c r="E909" s="6" t="s">
        <v>33</v>
      </c>
      <c r="F909" s="6" t="s">
        <v>51</v>
      </c>
      <c r="G909" s="6" t="s">
        <v>52</v>
      </c>
      <c r="H909" s="6" t="s">
        <v>20</v>
      </c>
      <c r="I909" s="8">
        <v>0.4</v>
      </c>
      <c r="J909" s="9">
        <v>4500</v>
      </c>
      <c r="K909" s="10">
        <f t="shared" si="6"/>
        <v>1800</v>
      </c>
      <c r="L909" s="10">
        <f t="shared" si="7"/>
        <v>719.99999999999989</v>
      </c>
      <c r="M909" s="11">
        <v>0.39999999999999997</v>
      </c>
      <c r="O909" s="16"/>
      <c r="P909" s="17"/>
      <c r="Q909" s="12"/>
      <c r="R909" s="13"/>
    </row>
    <row r="910" spans="1:18" ht="15.75" customHeight="1">
      <c r="A910" s="1"/>
      <c r="B910" s="6" t="s">
        <v>31</v>
      </c>
      <c r="C910" s="6">
        <v>1189833</v>
      </c>
      <c r="D910" s="7">
        <v>44393</v>
      </c>
      <c r="E910" s="6" t="s">
        <v>33</v>
      </c>
      <c r="F910" s="6" t="s">
        <v>51</v>
      </c>
      <c r="G910" s="6" t="s">
        <v>52</v>
      </c>
      <c r="H910" s="6" t="s">
        <v>21</v>
      </c>
      <c r="I910" s="8">
        <v>0.45</v>
      </c>
      <c r="J910" s="9">
        <v>4750</v>
      </c>
      <c r="K910" s="10">
        <f t="shared" si="6"/>
        <v>2137.5</v>
      </c>
      <c r="L910" s="10">
        <f t="shared" si="7"/>
        <v>1282.5000000000002</v>
      </c>
      <c r="M910" s="11">
        <v>0.60000000000000009</v>
      </c>
      <c r="O910" s="16"/>
      <c r="P910" s="17"/>
      <c r="Q910" s="12"/>
      <c r="R910" s="13"/>
    </row>
    <row r="911" spans="1:18" ht="15.75" customHeight="1">
      <c r="A911" s="1"/>
      <c r="B911" s="6" t="s">
        <v>31</v>
      </c>
      <c r="C911" s="6">
        <v>1189833</v>
      </c>
      <c r="D911" s="7">
        <v>44393</v>
      </c>
      <c r="E911" s="6" t="s">
        <v>33</v>
      </c>
      <c r="F911" s="6" t="s">
        <v>51</v>
      </c>
      <c r="G911" s="6" t="s">
        <v>52</v>
      </c>
      <c r="H911" s="6" t="s">
        <v>22</v>
      </c>
      <c r="I911" s="8">
        <v>0.6</v>
      </c>
      <c r="J911" s="9">
        <v>4750</v>
      </c>
      <c r="K911" s="10">
        <f t="shared" si="6"/>
        <v>2850</v>
      </c>
      <c r="L911" s="10">
        <f t="shared" si="7"/>
        <v>712.5</v>
      </c>
      <c r="M911" s="11">
        <v>0.25</v>
      </c>
      <c r="O911" s="16"/>
      <c r="P911" s="17"/>
      <c r="Q911" s="12"/>
      <c r="R911" s="13"/>
    </row>
    <row r="912" spans="1:18" ht="15.75" customHeight="1">
      <c r="A912" s="1"/>
      <c r="B912" s="6" t="s">
        <v>31</v>
      </c>
      <c r="C912" s="6">
        <v>1189833</v>
      </c>
      <c r="D912" s="7">
        <v>44425</v>
      </c>
      <c r="E912" s="6" t="s">
        <v>33</v>
      </c>
      <c r="F912" s="6" t="s">
        <v>51</v>
      </c>
      <c r="G912" s="6" t="s">
        <v>52</v>
      </c>
      <c r="H912" s="6" t="s">
        <v>17</v>
      </c>
      <c r="I912" s="8">
        <v>0.45</v>
      </c>
      <c r="J912" s="9">
        <v>6750</v>
      </c>
      <c r="K912" s="10">
        <f t="shared" si="6"/>
        <v>3037.5</v>
      </c>
      <c r="L912" s="10">
        <f t="shared" si="7"/>
        <v>1366.875</v>
      </c>
      <c r="M912" s="11">
        <v>0.45</v>
      </c>
      <c r="O912" s="16"/>
      <c r="P912" s="17"/>
      <c r="Q912" s="12"/>
      <c r="R912" s="13"/>
    </row>
    <row r="913" spans="1:18" ht="15.75" customHeight="1">
      <c r="A913" s="1"/>
      <c r="B913" s="6" t="s">
        <v>31</v>
      </c>
      <c r="C913" s="6">
        <v>1189833</v>
      </c>
      <c r="D913" s="7">
        <v>44425</v>
      </c>
      <c r="E913" s="6" t="s">
        <v>33</v>
      </c>
      <c r="F913" s="6" t="s">
        <v>51</v>
      </c>
      <c r="G913" s="6" t="s">
        <v>52</v>
      </c>
      <c r="H913" s="6" t="s">
        <v>18</v>
      </c>
      <c r="I913" s="8">
        <v>0.55000000000000004</v>
      </c>
      <c r="J913" s="9">
        <v>6250</v>
      </c>
      <c r="K913" s="10">
        <f t="shared" si="6"/>
        <v>3437.5000000000005</v>
      </c>
      <c r="L913" s="10">
        <f t="shared" si="7"/>
        <v>1031.25</v>
      </c>
      <c r="M913" s="11">
        <v>0.3</v>
      </c>
      <c r="O913" s="16"/>
      <c r="P913" s="17"/>
      <c r="Q913" s="12"/>
      <c r="R913" s="13"/>
    </row>
    <row r="914" spans="1:18" ht="15.75" customHeight="1">
      <c r="A914" s="1"/>
      <c r="B914" s="6" t="s">
        <v>31</v>
      </c>
      <c r="C914" s="6">
        <v>1189833</v>
      </c>
      <c r="D914" s="7">
        <v>44425</v>
      </c>
      <c r="E914" s="6" t="s">
        <v>33</v>
      </c>
      <c r="F914" s="6" t="s">
        <v>51</v>
      </c>
      <c r="G914" s="6" t="s">
        <v>52</v>
      </c>
      <c r="H914" s="6" t="s">
        <v>19</v>
      </c>
      <c r="I914" s="8">
        <v>0.5</v>
      </c>
      <c r="J914" s="9">
        <v>5000</v>
      </c>
      <c r="K914" s="10">
        <f t="shared" si="6"/>
        <v>2500</v>
      </c>
      <c r="L914" s="10">
        <f t="shared" si="7"/>
        <v>1125</v>
      </c>
      <c r="M914" s="11">
        <v>0.45</v>
      </c>
      <c r="O914" s="16"/>
      <c r="P914" s="17"/>
      <c r="Q914" s="12"/>
      <c r="R914" s="13"/>
    </row>
    <row r="915" spans="1:18" ht="15.75" customHeight="1">
      <c r="A915" s="1"/>
      <c r="B915" s="6" t="s">
        <v>31</v>
      </c>
      <c r="C915" s="6">
        <v>1189833</v>
      </c>
      <c r="D915" s="7">
        <v>44425</v>
      </c>
      <c r="E915" s="6" t="s">
        <v>33</v>
      </c>
      <c r="F915" s="6" t="s">
        <v>51</v>
      </c>
      <c r="G915" s="6" t="s">
        <v>52</v>
      </c>
      <c r="H915" s="6" t="s">
        <v>20</v>
      </c>
      <c r="I915" s="8">
        <v>0.45</v>
      </c>
      <c r="J915" s="9">
        <v>4250</v>
      </c>
      <c r="K915" s="10">
        <f t="shared" si="6"/>
        <v>1912.5</v>
      </c>
      <c r="L915" s="10">
        <f t="shared" si="7"/>
        <v>764.99999999999989</v>
      </c>
      <c r="M915" s="11">
        <v>0.39999999999999997</v>
      </c>
      <c r="O915" s="16"/>
      <c r="P915" s="17"/>
      <c r="Q915" s="12"/>
      <c r="R915" s="13"/>
    </row>
    <row r="916" spans="1:18" ht="15.75" customHeight="1">
      <c r="A916" s="1"/>
      <c r="B916" s="6" t="s">
        <v>31</v>
      </c>
      <c r="C916" s="6">
        <v>1189833</v>
      </c>
      <c r="D916" s="7">
        <v>44425</v>
      </c>
      <c r="E916" s="6" t="s">
        <v>33</v>
      </c>
      <c r="F916" s="6" t="s">
        <v>51</v>
      </c>
      <c r="G916" s="6" t="s">
        <v>52</v>
      </c>
      <c r="H916" s="6" t="s">
        <v>21</v>
      </c>
      <c r="I916" s="8">
        <v>0.54999999999999993</v>
      </c>
      <c r="J916" s="9">
        <v>4250</v>
      </c>
      <c r="K916" s="10">
        <f t="shared" si="6"/>
        <v>2337.4999999999995</v>
      </c>
      <c r="L916" s="10">
        <f t="shared" si="7"/>
        <v>1402.5</v>
      </c>
      <c r="M916" s="11">
        <v>0.60000000000000009</v>
      </c>
      <c r="O916" s="16"/>
      <c r="P916" s="17"/>
      <c r="Q916" s="12"/>
      <c r="R916" s="13"/>
    </row>
    <row r="917" spans="1:18" ht="15.75" customHeight="1">
      <c r="A917" s="1"/>
      <c r="B917" s="6" t="s">
        <v>31</v>
      </c>
      <c r="C917" s="6">
        <v>1189833</v>
      </c>
      <c r="D917" s="7">
        <v>44425</v>
      </c>
      <c r="E917" s="6" t="s">
        <v>33</v>
      </c>
      <c r="F917" s="6" t="s">
        <v>51</v>
      </c>
      <c r="G917" s="6" t="s">
        <v>52</v>
      </c>
      <c r="H917" s="6" t="s">
        <v>22</v>
      </c>
      <c r="I917" s="8">
        <v>0.6</v>
      </c>
      <c r="J917" s="9">
        <v>4000</v>
      </c>
      <c r="K917" s="10">
        <f t="shared" si="6"/>
        <v>2400</v>
      </c>
      <c r="L917" s="10">
        <f t="shared" si="7"/>
        <v>600</v>
      </c>
      <c r="M917" s="11">
        <v>0.25</v>
      </c>
      <c r="O917" s="16"/>
      <c r="P917" s="17"/>
      <c r="Q917" s="12"/>
      <c r="R917" s="13"/>
    </row>
    <row r="918" spans="1:18" ht="15.75" customHeight="1">
      <c r="A918" s="1"/>
      <c r="B918" s="6" t="s">
        <v>31</v>
      </c>
      <c r="C918" s="6">
        <v>1189833</v>
      </c>
      <c r="D918" s="7">
        <v>44457</v>
      </c>
      <c r="E918" s="6" t="s">
        <v>33</v>
      </c>
      <c r="F918" s="6" t="s">
        <v>51</v>
      </c>
      <c r="G918" s="6" t="s">
        <v>52</v>
      </c>
      <c r="H918" s="6" t="s">
        <v>17</v>
      </c>
      <c r="I918" s="8">
        <v>0.45</v>
      </c>
      <c r="J918" s="9">
        <v>6000</v>
      </c>
      <c r="K918" s="10">
        <f t="shared" si="6"/>
        <v>2700</v>
      </c>
      <c r="L918" s="10">
        <f t="shared" si="7"/>
        <v>1215</v>
      </c>
      <c r="M918" s="11">
        <v>0.45</v>
      </c>
      <c r="O918" s="16"/>
      <c r="P918" s="17"/>
      <c r="Q918" s="12"/>
      <c r="R918" s="13"/>
    </row>
    <row r="919" spans="1:18" ht="15.75" customHeight="1">
      <c r="A919" s="1"/>
      <c r="B919" s="6" t="s">
        <v>31</v>
      </c>
      <c r="C919" s="6">
        <v>1189833</v>
      </c>
      <c r="D919" s="7">
        <v>44457</v>
      </c>
      <c r="E919" s="6" t="s">
        <v>33</v>
      </c>
      <c r="F919" s="6" t="s">
        <v>51</v>
      </c>
      <c r="G919" s="6" t="s">
        <v>52</v>
      </c>
      <c r="H919" s="6" t="s">
        <v>18</v>
      </c>
      <c r="I919" s="8">
        <v>0.5</v>
      </c>
      <c r="J919" s="9">
        <v>6000</v>
      </c>
      <c r="K919" s="10">
        <f t="shared" si="6"/>
        <v>3000</v>
      </c>
      <c r="L919" s="10">
        <f t="shared" si="7"/>
        <v>900</v>
      </c>
      <c r="M919" s="11">
        <v>0.3</v>
      </c>
      <c r="O919" s="16"/>
      <c r="P919" s="17"/>
      <c r="Q919" s="12"/>
      <c r="R919" s="13"/>
    </row>
    <row r="920" spans="1:18" ht="15.75" customHeight="1">
      <c r="A920" s="1"/>
      <c r="B920" s="6" t="s">
        <v>31</v>
      </c>
      <c r="C920" s="6">
        <v>1189833</v>
      </c>
      <c r="D920" s="7">
        <v>44457</v>
      </c>
      <c r="E920" s="6" t="s">
        <v>33</v>
      </c>
      <c r="F920" s="6" t="s">
        <v>51</v>
      </c>
      <c r="G920" s="6" t="s">
        <v>52</v>
      </c>
      <c r="H920" s="6" t="s">
        <v>19</v>
      </c>
      <c r="I920" s="8">
        <v>0.45</v>
      </c>
      <c r="J920" s="9">
        <v>4500</v>
      </c>
      <c r="K920" s="10">
        <f t="shared" si="6"/>
        <v>2025</v>
      </c>
      <c r="L920" s="10">
        <f t="shared" si="7"/>
        <v>911.25</v>
      </c>
      <c r="M920" s="11">
        <v>0.45</v>
      </c>
      <c r="O920" s="16"/>
      <c r="P920" s="17"/>
      <c r="Q920" s="12"/>
      <c r="R920" s="13"/>
    </row>
    <row r="921" spans="1:18" ht="15.75" customHeight="1">
      <c r="A921" s="1"/>
      <c r="B921" s="6" t="s">
        <v>31</v>
      </c>
      <c r="C921" s="6">
        <v>1189833</v>
      </c>
      <c r="D921" s="7">
        <v>44457</v>
      </c>
      <c r="E921" s="6" t="s">
        <v>33</v>
      </c>
      <c r="F921" s="6" t="s">
        <v>51</v>
      </c>
      <c r="G921" s="6" t="s">
        <v>52</v>
      </c>
      <c r="H921" s="6" t="s">
        <v>20</v>
      </c>
      <c r="I921" s="8">
        <v>0.45</v>
      </c>
      <c r="J921" s="9">
        <v>4000</v>
      </c>
      <c r="K921" s="10">
        <f t="shared" si="6"/>
        <v>1800</v>
      </c>
      <c r="L921" s="10">
        <f t="shared" si="7"/>
        <v>719.99999999999989</v>
      </c>
      <c r="M921" s="11">
        <v>0.39999999999999997</v>
      </c>
      <c r="O921" s="16"/>
      <c r="P921" s="17"/>
      <c r="Q921" s="12"/>
      <c r="R921" s="13"/>
    </row>
    <row r="922" spans="1:18" ht="15.75" customHeight="1">
      <c r="A922" s="1"/>
      <c r="B922" s="6" t="s">
        <v>31</v>
      </c>
      <c r="C922" s="6">
        <v>1189833</v>
      </c>
      <c r="D922" s="7">
        <v>44457</v>
      </c>
      <c r="E922" s="6" t="s">
        <v>33</v>
      </c>
      <c r="F922" s="6" t="s">
        <v>51</v>
      </c>
      <c r="G922" s="6" t="s">
        <v>52</v>
      </c>
      <c r="H922" s="6" t="s">
        <v>21</v>
      </c>
      <c r="I922" s="8">
        <v>0.54999999999999993</v>
      </c>
      <c r="J922" s="9">
        <v>4000</v>
      </c>
      <c r="K922" s="10">
        <f t="shared" si="6"/>
        <v>2199.9999999999995</v>
      </c>
      <c r="L922" s="10">
        <f t="shared" si="7"/>
        <v>1320</v>
      </c>
      <c r="M922" s="11">
        <v>0.60000000000000009</v>
      </c>
      <c r="O922" s="16"/>
      <c r="P922" s="17"/>
      <c r="Q922" s="12"/>
      <c r="R922" s="13"/>
    </row>
    <row r="923" spans="1:18" ht="15.75" customHeight="1">
      <c r="A923" s="1"/>
      <c r="B923" s="6" t="s">
        <v>31</v>
      </c>
      <c r="C923" s="6">
        <v>1189833</v>
      </c>
      <c r="D923" s="7">
        <v>44457</v>
      </c>
      <c r="E923" s="6" t="s">
        <v>33</v>
      </c>
      <c r="F923" s="6" t="s">
        <v>51</v>
      </c>
      <c r="G923" s="6" t="s">
        <v>52</v>
      </c>
      <c r="H923" s="6" t="s">
        <v>22</v>
      </c>
      <c r="I923" s="8">
        <v>0.6</v>
      </c>
      <c r="J923" s="9">
        <v>4500</v>
      </c>
      <c r="K923" s="10">
        <f t="shared" si="6"/>
        <v>2700</v>
      </c>
      <c r="L923" s="10">
        <f t="shared" si="7"/>
        <v>675</v>
      </c>
      <c r="M923" s="11">
        <v>0.25</v>
      </c>
      <c r="O923" s="16"/>
      <c r="P923" s="17"/>
      <c r="Q923" s="12"/>
      <c r="R923" s="13"/>
    </row>
    <row r="924" spans="1:18" ht="15.75" customHeight="1">
      <c r="A924" s="1"/>
      <c r="B924" s="6" t="s">
        <v>31</v>
      </c>
      <c r="C924" s="6">
        <v>1189833</v>
      </c>
      <c r="D924" s="7">
        <v>44486</v>
      </c>
      <c r="E924" s="6" t="s">
        <v>33</v>
      </c>
      <c r="F924" s="6" t="s">
        <v>51</v>
      </c>
      <c r="G924" s="6" t="s">
        <v>52</v>
      </c>
      <c r="H924" s="6" t="s">
        <v>17</v>
      </c>
      <c r="I924" s="8">
        <v>0.45</v>
      </c>
      <c r="J924" s="9">
        <v>5500</v>
      </c>
      <c r="K924" s="10">
        <f t="shared" si="6"/>
        <v>2475</v>
      </c>
      <c r="L924" s="10">
        <f t="shared" si="7"/>
        <v>1113.75</v>
      </c>
      <c r="M924" s="11">
        <v>0.45</v>
      </c>
      <c r="O924" s="16"/>
      <c r="P924" s="17"/>
      <c r="Q924" s="12"/>
      <c r="R924" s="13"/>
    </row>
    <row r="925" spans="1:18" ht="15.75" customHeight="1">
      <c r="A925" s="1"/>
      <c r="B925" s="6" t="s">
        <v>31</v>
      </c>
      <c r="C925" s="6">
        <v>1189833</v>
      </c>
      <c r="D925" s="7">
        <v>44486</v>
      </c>
      <c r="E925" s="6" t="s">
        <v>33</v>
      </c>
      <c r="F925" s="6" t="s">
        <v>51</v>
      </c>
      <c r="G925" s="6" t="s">
        <v>52</v>
      </c>
      <c r="H925" s="6" t="s">
        <v>18</v>
      </c>
      <c r="I925" s="8">
        <v>0.5</v>
      </c>
      <c r="J925" s="9">
        <v>5500</v>
      </c>
      <c r="K925" s="10">
        <f t="shared" si="6"/>
        <v>2750</v>
      </c>
      <c r="L925" s="10">
        <f t="shared" si="7"/>
        <v>825</v>
      </c>
      <c r="M925" s="11">
        <v>0.3</v>
      </c>
      <c r="O925" s="16"/>
      <c r="P925" s="17"/>
      <c r="Q925" s="12"/>
      <c r="R925" s="13"/>
    </row>
    <row r="926" spans="1:18" ht="15.75" customHeight="1">
      <c r="A926" s="1"/>
      <c r="B926" s="6" t="s">
        <v>31</v>
      </c>
      <c r="C926" s="6">
        <v>1189833</v>
      </c>
      <c r="D926" s="7">
        <v>44486</v>
      </c>
      <c r="E926" s="6" t="s">
        <v>33</v>
      </c>
      <c r="F926" s="6" t="s">
        <v>51</v>
      </c>
      <c r="G926" s="6" t="s">
        <v>52</v>
      </c>
      <c r="H926" s="6" t="s">
        <v>19</v>
      </c>
      <c r="I926" s="8">
        <v>0.45</v>
      </c>
      <c r="J926" s="9">
        <v>4000</v>
      </c>
      <c r="K926" s="10">
        <f t="shared" si="6"/>
        <v>1800</v>
      </c>
      <c r="L926" s="10">
        <f t="shared" si="7"/>
        <v>810</v>
      </c>
      <c r="M926" s="11">
        <v>0.45</v>
      </c>
      <c r="O926" s="16"/>
      <c r="P926" s="17"/>
      <c r="Q926" s="12"/>
      <c r="R926" s="13"/>
    </row>
    <row r="927" spans="1:18" ht="15.75" customHeight="1">
      <c r="A927" s="1"/>
      <c r="B927" s="6" t="s">
        <v>31</v>
      </c>
      <c r="C927" s="6">
        <v>1189833</v>
      </c>
      <c r="D927" s="7">
        <v>44486</v>
      </c>
      <c r="E927" s="6" t="s">
        <v>33</v>
      </c>
      <c r="F927" s="6" t="s">
        <v>51</v>
      </c>
      <c r="G927" s="6" t="s">
        <v>52</v>
      </c>
      <c r="H927" s="6" t="s">
        <v>20</v>
      </c>
      <c r="I927" s="8">
        <v>0.45</v>
      </c>
      <c r="J927" s="9">
        <v>3750</v>
      </c>
      <c r="K927" s="10">
        <f t="shared" si="6"/>
        <v>1687.5</v>
      </c>
      <c r="L927" s="10">
        <f t="shared" si="7"/>
        <v>675</v>
      </c>
      <c r="M927" s="11">
        <v>0.39999999999999997</v>
      </c>
      <c r="O927" s="16"/>
      <c r="P927" s="17"/>
      <c r="Q927" s="12"/>
      <c r="R927" s="13"/>
    </row>
    <row r="928" spans="1:18" ht="15.75" customHeight="1">
      <c r="A928" s="1"/>
      <c r="B928" s="6" t="s">
        <v>31</v>
      </c>
      <c r="C928" s="6">
        <v>1189833</v>
      </c>
      <c r="D928" s="7">
        <v>44486</v>
      </c>
      <c r="E928" s="6" t="s">
        <v>33</v>
      </c>
      <c r="F928" s="6" t="s">
        <v>51</v>
      </c>
      <c r="G928" s="6" t="s">
        <v>52</v>
      </c>
      <c r="H928" s="6" t="s">
        <v>21</v>
      </c>
      <c r="I928" s="8">
        <v>0.54999999999999993</v>
      </c>
      <c r="J928" s="9">
        <v>3500</v>
      </c>
      <c r="K928" s="10">
        <f t="shared" si="6"/>
        <v>1924.9999999999998</v>
      </c>
      <c r="L928" s="10">
        <f t="shared" si="7"/>
        <v>1155</v>
      </c>
      <c r="M928" s="11">
        <v>0.60000000000000009</v>
      </c>
      <c r="O928" s="16"/>
      <c r="P928" s="17"/>
      <c r="Q928" s="12"/>
      <c r="R928" s="13"/>
    </row>
    <row r="929" spans="1:18" ht="15.75" customHeight="1">
      <c r="A929" s="1"/>
      <c r="B929" s="6" t="s">
        <v>31</v>
      </c>
      <c r="C929" s="6">
        <v>1189833</v>
      </c>
      <c r="D929" s="7">
        <v>44486</v>
      </c>
      <c r="E929" s="6" t="s">
        <v>33</v>
      </c>
      <c r="F929" s="6" t="s">
        <v>51</v>
      </c>
      <c r="G929" s="6" t="s">
        <v>52</v>
      </c>
      <c r="H929" s="6" t="s">
        <v>22</v>
      </c>
      <c r="I929" s="8">
        <v>0.6</v>
      </c>
      <c r="J929" s="9">
        <v>4000</v>
      </c>
      <c r="K929" s="10">
        <f t="shared" si="6"/>
        <v>2400</v>
      </c>
      <c r="L929" s="10">
        <f t="shared" si="7"/>
        <v>600</v>
      </c>
      <c r="M929" s="11">
        <v>0.25</v>
      </c>
      <c r="O929" s="16"/>
      <c r="P929" s="17"/>
      <c r="Q929" s="12"/>
      <c r="R929" s="13"/>
    </row>
    <row r="930" spans="1:18" ht="15.75" customHeight="1">
      <c r="A930" s="1"/>
      <c r="B930" s="6" t="s">
        <v>31</v>
      </c>
      <c r="C930" s="6">
        <v>1189833</v>
      </c>
      <c r="D930" s="7">
        <v>44517</v>
      </c>
      <c r="E930" s="6" t="s">
        <v>33</v>
      </c>
      <c r="F930" s="6" t="s">
        <v>51</v>
      </c>
      <c r="G930" s="6" t="s">
        <v>52</v>
      </c>
      <c r="H930" s="6" t="s">
        <v>17</v>
      </c>
      <c r="I930" s="8">
        <v>0.4</v>
      </c>
      <c r="J930" s="9">
        <v>5750</v>
      </c>
      <c r="K930" s="10">
        <f t="shared" si="6"/>
        <v>2300</v>
      </c>
      <c r="L930" s="10">
        <f t="shared" si="7"/>
        <v>1035</v>
      </c>
      <c r="M930" s="11">
        <v>0.45</v>
      </c>
      <c r="O930" s="16"/>
      <c r="P930" s="17"/>
      <c r="Q930" s="12"/>
      <c r="R930" s="13"/>
    </row>
    <row r="931" spans="1:18" ht="15.75" customHeight="1">
      <c r="A931" s="1"/>
      <c r="B931" s="6" t="s">
        <v>31</v>
      </c>
      <c r="C931" s="6">
        <v>1189833</v>
      </c>
      <c r="D931" s="7">
        <v>44517</v>
      </c>
      <c r="E931" s="6" t="s">
        <v>33</v>
      </c>
      <c r="F931" s="6" t="s">
        <v>51</v>
      </c>
      <c r="G931" s="6" t="s">
        <v>52</v>
      </c>
      <c r="H931" s="6" t="s">
        <v>18</v>
      </c>
      <c r="I931" s="8">
        <v>0.45000000000000007</v>
      </c>
      <c r="J931" s="9">
        <v>5750</v>
      </c>
      <c r="K931" s="10">
        <f t="shared" si="6"/>
        <v>2587.5000000000005</v>
      </c>
      <c r="L931" s="10">
        <f t="shared" si="7"/>
        <v>776.25000000000011</v>
      </c>
      <c r="M931" s="11">
        <v>0.3</v>
      </c>
      <c r="O931" s="16"/>
      <c r="P931" s="17"/>
      <c r="Q931" s="12"/>
      <c r="R931" s="13"/>
    </row>
    <row r="932" spans="1:18" ht="15.75" customHeight="1">
      <c r="A932" s="1"/>
      <c r="B932" s="6" t="s">
        <v>31</v>
      </c>
      <c r="C932" s="6">
        <v>1189833</v>
      </c>
      <c r="D932" s="7">
        <v>44517</v>
      </c>
      <c r="E932" s="6" t="s">
        <v>33</v>
      </c>
      <c r="F932" s="6" t="s">
        <v>51</v>
      </c>
      <c r="G932" s="6" t="s">
        <v>52</v>
      </c>
      <c r="H932" s="6" t="s">
        <v>19</v>
      </c>
      <c r="I932" s="8">
        <v>0.4</v>
      </c>
      <c r="J932" s="9">
        <v>4250</v>
      </c>
      <c r="K932" s="10">
        <f t="shared" si="6"/>
        <v>1700</v>
      </c>
      <c r="L932" s="10">
        <f t="shared" si="7"/>
        <v>765</v>
      </c>
      <c r="M932" s="11">
        <v>0.45</v>
      </c>
      <c r="O932" s="16"/>
      <c r="P932" s="17"/>
      <c r="Q932" s="12"/>
      <c r="R932" s="13"/>
    </row>
    <row r="933" spans="1:18" ht="15.75" customHeight="1">
      <c r="A933" s="1"/>
      <c r="B933" s="6" t="s">
        <v>31</v>
      </c>
      <c r="C933" s="6">
        <v>1189833</v>
      </c>
      <c r="D933" s="7">
        <v>44517</v>
      </c>
      <c r="E933" s="6" t="s">
        <v>33</v>
      </c>
      <c r="F933" s="6" t="s">
        <v>51</v>
      </c>
      <c r="G933" s="6" t="s">
        <v>52</v>
      </c>
      <c r="H933" s="6" t="s">
        <v>20</v>
      </c>
      <c r="I933" s="8">
        <v>0.4</v>
      </c>
      <c r="J933" s="9">
        <v>4250</v>
      </c>
      <c r="K933" s="10">
        <f t="shared" si="6"/>
        <v>1700</v>
      </c>
      <c r="L933" s="10">
        <f t="shared" si="7"/>
        <v>680</v>
      </c>
      <c r="M933" s="11">
        <v>0.39999999999999997</v>
      </c>
      <c r="O933" s="16"/>
      <c r="P933" s="17"/>
      <c r="Q933" s="12"/>
      <c r="R933" s="13"/>
    </row>
    <row r="934" spans="1:18" ht="15.75" customHeight="1">
      <c r="A934" s="1"/>
      <c r="B934" s="6" t="s">
        <v>31</v>
      </c>
      <c r="C934" s="6">
        <v>1189833</v>
      </c>
      <c r="D934" s="7">
        <v>44517</v>
      </c>
      <c r="E934" s="6" t="s">
        <v>33</v>
      </c>
      <c r="F934" s="6" t="s">
        <v>51</v>
      </c>
      <c r="G934" s="6" t="s">
        <v>52</v>
      </c>
      <c r="H934" s="6" t="s">
        <v>21</v>
      </c>
      <c r="I934" s="8">
        <v>0.54999999999999993</v>
      </c>
      <c r="J934" s="9">
        <v>3750</v>
      </c>
      <c r="K934" s="10">
        <f t="shared" si="6"/>
        <v>2062.4999999999995</v>
      </c>
      <c r="L934" s="10">
        <f t="shared" si="7"/>
        <v>1237.5</v>
      </c>
      <c r="M934" s="11">
        <v>0.60000000000000009</v>
      </c>
      <c r="O934" s="16"/>
      <c r="P934" s="17"/>
      <c r="Q934" s="12"/>
      <c r="R934" s="13"/>
    </row>
    <row r="935" spans="1:18" ht="15.75" customHeight="1">
      <c r="A935" s="1"/>
      <c r="B935" s="6" t="s">
        <v>31</v>
      </c>
      <c r="C935" s="6">
        <v>1189833</v>
      </c>
      <c r="D935" s="7">
        <v>44517</v>
      </c>
      <c r="E935" s="6" t="s">
        <v>33</v>
      </c>
      <c r="F935" s="6" t="s">
        <v>51</v>
      </c>
      <c r="G935" s="6" t="s">
        <v>52</v>
      </c>
      <c r="H935" s="6" t="s">
        <v>22</v>
      </c>
      <c r="I935" s="8">
        <v>0.6</v>
      </c>
      <c r="J935" s="9">
        <v>4750</v>
      </c>
      <c r="K935" s="10">
        <f t="shared" si="6"/>
        <v>2850</v>
      </c>
      <c r="L935" s="10">
        <f t="shared" si="7"/>
        <v>712.5</v>
      </c>
      <c r="M935" s="11">
        <v>0.25</v>
      </c>
      <c r="O935" s="16"/>
      <c r="P935" s="17"/>
      <c r="Q935" s="12"/>
      <c r="R935" s="13"/>
    </row>
    <row r="936" spans="1:18" ht="15.75" customHeight="1">
      <c r="A936" s="1"/>
      <c r="B936" s="6" t="s">
        <v>31</v>
      </c>
      <c r="C936" s="6">
        <v>1189833</v>
      </c>
      <c r="D936" s="7">
        <v>44546</v>
      </c>
      <c r="E936" s="6" t="s">
        <v>33</v>
      </c>
      <c r="F936" s="6" t="s">
        <v>51</v>
      </c>
      <c r="G936" s="6" t="s">
        <v>52</v>
      </c>
      <c r="H936" s="6" t="s">
        <v>17</v>
      </c>
      <c r="I936" s="8">
        <v>0.45</v>
      </c>
      <c r="J936" s="9">
        <v>6750</v>
      </c>
      <c r="K936" s="10">
        <f t="shared" si="6"/>
        <v>3037.5</v>
      </c>
      <c r="L936" s="10">
        <f t="shared" si="7"/>
        <v>1366.875</v>
      </c>
      <c r="M936" s="11">
        <v>0.45</v>
      </c>
      <c r="O936" s="16"/>
      <c r="P936" s="17"/>
      <c r="Q936" s="12"/>
      <c r="R936" s="13"/>
    </row>
    <row r="937" spans="1:18" ht="15.75" customHeight="1">
      <c r="A937" s="1"/>
      <c r="B937" s="6" t="s">
        <v>31</v>
      </c>
      <c r="C937" s="6">
        <v>1189833</v>
      </c>
      <c r="D937" s="7">
        <v>44546</v>
      </c>
      <c r="E937" s="6" t="s">
        <v>33</v>
      </c>
      <c r="F937" s="6" t="s">
        <v>51</v>
      </c>
      <c r="G937" s="6" t="s">
        <v>52</v>
      </c>
      <c r="H937" s="6" t="s">
        <v>18</v>
      </c>
      <c r="I937" s="8">
        <v>0.5</v>
      </c>
      <c r="J937" s="9">
        <v>6750</v>
      </c>
      <c r="K937" s="10">
        <f t="shared" si="6"/>
        <v>3375</v>
      </c>
      <c r="L937" s="10">
        <f t="shared" si="7"/>
        <v>1012.5</v>
      </c>
      <c r="M937" s="11">
        <v>0.3</v>
      </c>
      <c r="O937" s="16"/>
      <c r="P937" s="17"/>
      <c r="Q937" s="12"/>
      <c r="R937" s="13"/>
    </row>
    <row r="938" spans="1:18" ht="15.75" customHeight="1">
      <c r="A938" s="1"/>
      <c r="B938" s="6" t="s">
        <v>31</v>
      </c>
      <c r="C938" s="6">
        <v>1189833</v>
      </c>
      <c r="D938" s="7">
        <v>44546</v>
      </c>
      <c r="E938" s="6" t="s">
        <v>33</v>
      </c>
      <c r="F938" s="6" t="s">
        <v>51</v>
      </c>
      <c r="G938" s="6" t="s">
        <v>52</v>
      </c>
      <c r="H938" s="6" t="s">
        <v>19</v>
      </c>
      <c r="I938" s="8">
        <v>0.45</v>
      </c>
      <c r="J938" s="9">
        <v>4750</v>
      </c>
      <c r="K938" s="10">
        <f t="shared" si="6"/>
        <v>2137.5</v>
      </c>
      <c r="L938" s="10">
        <f t="shared" si="7"/>
        <v>961.875</v>
      </c>
      <c r="M938" s="11">
        <v>0.45</v>
      </c>
      <c r="O938" s="16"/>
      <c r="P938" s="17"/>
      <c r="Q938" s="12"/>
      <c r="R938" s="13"/>
    </row>
    <row r="939" spans="1:18" ht="15.75" customHeight="1">
      <c r="A939" s="1"/>
      <c r="B939" s="6" t="s">
        <v>31</v>
      </c>
      <c r="C939" s="6">
        <v>1189833</v>
      </c>
      <c r="D939" s="7">
        <v>44546</v>
      </c>
      <c r="E939" s="6" t="s">
        <v>33</v>
      </c>
      <c r="F939" s="6" t="s">
        <v>51</v>
      </c>
      <c r="G939" s="6" t="s">
        <v>52</v>
      </c>
      <c r="H939" s="6" t="s">
        <v>20</v>
      </c>
      <c r="I939" s="8">
        <v>0.45</v>
      </c>
      <c r="J939" s="9">
        <v>4750</v>
      </c>
      <c r="K939" s="10">
        <f t="shared" si="6"/>
        <v>2137.5</v>
      </c>
      <c r="L939" s="10">
        <f t="shared" si="7"/>
        <v>854.99999999999989</v>
      </c>
      <c r="M939" s="11">
        <v>0.39999999999999997</v>
      </c>
      <c r="O939" s="16"/>
      <c r="P939" s="17"/>
      <c r="Q939" s="12"/>
      <c r="R939" s="13"/>
    </row>
    <row r="940" spans="1:18" ht="15.75" customHeight="1">
      <c r="A940" s="1"/>
      <c r="B940" s="6" t="s">
        <v>31</v>
      </c>
      <c r="C940" s="6">
        <v>1189833</v>
      </c>
      <c r="D940" s="7">
        <v>44546</v>
      </c>
      <c r="E940" s="6" t="s">
        <v>33</v>
      </c>
      <c r="F940" s="6" t="s">
        <v>51</v>
      </c>
      <c r="G940" s="6" t="s">
        <v>52</v>
      </c>
      <c r="H940" s="6" t="s">
        <v>21</v>
      </c>
      <c r="I940" s="8">
        <v>0.54999999999999993</v>
      </c>
      <c r="J940" s="9">
        <v>4000</v>
      </c>
      <c r="K940" s="10">
        <f t="shared" si="6"/>
        <v>2199.9999999999995</v>
      </c>
      <c r="L940" s="10">
        <f t="shared" si="7"/>
        <v>1320</v>
      </c>
      <c r="M940" s="11">
        <v>0.60000000000000009</v>
      </c>
      <c r="O940" s="16"/>
      <c r="P940" s="17"/>
      <c r="Q940" s="12"/>
      <c r="R940" s="13"/>
    </row>
    <row r="941" spans="1:18" ht="15.75" customHeight="1">
      <c r="A941" s="1"/>
      <c r="B941" s="6" t="s">
        <v>31</v>
      </c>
      <c r="C941" s="6">
        <v>1189833</v>
      </c>
      <c r="D941" s="7">
        <v>44546</v>
      </c>
      <c r="E941" s="6" t="s">
        <v>33</v>
      </c>
      <c r="F941" s="6" t="s">
        <v>51</v>
      </c>
      <c r="G941" s="6" t="s">
        <v>52</v>
      </c>
      <c r="H941" s="6" t="s">
        <v>22</v>
      </c>
      <c r="I941" s="8">
        <v>0.6</v>
      </c>
      <c r="J941" s="9">
        <v>5000</v>
      </c>
      <c r="K941" s="10">
        <f t="shared" si="6"/>
        <v>3000</v>
      </c>
      <c r="L941" s="10">
        <f t="shared" si="7"/>
        <v>750</v>
      </c>
      <c r="M941" s="11">
        <v>0.25</v>
      </c>
      <c r="O941" s="16"/>
      <c r="P941" s="17"/>
      <c r="Q941" s="12"/>
      <c r="R941" s="13"/>
    </row>
    <row r="942" spans="1:18" ht="15.75" customHeight="1">
      <c r="A942" s="1" t="s">
        <v>39</v>
      </c>
      <c r="B942" s="6" t="s">
        <v>23</v>
      </c>
      <c r="C942" s="6">
        <v>1197831</v>
      </c>
      <c r="D942" s="7">
        <v>44200</v>
      </c>
      <c r="E942" s="6" t="s">
        <v>24</v>
      </c>
      <c r="F942" s="6" t="s">
        <v>53</v>
      </c>
      <c r="G942" s="6" t="s">
        <v>54</v>
      </c>
      <c r="H942" s="6" t="s">
        <v>17</v>
      </c>
      <c r="I942" s="8">
        <v>0.2</v>
      </c>
      <c r="J942" s="9">
        <v>7000</v>
      </c>
      <c r="K942" s="10">
        <f t="shared" si="6"/>
        <v>1400</v>
      </c>
      <c r="L942" s="10">
        <f t="shared" si="7"/>
        <v>489.99999999999994</v>
      </c>
      <c r="M942" s="11">
        <v>0.35</v>
      </c>
      <c r="O942" s="16"/>
      <c r="P942" s="17"/>
      <c r="Q942" s="12"/>
      <c r="R942" s="13"/>
    </row>
    <row r="943" spans="1:18" ht="15.75" customHeight="1">
      <c r="A943" s="1"/>
      <c r="B943" s="6" t="s">
        <v>23</v>
      </c>
      <c r="C943" s="6">
        <v>1197831</v>
      </c>
      <c r="D943" s="7">
        <v>44200</v>
      </c>
      <c r="E943" s="6" t="s">
        <v>24</v>
      </c>
      <c r="F943" s="6" t="s">
        <v>53</v>
      </c>
      <c r="G943" s="6" t="s">
        <v>54</v>
      </c>
      <c r="H943" s="6" t="s">
        <v>18</v>
      </c>
      <c r="I943" s="8">
        <v>0.3</v>
      </c>
      <c r="J943" s="9">
        <v>7000</v>
      </c>
      <c r="K943" s="10">
        <f t="shared" si="6"/>
        <v>2100</v>
      </c>
      <c r="L943" s="10">
        <f t="shared" si="7"/>
        <v>735</v>
      </c>
      <c r="M943" s="11">
        <v>0.35</v>
      </c>
      <c r="O943" s="16"/>
      <c r="P943" s="17"/>
      <c r="Q943" s="12"/>
      <c r="R943" s="13"/>
    </row>
    <row r="944" spans="1:18" ht="15.75" customHeight="1">
      <c r="A944" s="1"/>
      <c r="B944" s="6" t="s">
        <v>23</v>
      </c>
      <c r="C944" s="6">
        <v>1197831</v>
      </c>
      <c r="D944" s="7">
        <v>44200</v>
      </c>
      <c r="E944" s="6" t="s">
        <v>24</v>
      </c>
      <c r="F944" s="6" t="s">
        <v>53</v>
      </c>
      <c r="G944" s="6" t="s">
        <v>54</v>
      </c>
      <c r="H944" s="6" t="s">
        <v>19</v>
      </c>
      <c r="I944" s="8">
        <v>0.3</v>
      </c>
      <c r="J944" s="9">
        <v>5000</v>
      </c>
      <c r="K944" s="10">
        <f t="shared" si="6"/>
        <v>1500</v>
      </c>
      <c r="L944" s="10">
        <f t="shared" si="7"/>
        <v>525</v>
      </c>
      <c r="M944" s="11">
        <v>0.35</v>
      </c>
      <c r="O944" s="16"/>
      <c r="P944" s="17"/>
      <c r="Q944" s="12"/>
      <c r="R944" s="13"/>
    </row>
    <row r="945" spans="1:18" ht="15.75" customHeight="1">
      <c r="A945" s="1"/>
      <c r="B945" s="6" t="s">
        <v>23</v>
      </c>
      <c r="C945" s="6">
        <v>1197831</v>
      </c>
      <c r="D945" s="7">
        <v>44200</v>
      </c>
      <c r="E945" s="6" t="s">
        <v>24</v>
      </c>
      <c r="F945" s="6" t="s">
        <v>53</v>
      </c>
      <c r="G945" s="6" t="s">
        <v>54</v>
      </c>
      <c r="H945" s="6" t="s">
        <v>20</v>
      </c>
      <c r="I945" s="8">
        <v>0.35</v>
      </c>
      <c r="J945" s="9">
        <v>5000</v>
      </c>
      <c r="K945" s="10">
        <f t="shared" si="6"/>
        <v>1750</v>
      </c>
      <c r="L945" s="10">
        <f t="shared" si="7"/>
        <v>787.5</v>
      </c>
      <c r="M945" s="11">
        <v>0.45</v>
      </c>
      <c r="O945" s="16"/>
      <c r="P945" s="17"/>
      <c r="Q945" s="12"/>
      <c r="R945" s="13"/>
    </row>
    <row r="946" spans="1:18" ht="15.75" customHeight="1">
      <c r="A946" s="1"/>
      <c r="B946" s="6" t="s">
        <v>23</v>
      </c>
      <c r="C946" s="6">
        <v>1197831</v>
      </c>
      <c r="D946" s="7">
        <v>44200</v>
      </c>
      <c r="E946" s="6" t="s">
        <v>24</v>
      </c>
      <c r="F946" s="6" t="s">
        <v>53</v>
      </c>
      <c r="G946" s="6" t="s">
        <v>54</v>
      </c>
      <c r="H946" s="6" t="s">
        <v>21</v>
      </c>
      <c r="I946" s="8">
        <v>0.4</v>
      </c>
      <c r="J946" s="9">
        <v>3500</v>
      </c>
      <c r="K946" s="10">
        <f t="shared" si="6"/>
        <v>1400</v>
      </c>
      <c r="L946" s="10">
        <f t="shared" si="7"/>
        <v>420</v>
      </c>
      <c r="M946" s="11">
        <v>0.3</v>
      </c>
      <c r="O946" s="16"/>
      <c r="P946" s="17"/>
      <c r="Q946" s="12"/>
      <c r="R946" s="13"/>
    </row>
    <row r="947" spans="1:18" ht="15.75" customHeight="1">
      <c r="A947" s="1"/>
      <c r="B947" s="6" t="s">
        <v>23</v>
      </c>
      <c r="C947" s="6">
        <v>1197831</v>
      </c>
      <c r="D947" s="7">
        <v>44200</v>
      </c>
      <c r="E947" s="6" t="s">
        <v>24</v>
      </c>
      <c r="F947" s="6" t="s">
        <v>53</v>
      </c>
      <c r="G947" s="6" t="s">
        <v>54</v>
      </c>
      <c r="H947" s="6" t="s">
        <v>22</v>
      </c>
      <c r="I947" s="8">
        <v>0.35</v>
      </c>
      <c r="J947" s="9">
        <v>5000</v>
      </c>
      <c r="K947" s="10">
        <f t="shared" si="6"/>
        <v>1750</v>
      </c>
      <c r="L947" s="10">
        <f t="shared" si="7"/>
        <v>875</v>
      </c>
      <c r="M947" s="11">
        <v>0.5</v>
      </c>
      <c r="O947" s="16"/>
      <c r="P947" s="17"/>
      <c r="Q947" s="12"/>
      <c r="R947" s="13"/>
    </row>
    <row r="948" spans="1:18" ht="15.75" customHeight="1">
      <c r="A948" s="1"/>
      <c r="B948" s="6" t="s">
        <v>23</v>
      </c>
      <c r="C948" s="6">
        <v>1197831</v>
      </c>
      <c r="D948" s="7">
        <v>44230</v>
      </c>
      <c r="E948" s="6" t="s">
        <v>24</v>
      </c>
      <c r="F948" s="6" t="s">
        <v>53</v>
      </c>
      <c r="G948" s="6" t="s">
        <v>54</v>
      </c>
      <c r="H948" s="6" t="s">
        <v>17</v>
      </c>
      <c r="I948" s="8">
        <v>0.25</v>
      </c>
      <c r="J948" s="9">
        <v>6500</v>
      </c>
      <c r="K948" s="10">
        <f t="shared" si="6"/>
        <v>1625</v>
      </c>
      <c r="L948" s="10">
        <f t="shared" si="7"/>
        <v>568.75</v>
      </c>
      <c r="M948" s="11">
        <v>0.35</v>
      </c>
      <c r="O948" s="16"/>
      <c r="P948" s="17"/>
      <c r="Q948" s="12"/>
      <c r="R948" s="13"/>
    </row>
    <row r="949" spans="1:18" ht="15.75" customHeight="1">
      <c r="A949" s="1"/>
      <c r="B949" s="6" t="s">
        <v>23</v>
      </c>
      <c r="C949" s="6">
        <v>1197831</v>
      </c>
      <c r="D949" s="7">
        <v>44230</v>
      </c>
      <c r="E949" s="6" t="s">
        <v>24</v>
      </c>
      <c r="F949" s="6" t="s">
        <v>53</v>
      </c>
      <c r="G949" s="6" t="s">
        <v>54</v>
      </c>
      <c r="H949" s="6" t="s">
        <v>18</v>
      </c>
      <c r="I949" s="8">
        <v>0.35</v>
      </c>
      <c r="J949" s="9">
        <v>6250</v>
      </c>
      <c r="K949" s="10">
        <f t="shared" si="6"/>
        <v>2187.5</v>
      </c>
      <c r="L949" s="10">
        <f t="shared" si="7"/>
        <v>765.625</v>
      </c>
      <c r="M949" s="11">
        <v>0.35</v>
      </c>
      <c r="O949" s="16"/>
      <c r="P949" s="17"/>
      <c r="Q949" s="12"/>
      <c r="R949" s="13"/>
    </row>
    <row r="950" spans="1:18" ht="15.75" customHeight="1">
      <c r="A950" s="1"/>
      <c r="B950" s="6" t="s">
        <v>23</v>
      </c>
      <c r="C950" s="6">
        <v>1197831</v>
      </c>
      <c r="D950" s="7">
        <v>44230</v>
      </c>
      <c r="E950" s="6" t="s">
        <v>24</v>
      </c>
      <c r="F950" s="6" t="s">
        <v>53</v>
      </c>
      <c r="G950" s="6" t="s">
        <v>54</v>
      </c>
      <c r="H950" s="6" t="s">
        <v>19</v>
      </c>
      <c r="I950" s="8">
        <v>0.35</v>
      </c>
      <c r="J950" s="9">
        <v>4500</v>
      </c>
      <c r="K950" s="10">
        <f t="shared" si="6"/>
        <v>1575</v>
      </c>
      <c r="L950" s="10">
        <f t="shared" si="7"/>
        <v>551.25</v>
      </c>
      <c r="M950" s="11">
        <v>0.35</v>
      </c>
      <c r="O950" s="16"/>
      <c r="P950" s="17"/>
      <c r="Q950" s="12"/>
      <c r="R950" s="13"/>
    </row>
    <row r="951" spans="1:18" ht="15.75" customHeight="1">
      <c r="A951" s="1"/>
      <c r="B951" s="6" t="s">
        <v>23</v>
      </c>
      <c r="C951" s="6">
        <v>1197831</v>
      </c>
      <c r="D951" s="7">
        <v>44230</v>
      </c>
      <c r="E951" s="6" t="s">
        <v>24</v>
      </c>
      <c r="F951" s="6" t="s">
        <v>53</v>
      </c>
      <c r="G951" s="6" t="s">
        <v>54</v>
      </c>
      <c r="H951" s="6" t="s">
        <v>20</v>
      </c>
      <c r="I951" s="8">
        <v>0.35</v>
      </c>
      <c r="J951" s="9">
        <v>4000</v>
      </c>
      <c r="K951" s="10">
        <f t="shared" si="6"/>
        <v>1400</v>
      </c>
      <c r="L951" s="10">
        <f t="shared" si="7"/>
        <v>630</v>
      </c>
      <c r="M951" s="11">
        <v>0.45</v>
      </c>
      <c r="O951" s="16"/>
      <c r="P951" s="17"/>
      <c r="Q951" s="12"/>
      <c r="R951" s="13"/>
    </row>
    <row r="952" spans="1:18" ht="15.75" customHeight="1">
      <c r="A952" s="1"/>
      <c r="B952" s="6" t="s">
        <v>23</v>
      </c>
      <c r="C952" s="6">
        <v>1197831</v>
      </c>
      <c r="D952" s="7">
        <v>44230</v>
      </c>
      <c r="E952" s="6" t="s">
        <v>24</v>
      </c>
      <c r="F952" s="6" t="s">
        <v>53</v>
      </c>
      <c r="G952" s="6" t="s">
        <v>54</v>
      </c>
      <c r="H952" s="6" t="s">
        <v>21</v>
      </c>
      <c r="I952" s="8">
        <v>0.4</v>
      </c>
      <c r="J952" s="9">
        <v>2750</v>
      </c>
      <c r="K952" s="10">
        <f t="shared" si="6"/>
        <v>1100</v>
      </c>
      <c r="L952" s="10">
        <f t="shared" si="7"/>
        <v>330</v>
      </c>
      <c r="M952" s="11">
        <v>0.3</v>
      </c>
      <c r="O952" s="16"/>
      <c r="P952" s="17"/>
      <c r="Q952" s="12"/>
      <c r="R952" s="13"/>
    </row>
    <row r="953" spans="1:18" ht="15.75" customHeight="1">
      <c r="A953" s="1"/>
      <c r="B953" s="6" t="s">
        <v>23</v>
      </c>
      <c r="C953" s="6">
        <v>1197831</v>
      </c>
      <c r="D953" s="7">
        <v>44230</v>
      </c>
      <c r="E953" s="6" t="s">
        <v>24</v>
      </c>
      <c r="F953" s="6" t="s">
        <v>53</v>
      </c>
      <c r="G953" s="6" t="s">
        <v>54</v>
      </c>
      <c r="H953" s="6" t="s">
        <v>22</v>
      </c>
      <c r="I953" s="8">
        <v>0.35</v>
      </c>
      <c r="J953" s="9">
        <v>4750</v>
      </c>
      <c r="K953" s="10">
        <f t="shared" si="6"/>
        <v>1662.5</v>
      </c>
      <c r="L953" s="10">
        <f t="shared" si="7"/>
        <v>831.25</v>
      </c>
      <c r="M953" s="11">
        <v>0.5</v>
      </c>
      <c r="O953" s="16"/>
      <c r="P953" s="17"/>
      <c r="Q953" s="12"/>
      <c r="R953" s="13"/>
    </row>
    <row r="954" spans="1:18" ht="15.75" customHeight="1">
      <c r="A954" s="1"/>
      <c r="B954" s="6" t="s">
        <v>23</v>
      </c>
      <c r="C954" s="6">
        <v>1197831</v>
      </c>
      <c r="D954" s="7">
        <v>44260</v>
      </c>
      <c r="E954" s="6" t="s">
        <v>24</v>
      </c>
      <c r="F954" s="6" t="s">
        <v>53</v>
      </c>
      <c r="G954" s="6" t="s">
        <v>54</v>
      </c>
      <c r="H954" s="6" t="s">
        <v>17</v>
      </c>
      <c r="I954" s="8">
        <v>0.3</v>
      </c>
      <c r="J954" s="9">
        <v>6500</v>
      </c>
      <c r="K954" s="10">
        <f t="shared" si="6"/>
        <v>1950</v>
      </c>
      <c r="L954" s="10">
        <f t="shared" si="7"/>
        <v>779.99999999999989</v>
      </c>
      <c r="M954" s="11">
        <v>0.39999999999999997</v>
      </c>
      <c r="O954" s="16"/>
      <c r="P954" s="17"/>
      <c r="Q954" s="12"/>
      <c r="R954" s="13"/>
    </row>
    <row r="955" spans="1:18" ht="15.75" customHeight="1">
      <c r="A955" s="1"/>
      <c r="B955" s="6" t="s">
        <v>23</v>
      </c>
      <c r="C955" s="6">
        <v>1197831</v>
      </c>
      <c r="D955" s="7">
        <v>44260</v>
      </c>
      <c r="E955" s="6" t="s">
        <v>24</v>
      </c>
      <c r="F955" s="6" t="s">
        <v>53</v>
      </c>
      <c r="G955" s="6" t="s">
        <v>54</v>
      </c>
      <c r="H955" s="6" t="s">
        <v>18</v>
      </c>
      <c r="I955" s="8">
        <v>0.4</v>
      </c>
      <c r="J955" s="9">
        <v>6500</v>
      </c>
      <c r="K955" s="10">
        <f t="shared" si="6"/>
        <v>2600</v>
      </c>
      <c r="L955" s="10">
        <f t="shared" si="7"/>
        <v>1040</v>
      </c>
      <c r="M955" s="11">
        <v>0.39999999999999997</v>
      </c>
      <c r="O955" s="16"/>
      <c r="P955" s="17"/>
      <c r="Q955" s="12"/>
      <c r="R955" s="13"/>
    </row>
    <row r="956" spans="1:18" ht="15.75" customHeight="1">
      <c r="A956" s="1"/>
      <c r="B956" s="6" t="s">
        <v>23</v>
      </c>
      <c r="C956" s="6">
        <v>1197831</v>
      </c>
      <c r="D956" s="7">
        <v>44260</v>
      </c>
      <c r="E956" s="6" t="s">
        <v>24</v>
      </c>
      <c r="F956" s="6" t="s">
        <v>53</v>
      </c>
      <c r="G956" s="6" t="s">
        <v>54</v>
      </c>
      <c r="H956" s="6" t="s">
        <v>19</v>
      </c>
      <c r="I956" s="8">
        <v>0.3</v>
      </c>
      <c r="J956" s="9">
        <v>4750</v>
      </c>
      <c r="K956" s="10">
        <f t="shared" si="6"/>
        <v>1425</v>
      </c>
      <c r="L956" s="10">
        <f t="shared" si="7"/>
        <v>570</v>
      </c>
      <c r="M956" s="11">
        <v>0.39999999999999997</v>
      </c>
      <c r="O956" s="16"/>
      <c r="P956" s="17"/>
      <c r="Q956" s="12"/>
      <c r="R956" s="13"/>
    </row>
    <row r="957" spans="1:18" ht="15.75" customHeight="1">
      <c r="A957" s="1"/>
      <c r="B957" s="6" t="s">
        <v>23</v>
      </c>
      <c r="C957" s="6">
        <v>1197831</v>
      </c>
      <c r="D957" s="7">
        <v>44260</v>
      </c>
      <c r="E957" s="6" t="s">
        <v>24</v>
      </c>
      <c r="F957" s="6" t="s">
        <v>53</v>
      </c>
      <c r="G957" s="6" t="s">
        <v>54</v>
      </c>
      <c r="H957" s="6" t="s">
        <v>20</v>
      </c>
      <c r="I957" s="8">
        <v>0.35000000000000003</v>
      </c>
      <c r="J957" s="9">
        <v>3750</v>
      </c>
      <c r="K957" s="10">
        <f t="shared" si="6"/>
        <v>1312.5000000000002</v>
      </c>
      <c r="L957" s="10">
        <f t="shared" si="7"/>
        <v>656.25000000000011</v>
      </c>
      <c r="M957" s="11">
        <v>0.5</v>
      </c>
      <c r="O957" s="16"/>
      <c r="P957" s="17"/>
      <c r="Q957" s="12"/>
      <c r="R957" s="13"/>
    </row>
    <row r="958" spans="1:18" ht="15.75" customHeight="1">
      <c r="A958" s="1"/>
      <c r="B958" s="6" t="s">
        <v>23</v>
      </c>
      <c r="C958" s="6">
        <v>1197831</v>
      </c>
      <c r="D958" s="7">
        <v>44260</v>
      </c>
      <c r="E958" s="6" t="s">
        <v>24</v>
      </c>
      <c r="F958" s="6" t="s">
        <v>53</v>
      </c>
      <c r="G958" s="6" t="s">
        <v>54</v>
      </c>
      <c r="H958" s="6" t="s">
        <v>21</v>
      </c>
      <c r="I958" s="8">
        <v>0.4</v>
      </c>
      <c r="J958" s="9">
        <v>2750</v>
      </c>
      <c r="K958" s="10">
        <f t="shared" si="6"/>
        <v>1100</v>
      </c>
      <c r="L958" s="10">
        <f t="shared" si="7"/>
        <v>385</v>
      </c>
      <c r="M958" s="11">
        <v>0.35</v>
      </c>
      <c r="O958" s="16"/>
      <c r="P958" s="17"/>
      <c r="Q958" s="12"/>
      <c r="R958" s="13"/>
    </row>
    <row r="959" spans="1:18" ht="15.75" customHeight="1">
      <c r="A959" s="1"/>
      <c r="B959" s="6" t="s">
        <v>23</v>
      </c>
      <c r="C959" s="6">
        <v>1197831</v>
      </c>
      <c r="D959" s="7">
        <v>44260</v>
      </c>
      <c r="E959" s="6" t="s">
        <v>24</v>
      </c>
      <c r="F959" s="6" t="s">
        <v>53</v>
      </c>
      <c r="G959" s="6" t="s">
        <v>54</v>
      </c>
      <c r="H959" s="6" t="s">
        <v>22</v>
      </c>
      <c r="I959" s="8">
        <v>0.35000000000000003</v>
      </c>
      <c r="J959" s="9">
        <v>4250</v>
      </c>
      <c r="K959" s="10">
        <f t="shared" si="6"/>
        <v>1487.5000000000002</v>
      </c>
      <c r="L959" s="10">
        <f t="shared" si="7"/>
        <v>818.12500000000023</v>
      </c>
      <c r="M959" s="11">
        <v>0.55000000000000004</v>
      </c>
      <c r="O959" s="16"/>
      <c r="P959" s="17"/>
      <c r="Q959" s="12"/>
      <c r="R959" s="13"/>
    </row>
    <row r="960" spans="1:18" ht="15.75" customHeight="1">
      <c r="A960" s="1"/>
      <c r="B960" s="6" t="s">
        <v>23</v>
      </c>
      <c r="C960" s="6">
        <v>1197831</v>
      </c>
      <c r="D960" s="7">
        <v>44290</v>
      </c>
      <c r="E960" s="6" t="s">
        <v>24</v>
      </c>
      <c r="F960" s="6" t="s">
        <v>53</v>
      </c>
      <c r="G960" s="6" t="s">
        <v>54</v>
      </c>
      <c r="H960" s="6" t="s">
        <v>17</v>
      </c>
      <c r="I960" s="8">
        <v>0.19999999999999998</v>
      </c>
      <c r="J960" s="9">
        <v>6750</v>
      </c>
      <c r="K960" s="10">
        <f t="shared" si="6"/>
        <v>1350</v>
      </c>
      <c r="L960" s="10">
        <f t="shared" si="7"/>
        <v>540</v>
      </c>
      <c r="M960" s="11">
        <v>0.39999999999999997</v>
      </c>
      <c r="O960" s="16"/>
      <c r="P960" s="17"/>
      <c r="Q960" s="12"/>
      <c r="R960" s="13"/>
    </row>
    <row r="961" spans="1:18" ht="15.75" customHeight="1">
      <c r="A961" s="1"/>
      <c r="B961" s="6" t="s">
        <v>23</v>
      </c>
      <c r="C961" s="6">
        <v>1197831</v>
      </c>
      <c r="D961" s="7">
        <v>44290</v>
      </c>
      <c r="E961" s="6" t="s">
        <v>24</v>
      </c>
      <c r="F961" s="6" t="s">
        <v>53</v>
      </c>
      <c r="G961" s="6" t="s">
        <v>54</v>
      </c>
      <c r="H961" s="6" t="s">
        <v>18</v>
      </c>
      <c r="I961" s="8">
        <v>0.25000000000000006</v>
      </c>
      <c r="J961" s="9">
        <v>6750</v>
      </c>
      <c r="K961" s="10">
        <f t="shared" si="6"/>
        <v>1687.5000000000005</v>
      </c>
      <c r="L961" s="10">
        <f t="shared" si="7"/>
        <v>675.00000000000011</v>
      </c>
      <c r="M961" s="11">
        <v>0.39999999999999997</v>
      </c>
      <c r="O961" s="16"/>
      <c r="P961" s="17"/>
      <c r="Q961" s="12"/>
      <c r="R961" s="13"/>
    </row>
    <row r="962" spans="1:18" ht="15.75" customHeight="1">
      <c r="A962" s="1"/>
      <c r="B962" s="6" t="s">
        <v>23</v>
      </c>
      <c r="C962" s="6">
        <v>1197831</v>
      </c>
      <c r="D962" s="7">
        <v>44290</v>
      </c>
      <c r="E962" s="6" t="s">
        <v>24</v>
      </c>
      <c r="F962" s="6" t="s">
        <v>53</v>
      </c>
      <c r="G962" s="6" t="s">
        <v>54</v>
      </c>
      <c r="H962" s="6" t="s">
        <v>19</v>
      </c>
      <c r="I962" s="8">
        <v>0.19999999999999996</v>
      </c>
      <c r="J962" s="9">
        <v>5000</v>
      </c>
      <c r="K962" s="10">
        <f t="shared" si="6"/>
        <v>999.99999999999977</v>
      </c>
      <c r="L962" s="10">
        <f t="shared" si="7"/>
        <v>399.99999999999989</v>
      </c>
      <c r="M962" s="11">
        <v>0.39999999999999997</v>
      </c>
      <c r="O962" s="16"/>
      <c r="P962" s="17"/>
      <c r="Q962" s="12"/>
      <c r="R962" s="13"/>
    </row>
    <row r="963" spans="1:18" ht="15.75" customHeight="1">
      <c r="A963" s="1"/>
      <c r="B963" s="6" t="s">
        <v>23</v>
      </c>
      <c r="C963" s="6">
        <v>1197831</v>
      </c>
      <c r="D963" s="7">
        <v>44290</v>
      </c>
      <c r="E963" s="6" t="s">
        <v>24</v>
      </c>
      <c r="F963" s="6" t="s">
        <v>53</v>
      </c>
      <c r="G963" s="6" t="s">
        <v>54</v>
      </c>
      <c r="H963" s="6" t="s">
        <v>20</v>
      </c>
      <c r="I963" s="8">
        <v>0.25000000000000006</v>
      </c>
      <c r="J963" s="9">
        <v>4000</v>
      </c>
      <c r="K963" s="10">
        <f t="shared" si="6"/>
        <v>1000.0000000000002</v>
      </c>
      <c r="L963" s="10">
        <f t="shared" si="7"/>
        <v>500.00000000000011</v>
      </c>
      <c r="M963" s="11">
        <v>0.5</v>
      </c>
      <c r="O963" s="16"/>
      <c r="P963" s="17"/>
      <c r="Q963" s="12"/>
      <c r="R963" s="13"/>
    </row>
    <row r="964" spans="1:18" ht="15.75" customHeight="1">
      <c r="A964" s="1"/>
      <c r="B964" s="6" t="s">
        <v>23</v>
      </c>
      <c r="C964" s="6">
        <v>1197831</v>
      </c>
      <c r="D964" s="7">
        <v>44290</v>
      </c>
      <c r="E964" s="6" t="s">
        <v>24</v>
      </c>
      <c r="F964" s="6" t="s">
        <v>53</v>
      </c>
      <c r="G964" s="6" t="s">
        <v>54</v>
      </c>
      <c r="H964" s="6" t="s">
        <v>21</v>
      </c>
      <c r="I964" s="8">
        <v>0.3</v>
      </c>
      <c r="J964" s="9">
        <v>3000</v>
      </c>
      <c r="K964" s="10">
        <f t="shared" si="6"/>
        <v>900</v>
      </c>
      <c r="L964" s="10">
        <f t="shared" si="7"/>
        <v>315</v>
      </c>
      <c r="M964" s="11">
        <v>0.35</v>
      </c>
      <c r="O964" s="16"/>
      <c r="P964" s="17"/>
      <c r="Q964" s="12"/>
      <c r="R964" s="13"/>
    </row>
    <row r="965" spans="1:18" ht="15.75" customHeight="1">
      <c r="A965" s="1"/>
      <c r="B965" s="6" t="s">
        <v>23</v>
      </c>
      <c r="C965" s="6">
        <v>1197831</v>
      </c>
      <c r="D965" s="7">
        <v>44290</v>
      </c>
      <c r="E965" s="6" t="s">
        <v>24</v>
      </c>
      <c r="F965" s="6" t="s">
        <v>53</v>
      </c>
      <c r="G965" s="6" t="s">
        <v>54</v>
      </c>
      <c r="H965" s="6" t="s">
        <v>22</v>
      </c>
      <c r="I965" s="8">
        <v>0.25000000000000006</v>
      </c>
      <c r="J965" s="9">
        <v>5750</v>
      </c>
      <c r="K965" s="10">
        <f t="shared" si="6"/>
        <v>1437.5000000000002</v>
      </c>
      <c r="L965" s="10">
        <f t="shared" si="7"/>
        <v>790.62500000000023</v>
      </c>
      <c r="M965" s="11">
        <v>0.55000000000000004</v>
      </c>
      <c r="O965" s="16"/>
      <c r="P965" s="17"/>
      <c r="Q965" s="12"/>
      <c r="R965" s="13"/>
    </row>
    <row r="966" spans="1:18" ht="15.75" customHeight="1">
      <c r="A966" s="1"/>
      <c r="B966" s="6" t="s">
        <v>23</v>
      </c>
      <c r="C966" s="6">
        <v>1197831</v>
      </c>
      <c r="D966" s="7">
        <v>44320</v>
      </c>
      <c r="E966" s="6" t="s">
        <v>24</v>
      </c>
      <c r="F966" s="6" t="s">
        <v>53</v>
      </c>
      <c r="G966" s="6" t="s">
        <v>54</v>
      </c>
      <c r="H966" s="6" t="s">
        <v>17</v>
      </c>
      <c r="I966" s="8">
        <v>0.14999999999999997</v>
      </c>
      <c r="J966" s="9">
        <v>7250</v>
      </c>
      <c r="K966" s="10">
        <f t="shared" si="6"/>
        <v>1087.4999999999998</v>
      </c>
      <c r="L966" s="10">
        <f t="shared" si="7"/>
        <v>434.99999999999989</v>
      </c>
      <c r="M966" s="11">
        <v>0.39999999999999997</v>
      </c>
      <c r="O966" s="16"/>
      <c r="P966" s="17"/>
      <c r="Q966" s="12"/>
      <c r="R966" s="13"/>
    </row>
    <row r="967" spans="1:18" ht="15.75" customHeight="1">
      <c r="A967" s="1"/>
      <c r="B967" s="6" t="s">
        <v>23</v>
      </c>
      <c r="C967" s="6">
        <v>1197831</v>
      </c>
      <c r="D967" s="7">
        <v>44320</v>
      </c>
      <c r="E967" s="6" t="s">
        <v>24</v>
      </c>
      <c r="F967" s="6" t="s">
        <v>53</v>
      </c>
      <c r="G967" s="6" t="s">
        <v>54</v>
      </c>
      <c r="H967" s="6" t="s">
        <v>18</v>
      </c>
      <c r="I967" s="8">
        <v>0.25000000000000006</v>
      </c>
      <c r="J967" s="9">
        <v>7500</v>
      </c>
      <c r="K967" s="10">
        <f t="shared" si="6"/>
        <v>1875.0000000000005</v>
      </c>
      <c r="L967" s="10">
        <f t="shared" si="7"/>
        <v>750.00000000000011</v>
      </c>
      <c r="M967" s="11">
        <v>0.39999999999999997</v>
      </c>
      <c r="O967" s="16"/>
      <c r="P967" s="17"/>
      <c r="Q967" s="12"/>
      <c r="R967" s="13"/>
    </row>
    <row r="968" spans="1:18" ht="15.75" customHeight="1">
      <c r="A968" s="1"/>
      <c r="B968" s="6" t="s">
        <v>23</v>
      </c>
      <c r="C968" s="6">
        <v>1197831</v>
      </c>
      <c r="D968" s="7">
        <v>44320</v>
      </c>
      <c r="E968" s="6" t="s">
        <v>24</v>
      </c>
      <c r="F968" s="6" t="s">
        <v>53</v>
      </c>
      <c r="G968" s="6" t="s">
        <v>54</v>
      </c>
      <c r="H968" s="6" t="s">
        <v>19</v>
      </c>
      <c r="I968" s="8">
        <v>0.19999999999999996</v>
      </c>
      <c r="J968" s="9">
        <v>6000</v>
      </c>
      <c r="K968" s="10">
        <f t="shared" si="6"/>
        <v>1199.9999999999998</v>
      </c>
      <c r="L968" s="10">
        <f t="shared" si="7"/>
        <v>479.99999999999989</v>
      </c>
      <c r="M968" s="11">
        <v>0.39999999999999997</v>
      </c>
      <c r="O968" s="16"/>
      <c r="P968" s="17"/>
      <c r="Q968" s="12"/>
      <c r="R968" s="13"/>
    </row>
    <row r="969" spans="1:18" ht="15.75" customHeight="1">
      <c r="A969" s="1"/>
      <c r="B969" s="6" t="s">
        <v>23</v>
      </c>
      <c r="C969" s="6">
        <v>1197831</v>
      </c>
      <c r="D969" s="7">
        <v>44320</v>
      </c>
      <c r="E969" s="6" t="s">
        <v>24</v>
      </c>
      <c r="F969" s="6" t="s">
        <v>53</v>
      </c>
      <c r="G969" s="6" t="s">
        <v>54</v>
      </c>
      <c r="H969" s="6" t="s">
        <v>20</v>
      </c>
      <c r="I969" s="8">
        <v>0.30000000000000004</v>
      </c>
      <c r="J969" s="9">
        <v>5250</v>
      </c>
      <c r="K969" s="10">
        <f t="shared" si="6"/>
        <v>1575.0000000000002</v>
      </c>
      <c r="L969" s="10">
        <f t="shared" si="7"/>
        <v>787.50000000000011</v>
      </c>
      <c r="M969" s="11">
        <v>0.5</v>
      </c>
      <c r="O969" s="16"/>
      <c r="P969" s="17"/>
      <c r="Q969" s="12"/>
      <c r="R969" s="13"/>
    </row>
    <row r="970" spans="1:18" ht="15.75" customHeight="1">
      <c r="A970" s="1"/>
      <c r="B970" s="6" t="s">
        <v>23</v>
      </c>
      <c r="C970" s="6">
        <v>1197831</v>
      </c>
      <c r="D970" s="7">
        <v>44320</v>
      </c>
      <c r="E970" s="6" t="s">
        <v>24</v>
      </c>
      <c r="F970" s="6" t="s">
        <v>53</v>
      </c>
      <c r="G970" s="6" t="s">
        <v>54</v>
      </c>
      <c r="H970" s="6" t="s">
        <v>21</v>
      </c>
      <c r="I970" s="8">
        <v>0.45</v>
      </c>
      <c r="J970" s="9">
        <v>4250</v>
      </c>
      <c r="K970" s="10">
        <f t="shared" si="6"/>
        <v>1912.5</v>
      </c>
      <c r="L970" s="10">
        <f t="shared" si="7"/>
        <v>669.375</v>
      </c>
      <c r="M970" s="11">
        <v>0.35</v>
      </c>
      <c r="O970" s="16"/>
      <c r="P970" s="17"/>
      <c r="Q970" s="12"/>
      <c r="R970" s="13"/>
    </row>
    <row r="971" spans="1:18" ht="15.75" customHeight="1">
      <c r="A971" s="1"/>
      <c r="B971" s="6" t="s">
        <v>23</v>
      </c>
      <c r="C971" s="6">
        <v>1197831</v>
      </c>
      <c r="D971" s="7">
        <v>44320</v>
      </c>
      <c r="E971" s="6" t="s">
        <v>24</v>
      </c>
      <c r="F971" s="6" t="s">
        <v>53</v>
      </c>
      <c r="G971" s="6" t="s">
        <v>54</v>
      </c>
      <c r="H971" s="6" t="s">
        <v>22</v>
      </c>
      <c r="I971" s="8">
        <v>0.4</v>
      </c>
      <c r="J971" s="9">
        <v>7750</v>
      </c>
      <c r="K971" s="10">
        <f t="shared" si="6"/>
        <v>3100</v>
      </c>
      <c r="L971" s="10">
        <f t="shared" si="7"/>
        <v>1705.0000000000002</v>
      </c>
      <c r="M971" s="11">
        <v>0.55000000000000004</v>
      </c>
      <c r="O971" s="16"/>
      <c r="P971" s="17"/>
      <c r="Q971" s="12"/>
      <c r="R971" s="13"/>
    </row>
    <row r="972" spans="1:18" ht="15.75" customHeight="1">
      <c r="A972" s="1"/>
      <c r="B972" s="6" t="s">
        <v>23</v>
      </c>
      <c r="C972" s="6">
        <v>1197831</v>
      </c>
      <c r="D972" s="7">
        <v>44350</v>
      </c>
      <c r="E972" s="6" t="s">
        <v>24</v>
      </c>
      <c r="F972" s="6" t="s">
        <v>53</v>
      </c>
      <c r="G972" s="6" t="s">
        <v>54</v>
      </c>
      <c r="H972" s="6" t="s">
        <v>17</v>
      </c>
      <c r="I972" s="8">
        <v>0.4</v>
      </c>
      <c r="J972" s="9">
        <v>7750</v>
      </c>
      <c r="K972" s="10">
        <f t="shared" si="6"/>
        <v>3100</v>
      </c>
      <c r="L972" s="10">
        <f t="shared" si="7"/>
        <v>1240</v>
      </c>
      <c r="M972" s="11">
        <v>0.39999999999999997</v>
      </c>
      <c r="O972" s="16"/>
      <c r="P972" s="17"/>
      <c r="Q972" s="12"/>
      <c r="R972" s="13"/>
    </row>
    <row r="973" spans="1:18" ht="15.75" customHeight="1">
      <c r="A973" s="1"/>
      <c r="B973" s="6" t="s">
        <v>23</v>
      </c>
      <c r="C973" s="6">
        <v>1197831</v>
      </c>
      <c r="D973" s="7">
        <v>44350</v>
      </c>
      <c r="E973" s="6" t="s">
        <v>24</v>
      </c>
      <c r="F973" s="6" t="s">
        <v>53</v>
      </c>
      <c r="G973" s="6" t="s">
        <v>54</v>
      </c>
      <c r="H973" s="6" t="s">
        <v>18</v>
      </c>
      <c r="I973" s="8">
        <v>0.45</v>
      </c>
      <c r="J973" s="9">
        <v>7750</v>
      </c>
      <c r="K973" s="10">
        <f t="shared" si="6"/>
        <v>3487.5</v>
      </c>
      <c r="L973" s="10">
        <f t="shared" si="7"/>
        <v>1394.9999999999998</v>
      </c>
      <c r="M973" s="11">
        <v>0.39999999999999997</v>
      </c>
      <c r="O973" s="16"/>
      <c r="P973" s="17"/>
      <c r="Q973" s="12"/>
      <c r="R973" s="13"/>
    </row>
    <row r="974" spans="1:18" ht="15.75" customHeight="1">
      <c r="A974" s="1"/>
      <c r="B974" s="6" t="s">
        <v>23</v>
      </c>
      <c r="C974" s="6">
        <v>1197831</v>
      </c>
      <c r="D974" s="7">
        <v>44350</v>
      </c>
      <c r="E974" s="6" t="s">
        <v>24</v>
      </c>
      <c r="F974" s="6" t="s">
        <v>53</v>
      </c>
      <c r="G974" s="6" t="s">
        <v>54</v>
      </c>
      <c r="H974" s="6" t="s">
        <v>19</v>
      </c>
      <c r="I974" s="8">
        <v>0.4</v>
      </c>
      <c r="J974" s="9">
        <v>6500</v>
      </c>
      <c r="K974" s="10">
        <f t="shared" si="6"/>
        <v>2600</v>
      </c>
      <c r="L974" s="10">
        <f t="shared" si="7"/>
        <v>1040</v>
      </c>
      <c r="M974" s="11">
        <v>0.39999999999999997</v>
      </c>
      <c r="O974" s="16"/>
      <c r="P974" s="17"/>
      <c r="Q974" s="12"/>
      <c r="R974" s="13"/>
    </row>
    <row r="975" spans="1:18" ht="15.75" customHeight="1">
      <c r="A975" s="1"/>
      <c r="B975" s="6" t="s">
        <v>23</v>
      </c>
      <c r="C975" s="6">
        <v>1197831</v>
      </c>
      <c r="D975" s="7">
        <v>44350</v>
      </c>
      <c r="E975" s="6" t="s">
        <v>24</v>
      </c>
      <c r="F975" s="6" t="s">
        <v>53</v>
      </c>
      <c r="G975" s="6" t="s">
        <v>54</v>
      </c>
      <c r="H975" s="6" t="s">
        <v>20</v>
      </c>
      <c r="I975" s="8">
        <v>0.4</v>
      </c>
      <c r="J975" s="9">
        <v>6000</v>
      </c>
      <c r="K975" s="10">
        <f t="shared" si="6"/>
        <v>2400</v>
      </c>
      <c r="L975" s="10">
        <f t="shared" si="7"/>
        <v>1200</v>
      </c>
      <c r="M975" s="11">
        <v>0.5</v>
      </c>
      <c r="O975" s="16"/>
      <c r="P975" s="17"/>
      <c r="Q975" s="12"/>
      <c r="R975" s="13"/>
    </row>
    <row r="976" spans="1:18" ht="15.75" customHeight="1">
      <c r="A976" s="1"/>
      <c r="B976" s="6" t="s">
        <v>23</v>
      </c>
      <c r="C976" s="6">
        <v>1197831</v>
      </c>
      <c r="D976" s="7">
        <v>44350</v>
      </c>
      <c r="E976" s="6" t="s">
        <v>24</v>
      </c>
      <c r="F976" s="6" t="s">
        <v>53</v>
      </c>
      <c r="G976" s="6" t="s">
        <v>54</v>
      </c>
      <c r="H976" s="6" t="s">
        <v>21</v>
      </c>
      <c r="I976" s="8">
        <v>0.45</v>
      </c>
      <c r="J976" s="9">
        <v>5000</v>
      </c>
      <c r="K976" s="10">
        <f t="shared" si="6"/>
        <v>2250</v>
      </c>
      <c r="L976" s="10">
        <f t="shared" si="7"/>
        <v>787.5</v>
      </c>
      <c r="M976" s="11">
        <v>0.35</v>
      </c>
      <c r="O976" s="16"/>
      <c r="P976" s="17"/>
      <c r="Q976" s="12"/>
      <c r="R976" s="13"/>
    </row>
    <row r="977" spans="1:18" ht="15.75" customHeight="1">
      <c r="A977" s="1"/>
      <c r="B977" s="6" t="s">
        <v>23</v>
      </c>
      <c r="C977" s="6">
        <v>1197831</v>
      </c>
      <c r="D977" s="7">
        <v>44350</v>
      </c>
      <c r="E977" s="6" t="s">
        <v>24</v>
      </c>
      <c r="F977" s="6" t="s">
        <v>53</v>
      </c>
      <c r="G977" s="6" t="s">
        <v>54</v>
      </c>
      <c r="H977" s="6" t="s">
        <v>22</v>
      </c>
      <c r="I977" s="8">
        <v>0.5</v>
      </c>
      <c r="J977" s="9">
        <v>8750</v>
      </c>
      <c r="K977" s="10">
        <f t="shared" si="6"/>
        <v>4375</v>
      </c>
      <c r="L977" s="10">
        <f t="shared" si="7"/>
        <v>2406.25</v>
      </c>
      <c r="M977" s="11">
        <v>0.55000000000000004</v>
      </c>
      <c r="O977" s="16"/>
      <c r="P977" s="17"/>
      <c r="Q977" s="12"/>
      <c r="R977" s="13"/>
    </row>
    <row r="978" spans="1:18" ht="15.75" customHeight="1">
      <c r="A978" s="1"/>
      <c r="B978" s="6" t="s">
        <v>23</v>
      </c>
      <c r="C978" s="6">
        <v>1197831</v>
      </c>
      <c r="D978" s="7">
        <v>44382</v>
      </c>
      <c r="E978" s="6" t="s">
        <v>24</v>
      </c>
      <c r="F978" s="6" t="s">
        <v>53</v>
      </c>
      <c r="G978" s="6" t="s">
        <v>54</v>
      </c>
      <c r="H978" s="6" t="s">
        <v>17</v>
      </c>
      <c r="I978" s="8">
        <v>0.4</v>
      </c>
      <c r="J978" s="9">
        <v>8250</v>
      </c>
      <c r="K978" s="10">
        <f t="shared" si="6"/>
        <v>3300</v>
      </c>
      <c r="L978" s="10">
        <f t="shared" si="7"/>
        <v>1484.9999999999998</v>
      </c>
      <c r="M978" s="11">
        <v>0.44999999999999996</v>
      </c>
      <c r="O978" s="16"/>
      <c r="P978" s="17"/>
      <c r="Q978" s="12"/>
      <c r="R978" s="13"/>
    </row>
    <row r="979" spans="1:18" ht="15.75" customHeight="1">
      <c r="A979" s="1"/>
      <c r="B979" s="6" t="s">
        <v>23</v>
      </c>
      <c r="C979" s="6">
        <v>1197831</v>
      </c>
      <c r="D979" s="7">
        <v>44382</v>
      </c>
      <c r="E979" s="6" t="s">
        <v>24</v>
      </c>
      <c r="F979" s="6" t="s">
        <v>53</v>
      </c>
      <c r="G979" s="6" t="s">
        <v>54</v>
      </c>
      <c r="H979" s="6" t="s">
        <v>18</v>
      </c>
      <c r="I979" s="8">
        <v>0.45</v>
      </c>
      <c r="J979" s="9">
        <v>8250</v>
      </c>
      <c r="K979" s="10">
        <f t="shared" si="6"/>
        <v>3712.5</v>
      </c>
      <c r="L979" s="10">
        <f t="shared" si="7"/>
        <v>1670.6249999999998</v>
      </c>
      <c r="M979" s="11">
        <v>0.44999999999999996</v>
      </c>
      <c r="O979" s="16"/>
      <c r="P979" s="17"/>
      <c r="Q979" s="12"/>
      <c r="R979" s="13"/>
    </row>
    <row r="980" spans="1:18" ht="15.75" customHeight="1">
      <c r="A980" s="1"/>
      <c r="B980" s="6" t="s">
        <v>23</v>
      </c>
      <c r="C980" s="6">
        <v>1197831</v>
      </c>
      <c r="D980" s="7">
        <v>44382</v>
      </c>
      <c r="E980" s="6" t="s">
        <v>24</v>
      </c>
      <c r="F980" s="6" t="s">
        <v>53</v>
      </c>
      <c r="G980" s="6" t="s">
        <v>54</v>
      </c>
      <c r="H980" s="6" t="s">
        <v>19</v>
      </c>
      <c r="I980" s="8">
        <v>0.4</v>
      </c>
      <c r="J980" s="9">
        <v>9750</v>
      </c>
      <c r="K980" s="10">
        <f t="shared" si="6"/>
        <v>3900</v>
      </c>
      <c r="L980" s="10">
        <f t="shared" si="7"/>
        <v>1754.9999999999998</v>
      </c>
      <c r="M980" s="11">
        <v>0.44999999999999996</v>
      </c>
      <c r="O980" s="16"/>
      <c r="P980" s="17"/>
      <c r="Q980" s="12"/>
      <c r="R980" s="13"/>
    </row>
    <row r="981" spans="1:18" ht="15.75" customHeight="1">
      <c r="A981" s="1"/>
      <c r="B981" s="6" t="s">
        <v>23</v>
      </c>
      <c r="C981" s="6">
        <v>1197831</v>
      </c>
      <c r="D981" s="7">
        <v>44382</v>
      </c>
      <c r="E981" s="6" t="s">
        <v>24</v>
      </c>
      <c r="F981" s="6" t="s">
        <v>53</v>
      </c>
      <c r="G981" s="6" t="s">
        <v>54</v>
      </c>
      <c r="H981" s="6" t="s">
        <v>20</v>
      </c>
      <c r="I981" s="8">
        <v>0.4</v>
      </c>
      <c r="J981" s="9">
        <v>5750</v>
      </c>
      <c r="K981" s="10">
        <f t="shared" si="6"/>
        <v>2300</v>
      </c>
      <c r="L981" s="10">
        <f t="shared" si="7"/>
        <v>1265</v>
      </c>
      <c r="M981" s="11">
        <v>0.55000000000000004</v>
      </c>
      <c r="O981" s="16"/>
      <c r="P981" s="17"/>
      <c r="Q981" s="12"/>
      <c r="R981" s="13"/>
    </row>
    <row r="982" spans="1:18" ht="15.75" customHeight="1">
      <c r="A982" s="1"/>
      <c r="B982" s="6" t="s">
        <v>23</v>
      </c>
      <c r="C982" s="6">
        <v>1197831</v>
      </c>
      <c r="D982" s="7">
        <v>44382</v>
      </c>
      <c r="E982" s="6" t="s">
        <v>24</v>
      </c>
      <c r="F982" s="6" t="s">
        <v>53</v>
      </c>
      <c r="G982" s="6" t="s">
        <v>54</v>
      </c>
      <c r="H982" s="6" t="s">
        <v>21</v>
      </c>
      <c r="I982" s="8">
        <v>0.45</v>
      </c>
      <c r="J982" s="9">
        <v>5500</v>
      </c>
      <c r="K982" s="10">
        <f t="shared" si="6"/>
        <v>2475</v>
      </c>
      <c r="L982" s="10">
        <f t="shared" si="7"/>
        <v>989.99999999999989</v>
      </c>
      <c r="M982" s="11">
        <v>0.39999999999999997</v>
      </c>
      <c r="O982" s="16"/>
      <c r="P982" s="17"/>
      <c r="Q982" s="12"/>
      <c r="R982" s="13"/>
    </row>
    <row r="983" spans="1:18" ht="15.75" customHeight="1">
      <c r="A983" s="1"/>
      <c r="B983" s="6" t="s">
        <v>23</v>
      </c>
      <c r="C983" s="6">
        <v>1197831</v>
      </c>
      <c r="D983" s="7">
        <v>44382</v>
      </c>
      <c r="E983" s="6" t="s">
        <v>24</v>
      </c>
      <c r="F983" s="6" t="s">
        <v>53</v>
      </c>
      <c r="G983" s="6" t="s">
        <v>54</v>
      </c>
      <c r="H983" s="6" t="s">
        <v>22</v>
      </c>
      <c r="I983" s="8">
        <v>0.54999999999999993</v>
      </c>
      <c r="J983" s="9">
        <v>8250</v>
      </c>
      <c r="K983" s="10">
        <f t="shared" si="6"/>
        <v>4537.4999999999991</v>
      </c>
      <c r="L983" s="10">
        <f t="shared" si="7"/>
        <v>2722.5</v>
      </c>
      <c r="M983" s="11">
        <v>0.60000000000000009</v>
      </c>
      <c r="O983" s="16"/>
      <c r="P983" s="17"/>
      <c r="Q983" s="12"/>
      <c r="R983" s="13"/>
    </row>
    <row r="984" spans="1:18" ht="15.75" customHeight="1">
      <c r="A984" s="1"/>
      <c r="B984" s="6" t="s">
        <v>23</v>
      </c>
      <c r="C984" s="6">
        <v>1197831</v>
      </c>
      <c r="D984" s="7">
        <v>44415</v>
      </c>
      <c r="E984" s="6" t="s">
        <v>24</v>
      </c>
      <c r="F984" s="6" t="s">
        <v>53</v>
      </c>
      <c r="G984" s="6" t="s">
        <v>54</v>
      </c>
      <c r="H984" s="6" t="s">
        <v>17</v>
      </c>
      <c r="I984" s="8">
        <v>0.45</v>
      </c>
      <c r="J984" s="9">
        <v>7750</v>
      </c>
      <c r="K984" s="10">
        <f t="shared" si="6"/>
        <v>3487.5</v>
      </c>
      <c r="L984" s="10">
        <f t="shared" si="7"/>
        <v>1569.3749999999998</v>
      </c>
      <c r="M984" s="11">
        <v>0.44999999999999996</v>
      </c>
      <c r="O984" s="16"/>
      <c r="P984" s="17"/>
      <c r="Q984" s="12"/>
      <c r="R984" s="13"/>
    </row>
    <row r="985" spans="1:18" ht="15.75" customHeight="1">
      <c r="A985" s="1"/>
      <c r="B985" s="6" t="s">
        <v>23</v>
      </c>
      <c r="C985" s="6">
        <v>1197831</v>
      </c>
      <c r="D985" s="7">
        <v>44415</v>
      </c>
      <c r="E985" s="6" t="s">
        <v>24</v>
      </c>
      <c r="F985" s="6" t="s">
        <v>53</v>
      </c>
      <c r="G985" s="6" t="s">
        <v>54</v>
      </c>
      <c r="H985" s="6" t="s">
        <v>18</v>
      </c>
      <c r="I985" s="8">
        <v>0.55000000000000004</v>
      </c>
      <c r="J985" s="9">
        <v>7750</v>
      </c>
      <c r="K985" s="10">
        <f t="shared" si="6"/>
        <v>4262.5</v>
      </c>
      <c r="L985" s="10">
        <f t="shared" si="7"/>
        <v>1918.1249999999998</v>
      </c>
      <c r="M985" s="11">
        <v>0.44999999999999996</v>
      </c>
      <c r="O985" s="16"/>
      <c r="P985" s="17"/>
      <c r="Q985" s="12"/>
      <c r="R985" s="13"/>
    </row>
    <row r="986" spans="1:18" ht="15.75" customHeight="1">
      <c r="A986" s="1"/>
      <c r="B986" s="6" t="s">
        <v>23</v>
      </c>
      <c r="C986" s="6">
        <v>1197831</v>
      </c>
      <c r="D986" s="7">
        <v>44415</v>
      </c>
      <c r="E986" s="6" t="s">
        <v>24</v>
      </c>
      <c r="F986" s="6" t="s">
        <v>53</v>
      </c>
      <c r="G986" s="6" t="s">
        <v>54</v>
      </c>
      <c r="H986" s="6" t="s">
        <v>19</v>
      </c>
      <c r="I986" s="8">
        <v>0.5</v>
      </c>
      <c r="J986" s="9">
        <v>9500</v>
      </c>
      <c r="K986" s="10">
        <f t="shared" si="6"/>
        <v>4750</v>
      </c>
      <c r="L986" s="10">
        <f t="shared" si="7"/>
        <v>2137.5</v>
      </c>
      <c r="M986" s="11">
        <v>0.44999999999999996</v>
      </c>
      <c r="O986" s="16"/>
      <c r="P986" s="17"/>
      <c r="Q986" s="12"/>
      <c r="R986" s="13"/>
    </row>
    <row r="987" spans="1:18" ht="15.75" customHeight="1">
      <c r="A987" s="1"/>
      <c r="B987" s="6" t="s">
        <v>23</v>
      </c>
      <c r="C987" s="6">
        <v>1197831</v>
      </c>
      <c r="D987" s="7">
        <v>44415</v>
      </c>
      <c r="E987" s="6" t="s">
        <v>24</v>
      </c>
      <c r="F987" s="6" t="s">
        <v>53</v>
      </c>
      <c r="G987" s="6" t="s">
        <v>54</v>
      </c>
      <c r="H987" s="6" t="s">
        <v>20</v>
      </c>
      <c r="I987" s="8">
        <v>0.45</v>
      </c>
      <c r="J987" s="9">
        <v>4750</v>
      </c>
      <c r="K987" s="10">
        <f t="shared" si="6"/>
        <v>2137.5</v>
      </c>
      <c r="L987" s="10">
        <f t="shared" si="7"/>
        <v>1175.625</v>
      </c>
      <c r="M987" s="11">
        <v>0.55000000000000004</v>
      </c>
      <c r="O987" s="16"/>
      <c r="P987" s="17"/>
      <c r="Q987" s="12"/>
      <c r="R987" s="13"/>
    </row>
    <row r="988" spans="1:18" ht="15.75" customHeight="1">
      <c r="A988" s="1"/>
      <c r="B988" s="6" t="s">
        <v>23</v>
      </c>
      <c r="C988" s="6">
        <v>1197831</v>
      </c>
      <c r="D988" s="7">
        <v>44415</v>
      </c>
      <c r="E988" s="6" t="s">
        <v>24</v>
      </c>
      <c r="F988" s="6" t="s">
        <v>53</v>
      </c>
      <c r="G988" s="6" t="s">
        <v>54</v>
      </c>
      <c r="H988" s="6" t="s">
        <v>21</v>
      </c>
      <c r="I988" s="8">
        <v>0.5</v>
      </c>
      <c r="J988" s="9">
        <v>4750</v>
      </c>
      <c r="K988" s="10">
        <f t="shared" si="6"/>
        <v>2375</v>
      </c>
      <c r="L988" s="10">
        <f t="shared" si="7"/>
        <v>949.99999999999989</v>
      </c>
      <c r="M988" s="11">
        <v>0.39999999999999997</v>
      </c>
      <c r="O988" s="16"/>
      <c r="P988" s="17"/>
      <c r="Q988" s="12"/>
      <c r="R988" s="13"/>
    </row>
    <row r="989" spans="1:18" ht="15.75" customHeight="1">
      <c r="A989" s="1"/>
      <c r="B989" s="6" t="s">
        <v>23</v>
      </c>
      <c r="C989" s="6">
        <v>1197831</v>
      </c>
      <c r="D989" s="7">
        <v>44415</v>
      </c>
      <c r="E989" s="6" t="s">
        <v>24</v>
      </c>
      <c r="F989" s="6" t="s">
        <v>53</v>
      </c>
      <c r="G989" s="6" t="s">
        <v>54</v>
      </c>
      <c r="H989" s="6" t="s">
        <v>22</v>
      </c>
      <c r="I989" s="8">
        <v>0.54999999999999993</v>
      </c>
      <c r="J989" s="9">
        <v>7250</v>
      </c>
      <c r="K989" s="10">
        <f t="shared" si="6"/>
        <v>3987.4999999999995</v>
      </c>
      <c r="L989" s="10">
        <f t="shared" si="7"/>
        <v>2392.5</v>
      </c>
      <c r="M989" s="11">
        <v>0.60000000000000009</v>
      </c>
      <c r="O989" s="16"/>
      <c r="P989" s="17"/>
      <c r="Q989" s="12"/>
      <c r="R989" s="13"/>
    </row>
    <row r="990" spans="1:18" ht="15.75" customHeight="1">
      <c r="A990" s="1"/>
      <c r="B990" s="6" t="s">
        <v>23</v>
      </c>
      <c r="C990" s="6">
        <v>1197831</v>
      </c>
      <c r="D990" s="7">
        <v>44443</v>
      </c>
      <c r="E990" s="6" t="s">
        <v>24</v>
      </c>
      <c r="F990" s="6" t="s">
        <v>53</v>
      </c>
      <c r="G990" s="6" t="s">
        <v>54</v>
      </c>
      <c r="H990" s="6" t="s">
        <v>17</v>
      </c>
      <c r="I990" s="8">
        <v>0.5</v>
      </c>
      <c r="J990" s="9">
        <v>6750</v>
      </c>
      <c r="K990" s="10">
        <f t="shared" si="6"/>
        <v>3375</v>
      </c>
      <c r="L990" s="10">
        <f t="shared" si="7"/>
        <v>1518.7499999999998</v>
      </c>
      <c r="M990" s="11">
        <v>0.44999999999999996</v>
      </c>
      <c r="O990" s="16"/>
      <c r="P990" s="17"/>
      <c r="Q990" s="12"/>
      <c r="R990" s="13"/>
    </row>
    <row r="991" spans="1:18" ht="15.75" customHeight="1">
      <c r="A991" s="1"/>
      <c r="B991" s="6" t="s">
        <v>23</v>
      </c>
      <c r="C991" s="6">
        <v>1197831</v>
      </c>
      <c r="D991" s="7">
        <v>44443</v>
      </c>
      <c r="E991" s="6" t="s">
        <v>24</v>
      </c>
      <c r="F991" s="6" t="s">
        <v>53</v>
      </c>
      <c r="G991" s="6" t="s">
        <v>54</v>
      </c>
      <c r="H991" s="6" t="s">
        <v>18</v>
      </c>
      <c r="I991" s="8">
        <v>0.5</v>
      </c>
      <c r="J991" s="9">
        <v>6250</v>
      </c>
      <c r="K991" s="10">
        <f t="shared" si="6"/>
        <v>3125</v>
      </c>
      <c r="L991" s="10">
        <f t="shared" si="7"/>
        <v>1406.2499999999998</v>
      </c>
      <c r="M991" s="11">
        <v>0.44999999999999996</v>
      </c>
      <c r="O991" s="16"/>
      <c r="P991" s="17"/>
      <c r="Q991" s="12"/>
      <c r="R991" s="13"/>
    </row>
    <row r="992" spans="1:18" ht="15.75" customHeight="1">
      <c r="A992" s="1"/>
      <c r="B992" s="6" t="s">
        <v>23</v>
      </c>
      <c r="C992" s="6">
        <v>1197831</v>
      </c>
      <c r="D992" s="7">
        <v>44443</v>
      </c>
      <c r="E992" s="6" t="s">
        <v>24</v>
      </c>
      <c r="F992" s="6" t="s">
        <v>53</v>
      </c>
      <c r="G992" s="6" t="s">
        <v>54</v>
      </c>
      <c r="H992" s="6" t="s">
        <v>19</v>
      </c>
      <c r="I992" s="8">
        <v>0.54999999999999993</v>
      </c>
      <c r="J992" s="9">
        <v>6750</v>
      </c>
      <c r="K992" s="10">
        <f t="shared" si="6"/>
        <v>3712.4999999999995</v>
      </c>
      <c r="L992" s="10">
        <f t="shared" si="7"/>
        <v>1670.6249999999995</v>
      </c>
      <c r="M992" s="11">
        <v>0.44999999999999996</v>
      </c>
      <c r="O992" s="16"/>
      <c r="P992" s="17"/>
      <c r="Q992" s="12"/>
      <c r="R992" s="13"/>
    </row>
    <row r="993" spans="1:18" ht="15.75" customHeight="1">
      <c r="A993" s="1"/>
      <c r="B993" s="6" t="s">
        <v>23</v>
      </c>
      <c r="C993" s="6">
        <v>1197831</v>
      </c>
      <c r="D993" s="7">
        <v>44443</v>
      </c>
      <c r="E993" s="6" t="s">
        <v>24</v>
      </c>
      <c r="F993" s="6" t="s">
        <v>53</v>
      </c>
      <c r="G993" s="6" t="s">
        <v>54</v>
      </c>
      <c r="H993" s="6" t="s">
        <v>20</v>
      </c>
      <c r="I993" s="8">
        <v>0.54999999999999993</v>
      </c>
      <c r="J993" s="9">
        <v>4000</v>
      </c>
      <c r="K993" s="10">
        <f t="shared" si="6"/>
        <v>2199.9999999999995</v>
      </c>
      <c r="L993" s="10">
        <f t="shared" si="7"/>
        <v>1209.9999999999998</v>
      </c>
      <c r="M993" s="11">
        <v>0.55000000000000004</v>
      </c>
      <c r="O993" s="16"/>
      <c r="P993" s="17"/>
      <c r="Q993" s="12"/>
      <c r="R993" s="13"/>
    </row>
    <row r="994" spans="1:18" ht="15.75" customHeight="1">
      <c r="A994" s="1"/>
      <c r="B994" s="6" t="s">
        <v>23</v>
      </c>
      <c r="C994" s="6">
        <v>1197831</v>
      </c>
      <c r="D994" s="7">
        <v>44443</v>
      </c>
      <c r="E994" s="6" t="s">
        <v>24</v>
      </c>
      <c r="F994" s="6" t="s">
        <v>53</v>
      </c>
      <c r="G994" s="6" t="s">
        <v>54</v>
      </c>
      <c r="H994" s="6" t="s">
        <v>21</v>
      </c>
      <c r="I994" s="8">
        <v>0.5</v>
      </c>
      <c r="J994" s="9">
        <v>4000</v>
      </c>
      <c r="K994" s="10">
        <f t="shared" si="6"/>
        <v>2000</v>
      </c>
      <c r="L994" s="10">
        <f t="shared" si="7"/>
        <v>799.99999999999989</v>
      </c>
      <c r="M994" s="11">
        <v>0.39999999999999997</v>
      </c>
      <c r="O994" s="16"/>
      <c r="P994" s="17"/>
      <c r="Q994" s="12"/>
      <c r="R994" s="13"/>
    </row>
    <row r="995" spans="1:18" ht="15.75" customHeight="1">
      <c r="A995" s="1"/>
      <c r="B995" s="6" t="s">
        <v>23</v>
      </c>
      <c r="C995" s="6">
        <v>1197831</v>
      </c>
      <c r="D995" s="7">
        <v>44443</v>
      </c>
      <c r="E995" s="6" t="s">
        <v>24</v>
      </c>
      <c r="F995" s="6" t="s">
        <v>53</v>
      </c>
      <c r="G995" s="6" t="s">
        <v>54</v>
      </c>
      <c r="H995" s="6" t="s">
        <v>22</v>
      </c>
      <c r="I995" s="8">
        <v>0.45</v>
      </c>
      <c r="J995" s="9">
        <v>6250</v>
      </c>
      <c r="K995" s="10">
        <f t="shared" si="6"/>
        <v>2812.5</v>
      </c>
      <c r="L995" s="10">
        <f t="shared" si="7"/>
        <v>1687.5000000000002</v>
      </c>
      <c r="M995" s="11">
        <v>0.60000000000000009</v>
      </c>
      <c r="O995" s="16"/>
      <c r="P995" s="17"/>
      <c r="Q995" s="12"/>
      <c r="R995" s="13"/>
    </row>
    <row r="996" spans="1:18" ht="15.75" customHeight="1">
      <c r="A996" s="1"/>
      <c r="B996" s="6" t="s">
        <v>23</v>
      </c>
      <c r="C996" s="6">
        <v>1197831</v>
      </c>
      <c r="D996" s="7">
        <v>44472</v>
      </c>
      <c r="E996" s="6" t="s">
        <v>24</v>
      </c>
      <c r="F996" s="6" t="s">
        <v>53</v>
      </c>
      <c r="G996" s="6" t="s">
        <v>54</v>
      </c>
      <c r="H996" s="6" t="s">
        <v>17</v>
      </c>
      <c r="I996" s="8">
        <v>0.35000000000000003</v>
      </c>
      <c r="J996" s="9">
        <v>5750</v>
      </c>
      <c r="K996" s="10">
        <f t="shared" si="6"/>
        <v>2012.5000000000002</v>
      </c>
      <c r="L996" s="10">
        <f t="shared" si="7"/>
        <v>905.625</v>
      </c>
      <c r="M996" s="11">
        <v>0.44999999999999996</v>
      </c>
      <c r="O996" s="16"/>
      <c r="P996" s="17"/>
      <c r="Q996" s="12"/>
      <c r="R996" s="13"/>
    </row>
    <row r="997" spans="1:18" ht="15.75" customHeight="1">
      <c r="A997" s="1"/>
      <c r="B997" s="6" t="s">
        <v>23</v>
      </c>
      <c r="C997" s="6">
        <v>1197831</v>
      </c>
      <c r="D997" s="7">
        <v>44472</v>
      </c>
      <c r="E997" s="6" t="s">
        <v>24</v>
      </c>
      <c r="F997" s="6" t="s">
        <v>53</v>
      </c>
      <c r="G997" s="6" t="s">
        <v>54</v>
      </c>
      <c r="H997" s="6" t="s">
        <v>18</v>
      </c>
      <c r="I997" s="8">
        <v>0.35000000000000003</v>
      </c>
      <c r="J997" s="9">
        <v>5750</v>
      </c>
      <c r="K997" s="10">
        <f t="shared" si="6"/>
        <v>2012.5000000000002</v>
      </c>
      <c r="L997" s="10">
        <f t="shared" si="7"/>
        <v>905.625</v>
      </c>
      <c r="M997" s="11">
        <v>0.44999999999999996</v>
      </c>
      <c r="O997" s="16"/>
      <c r="P997" s="17"/>
      <c r="Q997" s="12"/>
      <c r="R997" s="13"/>
    </row>
    <row r="998" spans="1:18" ht="15.75" customHeight="1">
      <c r="A998" s="1"/>
      <c r="B998" s="6" t="s">
        <v>23</v>
      </c>
      <c r="C998" s="6">
        <v>1197831</v>
      </c>
      <c r="D998" s="7">
        <v>44472</v>
      </c>
      <c r="E998" s="6" t="s">
        <v>24</v>
      </c>
      <c r="F998" s="6" t="s">
        <v>53</v>
      </c>
      <c r="G998" s="6" t="s">
        <v>54</v>
      </c>
      <c r="H998" s="6" t="s">
        <v>19</v>
      </c>
      <c r="I998" s="8">
        <v>0.4</v>
      </c>
      <c r="J998" s="9">
        <v>5250</v>
      </c>
      <c r="K998" s="10">
        <f t="shared" si="6"/>
        <v>2100</v>
      </c>
      <c r="L998" s="10">
        <f t="shared" si="7"/>
        <v>944.99999999999989</v>
      </c>
      <c r="M998" s="11">
        <v>0.44999999999999996</v>
      </c>
      <c r="O998" s="16"/>
      <c r="P998" s="17"/>
      <c r="Q998" s="12"/>
      <c r="R998" s="13"/>
    </row>
    <row r="999" spans="1:18" ht="15.75" customHeight="1">
      <c r="A999" s="1"/>
      <c r="B999" s="6" t="s">
        <v>23</v>
      </c>
      <c r="C999" s="6">
        <v>1197831</v>
      </c>
      <c r="D999" s="7">
        <v>44472</v>
      </c>
      <c r="E999" s="6" t="s">
        <v>24</v>
      </c>
      <c r="F999" s="6" t="s">
        <v>53</v>
      </c>
      <c r="G999" s="6" t="s">
        <v>54</v>
      </c>
      <c r="H999" s="6" t="s">
        <v>20</v>
      </c>
      <c r="I999" s="8">
        <v>0.4</v>
      </c>
      <c r="J999" s="9">
        <v>3750</v>
      </c>
      <c r="K999" s="10">
        <f t="shared" si="6"/>
        <v>1500</v>
      </c>
      <c r="L999" s="10">
        <f t="shared" si="7"/>
        <v>825.00000000000011</v>
      </c>
      <c r="M999" s="11">
        <v>0.55000000000000004</v>
      </c>
      <c r="O999" s="16"/>
      <c r="P999" s="17"/>
      <c r="Q999" s="12"/>
      <c r="R999" s="13"/>
    </row>
    <row r="1000" spans="1:18" ht="15.75" customHeight="1">
      <c r="A1000" s="1"/>
      <c r="B1000" s="6" t="s">
        <v>23</v>
      </c>
      <c r="C1000" s="6">
        <v>1197831</v>
      </c>
      <c r="D1000" s="7">
        <v>44472</v>
      </c>
      <c r="E1000" s="6" t="s">
        <v>24</v>
      </c>
      <c r="F1000" s="6" t="s">
        <v>53</v>
      </c>
      <c r="G1000" s="6" t="s">
        <v>54</v>
      </c>
      <c r="H1000" s="6" t="s">
        <v>21</v>
      </c>
      <c r="I1000" s="8">
        <v>0.35000000000000003</v>
      </c>
      <c r="J1000" s="9">
        <v>3500</v>
      </c>
      <c r="K1000" s="10">
        <f t="shared" si="6"/>
        <v>1225.0000000000002</v>
      </c>
      <c r="L1000" s="10">
        <f t="shared" si="7"/>
        <v>490.00000000000006</v>
      </c>
      <c r="M1000" s="11">
        <v>0.39999999999999997</v>
      </c>
      <c r="O1000" s="16"/>
      <c r="P1000" s="17"/>
      <c r="Q1000" s="12"/>
      <c r="R1000" s="13"/>
    </row>
    <row r="1001" spans="1:18" ht="15.75" customHeight="1">
      <c r="A1001" s="1"/>
      <c r="B1001" s="6" t="s">
        <v>23</v>
      </c>
      <c r="C1001" s="6">
        <v>1197831</v>
      </c>
      <c r="D1001" s="7">
        <v>44472</v>
      </c>
      <c r="E1001" s="6" t="s">
        <v>24</v>
      </c>
      <c r="F1001" s="6" t="s">
        <v>53</v>
      </c>
      <c r="G1001" s="6" t="s">
        <v>54</v>
      </c>
      <c r="H1001" s="6" t="s">
        <v>22</v>
      </c>
      <c r="I1001" s="8">
        <v>0.45</v>
      </c>
      <c r="J1001" s="9">
        <v>5250</v>
      </c>
      <c r="K1001" s="10">
        <f t="shared" si="6"/>
        <v>2362.5</v>
      </c>
      <c r="L1001" s="10">
        <f t="shared" si="7"/>
        <v>1417.5000000000002</v>
      </c>
      <c r="M1001" s="11">
        <v>0.60000000000000009</v>
      </c>
      <c r="O1001" s="16"/>
      <c r="P1001" s="17"/>
      <c r="Q1001" s="12"/>
      <c r="R1001" s="13"/>
    </row>
    <row r="1002" spans="1:18" ht="15.75" customHeight="1">
      <c r="A1002" s="1"/>
      <c r="B1002" s="6" t="s">
        <v>23</v>
      </c>
      <c r="C1002" s="6">
        <v>1197831</v>
      </c>
      <c r="D1002" s="7">
        <v>44504</v>
      </c>
      <c r="E1002" s="6" t="s">
        <v>24</v>
      </c>
      <c r="F1002" s="6" t="s">
        <v>53</v>
      </c>
      <c r="G1002" s="6" t="s">
        <v>54</v>
      </c>
      <c r="H1002" s="6" t="s">
        <v>17</v>
      </c>
      <c r="I1002" s="8">
        <v>0.30000000000000004</v>
      </c>
      <c r="J1002" s="9">
        <v>6750</v>
      </c>
      <c r="K1002" s="10">
        <f t="shared" si="6"/>
        <v>2025.0000000000002</v>
      </c>
      <c r="L1002" s="10">
        <f t="shared" si="7"/>
        <v>911.25</v>
      </c>
      <c r="M1002" s="11">
        <v>0.44999999999999996</v>
      </c>
      <c r="O1002" s="16"/>
      <c r="P1002" s="17"/>
      <c r="Q1002" s="12"/>
      <c r="R1002" s="13"/>
    </row>
    <row r="1003" spans="1:18" ht="15.75" customHeight="1">
      <c r="A1003" s="1"/>
      <c r="B1003" s="6" t="s">
        <v>23</v>
      </c>
      <c r="C1003" s="6">
        <v>1197831</v>
      </c>
      <c r="D1003" s="7">
        <v>44504</v>
      </c>
      <c r="E1003" s="6" t="s">
        <v>24</v>
      </c>
      <c r="F1003" s="6" t="s">
        <v>53</v>
      </c>
      <c r="G1003" s="6" t="s">
        <v>54</v>
      </c>
      <c r="H1003" s="6" t="s">
        <v>18</v>
      </c>
      <c r="I1003" s="8">
        <v>0.30000000000000004</v>
      </c>
      <c r="J1003" s="9">
        <v>6750</v>
      </c>
      <c r="K1003" s="10">
        <f t="shared" si="6"/>
        <v>2025.0000000000002</v>
      </c>
      <c r="L1003" s="10">
        <f t="shared" si="7"/>
        <v>911.25</v>
      </c>
      <c r="M1003" s="11">
        <v>0.44999999999999996</v>
      </c>
      <c r="O1003" s="16"/>
      <c r="P1003" s="17"/>
      <c r="Q1003" s="12"/>
      <c r="R1003" s="13"/>
    </row>
    <row r="1004" spans="1:18" ht="15.75" customHeight="1">
      <c r="A1004" s="1"/>
      <c r="B1004" s="6" t="s">
        <v>23</v>
      </c>
      <c r="C1004" s="6">
        <v>1197831</v>
      </c>
      <c r="D1004" s="7">
        <v>44504</v>
      </c>
      <c r="E1004" s="6" t="s">
        <v>24</v>
      </c>
      <c r="F1004" s="6" t="s">
        <v>53</v>
      </c>
      <c r="G1004" s="6" t="s">
        <v>54</v>
      </c>
      <c r="H1004" s="6" t="s">
        <v>19</v>
      </c>
      <c r="I1004" s="8">
        <v>0.55000000000000004</v>
      </c>
      <c r="J1004" s="9">
        <v>6000</v>
      </c>
      <c r="K1004" s="10">
        <f t="shared" si="6"/>
        <v>3300.0000000000005</v>
      </c>
      <c r="L1004" s="10">
        <f t="shared" si="7"/>
        <v>1485</v>
      </c>
      <c r="M1004" s="11">
        <v>0.44999999999999996</v>
      </c>
      <c r="O1004" s="16"/>
      <c r="P1004" s="17"/>
      <c r="Q1004" s="12"/>
      <c r="R1004" s="13"/>
    </row>
    <row r="1005" spans="1:18" ht="15.75" customHeight="1">
      <c r="A1005" s="1"/>
      <c r="B1005" s="6" t="s">
        <v>23</v>
      </c>
      <c r="C1005" s="6">
        <v>1197831</v>
      </c>
      <c r="D1005" s="7">
        <v>44504</v>
      </c>
      <c r="E1005" s="6" t="s">
        <v>24</v>
      </c>
      <c r="F1005" s="6" t="s">
        <v>53</v>
      </c>
      <c r="G1005" s="6" t="s">
        <v>54</v>
      </c>
      <c r="H1005" s="6" t="s">
        <v>20</v>
      </c>
      <c r="I1005" s="8">
        <v>0.55000000000000004</v>
      </c>
      <c r="J1005" s="9">
        <v>4750</v>
      </c>
      <c r="K1005" s="10">
        <f t="shared" si="6"/>
        <v>2612.5</v>
      </c>
      <c r="L1005" s="10">
        <f t="shared" si="7"/>
        <v>1436.8750000000002</v>
      </c>
      <c r="M1005" s="11">
        <v>0.55000000000000004</v>
      </c>
      <c r="O1005" s="16"/>
      <c r="P1005" s="17"/>
      <c r="Q1005" s="12"/>
      <c r="R1005" s="13"/>
    </row>
    <row r="1006" spans="1:18" ht="15.75" customHeight="1">
      <c r="A1006" s="1"/>
      <c r="B1006" s="6" t="s">
        <v>23</v>
      </c>
      <c r="C1006" s="6">
        <v>1197831</v>
      </c>
      <c r="D1006" s="7">
        <v>44504</v>
      </c>
      <c r="E1006" s="6" t="s">
        <v>24</v>
      </c>
      <c r="F1006" s="6" t="s">
        <v>53</v>
      </c>
      <c r="G1006" s="6" t="s">
        <v>54</v>
      </c>
      <c r="H1006" s="6" t="s">
        <v>21</v>
      </c>
      <c r="I1006" s="8">
        <v>0.54999999999999993</v>
      </c>
      <c r="J1006" s="9">
        <v>4500</v>
      </c>
      <c r="K1006" s="10">
        <f t="shared" si="6"/>
        <v>2474.9999999999995</v>
      </c>
      <c r="L1006" s="10">
        <f t="shared" si="7"/>
        <v>989.99999999999977</v>
      </c>
      <c r="M1006" s="11">
        <v>0.39999999999999997</v>
      </c>
      <c r="O1006" s="16"/>
      <c r="P1006" s="17"/>
      <c r="Q1006" s="12"/>
      <c r="R1006" s="13"/>
    </row>
    <row r="1007" spans="1:18" ht="15.75" customHeight="1">
      <c r="A1007" s="1"/>
      <c r="B1007" s="6" t="s">
        <v>23</v>
      </c>
      <c r="C1007" s="6">
        <v>1197831</v>
      </c>
      <c r="D1007" s="7">
        <v>44504</v>
      </c>
      <c r="E1007" s="6" t="s">
        <v>24</v>
      </c>
      <c r="F1007" s="6" t="s">
        <v>53</v>
      </c>
      <c r="G1007" s="6" t="s">
        <v>54</v>
      </c>
      <c r="H1007" s="6" t="s">
        <v>22</v>
      </c>
      <c r="I1007" s="8">
        <v>0.65</v>
      </c>
      <c r="J1007" s="9">
        <v>6500</v>
      </c>
      <c r="K1007" s="10">
        <f t="shared" si="6"/>
        <v>4225</v>
      </c>
      <c r="L1007" s="10">
        <f t="shared" si="7"/>
        <v>2535.0000000000005</v>
      </c>
      <c r="M1007" s="11">
        <v>0.60000000000000009</v>
      </c>
      <c r="O1007" s="16"/>
      <c r="P1007" s="17"/>
      <c r="Q1007" s="12"/>
      <c r="R1007" s="13"/>
    </row>
    <row r="1008" spans="1:18" ht="15.75" customHeight="1">
      <c r="A1008" s="1"/>
      <c r="B1008" s="6" t="s">
        <v>23</v>
      </c>
      <c r="C1008" s="6">
        <v>1197831</v>
      </c>
      <c r="D1008" s="7">
        <v>44533</v>
      </c>
      <c r="E1008" s="6" t="s">
        <v>24</v>
      </c>
      <c r="F1008" s="6" t="s">
        <v>53</v>
      </c>
      <c r="G1008" s="6" t="s">
        <v>54</v>
      </c>
      <c r="H1008" s="6" t="s">
        <v>17</v>
      </c>
      <c r="I1008" s="8">
        <v>0.54999999999999993</v>
      </c>
      <c r="J1008" s="9">
        <v>8000</v>
      </c>
      <c r="K1008" s="10">
        <f t="shared" si="6"/>
        <v>4399.9999999999991</v>
      </c>
      <c r="L1008" s="10">
        <f t="shared" si="7"/>
        <v>1979.9999999999993</v>
      </c>
      <c r="M1008" s="11">
        <v>0.44999999999999996</v>
      </c>
      <c r="O1008" s="16"/>
      <c r="P1008" s="17"/>
      <c r="Q1008" s="12"/>
      <c r="R1008" s="13"/>
    </row>
    <row r="1009" spans="1:18" ht="15.75" customHeight="1">
      <c r="A1009" s="1"/>
      <c r="B1009" s="6" t="s">
        <v>23</v>
      </c>
      <c r="C1009" s="6">
        <v>1197831</v>
      </c>
      <c r="D1009" s="7">
        <v>44533</v>
      </c>
      <c r="E1009" s="6" t="s">
        <v>24</v>
      </c>
      <c r="F1009" s="6" t="s">
        <v>53</v>
      </c>
      <c r="G1009" s="6" t="s">
        <v>54</v>
      </c>
      <c r="H1009" s="6" t="s">
        <v>18</v>
      </c>
      <c r="I1009" s="8">
        <v>0.54999999999999993</v>
      </c>
      <c r="J1009" s="9">
        <v>8000</v>
      </c>
      <c r="K1009" s="10">
        <f t="shared" si="6"/>
        <v>4399.9999999999991</v>
      </c>
      <c r="L1009" s="10">
        <f t="shared" si="7"/>
        <v>1979.9999999999993</v>
      </c>
      <c r="M1009" s="11">
        <v>0.44999999999999996</v>
      </c>
      <c r="O1009" s="16"/>
      <c r="P1009" s="17"/>
      <c r="Q1009" s="12"/>
      <c r="R1009" s="13"/>
    </row>
    <row r="1010" spans="1:18" ht="15.75" customHeight="1">
      <c r="A1010" s="1"/>
      <c r="B1010" s="6" t="s">
        <v>23</v>
      </c>
      <c r="C1010" s="6">
        <v>1197831</v>
      </c>
      <c r="D1010" s="7">
        <v>44533</v>
      </c>
      <c r="E1010" s="6" t="s">
        <v>24</v>
      </c>
      <c r="F1010" s="6" t="s">
        <v>53</v>
      </c>
      <c r="G1010" s="6" t="s">
        <v>54</v>
      </c>
      <c r="H1010" s="6" t="s">
        <v>19</v>
      </c>
      <c r="I1010" s="8">
        <v>0.6</v>
      </c>
      <c r="J1010" s="9">
        <v>7000</v>
      </c>
      <c r="K1010" s="10">
        <f t="shared" si="6"/>
        <v>4200</v>
      </c>
      <c r="L1010" s="10">
        <f t="shared" si="7"/>
        <v>1889.9999999999998</v>
      </c>
      <c r="M1010" s="11">
        <v>0.44999999999999996</v>
      </c>
      <c r="O1010" s="16"/>
      <c r="P1010" s="17"/>
      <c r="Q1010" s="12"/>
      <c r="R1010" s="13"/>
    </row>
    <row r="1011" spans="1:18" ht="15.75" customHeight="1">
      <c r="A1011" s="1"/>
      <c r="B1011" s="6" t="s">
        <v>23</v>
      </c>
      <c r="C1011" s="6">
        <v>1197831</v>
      </c>
      <c r="D1011" s="7">
        <v>44533</v>
      </c>
      <c r="E1011" s="6" t="s">
        <v>24</v>
      </c>
      <c r="F1011" s="6" t="s">
        <v>53</v>
      </c>
      <c r="G1011" s="6" t="s">
        <v>54</v>
      </c>
      <c r="H1011" s="6" t="s">
        <v>20</v>
      </c>
      <c r="I1011" s="8">
        <v>0.6</v>
      </c>
      <c r="J1011" s="9">
        <v>5500</v>
      </c>
      <c r="K1011" s="10">
        <f t="shared" si="6"/>
        <v>3300</v>
      </c>
      <c r="L1011" s="10">
        <f t="shared" si="7"/>
        <v>1815.0000000000002</v>
      </c>
      <c r="M1011" s="11">
        <v>0.55000000000000004</v>
      </c>
      <c r="O1011" s="16"/>
      <c r="P1011" s="17"/>
      <c r="Q1011" s="12"/>
      <c r="R1011" s="13"/>
    </row>
    <row r="1012" spans="1:18" ht="15.75" customHeight="1">
      <c r="A1012" s="1"/>
      <c r="B1012" s="6" t="s">
        <v>23</v>
      </c>
      <c r="C1012" s="6">
        <v>1197831</v>
      </c>
      <c r="D1012" s="7">
        <v>44533</v>
      </c>
      <c r="E1012" s="6" t="s">
        <v>24</v>
      </c>
      <c r="F1012" s="6" t="s">
        <v>53</v>
      </c>
      <c r="G1012" s="6" t="s">
        <v>54</v>
      </c>
      <c r="H1012" s="6" t="s">
        <v>21</v>
      </c>
      <c r="I1012" s="8">
        <v>0.54999999999999993</v>
      </c>
      <c r="J1012" s="9">
        <v>5000</v>
      </c>
      <c r="K1012" s="10">
        <f t="shared" si="6"/>
        <v>2749.9999999999995</v>
      </c>
      <c r="L1012" s="10">
        <f t="shared" si="7"/>
        <v>1099.9999999999998</v>
      </c>
      <c r="M1012" s="11">
        <v>0.39999999999999997</v>
      </c>
      <c r="O1012" s="16"/>
      <c r="P1012" s="17"/>
      <c r="Q1012" s="12"/>
      <c r="R1012" s="13"/>
    </row>
    <row r="1013" spans="1:18" ht="15.75" customHeight="1">
      <c r="A1013" s="1"/>
      <c r="B1013" s="6" t="s">
        <v>23</v>
      </c>
      <c r="C1013" s="6">
        <v>1197831</v>
      </c>
      <c r="D1013" s="7">
        <v>44533</v>
      </c>
      <c r="E1013" s="6" t="s">
        <v>24</v>
      </c>
      <c r="F1013" s="6" t="s">
        <v>53</v>
      </c>
      <c r="G1013" s="6" t="s">
        <v>54</v>
      </c>
      <c r="H1013" s="6" t="s">
        <v>22</v>
      </c>
      <c r="I1013" s="8">
        <v>0.65</v>
      </c>
      <c r="J1013" s="9">
        <v>7500</v>
      </c>
      <c r="K1013" s="10">
        <f t="shared" si="6"/>
        <v>4875</v>
      </c>
      <c r="L1013" s="10">
        <f t="shared" si="7"/>
        <v>2925.0000000000005</v>
      </c>
      <c r="M1013" s="11">
        <v>0.60000000000000009</v>
      </c>
      <c r="O1013" s="16"/>
      <c r="P1013" s="17"/>
      <c r="Q1013" s="12"/>
      <c r="R1013" s="13"/>
    </row>
    <row r="1014" spans="1:18" ht="15.75" customHeight="1">
      <c r="A1014" s="1" t="s">
        <v>39</v>
      </c>
      <c r="B1014" s="6" t="s">
        <v>14</v>
      </c>
      <c r="C1014" s="6">
        <v>1185732</v>
      </c>
      <c r="D1014" s="7">
        <v>44207</v>
      </c>
      <c r="E1014" s="6" t="s">
        <v>33</v>
      </c>
      <c r="F1014" s="6" t="s">
        <v>55</v>
      </c>
      <c r="G1014" s="6" t="s">
        <v>56</v>
      </c>
      <c r="H1014" s="6" t="s">
        <v>17</v>
      </c>
      <c r="I1014" s="8">
        <v>0.35</v>
      </c>
      <c r="J1014" s="9">
        <v>4250</v>
      </c>
      <c r="K1014" s="10">
        <f t="shared" si="6"/>
        <v>1487.5</v>
      </c>
      <c r="L1014" s="10">
        <f t="shared" si="7"/>
        <v>595</v>
      </c>
      <c r="M1014" s="11">
        <v>0.4</v>
      </c>
      <c r="O1014" s="16"/>
      <c r="P1014" s="17"/>
      <c r="Q1014" s="12"/>
      <c r="R1014" s="13"/>
    </row>
    <row r="1015" spans="1:18" ht="15.75" customHeight="1">
      <c r="A1015" s="1"/>
      <c r="B1015" s="6" t="s">
        <v>14</v>
      </c>
      <c r="C1015" s="6">
        <v>1185732</v>
      </c>
      <c r="D1015" s="7">
        <v>44207</v>
      </c>
      <c r="E1015" s="6" t="s">
        <v>33</v>
      </c>
      <c r="F1015" s="6" t="s">
        <v>55</v>
      </c>
      <c r="G1015" s="6" t="s">
        <v>56</v>
      </c>
      <c r="H1015" s="6" t="s">
        <v>18</v>
      </c>
      <c r="I1015" s="8">
        <v>0.35</v>
      </c>
      <c r="J1015" s="9">
        <v>2250</v>
      </c>
      <c r="K1015" s="10">
        <f t="shared" si="6"/>
        <v>787.5</v>
      </c>
      <c r="L1015" s="10">
        <f t="shared" si="7"/>
        <v>275.625</v>
      </c>
      <c r="M1015" s="11">
        <v>0.35</v>
      </c>
      <c r="O1015" s="16"/>
      <c r="P1015" s="17"/>
      <c r="Q1015" s="12"/>
      <c r="R1015" s="13"/>
    </row>
    <row r="1016" spans="1:18" ht="15.75" customHeight="1">
      <c r="A1016" s="1"/>
      <c r="B1016" s="6" t="s">
        <v>14</v>
      </c>
      <c r="C1016" s="6">
        <v>1185732</v>
      </c>
      <c r="D1016" s="7">
        <v>44207</v>
      </c>
      <c r="E1016" s="6" t="s">
        <v>33</v>
      </c>
      <c r="F1016" s="6" t="s">
        <v>55</v>
      </c>
      <c r="G1016" s="6" t="s">
        <v>56</v>
      </c>
      <c r="H1016" s="6" t="s">
        <v>19</v>
      </c>
      <c r="I1016" s="8">
        <v>0.25</v>
      </c>
      <c r="J1016" s="9">
        <v>2250</v>
      </c>
      <c r="K1016" s="10">
        <f t="shared" si="6"/>
        <v>562.5</v>
      </c>
      <c r="L1016" s="10">
        <f t="shared" si="7"/>
        <v>196.875</v>
      </c>
      <c r="M1016" s="11">
        <v>0.35</v>
      </c>
      <c r="O1016" s="16"/>
      <c r="P1016" s="17"/>
      <c r="Q1016" s="12"/>
      <c r="R1016" s="13"/>
    </row>
    <row r="1017" spans="1:18" ht="15.75" customHeight="1">
      <c r="A1017" s="1"/>
      <c r="B1017" s="6" t="s">
        <v>14</v>
      </c>
      <c r="C1017" s="6">
        <v>1185732</v>
      </c>
      <c r="D1017" s="7">
        <v>44207</v>
      </c>
      <c r="E1017" s="6" t="s">
        <v>33</v>
      </c>
      <c r="F1017" s="6" t="s">
        <v>55</v>
      </c>
      <c r="G1017" s="6" t="s">
        <v>56</v>
      </c>
      <c r="H1017" s="6" t="s">
        <v>20</v>
      </c>
      <c r="I1017" s="8">
        <v>0.30000000000000004</v>
      </c>
      <c r="J1017" s="9">
        <v>750</v>
      </c>
      <c r="K1017" s="10">
        <f t="shared" si="6"/>
        <v>225.00000000000003</v>
      </c>
      <c r="L1017" s="10">
        <f t="shared" si="7"/>
        <v>90.000000000000014</v>
      </c>
      <c r="M1017" s="11">
        <v>0.4</v>
      </c>
      <c r="O1017" s="16"/>
      <c r="P1017" s="17"/>
      <c r="Q1017" s="12"/>
      <c r="R1017" s="13"/>
    </row>
    <row r="1018" spans="1:18" ht="15.75" customHeight="1">
      <c r="A1018" s="1"/>
      <c r="B1018" s="6" t="s">
        <v>14</v>
      </c>
      <c r="C1018" s="6">
        <v>1185732</v>
      </c>
      <c r="D1018" s="7">
        <v>44207</v>
      </c>
      <c r="E1018" s="6" t="s">
        <v>33</v>
      </c>
      <c r="F1018" s="6" t="s">
        <v>55</v>
      </c>
      <c r="G1018" s="6" t="s">
        <v>56</v>
      </c>
      <c r="H1018" s="6" t="s">
        <v>21</v>
      </c>
      <c r="I1018" s="8">
        <v>0.44999999999999996</v>
      </c>
      <c r="J1018" s="9">
        <v>1250</v>
      </c>
      <c r="K1018" s="10">
        <f t="shared" si="6"/>
        <v>562.5</v>
      </c>
      <c r="L1018" s="10">
        <f t="shared" si="7"/>
        <v>196.875</v>
      </c>
      <c r="M1018" s="11">
        <v>0.35</v>
      </c>
      <c r="O1018" s="16"/>
      <c r="P1018" s="17"/>
      <c r="Q1018" s="12"/>
      <c r="R1018" s="13"/>
    </row>
    <row r="1019" spans="1:18" ht="15.75" customHeight="1">
      <c r="A1019" s="1"/>
      <c r="B1019" s="6" t="s">
        <v>14</v>
      </c>
      <c r="C1019" s="6">
        <v>1185732</v>
      </c>
      <c r="D1019" s="7">
        <v>44207</v>
      </c>
      <c r="E1019" s="6" t="s">
        <v>33</v>
      </c>
      <c r="F1019" s="6" t="s">
        <v>55</v>
      </c>
      <c r="G1019" s="6" t="s">
        <v>56</v>
      </c>
      <c r="H1019" s="6" t="s">
        <v>22</v>
      </c>
      <c r="I1019" s="8">
        <v>0.35</v>
      </c>
      <c r="J1019" s="9">
        <v>2250</v>
      </c>
      <c r="K1019" s="10">
        <f t="shared" si="6"/>
        <v>787.5</v>
      </c>
      <c r="L1019" s="10">
        <f t="shared" si="7"/>
        <v>393.75</v>
      </c>
      <c r="M1019" s="11">
        <v>0.5</v>
      </c>
      <c r="O1019" s="16"/>
      <c r="P1019" s="17"/>
      <c r="Q1019" s="12"/>
      <c r="R1019" s="13"/>
    </row>
    <row r="1020" spans="1:18" ht="15.75" customHeight="1">
      <c r="A1020" s="1"/>
      <c r="B1020" s="6" t="s">
        <v>14</v>
      </c>
      <c r="C1020" s="6">
        <v>1185732</v>
      </c>
      <c r="D1020" s="7">
        <v>44238</v>
      </c>
      <c r="E1020" s="6" t="s">
        <v>33</v>
      </c>
      <c r="F1020" s="6" t="s">
        <v>55</v>
      </c>
      <c r="G1020" s="6" t="s">
        <v>56</v>
      </c>
      <c r="H1020" s="6" t="s">
        <v>17</v>
      </c>
      <c r="I1020" s="8">
        <v>0.35</v>
      </c>
      <c r="J1020" s="9">
        <v>4750</v>
      </c>
      <c r="K1020" s="10">
        <f t="shared" si="6"/>
        <v>1662.5</v>
      </c>
      <c r="L1020" s="10">
        <f t="shared" si="7"/>
        <v>665</v>
      </c>
      <c r="M1020" s="11">
        <v>0.4</v>
      </c>
      <c r="O1020" s="16"/>
      <c r="P1020" s="17"/>
      <c r="Q1020" s="12"/>
      <c r="R1020" s="13"/>
    </row>
    <row r="1021" spans="1:18" ht="15.75" customHeight="1">
      <c r="A1021" s="1"/>
      <c r="B1021" s="6" t="s">
        <v>14</v>
      </c>
      <c r="C1021" s="6">
        <v>1185732</v>
      </c>
      <c r="D1021" s="7">
        <v>44238</v>
      </c>
      <c r="E1021" s="6" t="s">
        <v>33</v>
      </c>
      <c r="F1021" s="6" t="s">
        <v>55</v>
      </c>
      <c r="G1021" s="6" t="s">
        <v>56</v>
      </c>
      <c r="H1021" s="6" t="s">
        <v>18</v>
      </c>
      <c r="I1021" s="8">
        <v>0.35</v>
      </c>
      <c r="J1021" s="9">
        <v>1250</v>
      </c>
      <c r="K1021" s="10">
        <f t="shared" si="6"/>
        <v>437.5</v>
      </c>
      <c r="L1021" s="10">
        <f t="shared" si="7"/>
        <v>153.125</v>
      </c>
      <c r="M1021" s="11">
        <v>0.35</v>
      </c>
      <c r="O1021" s="16"/>
      <c r="P1021" s="17"/>
      <c r="Q1021" s="12"/>
      <c r="R1021" s="13"/>
    </row>
    <row r="1022" spans="1:18" ht="15.75" customHeight="1">
      <c r="A1022" s="1"/>
      <c r="B1022" s="6" t="s">
        <v>14</v>
      </c>
      <c r="C1022" s="6">
        <v>1185732</v>
      </c>
      <c r="D1022" s="7">
        <v>44238</v>
      </c>
      <c r="E1022" s="6" t="s">
        <v>33</v>
      </c>
      <c r="F1022" s="6" t="s">
        <v>55</v>
      </c>
      <c r="G1022" s="6" t="s">
        <v>56</v>
      </c>
      <c r="H1022" s="6" t="s">
        <v>19</v>
      </c>
      <c r="I1022" s="8">
        <v>0.25</v>
      </c>
      <c r="J1022" s="9">
        <v>1750</v>
      </c>
      <c r="K1022" s="10">
        <f t="shared" si="6"/>
        <v>437.5</v>
      </c>
      <c r="L1022" s="10">
        <f t="shared" si="7"/>
        <v>153.125</v>
      </c>
      <c r="M1022" s="11">
        <v>0.35</v>
      </c>
      <c r="O1022" s="16"/>
      <c r="P1022" s="17"/>
      <c r="Q1022" s="12"/>
      <c r="R1022" s="13"/>
    </row>
    <row r="1023" spans="1:18" ht="15.75" customHeight="1">
      <c r="A1023" s="1"/>
      <c r="B1023" s="6" t="s">
        <v>14</v>
      </c>
      <c r="C1023" s="6">
        <v>1185732</v>
      </c>
      <c r="D1023" s="7">
        <v>44238</v>
      </c>
      <c r="E1023" s="6" t="s">
        <v>33</v>
      </c>
      <c r="F1023" s="6" t="s">
        <v>55</v>
      </c>
      <c r="G1023" s="6" t="s">
        <v>56</v>
      </c>
      <c r="H1023" s="6" t="s">
        <v>20</v>
      </c>
      <c r="I1023" s="8">
        <v>0.30000000000000004</v>
      </c>
      <c r="J1023" s="9">
        <v>500</v>
      </c>
      <c r="K1023" s="10">
        <f t="shared" si="6"/>
        <v>150.00000000000003</v>
      </c>
      <c r="L1023" s="10">
        <f t="shared" si="7"/>
        <v>60.000000000000014</v>
      </c>
      <c r="M1023" s="11">
        <v>0.4</v>
      </c>
      <c r="O1023" s="16"/>
      <c r="P1023" s="17"/>
      <c r="Q1023" s="12"/>
      <c r="R1023" s="13"/>
    </row>
    <row r="1024" spans="1:18" ht="15.75" customHeight="1">
      <c r="A1024" s="1"/>
      <c r="B1024" s="6" t="s">
        <v>14</v>
      </c>
      <c r="C1024" s="6">
        <v>1185732</v>
      </c>
      <c r="D1024" s="7">
        <v>44238</v>
      </c>
      <c r="E1024" s="6" t="s">
        <v>33</v>
      </c>
      <c r="F1024" s="6" t="s">
        <v>55</v>
      </c>
      <c r="G1024" s="6" t="s">
        <v>56</v>
      </c>
      <c r="H1024" s="6" t="s">
        <v>21</v>
      </c>
      <c r="I1024" s="8">
        <v>0.44999999999999996</v>
      </c>
      <c r="J1024" s="9">
        <v>1250</v>
      </c>
      <c r="K1024" s="10">
        <f t="shared" si="6"/>
        <v>562.5</v>
      </c>
      <c r="L1024" s="10">
        <f t="shared" si="7"/>
        <v>196.875</v>
      </c>
      <c r="M1024" s="11">
        <v>0.35</v>
      </c>
      <c r="O1024" s="16"/>
      <c r="P1024" s="17"/>
      <c r="Q1024" s="12"/>
      <c r="R1024" s="13"/>
    </row>
    <row r="1025" spans="1:18" ht="15.75" customHeight="1">
      <c r="A1025" s="1"/>
      <c r="B1025" s="6" t="s">
        <v>14</v>
      </c>
      <c r="C1025" s="6">
        <v>1185732</v>
      </c>
      <c r="D1025" s="7">
        <v>44238</v>
      </c>
      <c r="E1025" s="6" t="s">
        <v>33</v>
      </c>
      <c r="F1025" s="6" t="s">
        <v>55</v>
      </c>
      <c r="G1025" s="6" t="s">
        <v>56</v>
      </c>
      <c r="H1025" s="6" t="s">
        <v>22</v>
      </c>
      <c r="I1025" s="8">
        <v>0.35</v>
      </c>
      <c r="J1025" s="9">
        <v>2000</v>
      </c>
      <c r="K1025" s="10">
        <f t="shared" si="6"/>
        <v>700</v>
      </c>
      <c r="L1025" s="10">
        <f t="shared" si="7"/>
        <v>350</v>
      </c>
      <c r="M1025" s="11">
        <v>0.5</v>
      </c>
      <c r="O1025" s="16"/>
      <c r="P1025" s="17"/>
      <c r="Q1025" s="12"/>
      <c r="R1025" s="13"/>
    </row>
    <row r="1026" spans="1:18" ht="15.75" customHeight="1">
      <c r="A1026" s="1"/>
      <c r="B1026" s="6" t="s">
        <v>14</v>
      </c>
      <c r="C1026" s="6">
        <v>1185732</v>
      </c>
      <c r="D1026" s="7">
        <v>44265</v>
      </c>
      <c r="E1026" s="6" t="s">
        <v>33</v>
      </c>
      <c r="F1026" s="6" t="s">
        <v>55</v>
      </c>
      <c r="G1026" s="6" t="s">
        <v>56</v>
      </c>
      <c r="H1026" s="6" t="s">
        <v>17</v>
      </c>
      <c r="I1026" s="8">
        <v>0.4</v>
      </c>
      <c r="J1026" s="9">
        <v>4200</v>
      </c>
      <c r="K1026" s="10">
        <f t="shared" ref="K1026:K1280" si="8">I1026*J1026</f>
        <v>1680</v>
      </c>
      <c r="L1026" s="10">
        <f t="shared" ref="L1026:L1280" si="9">K1026*M1026</f>
        <v>672</v>
      </c>
      <c r="M1026" s="11">
        <v>0.4</v>
      </c>
      <c r="O1026" s="16"/>
      <c r="P1026" s="17"/>
      <c r="Q1026" s="12"/>
      <c r="R1026" s="13"/>
    </row>
    <row r="1027" spans="1:18" ht="15.75" customHeight="1">
      <c r="A1027" s="1"/>
      <c r="B1027" s="6" t="s">
        <v>14</v>
      </c>
      <c r="C1027" s="6">
        <v>1185732</v>
      </c>
      <c r="D1027" s="7">
        <v>44265</v>
      </c>
      <c r="E1027" s="6" t="s">
        <v>33</v>
      </c>
      <c r="F1027" s="6" t="s">
        <v>55</v>
      </c>
      <c r="G1027" s="6" t="s">
        <v>56</v>
      </c>
      <c r="H1027" s="6" t="s">
        <v>18</v>
      </c>
      <c r="I1027" s="8">
        <v>0.4</v>
      </c>
      <c r="J1027" s="9">
        <v>1000</v>
      </c>
      <c r="K1027" s="10">
        <f t="shared" si="8"/>
        <v>400</v>
      </c>
      <c r="L1027" s="10">
        <f t="shared" si="9"/>
        <v>140</v>
      </c>
      <c r="M1027" s="11">
        <v>0.35</v>
      </c>
      <c r="O1027" s="16"/>
      <c r="P1027" s="17"/>
      <c r="Q1027" s="12"/>
      <c r="R1027" s="13"/>
    </row>
    <row r="1028" spans="1:18" ht="15.75" customHeight="1">
      <c r="A1028" s="1"/>
      <c r="B1028" s="6" t="s">
        <v>14</v>
      </c>
      <c r="C1028" s="6">
        <v>1185732</v>
      </c>
      <c r="D1028" s="7">
        <v>44265</v>
      </c>
      <c r="E1028" s="6" t="s">
        <v>33</v>
      </c>
      <c r="F1028" s="6" t="s">
        <v>55</v>
      </c>
      <c r="G1028" s="6" t="s">
        <v>56</v>
      </c>
      <c r="H1028" s="6" t="s">
        <v>19</v>
      </c>
      <c r="I1028" s="8">
        <v>0.30000000000000004</v>
      </c>
      <c r="J1028" s="9">
        <v>1500</v>
      </c>
      <c r="K1028" s="10">
        <f t="shared" si="8"/>
        <v>450.00000000000006</v>
      </c>
      <c r="L1028" s="10">
        <f t="shared" si="9"/>
        <v>157.5</v>
      </c>
      <c r="M1028" s="11">
        <v>0.35</v>
      </c>
      <c r="O1028" s="16"/>
      <c r="P1028" s="17"/>
      <c r="Q1028" s="12"/>
      <c r="R1028" s="13"/>
    </row>
    <row r="1029" spans="1:18" ht="15.75" customHeight="1">
      <c r="A1029" s="1"/>
      <c r="B1029" s="6" t="s">
        <v>14</v>
      </c>
      <c r="C1029" s="6">
        <v>1185732</v>
      </c>
      <c r="D1029" s="7">
        <v>44265</v>
      </c>
      <c r="E1029" s="6" t="s">
        <v>33</v>
      </c>
      <c r="F1029" s="6" t="s">
        <v>55</v>
      </c>
      <c r="G1029" s="6" t="s">
        <v>56</v>
      </c>
      <c r="H1029" s="6" t="s">
        <v>20</v>
      </c>
      <c r="I1029" s="8">
        <v>0.35</v>
      </c>
      <c r="J1029" s="9">
        <v>0</v>
      </c>
      <c r="K1029" s="10">
        <f t="shared" si="8"/>
        <v>0</v>
      </c>
      <c r="L1029" s="10">
        <f t="shared" si="9"/>
        <v>0</v>
      </c>
      <c r="M1029" s="11">
        <v>0.4</v>
      </c>
      <c r="O1029" s="16"/>
      <c r="P1029" s="17"/>
      <c r="Q1029" s="12"/>
      <c r="R1029" s="13"/>
    </row>
    <row r="1030" spans="1:18" ht="15.75" customHeight="1">
      <c r="A1030" s="1"/>
      <c r="B1030" s="6" t="s">
        <v>14</v>
      </c>
      <c r="C1030" s="6">
        <v>1185732</v>
      </c>
      <c r="D1030" s="7">
        <v>44265</v>
      </c>
      <c r="E1030" s="6" t="s">
        <v>33</v>
      </c>
      <c r="F1030" s="6" t="s">
        <v>55</v>
      </c>
      <c r="G1030" s="6" t="s">
        <v>56</v>
      </c>
      <c r="H1030" s="6" t="s">
        <v>21</v>
      </c>
      <c r="I1030" s="8">
        <v>0.5</v>
      </c>
      <c r="J1030" s="9">
        <v>500</v>
      </c>
      <c r="K1030" s="10">
        <f t="shared" si="8"/>
        <v>250</v>
      </c>
      <c r="L1030" s="10">
        <f t="shared" si="9"/>
        <v>87.5</v>
      </c>
      <c r="M1030" s="11">
        <v>0.35</v>
      </c>
      <c r="O1030" s="16"/>
      <c r="P1030" s="17"/>
      <c r="Q1030" s="12"/>
      <c r="R1030" s="13"/>
    </row>
    <row r="1031" spans="1:18" ht="15.75" customHeight="1">
      <c r="A1031" s="1"/>
      <c r="B1031" s="6" t="s">
        <v>14</v>
      </c>
      <c r="C1031" s="6">
        <v>1185732</v>
      </c>
      <c r="D1031" s="7">
        <v>44265</v>
      </c>
      <c r="E1031" s="6" t="s">
        <v>33</v>
      </c>
      <c r="F1031" s="6" t="s">
        <v>55</v>
      </c>
      <c r="G1031" s="6" t="s">
        <v>56</v>
      </c>
      <c r="H1031" s="6" t="s">
        <v>22</v>
      </c>
      <c r="I1031" s="8">
        <v>0.4</v>
      </c>
      <c r="J1031" s="9">
        <v>1500</v>
      </c>
      <c r="K1031" s="10">
        <f t="shared" si="8"/>
        <v>600</v>
      </c>
      <c r="L1031" s="10">
        <f t="shared" si="9"/>
        <v>300</v>
      </c>
      <c r="M1031" s="11">
        <v>0.5</v>
      </c>
      <c r="O1031" s="16"/>
      <c r="P1031" s="17"/>
      <c r="Q1031" s="12"/>
      <c r="R1031" s="13"/>
    </row>
    <row r="1032" spans="1:18" ht="15.75" customHeight="1">
      <c r="A1032" s="1"/>
      <c r="B1032" s="6" t="s">
        <v>14</v>
      </c>
      <c r="C1032" s="6">
        <v>1185732</v>
      </c>
      <c r="D1032" s="7">
        <v>44297</v>
      </c>
      <c r="E1032" s="6" t="s">
        <v>33</v>
      </c>
      <c r="F1032" s="6" t="s">
        <v>55</v>
      </c>
      <c r="G1032" s="6" t="s">
        <v>56</v>
      </c>
      <c r="H1032" s="6" t="s">
        <v>17</v>
      </c>
      <c r="I1032" s="8">
        <v>0.4</v>
      </c>
      <c r="J1032" s="9">
        <v>3750</v>
      </c>
      <c r="K1032" s="10">
        <f t="shared" si="8"/>
        <v>1500</v>
      </c>
      <c r="L1032" s="10">
        <f t="shared" si="9"/>
        <v>600</v>
      </c>
      <c r="M1032" s="11">
        <v>0.4</v>
      </c>
      <c r="O1032" s="16"/>
      <c r="P1032" s="17"/>
      <c r="Q1032" s="12"/>
      <c r="R1032" s="13"/>
    </row>
    <row r="1033" spans="1:18" ht="15.75" customHeight="1">
      <c r="A1033" s="1"/>
      <c r="B1033" s="6" t="s">
        <v>14</v>
      </c>
      <c r="C1033" s="6">
        <v>1185732</v>
      </c>
      <c r="D1033" s="7">
        <v>44297</v>
      </c>
      <c r="E1033" s="6" t="s">
        <v>33</v>
      </c>
      <c r="F1033" s="6" t="s">
        <v>55</v>
      </c>
      <c r="G1033" s="6" t="s">
        <v>56</v>
      </c>
      <c r="H1033" s="6" t="s">
        <v>18</v>
      </c>
      <c r="I1033" s="8">
        <v>0.35000000000000003</v>
      </c>
      <c r="J1033" s="9">
        <v>750</v>
      </c>
      <c r="K1033" s="10">
        <f t="shared" si="8"/>
        <v>262.5</v>
      </c>
      <c r="L1033" s="10">
        <f t="shared" si="9"/>
        <v>91.875</v>
      </c>
      <c r="M1033" s="11">
        <v>0.35</v>
      </c>
      <c r="O1033" s="16"/>
      <c r="P1033" s="17"/>
      <c r="Q1033" s="12"/>
      <c r="R1033" s="13"/>
    </row>
    <row r="1034" spans="1:18" ht="15.75" customHeight="1">
      <c r="A1034" s="1"/>
      <c r="B1034" s="6" t="s">
        <v>14</v>
      </c>
      <c r="C1034" s="6">
        <v>1185732</v>
      </c>
      <c r="D1034" s="7">
        <v>44297</v>
      </c>
      <c r="E1034" s="6" t="s">
        <v>33</v>
      </c>
      <c r="F1034" s="6" t="s">
        <v>55</v>
      </c>
      <c r="G1034" s="6" t="s">
        <v>56</v>
      </c>
      <c r="H1034" s="6" t="s">
        <v>19</v>
      </c>
      <c r="I1034" s="8">
        <v>0.25000000000000006</v>
      </c>
      <c r="J1034" s="9">
        <v>750</v>
      </c>
      <c r="K1034" s="10">
        <f t="shared" si="8"/>
        <v>187.50000000000003</v>
      </c>
      <c r="L1034" s="10">
        <f t="shared" si="9"/>
        <v>65.625</v>
      </c>
      <c r="M1034" s="11">
        <v>0.35</v>
      </c>
      <c r="O1034" s="16"/>
      <c r="P1034" s="17"/>
      <c r="Q1034" s="12"/>
      <c r="R1034" s="13"/>
    </row>
    <row r="1035" spans="1:18" ht="15.75" customHeight="1">
      <c r="A1035" s="1"/>
      <c r="B1035" s="6" t="s">
        <v>14</v>
      </c>
      <c r="C1035" s="6">
        <v>1185732</v>
      </c>
      <c r="D1035" s="7">
        <v>44297</v>
      </c>
      <c r="E1035" s="6" t="s">
        <v>33</v>
      </c>
      <c r="F1035" s="6" t="s">
        <v>55</v>
      </c>
      <c r="G1035" s="6" t="s">
        <v>56</v>
      </c>
      <c r="H1035" s="6" t="s">
        <v>20</v>
      </c>
      <c r="I1035" s="8">
        <v>0.3</v>
      </c>
      <c r="J1035" s="9">
        <v>0</v>
      </c>
      <c r="K1035" s="10">
        <f t="shared" si="8"/>
        <v>0</v>
      </c>
      <c r="L1035" s="10">
        <f t="shared" si="9"/>
        <v>0</v>
      </c>
      <c r="M1035" s="11">
        <v>0.4</v>
      </c>
      <c r="O1035" s="16"/>
      <c r="P1035" s="17"/>
      <c r="Q1035" s="12"/>
      <c r="R1035" s="13"/>
    </row>
    <row r="1036" spans="1:18" ht="15.75" customHeight="1">
      <c r="A1036" s="1"/>
      <c r="B1036" s="6" t="s">
        <v>14</v>
      </c>
      <c r="C1036" s="6">
        <v>1185732</v>
      </c>
      <c r="D1036" s="7">
        <v>44297</v>
      </c>
      <c r="E1036" s="6" t="s">
        <v>33</v>
      </c>
      <c r="F1036" s="6" t="s">
        <v>55</v>
      </c>
      <c r="G1036" s="6" t="s">
        <v>56</v>
      </c>
      <c r="H1036" s="6" t="s">
        <v>21</v>
      </c>
      <c r="I1036" s="8">
        <v>0.45</v>
      </c>
      <c r="J1036" s="9">
        <v>250</v>
      </c>
      <c r="K1036" s="10">
        <f t="shared" si="8"/>
        <v>112.5</v>
      </c>
      <c r="L1036" s="10">
        <f t="shared" si="9"/>
        <v>39.375</v>
      </c>
      <c r="M1036" s="11">
        <v>0.35</v>
      </c>
      <c r="O1036" s="16"/>
      <c r="P1036" s="17"/>
      <c r="Q1036" s="12"/>
      <c r="R1036" s="13"/>
    </row>
    <row r="1037" spans="1:18" ht="15.75" customHeight="1">
      <c r="A1037" s="1"/>
      <c r="B1037" s="6" t="s">
        <v>14</v>
      </c>
      <c r="C1037" s="6">
        <v>1185732</v>
      </c>
      <c r="D1037" s="7">
        <v>44297</v>
      </c>
      <c r="E1037" s="6" t="s">
        <v>33</v>
      </c>
      <c r="F1037" s="6" t="s">
        <v>55</v>
      </c>
      <c r="G1037" s="6" t="s">
        <v>56</v>
      </c>
      <c r="H1037" s="6" t="s">
        <v>22</v>
      </c>
      <c r="I1037" s="8">
        <v>0.35000000000000003</v>
      </c>
      <c r="J1037" s="9">
        <v>1500</v>
      </c>
      <c r="K1037" s="10">
        <f t="shared" si="8"/>
        <v>525</v>
      </c>
      <c r="L1037" s="10">
        <f t="shared" si="9"/>
        <v>262.5</v>
      </c>
      <c r="M1037" s="11">
        <v>0.5</v>
      </c>
      <c r="O1037" s="16"/>
      <c r="P1037" s="17"/>
      <c r="Q1037" s="12"/>
      <c r="R1037" s="13"/>
    </row>
    <row r="1038" spans="1:18" ht="15.75" customHeight="1">
      <c r="A1038" s="1"/>
      <c r="B1038" s="6" t="s">
        <v>14</v>
      </c>
      <c r="C1038" s="6">
        <v>1185732</v>
      </c>
      <c r="D1038" s="7">
        <v>44328</v>
      </c>
      <c r="E1038" s="6" t="s">
        <v>33</v>
      </c>
      <c r="F1038" s="6" t="s">
        <v>55</v>
      </c>
      <c r="G1038" s="6" t="s">
        <v>56</v>
      </c>
      <c r="H1038" s="6" t="s">
        <v>17</v>
      </c>
      <c r="I1038" s="8">
        <v>0.45</v>
      </c>
      <c r="J1038" s="9">
        <v>4200</v>
      </c>
      <c r="K1038" s="10">
        <f t="shared" si="8"/>
        <v>1890</v>
      </c>
      <c r="L1038" s="10">
        <f t="shared" si="9"/>
        <v>756</v>
      </c>
      <c r="M1038" s="11">
        <v>0.4</v>
      </c>
      <c r="O1038" s="16"/>
      <c r="P1038" s="17"/>
      <c r="Q1038" s="12"/>
      <c r="R1038" s="13"/>
    </row>
    <row r="1039" spans="1:18" ht="15.75" customHeight="1">
      <c r="A1039" s="1"/>
      <c r="B1039" s="6" t="s">
        <v>14</v>
      </c>
      <c r="C1039" s="6">
        <v>1185732</v>
      </c>
      <c r="D1039" s="7">
        <v>44328</v>
      </c>
      <c r="E1039" s="6" t="s">
        <v>33</v>
      </c>
      <c r="F1039" s="6" t="s">
        <v>55</v>
      </c>
      <c r="G1039" s="6" t="s">
        <v>56</v>
      </c>
      <c r="H1039" s="6" t="s">
        <v>18</v>
      </c>
      <c r="I1039" s="8">
        <v>0.40000000000000008</v>
      </c>
      <c r="J1039" s="9">
        <v>1250</v>
      </c>
      <c r="K1039" s="10">
        <f t="shared" si="8"/>
        <v>500.00000000000011</v>
      </c>
      <c r="L1039" s="10">
        <f t="shared" si="9"/>
        <v>175.00000000000003</v>
      </c>
      <c r="M1039" s="11">
        <v>0.35</v>
      </c>
      <c r="O1039" s="16"/>
      <c r="P1039" s="17"/>
      <c r="Q1039" s="12"/>
      <c r="R1039" s="13"/>
    </row>
    <row r="1040" spans="1:18" ht="15.75" customHeight="1">
      <c r="A1040" s="1"/>
      <c r="B1040" s="6" t="s">
        <v>14</v>
      </c>
      <c r="C1040" s="6">
        <v>1185732</v>
      </c>
      <c r="D1040" s="7">
        <v>44328</v>
      </c>
      <c r="E1040" s="6" t="s">
        <v>33</v>
      </c>
      <c r="F1040" s="6" t="s">
        <v>55</v>
      </c>
      <c r="G1040" s="6" t="s">
        <v>56</v>
      </c>
      <c r="H1040" s="6" t="s">
        <v>19</v>
      </c>
      <c r="I1040" s="8">
        <v>0.35000000000000003</v>
      </c>
      <c r="J1040" s="9">
        <v>1000</v>
      </c>
      <c r="K1040" s="10">
        <f t="shared" si="8"/>
        <v>350.00000000000006</v>
      </c>
      <c r="L1040" s="10">
        <f t="shared" si="9"/>
        <v>122.50000000000001</v>
      </c>
      <c r="M1040" s="11">
        <v>0.35</v>
      </c>
      <c r="O1040" s="16"/>
      <c r="P1040" s="17"/>
      <c r="Q1040" s="12"/>
      <c r="R1040" s="13"/>
    </row>
    <row r="1041" spans="1:18" ht="15.75" customHeight="1">
      <c r="A1041" s="1"/>
      <c r="B1041" s="6" t="s">
        <v>14</v>
      </c>
      <c r="C1041" s="6">
        <v>1185732</v>
      </c>
      <c r="D1041" s="7">
        <v>44328</v>
      </c>
      <c r="E1041" s="6" t="s">
        <v>33</v>
      </c>
      <c r="F1041" s="6" t="s">
        <v>55</v>
      </c>
      <c r="G1041" s="6" t="s">
        <v>56</v>
      </c>
      <c r="H1041" s="6" t="s">
        <v>20</v>
      </c>
      <c r="I1041" s="8">
        <v>0.35000000000000003</v>
      </c>
      <c r="J1041" s="9">
        <v>250</v>
      </c>
      <c r="K1041" s="10">
        <f t="shared" si="8"/>
        <v>87.500000000000014</v>
      </c>
      <c r="L1041" s="10">
        <f t="shared" si="9"/>
        <v>35.000000000000007</v>
      </c>
      <c r="M1041" s="11">
        <v>0.4</v>
      </c>
      <c r="O1041" s="16"/>
      <c r="P1041" s="17"/>
      <c r="Q1041" s="12"/>
      <c r="R1041" s="13"/>
    </row>
    <row r="1042" spans="1:18" ht="15.75" customHeight="1">
      <c r="A1042" s="1"/>
      <c r="B1042" s="6" t="s">
        <v>14</v>
      </c>
      <c r="C1042" s="6">
        <v>1185732</v>
      </c>
      <c r="D1042" s="7">
        <v>44328</v>
      </c>
      <c r="E1042" s="6" t="s">
        <v>33</v>
      </c>
      <c r="F1042" s="6" t="s">
        <v>55</v>
      </c>
      <c r="G1042" s="6" t="s">
        <v>56</v>
      </c>
      <c r="H1042" s="6" t="s">
        <v>21</v>
      </c>
      <c r="I1042" s="8">
        <v>0.49999999999999994</v>
      </c>
      <c r="J1042" s="9">
        <v>500</v>
      </c>
      <c r="K1042" s="10">
        <f t="shared" si="8"/>
        <v>249.99999999999997</v>
      </c>
      <c r="L1042" s="10">
        <f t="shared" si="9"/>
        <v>87.499999999999986</v>
      </c>
      <c r="M1042" s="11">
        <v>0.35</v>
      </c>
      <c r="O1042" s="16"/>
      <c r="P1042" s="17"/>
      <c r="Q1042" s="12"/>
      <c r="R1042" s="13"/>
    </row>
    <row r="1043" spans="1:18" ht="15.75" customHeight="1">
      <c r="A1043" s="1"/>
      <c r="B1043" s="6" t="s">
        <v>14</v>
      </c>
      <c r="C1043" s="6">
        <v>1185732</v>
      </c>
      <c r="D1043" s="7">
        <v>44328</v>
      </c>
      <c r="E1043" s="6" t="s">
        <v>33</v>
      </c>
      <c r="F1043" s="6" t="s">
        <v>55</v>
      </c>
      <c r="G1043" s="6" t="s">
        <v>56</v>
      </c>
      <c r="H1043" s="6" t="s">
        <v>22</v>
      </c>
      <c r="I1043" s="8">
        <v>0.54999999999999993</v>
      </c>
      <c r="J1043" s="9">
        <v>1500</v>
      </c>
      <c r="K1043" s="10">
        <f t="shared" si="8"/>
        <v>824.99999999999989</v>
      </c>
      <c r="L1043" s="10">
        <f t="shared" si="9"/>
        <v>412.49999999999994</v>
      </c>
      <c r="M1043" s="11">
        <v>0.5</v>
      </c>
      <c r="O1043" s="16"/>
      <c r="P1043" s="17"/>
      <c r="Q1043" s="12"/>
      <c r="R1043" s="13"/>
    </row>
    <row r="1044" spans="1:18" ht="15.75" customHeight="1">
      <c r="A1044" s="1"/>
      <c r="B1044" s="6" t="s">
        <v>14</v>
      </c>
      <c r="C1044" s="6">
        <v>1185732</v>
      </c>
      <c r="D1044" s="7">
        <v>44358</v>
      </c>
      <c r="E1044" s="6" t="s">
        <v>33</v>
      </c>
      <c r="F1044" s="6" t="s">
        <v>55</v>
      </c>
      <c r="G1044" s="6" t="s">
        <v>56</v>
      </c>
      <c r="H1044" s="6" t="s">
        <v>17</v>
      </c>
      <c r="I1044" s="8">
        <v>0.4</v>
      </c>
      <c r="J1044" s="9">
        <v>4000</v>
      </c>
      <c r="K1044" s="10">
        <f t="shared" si="8"/>
        <v>1600</v>
      </c>
      <c r="L1044" s="10">
        <f t="shared" si="9"/>
        <v>640</v>
      </c>
      <c r="M1044" s="11">
        <v>0.4</v>
      </c>
      <c r="O1044" s="16"/>
      <c r="P1044" s="17"/>
      <c r="Q1044" s="12"/>
      <c r="R1044" s="13"/>
    </row>
    <row r="1045" spans="1:18" ht="15.75" customHeight="1">
      <c r="A1045" s="1"/>
      <c r="B1045" s="6" t="s">
        <v>14</v>
      </c>
      <c r="C1045" s="6">
        <v>1185732</v>
      </c>
      <c r="D1045" s="7">
        <v>44358</v>
      </c>
      <c r="E1045" s="6" t="s">
        <v>33</v>
      </c>
      <c r="F1045" s="6" t="s">
        <v>55</v>
      </c>
      <c r="G1045" s="6" t="s">
        <v>56</v>
      </c>
      <c r="H1045" s="6" t="s">
        <v>18</v>
      </c>
      <c r="I1045" s="8">
        <v>0.35000000000000009</v>
      </c>
      <c r="J1045" s="9">
        <v>1500</v>
      </c>
      <c r="K1045" s="10">
        <f t="shared" si="8"/>
        <v>525.00000000000011</v>
      </c>
      <c r="L1045" s="10">
        <f t="shared" si="9"/>
        <v>183.75000000000003</v>
      </c>
      <c r="M1045" s="11">
        <v>0.35</v>
      </c>
      <c r="O1045" s="16"/>
      <c r="P1045" s="17"/>
      <c r="Q1045" s="12"/>
      <c r="R1045" s="13"/>
    </row>
    <row r="1046" spans="1:18" ht="15.75" customHeight="1">
      <c r="A1046" s="1"/>
      <c r="B1046" s="6" t="s">
        <v>14</v>
      </c>
      <c r="C1046" s="6">
        <v>1185732</v>
      </c>
      <c r="D1046" s="7">
        <v>44358</v>
      </c>
      <c r="E1046" s="6" t="s">
        <v>33</v>
      </c>
      <c r="F1046" s="6" t="s">
        <v>55</v>
      </c>
      <c r="G1046" s="6" t="s">
        <v>56</v>
      </c>
      <c r="H1046" s="6" t="s">
        <v>19</v>
      </c>
      <c r="I1046" s="8">
        <v>0.30000000000000004</v>
      </c>
      <c r="J1046" s="9">
        <v>1750</v>
      </c>
      <c r="K1046" s="10">
        <f t="shared" si="8"/>
        <v>525.00000000000011</v>
      </c>
      <c r="L1046" s="10">
        <f t="shared" si="9"/>
        <v>183.75000000000003</v>
      </c>
      <c r="M1046" s="11">
        <v>0.35</v>
      </c>
      <c r="O1046" s="16"/>
      <c r="P1046" s="17"/>
      <c r="Q1046" s="12"/>
      <c r="R1046" s="13"/>
    </row>
    <row r="1047" spans="1:18" ht="15.75" customHeight="1">
      <c r="A1047" s="1"/>
      <c r="B1047" s="6" t="s">
        <v>14</v>
      </c>
      <c r="C1047" s="6">
        <v>1185732</v>
      </c>
      <c r="D1047" s="7">
        <v>44358</v>
      </c>
      <c r="E1047" s="6" t="s">
        <v>33</v>
      </c>
      <c r="F1047" s="6" t="s">
        <v>55</v>
      </c>
      <c r="G1047" s="6" t="s">
        <v>56</v>
      </c>
      <c r="H1047" s="6" t="s">
        <v>20</v>
      </c>
      <c r="I1047" s="8">
        <v>0.30000000000000004</v>
      </c>
      <c r="J1047" s="9">
        <v>1500</v>
      </c>
      <c r="K1047" s="10">
        <f t="shared" si="8"/>
        <v>450.00000000000006</v>
      </c>
      <c r="L1047" s="10">
        <f t="shared" si="9"/>
        <v>180.00000000000003</v>
      </c>
      <c r="M1047" s="11">
        <v>0.4</v>
      </c>
      <c r="O1047" s="16"/>
      <c r="P1047" s="17"/>
      <c r="Q1047" s="12"/>
      <c r="R1047" s="13"/>
    </row>
    <row r="1048" spans="1:18" ht="15.75" customHeight="1">
      <c r="A1048" s="1"/>
      <c r="B1048" s="6" t="s">
        <v>14</v>
      </c>
      <c r="C1048" s="6">
        <v>1185732</v>
      </c>
      <c r="D1048" s="7">
        <v>44358</v>
      </c>
      <c r="E1048" s="6" t="s">
        <v>33</v>
      </c>
      <c r="F1048" s="6" t="s">
        <v>55</v>
      </c>
      <c r="G1048" s="6" t="s">
        <v>56</v>
      </c>
      <c r="H1048" s="6" t="s">
        <v>21</v>
      </c>
      <c r="I1048" s="8">
        <v>0.45</v>
      </c>
      <c r="J1048" s="9">
        <v>1500</v>
      </c>
      <c r="K1048" s="10">
        <f t="shared" si="8"/>
        <v>675</v>
      </c>
      <c r="L1048" s="10">
        <f t="shared" si="9"/>
        <v>236.24999999999997</v>
      </c>
      <c r="M1048" s="11">
        <v>0.35</v>
      </c>
      <c r="O1048" s="16"/>
      <c r="P1048" s="17"/>
      <c r="Q1048" s="12"/>
      <c r="R1048" s="13"/>
    </row>
    <row r="1049" spans="1:18" ht="15.75" customHeight="1">
      <c r="A1049" s="1"/>
      <c r="B1049" s="6" t="s">
        <v>14</v>
      </c>
      <c r="C1049" s="6">
        <v>1185732</v>
      </c>
      <c r="D1049" s="7">
        <v>44358</v>
      </c>
      <c r="E1049" s="6" t="s">
        <v>33</v>
      </c>
      <c r="F1049" s="6" t="s">
        <v>55</v>
      </c>
      <c r="G1049" s="6" t="s">
        <v>56</v>
      </c>
      <c r="H1049" s="6" t="s">
        <v>22</v>
      </c>
      <c r="I1049" s="8">
        <v>0.5</v>
      </c>
      <c r="J1049" s="9">
        <v>3250</v>
      </c>
      <c r="K1049" s="10">
        <f t="shared" si="8"/>
        <v>1625</v>
      </c>
      <c r="L1049" s="10">
        <f t="shared" si="9"/>
        <v>812.5</v>
      </c>
      <c r="M1049" s="11">
        <v>0.5</v>
      </c>
      <c r="O1049" s="16"/>
      <c r="P1049" s="17"/>
      <c r="Q1049" s="12"/>
      <c r="R1049" s="13"/>
    </row>
    <row r="1050" spans="1:18" ht="15.75" customHeight="1">
      <c r="A1050" s="1"/>
      <c r="B1050" s="6" t="s">
        <v>14</v>
      </c>
      <c r="C1050" s="6">
        <v>1185732</v>
      </c>
      <c r="D1050" s="7">
        <v>44387</v>
      </c>
      <c r="E1050" s="6" t="s">
        <v>33</v>
      </c>
      <c r="F1050" s="6" t="s">
        <v>55</v>
      </c>
      <c r="G1050" s="6" t="s">
        <v>56</v>
      </c>
      <c r="H1050" s="6" t="s">
        <v>17</v>
      </c>
      <c r="I1050" s="8">
        <v>0.45</v>
      </c>
      <c r="J1050" s="9">
        <v>5500</v>
      </c>
      <c r="K1050" s="10">
        <f t="shared" si="8"/>
        <v>2475</v>
      </c>
      <c r="L1050" s="10">
        <f t="shared" si="9"/>
        <v>990</v>
      </c>
      <c r="M1050" s="11">
        <v>0.4</v>
      </c>
      <c r="O1050" s="16"/>
      <c r="P1050" s="17"/>
      <c r="Q1050" s="12"/>
      <c r="R1050" s="13"/>
    </row>
    <row r="1051" spans="1:18" ht="15.75" customHeight="1">
      <c r="A1051" s="1"/>
      <c r="B1051" s="6" t="s">
        <v>14</v>
      </c>
      <c r="C1051" s="6">
        <v>1185732</v>
      </c>
      <c r="D1051" s="7">
        <v>44387</v>
      </c>
      <c r="E1051" s="6" t="s">
        <v>33</v>
      </c>
      <c r="F1051" s="6" t="s">
        <v>55</v>
      </c>
      <c r="G1051" s="6" t="s">
        <v>56</v>
      </c>
      <c r="H1051" s="6" t="s">
        <v>18</v>
      </c>
      <c r="I1051" s="8">
        <v>0.40000000000000008</v>
      </c>
      <c r="J1051" s="9">
        <v>3000</v>
      </c>
      <c r="K1051" s="10">
        <f t="shared" si="8"/>
        <v>1200.0000000000002</v>
      </c>
      <c r="L1051" s="10">
        <f t="shared" si="9"/>
        <v>420.00000000000006</v>
      </c>
      <c r="M1051" s="11">
        <v>0.35</v>
      </c>
      <c r="O1051" s="16"/>
      <c r="P1051" s="17"/>
      <c r="Q1051" s="12"/>
      <c r="R1051" s="13"/>
    </row>
    <row r="1052" spans="1:18" ht="15.75" customHeight="1">
      <c r="A1052" s="1"/>
      <c r="B1052" s="6" t="s">
        <v>14</v>
      </c>
      <c r="C1052" s="6">
        <v>1185732</v>
      </c>
      <c r="D1052" s="7">
        <v>44387</v>
      </c>
      <c r="E1052" s="6" t="s">
        <v>33</v>
      </c>
      <c r="F1052" s="6" t="s">
        <v>55</v>
      </c>
      <c r="G1052" s="6" t="s">
        <v>56</v>
      </c>
      <c r="H1052" s="6" t="s">
        <v>19</v>
      </c>
      <c r="I1052" s="8">
        <v>0.35000000000000003</v>
      </c>
      <c r="J1052" s="9">
        <v>2250</v>
      </c>
      <c r="K1052" s="10">
        <f t="shared" si="8"/>
        <v>787.50000000000011</v>
      </c>
      <c r="L1052" s="10">
        <f t="shared" si="9"/>
        <v>275.625</v>
      </c>
      <c r="M1052" s="11">
        <v>0.35</v>
      </c>
      <c r="O1052" s="16"/>
      <c r="P1052" s="17"/>
      <c r="Q1052" s="12"/>
      <c r="R1052" s="13"/>
    </row>
    <row r="1053" spans="1:18" ht="15.75" customHeight="1">
      <c r="A1053" s="1"/>
      <c r="B1053" s="6" t="s">
        <v>14</v>
      </c>
      <c r="C1053" s="6">
        <v>1185732</v>
      </c>
      <c r="D1053" s="7">
        <v>44387</v>
      </c>
      <c r="E1053" s="6" t="s">
        <v>33</v>
      </c>
      <c r="F1053" s="6" t="s">
        <v>55</v>
      </c>
      <c r="G1053" s="6" t="s">
        <v>56</v>
      </c>
      <c r="H1053" s="6" t="s">
        <v>20</v>
      </c>
      <c r="I1053" s="8">
        <v>0.35000000000000003</v>
      </c>
      <c r="J1053" s="9">
        <v>1750</v>
      </c>
      <c r="K1053" s="10">
        <f t="shared" si="8"/>
        <v>612.50000000000011</v>
      </c>
      <c r="L1053" s="10">
        <f t="shared" si="9"/>
        <v>245.00000000000006</v>
      </c>
      <c r="M1053" s="11">
        <v>0.4</v>
      </c>
      <c r="O1053" s="16"/>
      <c r="P1053" s="17"/>
      <c r="Q1053" s="12"/>
      <c r="R1053" s="13"/>
    </row>
    <row r="1054" spans="1:18" ht="15.75" customHeight="1">
      <c r="A1054" s="1"/>
      <c r="B1054" s="6" t="s">
        <v>14</v>
      </c>
      <c r="C1054" s="6">
        <v>1185732</v>
      </c>
      <c r="D1054" s="7">
        <v>44387</v>
      </c>
      <c r="E1054" s="6" t="s">
        <v>33</v>
      </c>
      <c r="F1054" s="6" t="s">
        <v>55</v>
      </c>
      <c r="G1054" s="6" t="s">
        <v>56</v>
      </c>
      <c r="H1054" s="6" t="s">
        <v>21</v>
      </c>
      <c r="I1054" s="8">
        <v>0.45</v>
      </c>
      <c r="J1054" s="9">
        <v>1750</v>
      </c>
      <c r="K1054" s="10">
        <f t="shared" si="8"/>
        <v>787.5</v>
      </c>
      <c r="L1054" s="10">
        <f t="shared" si="9"/>
        <v>275.625</v>
      </c>
      <c r="M1054" s="11">
        <v>0.35</v>
      </c>
      <c r="O1054" s="16"/>
      <c r="P1054" s="17"/>
      <c r="Q1054" s="12"/>
      <c r="R1054" s="13"/>
    </row>
    <row r="1055" spans="1:18" ht="15.75" customHeight="1">
      <c r="A1055" s="1"/>
      <c r="B1055" s="6" t="s">
        <v>14</v>
      </c>
      <c r="C1055" s="6">
        <v>1185732</v>
      </c>
      <c r="D1055" s="7">
        <v>44387</v>
      </c>
      <c r="E1055" s="6" t="s">
        <v>33</v>
      </c>
      <c r="F1055" s="6" t="s">
        <v>55</v>
      </c>
      <c r="G1055" s="6" t="s">
        <v>56</v>
      </c>
      <c r="H1055" s="6" t="s">
        <v>22</v>
      </c>
      <c r="I1055" s="8">
        <v>0.5</v>
      </c>
      <c r="J1055" s="9">
        <v>3500</v>
      </c>
      <c r="K1055" s="10">
        <f t="shared" si="8"/>
        <v>1750</v>
      </c>
      <c r="L1055" s="10">
        <f t="shared" si="9"/>
        <v>875</v>
      </c>
      <c r="M1055" s="11">
        <v>0.5</v>
      </c>
      <c r="O1055" s="16"/>
      <c r="P1055" s="17"/>
      <c r="Q1055" s="12"/>
      <c r="R1055" s="13"/>
    </row>
    <row r="1056" spans="1:18" ht="15.75" customHeight="1">
      <c r="A1056" s="1"/>
      <c r="B1056" s="6" t="s">
        <v>14</v>
      </c>
      <c r="C1056" s="6">
        <v>1185732</v>
      </c>
      <c r="D1056" s="7">
        <v>44419</v>
      </c>
      <c r="E1056" s="6" t="s">
        <v>33</v>
      </c>
      <c r="F1056" s="6" t="s">
        <v>55</v>
      </c>
      <c r="G1056" s="6" t="s">
        <v>56</v>
      </c>
      <c r="H1056" s="6" t="s">
        <v>17</v>
      </c>
      <c r="I1056" s="8">
        <v>0.45</v>
      </c>
      <c r="J1056" s="9">
        <v>5000</v>
      </c>
      <c r="K1056" s="10">
        <f t="shared" si="8"/>
        <v>2250</v>
      </c>
      <c r="L1056" s="10">
        <f t="shared" si="9"/>
        <v>900</v>
      </c>
      <c r="M1056" s="11">
        <v>0.4</v>
      </c>
      <c r="O1056" s="16"/>
      <c r="P1056" s="17"/>
      <c r="Q1056" s="12"/>
      <c r="R1056" s="13"/>
    </row>
    <row r="1057" spans="1:18" ht="15.75" customHeight="1">
      <c r="A1057" s="1"/>
      <c r="B1057" s="6" t="s">
        <v>14</v>
      </c>
      <c r="C1057" s="6">
        <v>1185732</v>
      </c>
      <c r="D1057" s="7">
        <v>44419</v>
      </c>
      <c r="E1057" s="6" t="s">
        <v>33</v>
      </c>
      <c r="F1057" s="6" t="s">
        <v>55</v>
      </c>
      <c r="G1057" s="6" t="s">
        <v>56</v>
      </c>
      <c r="H1057" s="6" t="s">
        <v>18</v>
      </c>
      <c r="I1057" s="8">
        <v>0.45000000000000007</v>
      </c>
      <c r="J1057" s="9">
        <v>2750</v>
      </c>
      <c r="K1057" s="10">
        <f t="shared" si="8"/>
        <v>1237.5000000000002</v>
      </c>
      <c r="L1057" s="10">
        <f t="shared" si="9"/>
        <v>433.12500000000006</v>
      </c>
      <c r="M1057" s="11">
        <v>0.35</v>
      </c>
      <c r="O1057" s="16"/>
      <c r="P1057" s="17"/>
      <c r="Q1057" s="12"/>
      <c r="R1057" s="13"/>
    </row>
    <row r="1058" spans="1:18" ht="15.75" customHeight="1">
      <c r="A1058" s="1"/>
      <c r="B1058" s="6" t="s">
        <v>14</v>
      </c>
      <c r="C1058" s="6">
        <v>1185732</v>
      </c>
      <c r="D1058" s="7">
        <v>44419</v>
      </c>
      <c r="E1058" s="6" t="s">
        <v>33</v>
      </c>
      <c r="F1058" s="6" t="s">
        <v>55</v>
      </c>
      <c r="G1058" s="6" t="s">
        <v>56</v>
      </c>
      <c r="H1058" s="6" t="s">
        <v>19</v>
      </c>
      <c r="I1058" s="8">
        <v>0.4</v>
      </c>
      <c r="J1058" s="9">
        <v>2000</v>
      </c>
      <c r="K1058" s="10">
        <f t="shared" si="8"/>
        <v>800</v>
      </c>
      <c r="L1058" s="10">
        <f t="shared" si="9"/>
        <v>280</v>
      </c>
      <c r="M1058" s="11">
        <v>0.35</v>
      </c>
      <c r="O1058" s="16"/>
      <c r="P1058" s="17"/>
      <c r="Q1058" s="12"/>
      <c r="R1058" s="13"/>
    </row>
    <row r="1059" spans="1:18" ht="15.75" customHeight="1">
      <c r="A1059" s="1"/>
      <c r="B1059" s="6" t="s">
        <v>14</v>
      </c>
      <c r="C1059" s="6">
        <v>1185732</v>
      </c>
      <c r="D1059" s="7">
        <v>44419</v>
      </c>
      <c r="E1059" s="6" t="s">
        <v>33</v>
      </c>
      <c r="F1059" s="6" t="s">
        <v>55</v>
      </c>
      <c r="G1059" s="6" t="s">
        <v>56</v>
      </c>
      <c r="H1059" s="6" t="s">
        <v>20</v>
      </c>
      <c r="I1059" s="8">
        <v>0.30000000000000004</v>
      </c>
      <c r="J1059" s="9">
        <v>1250</v>
      </c>
      <c r="K1059" s="10">
        <f t="shared" si="8"/>
        <v>375.00000000000006</v>
      </c>
      <c r="L1059" s="10">
        <f t="shared" si="9"/>
        <v>150.00000000000003</v>
      </c>
      <c r="M1059" s="11">
        <v>0.4</v>
      </c>
      <c r="O1059" s="16"/>
      <c r="P1059" s="17"/>
      <c r="Q1059" s="12"/>
      <c r="R1059" s="13"/>
    </row>
    <row r="1060" spans="1:18" ht="15.75" customHeight="1">
      <c r="A1060" s="1"/>
      <c r="B1060" s="6" t="s">
        <v>14</v>
      </c>
      <c r="C1060" s="6">
        <v>1185732</v>
      </c>
      <c r="D1060" s="7">
        <v>44419</v>
      </c>
      <c r="E1060" s="6" t="s">
        <v>33</v>
      </c>
      <c r="F1060" s="6" t="s">
        <v>55</v>
      </c>
      <c r="G1060" s="6" t="s">
        <v>56</v>
      </c>
      <c r="H1060" s="6" t="s">
        <v>21</v>
      </c>
      <c r="I1060" s="8">
        <v>0.4</v>
      </c>
      <c r="J1060" s="9">
        <v>1000</v>
      </c>
      <c r="K1060" s="10">
        <f t="shared" si="8"/>
        <v>400</v>
      </c>
      <c r="L1060" s="10">
        <f t="shared" si="9"/>
        <v>140</v>
      </c>
      <c r="M1060" s="11">
        <v>0.35</v>
      </c>
      <c r="O1060" s="16"/>
      <c r="P1060" s="17"/>
      <c r="Q1060" s="12"/>
      <c r="R1060" s="13"/>
    </row>
    <row r="1061" spans="1:18" ht="15.75" customHeight="1">
      <c r="A1061" s="1"/>
      <c r="B1061" s="6" t="s">
        <v>14</v>
      </c>
      <c r="C1061" s="6">
        <v>1185732</v>
      </c>
      <c r="D1061" s="7">
        <v>44419</v>
      </c>
      <c r="E1061" s="6" t="s">
        <v>33</v>
      </c>
      <c r="F1061" s="6" t="s">
        <v>55</v>
      </c>
      <c r="G1061" s="6" t="s">
        <v>56</v>
      </c>
      <c r="H1061" s="6" t="s">
        <v>22</v>
      </c>
      <c r="I1061" s="8">
        <v>0.45</v>
      </c>
      <c r="J1061" s="9">
        <v>2750</v>
      </c>
      <c r="K1061" s="10">
        <f t="shared" si="8"/>
        <v>1237.5</v>
      </c>
      <c r="L1061" s="10">
        <f t="shared" si="9"/>
        <v>618.75</v>
      </c>
      <c r="M1061" s="11">
        <v>0.5</v>
      </c>
      <c r="O1061" s="16"/>
      <c r="P1061" s="17"/>
      <c r="Q1061" s="12"/>
      <c r="R1061" s="13"/>
    </row>
    <row r="1062" spans="1:18" ht="15.75" customHeight="1">
      <c r="A1062" s="1"/>
      <c r="B1062" s="6" t="s">
        <v>14</v>
      </c>
      <c r="C1062" s="6">
        <v>1185732</v>
      </c>
      <c r="D1062" s="7">
        <v>44451</v>
      </c>
      <c r="E1062" s="6" t="s">
        <v>33</v>
      </c>
      <c r="F1062" s="6" t="s">
        <v>55</v>
      </c>
      <c r="G1062" s="6" t="s">
        <v>56</v>
      </c>
      <c r="H1062" s="6" t="s">
        <v>17</v>
      </c>
      <c r="I1062" s="8">
        <v>0.4</v>
      </c>
      <c r="J1062" s="9">
        <v>4000</v>
      </c>
      <c r="K1062" s="10">
        <f t="shared" si="8"/>
        <v>1600</v>
      </c>
      <c r="L1062" s="10">
        <f t="shared" si="9"/>
        <v>640</v>
      </c>
      <c r="M1062" s="11">
        <v>0.4</v>
      </c>
      <c r="O1062" s="16"/>
      <c r="P1062" s="17"/>
      <c r="Q1062" s="12"/>
      <c r="R1062" s="13"/>
    </row>
    <row r="1063" spans="1:18" ht="15.75" customHeight="1">
      <c r="A1063" s="1"/>
      <c r="B1063" s="6" t="s">
        <v>14</v>
      </c>
      <c r="C1063" s="6">
        <v>1185732</v>
      </c>
      <c r="D1063" s="7">
        <v>44451</v>
      </c>
      <c r="E1063" s="6" t="s">
        <v>33</v>
      </c>
      <c r="F1063" s="6" t="s">
        <v>55</v>
      </c>
      <c r="G1063" s="6" t="s">
        <v>56</v>
      </c>
      <c r="H1063" s="6" t="s">
        <v>18</v>
      </c>
      <c r="I1063" s="8">
        <v>0.35000000000000009</v>
      </c>
      <c r="J1063" s="9">
        <v>2000</v>
      </c>
      <c r="K1063" s="10">
        <f t="shared" si="8"/>
        <v>700.00000000000023</v>
      </c>
      <c r="L1063" s="10">
        <f t="shared" si="9"/>
        <v>245.00000000000006</v>
      </c>
      <c r="M1063" s="11">
        <v>0.35</v>
      </c>
      <c r="O1063" s="16"/>
      <c r="P1063" s="17"/>
      <c r="Q1063" s="12"/>
      <c r="R1063" s="13"/>
    </row>
    <row r="1064" spans="1:18" ht="15.75" customHeight="1">
      <c r="A1064" s="1"/>
      <c r="B1064" s="6" t="s">
        <v>14</v>
      </c>
      <c r="C1064" s="6">
        <v>1185732</v>
      </c>
      <c r="D1064" s="7">
        <v>44451</v>
      </c>
      <c r="E1064" s="6" t="s">
        <v>33</v>
      </c>
      <c r="F1064" s="6" t="s">
        <v>55</v>
      </c>
      <c r="G1064" s="6" t="s">
        <v>56</v>
      </c>
      <c r="H1064" s="6" t="s">
        <v>19</v>
      </c>
      <c r="I1064" s="8">
        <v>0.2</v>
      </c>
      <c r="J1064" s="9">
        <v>1000</v>
      </c>
      <c r="K1064" s="10">
        <f t="shared" si="8"/>
        <v>200</v>
      </c>
      <c r="L1064" s="10">
        <f t="shared" si="9"/>
        <v>70</v>
      </c>
      <c r="M1064" s="11">
        <v>0.35</v>
      </c>
      <c r="O1064" s="16"/>
      <c r="P1064" s="17"/>
      <c r="Q1064" s="12"/>
      <c r="R1064" s="13"/>
    </row>
    <row r="1065" spans="1:18" ht="15.75" customHeight="1">
      <c r="A1065" s="1"/>
      <c r="B1065" s="6" t="s">
        <v>14</v>
      </c>
      <c r="C1065" s="6">
        <v>1185732</v>
      </c>
      <c r="D1065" s="7">
        <v>44451</v>
      </c>
      <c r="E1065" s="6" t="s">
        <v>33</v>
      </c>
      <c r="F1065" s="6" t="s">
        <v>55</v>
      </c>
      <c r="G1065" s="6" t="s">
        <v>56</v>
      </c>
      <c r="H1065" s="6" t="s">
        <v>20</v>
      </c>
      <c r="I1065" s="8">
        <v>0.2</v>
      </c>
      <c r="J1065" s="9">
        <v>750</v>
      </c>
      <c r="K1065" s="10">
        <f t="shared" si="8"/>
        <v>150</v>
      </c>
      <c r="L1065" s="10">
        <f t="shared" si="9"/>
        <v>60</v>
      </c>
      <c r="M1065" s="11">
        <v>0.4</v>
      </c>
      <c r="O1065" s="16"/>
      <c r="P1065" s="17"/>
      <c r="Q1065" s="12"/>
      <c r="R1065" s="13"/>
    </row>
    <row r="1066" spans="1:18" ht="15.75" customHeight="1">
      <c r="A1066" s="1"/>
      <c r="B1066" s="6" t="s">
        <v>14</v>
      </c>
      <c r="C1066" s="6">
        <v>1185732</v>
      </c>
      <c r="D1066" s="7">
        <v>44451</v>
      </c>
      <c r="E1066" s="6" t="s">
        <v>33</v>
      </c>
      <c r="F1066" s="6" t="s">
        <v>55</v>
      </c>
      <c r="G1066" s="6" t="s">
        <v>56</v>
      </c>
      <c r="H1066" s="6" t="s">
        <v>21</v>
      </c>
      <c r="I1066" s="8">
        <v>0.3</v>
      </c>
      <c r="J1066" s="9">
        <v>750</v>
      </c>
      <c r="K1066" s="10">
        <f t="shared" si="8"/>
        <v>225</v>
      </c>
      <c r="L1066" s="10">
        <f t="shared" si="9"/>
        <v>78.75</v>
      </c>
      <c r="M1066" s="11">
        <v>0.35</v>
      </c>
      <c r="O1066" s="16"/>
      <c r="P1066" s="17"/>
      <c r="Q1066" s="12"/>
      <c r="R1066" s="13"/>
    </row>
    <row r="1067" spans="1:18" ht="15.75" customHeight="1">
      <c r="A1067" s="1"/>
      <c r="B1067" s="6" t="s">
        <v>14</v>
      </c>
      <c r="C1067" s="6">
        <v>1185732</v>
      </c>
      <c r="D1067" s="7">
        <v>44451</v>
      </c>
      <c r="E1067" s="6" t="s">
        <v>33</v>
      </c>
      <c r="F1067" s="6" t="s">
        <v>55</v>
      </c>
      <c r="G1067" s="6" t="s">
        <v>56</v>
      </c>
      <c r="H1067" s="6" t="s">
        <v>22</v>
      </c>
      <c r="I1067" s="8">
        <v>0.35000000000000003</v>
      </c>
      <c r="J1067" s="9">
        <v>1500</v>
      </c>
      <c r="K1067" s="10">
        <f t="shared" si="8"/>
        <v>525</v>
      </c>
      <c r="L1067" s="10">
        <f t="shared" si="9"/>
        <v>262.5</v>
      </c>
      <c r="M1067" s="11">
        <v>0.5</v>
      </c>
      <c r="O1067" s="16"/>
      <c r="P1067" s="17"/>
      <c r="Q1067" s="12"/>
      <c r="R1067" s="13"/>
    </row>
    <row r="1068" spans="1:18" ht="15.75" customHeight="1">
      <c r="A1068" s="1"/>
      <c r="B1068" s="6" t="s">
        <v>14</v>
      </c>
      <c r="C1068" s="6">
        <v>1185732</v>
      </c>
      <c r="D1068" s="7">
        <v>44480</v>
      </c>
      <c r="E1068" s="6" t="s">
        <v>33</v>
      </c>
      <c r="F1068" s="6" t="s">
        <v>55</v>
      </c>
      <c r="G1068" s="6" t="s">
        <v>56</v>
      </c>
      <c r="H1068" s="6" t="s">
        <v>17</v>
      </c>
      <c r="I1068" s="8">
        <v>0.39999999999999997</v>
      </c>
      <c r="J1068" s="9">
        <v>3250</v>
      </c>
      <c r="K1068" s="10">
        <f t="shared" si="8"/>
        <v>1300</v>
      </c>
      <c r="L1068" s="10">
        <f t="shared" si="9"/>
        <v>520</v>
      </c>
      <c r="M1068" s="11">
        <v>0.4</v>
      </c>
      <c r="O1068" s="16"/>
      <c r="P1068" s="17"/>
      <c r="Q1068" s="12"/>
      <c r="R1068" s="13"/>
    </row>
    <row r="1069" spans="1:18" ht="15.75" customHeight="1">
      <c r="A1069" s="1"/>
      <c r="B1069" s="6" t="s">
        <v>14</v>
      </c>
      <c r="C1069" s="6">
        <v>1185732</v>
      </c>
      <c r="D1069" s="7">
        <v>44480</v>
      </c>
      <c r="E1069" s="6" t="s">
        <v>33</v>
      </c>
      <c r="F1069" s="6" t="s">
        <v>55</v>
      </c>
      <c r="G1069" s="6" t="s">
        <v>56</v>
      </c>
      <c r="H1069" s="6" t="s">
        <v>18</v>
      </c>
      <c r="I1069" s="8">
        <v>0.3</v>
      </c>
      <c r="J1069" s="9">
        <v>1500</v>
      </c>
      <c r="K1069" s="10">
        <f t="shared" si="8"/>
        <v>450</v>
      </c>
      <c r="L1069" s="10">
        <f t="shared" si="9"/>
        <v>157.5</v>
      </c>
      <c r="M1069" s="11">
        <v>0.35</v>
      </c>
      <c r="O1069" s="16"/>
      <c r="P1069" s="17"/>
      <c r="Q1069" s="12"/>
      <c r="R1069" s="13"/>
    </row>
    <row r="1070" spans="1:18" ht="15.75" customHeight="1">
      <c r="A1070" s="1"/>
      <c r="B1070" s="6" t="s">
        <v>14</v>
      </c>
      <c r="C1070" s="6">
        <v>1185732</v>
      </c>
      <c r="D1070" s="7">
        <v>44480</v>
      </c>
      <c r="E1070" s="6" t="s">
        <v>33</v>
      </c>
      <c r="F1070" s="6" t="s">
        <v>55</v>
      </c>
      <c r="G1070" s="6" t="s">
        <v>56</v>
      </c>
      <c r="H1070" s="6" t="s">
        <v>19</v>
      </c>
      <c r="I1070" s="8">
        <v>0.3</v>
      </c>
      <c r="J1070" s="9">
        <v>500</v>
      </c>
      <c r="K1070" s="10">
        <f t="shared" si="8"/>
        <v>150</v>
      </c>
      <c r="L1070" s="10">
        <f t="shared" si="9"/>
        <v>52.5</v>
      </c>
      <c r="M1070" s="11">
        <v>0.35</v>
      </c>
      <c r="O1070" s="16"/>
      <c r="P1070" s="17"/>
      <c r="Q1070" s="12"/>
      <c r="R1070" s="13"/>
    </row>
    <row r="1071" spans="1:18" ht="15.75" customHeight="1">
      <c r="A1071" s="1"/>
      <c r="B1071" s="6" t="s">
        <v>14</v>
      </c>
      <c r="C1071" s="6">
        <v>1185732</v>
      </c>
      <c r="D1071" s="7">
        <v>44480</v>
      </c>
      <c r="E1071" s="6" t="s">
        <v>33</v>
      </c>
      <c r="F1071" s="6" t="s">
        <v>55</v>
      </c>
      <c r="G1071" s="6" t="s">
        <v>56</v>
      </c>
      <c r="H1071" s="6" t="s">
        <v>20</v>
      </c>
      <c r="I1071" s="8">
        <v>0.3</v>
      </c>
      <c r="J1071" s="9">
        <v>250</v>
      </c>
      <c r="K1071" s="10">
        <f t="shared" si="8"/>
        <v>75</v>
      </c>
      <c r="L1071" s="10">
        <f t="shared" si="9"/>
        <v>30</v>
      </c>
      <c r="M1071" s="11">
        <v>0.4</v>
      </c>
      <c r="O1071" s="16"/>
      <c r="P1071" s="17"/>
      <c r="Q1071" s="12"/>
      <c r="R1071" s="13"/>
    </row>
    <row r="1072" spans="1:18" ht="15.75" customHeight="1">
      <c r="A1072" s="1"/>
      <c r="B1072" s="6" t="s">
        <v>14</v>
      </c>
      <c r="C1072" s="6">
        <v>1185732</v>
      </c>
      <c r="D1072" s="7">
        <v>44480</v>
      </c>
      <c r="E1072" s="6" t="s">
        <v>33</v>
      </c>
      <c r="F1072" s="6" t="s">
        <v>55</v>
      </c>
      <c r="G1072" s="6" t="s">
        <v>56</v>
      </c>
      <c r="H1072" s="6" t="s">
        <v>21</v>
      </c>
      <c r="I1072" s="8">
        <v>0.39999999999999997</v>
      </c>
      <c r="J1072" s="9">
        <v>250</v>
      </c>
      <c r="K1072" s="10">
        <f t="shared" si="8"/>
        <v>99.999999999999986</v>
      </c>
      <c r="L1072" s="10">
        <f t="shared" si="9"/>
        <v>34.999999999999993</v>
      </c>
      <c r="M1072" s="11">
        <v>0.35</v>
      </c>
      <c r="O1072" s="16"/>
      <c r="P1072" s="17"/>
      <c r="Q1072" s="12"/>
      <c r="R1072" s="13"/>
    </row>
    <row r="1073" spans="1:18" ht="15.75" customHeight="1">
      <c r="A1073" s="1"/>
      <c r="B1073" s="6" t="s">
        <v>14</v>
      </c>
      <c r="C1073" s="6">
        <v>1185732</v>
      </c>
      <c r="D1073" s="7">
        <v>44480</v>
      </c>
      <c r="E1073" s="6" t="s">
        <v>33</v>
      </c>
      <c r="F1073" s="6" t="s">
        <v>55</v>
      </c>
      <c r="G1073" s="6" t="s">
        <v>56</v>
      </c>
      <c r="H1073" s="6" t="s">
        <v>22</v>
      </c>
      <c r="I1073" s="8">
        <v>0.4499999999999999</v>
      </c>
      <c r="J1073" s="9">
        <v>1500</v>
      </c>
      <c r="K1073" s="10">
        <f t="shared" si="8"/>
        <v>674.99999999999989</v>
      </c>
      <c r="L1073" s="10">
        <f t="shared" si="9"/>
        <v>337.49999999999994</v>
      </c>
      <c r="M1073" s="11">
        <v>0.5</v>
      </c>
      <c r="O1073" s="16"/>
      <c r="P1073" s="17"/>
      <c r="Q1073" s="12"/>
      <c r="R1073" s="13"/>
    </row>
    <row r="1074" spans="1:18" ht="15.75" customHeight="1">
      <c r="A1074" s="1"/>
      <c r="B1074" s="6" t="s">
        <v>14</v>
      </c>
      <c r="C1074" s="6">
        <v>1185732</v>
      </c>
      <c r="D1074" s="7">
        <v>44511</v>
      </c>
      <c r="E1074" s="6" t="s">
        <v>33</v>
      </c>
      <c r="F1074" s="6" t="s">
        <v>55</v>
      </c>
      <c r="G1074" s="6" t="s">
        <v>56</v>
      </c>
      <c r="H1074" s="6" t="s">
        <v>17</v>
      </c>
      <c r="I1074" s="8">
        <v>0.4</v>
      </c>
      <c r="J1074" s="9">
        <v>3000</v>
      </c>
      <c r="K1074" s="10">
        <f t="shared" si="8"/>
        <v>1200</v>
      </c>
      <c r="L1074" s="10">
        <f t="shared" si="9"/>
        <v>480</v>
      </c>
      <c r="M1074" s="11">
        <v>0.4</v>
      </c>
      <c r="O1074" s="16"/>
      <c r="P1074" s="17"/>
      <c r="Q1074" s="12"/>
      <c r="R1074" s="13"/>
    </row>
    <row r="1075" spans="1:18" ht="15.75" customHeight="1">
      <c r="A1075" s="1"/>
      <c r="B1075" s="6" t="s">
        <v>14</v>
      </c>
      <c r="C1075" s="6">
        <v>1185732</v>
      </c>
      <c r="D1075" s="7">
        <v>44511</v>
      </c>
      <c r="E1075" s="6" t="s">
        <v>33</v>
      </c>
      <c r="F1075" s="6" t="s">
        <v>55</v>
      </c>
      <c r="G1075" s="6" t="s">
        <v>56</v>
      </c>
      <c r="H1075" s="6" t="s">
        <v>18</v>
      </c>
      <c r="I1075" s="8">
        <v>0.30000000000000004</v>
      </c>
      <c r="J1075" s="9">
        <v>1500</v>
      </c>
      <c r="K1075" s="10">
        <f t="shared" si="8"/>
        <v>450.00000000000006</v>
      </c>
      <c r="L1075" s="10">
        <f t="shared" si="9"/>
        <v>157.5</v>
      </c>
      <c r="M1075" s="11">
        <v>0.35</v>
      </c>
      <c r="O1075" s="16"/>
      <c r="P1075" s="17"/>
      <c r="Q1075" s="12"/>
      <c r="R1075" s="13"/>
    </row>
    <row r="1076" spans="1:18" ht="15.75" customHeight="1">
      <c r="A1076" s="1"/>
      <c r="B1076" s="6" t="s">
        <v>14</v>
      </c>
      <c r="C1076" s="6">
        <v>1185732</v>
      </c>
      <c r="D1076" s="7">
        <v>44511</v>
      </c>
      <c r="E1076" s="6" t="s">
        <v>33</v>
      </c>
      <c r="F1076" s="6" t="s">
        <v>55</v>
      </c>
      <c r="G1076" s="6" t="s">
        <v>56</v>
      </c>
      <c r="H1076" s="6" t="s">
        <v>19</v>
      </c>
      <c r="I1076" s="8">
        <v>0.30000000000000004</v>
      </c>
      <c r="J1076" s="9">
        <v>950</v>
      </c>
      <c r="K1076" s="10">
        <f t="shared" si="8"/>
        <v>285.00000000000006</v>
      </c>
      <c r="L1076" s="10">
        <f t="shared" si="9"/>
        <v>99.750000000000014</v>
      </c>
      <c r="M1076" s="11">
        <v>0.35</v>
      </c>
      <c r="O1076" s="16"/>
      <c r="P1076" s="17"/>
      <c r="Q1076" s="12"/>
      <c r="R1076" s="13"/>
    </row>
    <row r="1077" spans="1:18" ht="15.75" customHeight="1">
      <c r="A1077" s="1"/>
      <c r="B1077" s="6" t="s">
        <v>14</v>
      </c>
      <c r="C1077" s="6">
        <v>1185732</v>
      </c>
      <c r="D1077" s="7">
        <v>44511</v>
      </c>
      <c r="E1077" s="6" t="s">
        <v>33</v>
      </c>
      <c r="F1077" s="6" t="s">
        <v>55</v>
      </c>
      <c r="G1077" s="6" t="s">
        <v>56</v>
      </c>
      <c r="H1077" s="6" t="s">
        <v>20</v>
      </c>
      <c r="I1077" s="8">
        <v>0.30000000000000004</v>
      </c>
      <c r="J1077" s="9">
        <v>1250</v>
      </c>
      <c r="K1077" s="10">
        <f t="shared" si="8"/>
        <v>375.00000000000006</v>
      </c>
      <c r="L1077" s="10">
        <f t="shared" si="9"/>
        <v>150.00000000000003</v>
      </c>
      <c r="M1077" s="11">
        <v>0.4</v>
      </c>
      <c r="O1077" s="16"/>
      <c r="P1077" s="17"/>
      <c r="Q1077" s="12"/>
      <c r="R1077" s="13"/>
    </row>
    <row r="1078" spans="1:18" ht="15.75" customHeight="1">
      <c r="A1078" s="1"/>
      <c r="B1078" s="6" t="s">
        <v>14</v>
      </c>
      <c r="C1078" s="6">
        <v>1185732</v>
      </c>
      <c r="D1078" s="7">
        <v>44511</v>
      </c>
      <c r="E1078" s="6" t="s">
        <v>33</v>
      </c>
      <c r="F1078" s="6" t="s">
        <v>55</v>
      </c>
      <c r="G1078" s="6" t="s">
        <v>56</v>
      </c>
      <c r="H1078" s="6" t="s">
        <v>21</v>
      </c>
      <c r="I1078" s="8">
        <v>0.49999999999999994</v>
      </c>
      <c r="J1078" s="9">
        <v>1000</v>
      </c>
      <c r="K1078" s="10">
        <f t="shared" si="8"/>
        <v>499.99999999999994</v>
      </c>
      <c r="L1078" s="10">
        <f t="shared" si="9"/>
        <v>174.99999999999997</v>
      </c>
      <c r="M1078" s="11">
        <v>0.35</v>
      </c>
      <c r="O1078" s="16"/>
      <c r="P1078" s="17"/>
      <c r="Q1078" s="12"/>
      <c r="R1078" s="13"/>
    </row>
    <row r="1079" spans="1:18" ht="15.75" customHeight="1">
      <c r="A1079" s="1"/>
      <c r="B1079" s="6" t="s">
        <v>14</v>
      </c>
      <c r="C1079" s="6">
        <v>1185732</v>
      </c>
      <c r="D1079" s="7">
        <v>44511</v>
      </c>
      <c r="E1079" s="6" t="s">
        <v>33</v>
      </c>
      <c r="F1079" s="6" t="s">
        <v>55</v>
      </c>
      <c r="G1079" s="6" t="s">
        <v>56</v>
      </c>
      <c r="H1079" s="6" t="s">
        <v>22</v>
      </c>
      <c r="I1079" s="8">
        <v>0.54999999999999982</v>
      </c>
      <c r="J1079" s="9">
        <v>2000</v>
      </c>
      <c r="K1079" s="10">
        <f t="shared" si="8"/>
        <v>1099.9999999999995</v>
      </c>
      <c r="L1079" s="10">
        <f t="shared" si="9"/>
        <v>549.99999999999977</v>
      </c>
      <c r="M1079" s="11">
        <v>0.5</v>
      </c>
      <c r="O1079" s="16"/>
      <c r="P1079" s="17"/>
      <c r="Q1079" s="12"/>
      <c r="R1079" s="13"/>
    </row>
    <row r="1080" spans="1:18" ht="15.75" customHeight="1">
      <c r="A1080" s="1"/>
      <c r="B1080" s="6" t="s">
        <v>14</v>
      </c>
      <c r="C1080" s="6">
        <v>1185732</v>
      </c>
      <c r="D1080" s="7">
        <v>44540</v>
      </c>
      <c r="E1080" s="6" t="s">
        <v>33</v>
      </c>
      <c r="F1080" s="6" t="s">
        <v>55</v>
      </c>
      <c r="G1080" s="6" t="s">
        <v>56</v>
      </c>
      <c r="H1080" s="6" t="s">
        <v>17</v>
      </c>
      <c r="I1080" s="8">
        <v>0.49999999999999994</v>
      </c>
      <c r="J1080" s="9">
        <v>4500</v>
      </c>
      <c r="K1080" s="10">
        <f t="shared" si="8"/>
        <v>2249.9999999999995</v>
      </c>
      <c r="L1080" s="10">
        <f t="shared" si="9"/>
        <v>899.99999999999989</v>
      </c>
      <c r="M1080" s="11">
        <v>0.4</v>
      </c>
      <c r="O1080" s="16"/>
      <c r="P1080" s="17"/>
      <c r="Q1080" s="12"/>
      <c r="R1080" s="13"/>
    </row>
    <row r="1081" spans="1:18" ht="15.75" customHeight="1">
      <c r="A1081" s="1"/>
      <c r="B1081" s="6" t="s">
        <v>14</v>
      </c>
      <c r="C1081" s="6">
        <v>1185732</v>
      </c>
      <c r="D1081" s="7">
        <v>44540</v>
      </c>
      <c r="E1081" s="6" t="s">
        <v>33</v>
      </c>
      <c r="F1081" s="6" t="s">
        <v>55</v>
      </c>
      <c r="G1081" s="6" t="s">
        <v>56</v>
      </c>
      <c r="H1081" s="6" t="s">
        <v>18</v>
      </c>
      <c r="I1081" s="8">
        <v>0.4</v>
      </c>
      <c r="J1081" s="9">
        <v>2500</v>
      </c>
      <c r="K1081" s="10">
        <f t="shared" si="8"/>
        <v>1000</v>
      </c>
      <c r="L1081" s="10">
        <f t="shared" si="9"/>
        <v>350</v>
      </c>
      <c r="M1081" s="11">
        <v>0.35</v>
      </c>
      <c r="O1081" s="16"/>
      <c r="P1081" s="17"/>
      <c r="Q1081" s="12"/>
      <c r="R1081" s="13"/>
    </row>
    <row r="1082" spans="1:18" ht="15.75" customHeight="1">
      <c r="A1082" s="1"/>
      <c r="B1082" s="6" t="s">
        <v>14</v>
      </c>
      <c r="C1082" s="6">
        <v>1185732</v>
      </c>
      <c r="D1082" s="7">
        <v>44540</v>
      </c>
      <c r="E1082" s="6" t="s">
        <v>33</v>
      </c>
      <c r="F1082" s="6" t="s">
        <v>55</v>
      </c>
      <c r="G1082" s="6" t="s">
        <v>56</v>
      </c>
      <c r="H1082" s="6" t="s">
        <v>19</v>
      </c>
      <c r="I1082" s="8">
        <v>0.4</v>
      </c>
      <c r="J1082" s="9">
        <v>2000</v>
      </c>
      <c r="K1082" s="10">
        <f t="shared" si="8"/>
        <v>800</v>
      </c>
      <c r="L1082" s="10">
        <f t="shared" si="9"/>
        <v>280</v>
      </c>
      <c r="M1082" s="11">
        <v>0.35</v>
      </c>
      <c r="O1082" s="16"/>
      <c r="P1082" s="17"/>
      <c r="Q1082" s="12"/>
      <c r="R1082" s="13"/>
    </row>
    <row r="1083" spans="1:18" ht="15.75" customHeight="1">
      <c r="A1083" s="1"/>
      <c r="B1083" s="6" t="s">
        <v>14</v>
      </c>
      <c r="C1083" s="6">
        <v>1185732</v>
      </c>
      <c r="D1083" s="7">
        <v>44540</v>
      </c>
      <c r="E1083" s="6" t="s">
        <v>33</v>
      </c>
      <c r="F1083" s="6" t="s">
        <v>55</v>
      </c>
      <c r="G1083" s="6" t="s">
        <v>56</v>
      </c>
      <c r="H1083" s="6" t="s">
        <v>20</v>
      </c>
      <c r="I1083" s="8">
        <v>0.4</v>
      </c>
      <c r="J1083" s="9">
        <v>1500</v>
      </c>
      <c r="K1083" s="10">
        <f t="shared" si="8"/>
        <v>600</v>
      </c>
      <c r="L1083" s="10">
        <f t="shared" si="9"/>
        <v>240</v>
      </c>
      <c r="M1083" s="11">
        <v>0.4</v>
      </c>
      <c r="O1083" s="16"/>
      <c r="P1083" s="17"/>
      <c r="Q1083" s="12"/>
      <c r="R1083" s="13"/>
    </row>
    <row r="1084" spans="1:18" ht="15.75" customHeight="1">
      <c r="A1084" s="1"/>
      <c r="B1084" s="6" t="s">
        <v>14</v>
      </c>
      <c r="C1084" s="6">
        <v>1185732</v>
      </c>
      <c r="D1084" s="7">
        <v>44540</v>
      </c>
      <c r="E1084" s="6" t="s">
        <v>33</v>
      </c>
      <c r="F1084" s="6" t="s">
        <v>55</v>
      </c>
      <c r="G1084" s="6" t="s">
        <v>56</v>
      </c>
      <c r="H1084" s="6" t="s">
        <v>21</v>
      </c>
      <c r="I1084" s="8">
        <v>0.49999999999999994</v>
      </c>
      <c r="J1084" s="9">
        <v>1500</v>
      </c>
      <c r="K1084" s="10">
        <f t="shared" si="8"/>
        <v>749.99999999999989</v>
      </c>
      <c r="L1084" s="10">
        <f t="shared" si="9"/>
        <v>262.49999999999994</v>
      </c>
      <c r="M1084" s="11">
        <v>0.35</v>
      </c>
      <c r="O1084" s="16"/>
      <c r="P1084" s="17"/>
      <c r="Q1084" s="12"/>
      <c r="R1084" s="13"/>
    </row>
    <row r="1085" spans="1:18" ht="15.75" customHeight="1">
      <c r="A1085" s="1"/>
      <c r="B1085" s="6" t="s">
        <v>14</v>
      </c>
      <c r="C1085" s="6">
        <v>1185732</v>
      </c>
      <c r="D1085" s="7">
        <v>44540</v>
      </c>
      <c r="E1085" s="6" t="s">
        <v>33</v>
      </c>
      <c r="F1085" s="6" t="s">
        <v>55</v>
      </c>
      <c r="G1085" s="6" t="s">
        <v>56</v>
      </c>
      <c r="H1085" s="6" t="s">
        <v>22</v>
      </c>
      <c r="I1085" s="8">
        <v>0.54999999999999982</v>
      </c>
      <c r="J1085" s="9">
        <v>2500</v>
      </c>
      <c r="K1085" s="10">
        <f t="shared" si="8"/>
        <v>1374.9999999999995</v>
      </c>
      <c r="L1085" s="10">
        <f t="shared" si="9"/>
        <v>687.49999999999977</v>
      </c>
      <c r="M1085" s="11">
        <v>0.5</v>
      </c>
      <c r="O1085" s="16"/>
      <c r="P1085" s="17"/>
      <c r="Q1085" s="12"/>
      <c r="R1085" s="13"/>
    </row>
    <row r="1086" spans="1:18" ht="15.75" customHeight="1">
      <c r="A1086" s="1" t="s">
        <v>39</v>
      </c>
      <c r="B1086" s="6" t="s">
        <v>23</v>
      </c>
      <c r="C1086" s="6">
        <v>1197831</v>
      </c>
      <c r="D1086" s="7">
        <v>44198</v>
      </c>
      <c r="E1086" s="6" t="s">
        <v>24</v>
      </c>
      <c r="F1086" s="6" t="s">
        <v>57</v>
      </c>
      <c r="G1086" s="6" t="s">
        <v>58</v>
      </c>
      <c r="H1086" s="6" t="s">
        <v>17</v>
      </c>
      <c r="I1086" s="8">
        <v>0.2</v>
      </c>
      <c r="J1086" s="9">
        <v>6750</v>
      </c>
      <c r="K1086" s="10">
        <f t="shared" si="8"/>
        <v>1350</v>
      </c>
      <c r="L1086" s="10">
        <f t="shared" si="9"/>
        <v>540</v>
      </c>
      <c r="M1086" s="11">
        <v>0.39999999999999997</v>
      </c>
      <c r="O1086" s="16"/>
      <c r="P1086" s="17"/>
      <c r="Q1086" s="12"/>
      <c r="R1086" s="13"/>
    </row>
    <row r="1087" spans="1:18" ht="15.75" customHeight="1">
      <c r="A1087" s="1"/>
      <c r="B1087" s="6" t="s">
        <v>23</v>
      </c>
      <c r="C1087" s="6">
        <v>1197831</v>
      </c>
      <c r="D1087" s="7">
        <v>44198</v>
      </c>
      <c r="E1087" s="6" t="s">
        <v>24</v>
      </c>
      <c r="F1087" s="6" t="s">
        <v>57</v>
      </c>
      <c r="G1087" s="6" t="s">
        <v>58</v>
      </c>
      <c r="H1087" s="6" t="s">
        <v>18</v>
      </c>
      <c r="I1087" s="8">
        <v>0.3</v>
      </c>
      <c r="J1087" s="9">
        <v>6750</v>
      </c>
      <c r="K1087" s="10">
        <f t="shared" si="8"/>
        <v>2025</v>
      </c>
      <c r="L1087" s="10">
        <f t="shared" si="9"/>
        <v>809.99999999999989</v>
      </c>
      <c r="M1087" s="11">
        <v>0.39999999999999997</v>
      </c>
      <c r="O1087" s="16"/>
      <c r="P1087" s="17"/>
      <c r="Q1087" s="12"/>
      <c r="R1087" s="13"/>
    </row>
    <row r="1088" spans="1:18" ht="15.75" customHeight="1">
      <c r="A1088" s="1"/>
      <c r="B1088" s="6" t="s">
        <v>23</v>
      </c>
      <c r="C1088" s="6">
        <v>1197831</v>
      </c>
      <c r="D1088" s="7">
        <v>44198</v>
      </c>
      <c r="E1088" s="6" t="s">
        <v>24</v>
      </c>
      <c r="F1088" s="6" t="s">
        <v>57</v>
      </c>
      <c r="G1088" s="6" t="s">
        <v>58</v>
      </c>
      <c r="H1088" s="6" t="s">
        <v>19</v>
      </c>
      <c r="I1088" s="8">
        <v>0.3</v>
      </c>
      <c r="J1088" s="9">
        <v>4750</v>
      </c>
      <c r="K1088" s="10">
        <f t="shared" si="8"/>
        <v>1425</v>
      </c>
      <c r="L1088" s="10">
        <f t="shared" si="9"/>
        <v>570</v>
      </c>
      <c r="M1088" s="11">
        <v>0.39999999999999997</v>
      </c>
      <c r="O1088" s="16"/>
      <c r="P1088" s="17"/>
      <c r="Q1088" s="12"/>
      <c r="R1088" s="13"/>
    </row>
    <row r="1089" spans="1:18" ht="15.75" customHeight="1">
      <c r="A1089" s="1"/>
      <c r="B1089" s="6" t="s">
        <v>23</v>
      </c>
      <c r="C1089" s="6">
        <v>1197831</v>
      </c>
      <c r="D1089" s="7">
        <v>44198</v>
      </c>
      <c r="E1089" s="6" t="s">
        <v>24</v>
      </c>
      <c r="F1089" s="6" t="s">
        <v>57</v>
      </c>
      <c r="G1089" s="6" t="s">
        <v>58</v>
      </c>
      <c r="H1089" s="6" t="s">
        <v>20</v>
      </c>
      <c r="I1089" s="8">
        <v>0.35</v>
      </c>
      <c r="J1089" s="9">
        <v>4750</v>
      </c>
      <c r="K1089" s="10">
        <f t="shared" si="8"/>
        <v>1662.5</v>
      </c>
      <c r="L1089" s="10">
        <f t="shared" si="9"/>
        <v>831.25</v>
      </c>
      <c r="M1089" s="11">
        <v>0.5</v>
      </c>
      <c r="O1089" s="16"/>
      <c r="P1089" s="17"/>
      <c r="Q1089" s="12"/>
      <c r="R1089" s="13"/>
    </row>
    <row r="1090" spans="1:18" ht="15.75" customHeight="1">
      <c r="A1090" s="1"/>
      <c r="B1090" s="6" t="s">
        <v>23</v>
      </c>
      <c r="C1090" s="6">
        <v>1197831</v>
      </c>
      <c r="D1090" s="7">
        <v>44198</v>
      </c>
      <c r="E1090" s="6" t="s">
        <v>24</v>
      </c>
      <c r="F1090" s="6" t="s">
        <v>57</v>
      </c>
      <c r="G1090" s="6" t="s">
        <v>58</v>
      </c>
      <c r="H1090" s="6" t="s">
        <v>21</v>
      </c>
      <c r="I1090" s="8">
        <v>0.4</v>
      </c>
      <c r="J1090" s="9">
        <v>3250</v>
      </c>
      <c r="K1090" s="10">
        <f t="shared" si="8"/>
        <v>1300</v>
      </c>
      <c r="L1090" s="10">
        <f t="shared" si="9"/>
        <v>454.99999999999994</v>
      </c>
      <c r="M1090" s="11">
        <v>0.35</v>
      </c>
      <c r="O1090" s="16"/>
      <c r="P1090" s="17"/>
      <c r="Q1090" s="12"/>
      <c r="R1090" s="13"/>
    </row>
    <row r="1091" spans="1:18" ht="15.75" customHeight="1">
      <c r="A1091" s="1"/>
      <c r="B1091" s="6" t="s">
        <v>23</v>
      </c>
      <c r="C1091" s="6">
        <v>1197831</v>
      </c>
      <c r="D1091" s="7">
        <v>44198</v>
      </c>
      <c r="E1091" s="6" t="s">
        <v>24</v>
      </c>
      <c r="F1091" s="6" t="s">
        <v>57</v>
      </c>
      <c r="G1091" s="6" t="s">
        <v>58</v>
      </c>
      <c r="H1091" s="6" t="s">
        <v>22</v>
      </c>
      <c r="I1091" s="8">
        <v>0.35</v>
      </c>
      <c r="J1091" s="9">
        <v>4750</v>
      </c>
      <c r="K1091" s="10">
        <f t="shared" si="8"/>
        <v>1662.5</v>
      </c>
      <c r="L1091" s="10">
        <f t="shared" si="9"/>
        <v>914.37500000000011</v>
      </c>
      <c r="M1091" s="11">
        <v>0.55000000000000004</v>
      </c>
      <c r="O1091" s="16"/>
      <c r="P1091" s="17"/>
      <c r="Q1091" s="12"/>
      <c r="R1091" s="13"/>
    </row>
    <row r="1092" spans="1:18" ht="15.75" customHeight="1">
      <c r="A1092" s="1"/>
      <c r="B1092" s="6" t="s">
        <v>23</v>
      </c>
      <c r="C1092" s="6">
        <v>1197831</v>
      </c>
      <c r="D1092" s="7">
        <v>44228</v>
      </c>
      <c r="E1092" s="6" t="s">
        <v>24</v>
      </c>
      <c r="F1092" s="6" t="s">
        <v>57</v>
      </c>
      <c r="G1092" s="6" t="s">
        <v>58</v>
      </c>
      <c r="H1092" s="6" t="s">
        <v>17</v>
      </c>
      <c r="I1092" s="8">
        <v>0.25</v>
      </c>
      <c r="J1092" s="9">
        <v>6250</v>
      </c>
      <c r="K1092" s="10">
        <f t="shared" si="8"/>
        <v>1562.5</v>
      </c>
      <c r="L1092" s="10">
        <f t="shared" si="9"/>
        <v>625</v>
      </c>
      <c r="M1092" s="11">
        <v>0.39999999999999997</v>
      </c>
      <c r="O1092" s="16"/>
      <c r="P1092" s="17"/>
      <c r="Q1092" s="12"/>
      <c r="R1092" s="13"/>
    </row>
    <row r="1093" spans="1:18" ht="15.75" customHeight="1">
      <c r="A1093" s="1"/>
      <c r="B1093" s="6" t="s">
        <v>23</v>
      </c>
      <c r="C1093" s="6">
        <v>1197831</v>
      </c>
      <c r="D1093" s="7">
        <v>44228</v>
      </c>
      <c r="E1093" s="6" t="s">
        <v>24</v>
      </c>
      <c r="F1093" s="6" t="s">
        <v>57</v>
      </c>
      <c r="G1093" s="6" t="s">
        <v>58</v>
      </c>
      <c r="H1093" s="6" t="s">
        <v>18</v>
      </c>
      <c r="I1093" s="8">
        <v>0.35</v>
      </c>
      <c r="J1093" s="9">
        <v>6000</v>
      </c>
      <c r="K1093" s="10">
        <f t="shared" si="8"/>
        <v>2100</v>
      </c>
      <c r="L1093" s="10">
        <f t="shared" si="9"/>
        <v>839.99999999999989</v>
      </c>
      <c r="M1093" s="11">
        <v>0.39999999999999997</v>
      </c>
      <c r="O1093" s="16"/>
      <c r="P1093" s="17"/>
      <c r="Q1093" s="12"/>
      <c r="R1093" s="13"/>
    </row>
    <row r="1094" spans="1:18" ht="15.75" customHeight="1">
      <c r="A1094" s="1"/>
      <c r="B1094" s="6" t="s">
        <v>23</v>
      </c>
      <c r="C1094" s="6">
        <v>1197831</v>
      </c>
      <c r="D1094" s="7">
        <v>44228</v>
      </c>
      <c r="E1094" s="6" t="s">
        <v>24</v>
      </c>
      <c r="F1094" s="6" t="s">
        <v>57</v>
      </c>
      <c r="G1094" s="6" t="s">
        <v>58</v>
      </c>
      <c r="H1094" s="6" t="s">
        <v>19</v>
      </c>
      <c r="I1094" s="8">
        <v>0.35</v>
      </c>
      <c r="J1094" s="9">
        <v>4250</v>
      </c>
      <c r="K1094" s="10">
        <f t="shared" si="8"/>
        <v>1487.5</v>
      </c>
      <c r="L1094" s="10">
        <f t="shared" si="9"/>
        <v>595</v>
      </c>
      <c r="M1094" s="11">
        <v>0.39999999999999997</v>
      </c>
      <c r="O1094" s="16"/>
      <c r="P1094" s="17"/>
      <c r="Q1094" s="12"/>
      <c r="R1094" s="13"/>
    </row>
    <row r="1095" spans="1:18" ht="15.75" customHeight="1">
      <c r="A1095" s="1"/>
      <c r="B1095" s="6" t="s">
        <v>23</v>
      </c>
      <c r="C1095" s="6">
        <v>1197831</v>
      </c>
      <c r="D1095" s="7">
        <v>44228</v>
      </c>
      <c r="E1095" s="6" t="s">
        <v>24</v>
      </c>
      <c r="F1095" s="6" t="s">
        <v>57</v>
      </c>
      <c r="G1095" s="6" t="s">
        <v>58</v>
      </c>
      <c r="H1095" s="6" t="s">
        <v>20</v>
      </c>
      <c r="I1095" s="8">
        <v>0.35</v>
      </c>
      <c r="J1095" s="9">
        <v>3750</v>
      </c>
      <c r="K1095" s="10">
        <f t="shared" si="8"/>
        <v>1312.5</v>
      </c>
      <c r="L1095" s="10">
        <f t="shared" si="9"/>
        <v>656.25</v>
      </c>
      <c r="M1095" s="11">
        <v>0.5</v>
      </c>
      <c r="O1095" s="16"/>
      <c r="P1095" s="17"/>
      <c r="Q1095" s="12"/>
      <c r="R1095" s="13"/>
    </row>
    <row r="1096" spans="1:18" ht="15.75" customHeight="1">
      <c r="A1096" s="1"/>
      <c r="B1096" s="6" t="s">
        <v>23</v>
      </c>
      <c r="C1096" s="6">
        <v>1197831</v>
      </c>
      <c r="D1096" s="7">
        <v>44228</v>
      </c>
      <c r="E1096" s="6" t="s">
        <v>24</v>
      </c>
      <c r="F1096" s="6" t="s">
        <v>57</v>
      </c>
      <c r="G1096" s="6" t="s">
        <v>58</v>
      </c>
      <c r="H1096" s="6" t="s">
        <v>21</v>
      </c>
      <c r="I1096" s="8">
        <v>0.4</v>
      </c>
      <c r="J1096" s="9">
        <v>2500</v>
      </c>
      <c r="K1096" s="10">
        <f t="shared" si="8"/>
        <v>1000</v>
      </c>
      <c r="L1096" s="10">
        <f t="shared" si="9"/>
        <v>350</v>
      </c>
      <c r="M1096" s="11">
        <v>0.35</v>
      </c>
      <c r="O1096" s="16"/>
      <c r="P1096" s="17"/>
      <c r="Q1096" s="12"/>
      <c r="R1096" s="13"/>
    </row>
    <row r="1097" spans="1:18" ht="15.75" customHeight="1">
      <c r="A1097" s="1"/>
      <c r="B1097" s="6" t="s">
        <v>23</v>
      </c>
      <c r="C1097" s="6">
        <v>1197831</v>
      </c>
      <c r="D1097" s="7">
        <v>44228</v>
      </c>
      <c r="E1097" s="6" t="s">
        <v>24</v>
      </c>
      <c r="F1097" s="6" t="s">
        <v>57</v>
      </c>
      <c r="G1097" s="6" t="s">
        <v>58</v>
      </c>
      <c r="H1097" s="6" t="s">
        <v>22</v>
      </c>
      <c r="I1097" s="8">
        <v>0.35</v>
      </c>
      <c r="J1097" s="9">
        <v>4500</v>
      </c>
      <c r="K1097" s="10">
        <f t="shared" si="8"/>
        <v>1575</v>
      </c>
      <c r="L1097" s="10">
        <f t="shared" si="9"/>
        <v>866.25000000000011</v>
      </c>
      <c r="M1097" s="11">
        <v>0.55000000000000004</v>
      </c>
      <c r="O1097" s="16"/>
      <c r="P1097" s="17"/>
      <c r="Q1097" s="12"/>
      <c r="R1097" s="13"/>
    </row>
    <row r="1098" spans="1:18" ht="15.75" customHeight="1">
      <c r="A1098" s="1"/>
      <c r="B1098" s="6" t="s">
        <v>23</v>
      </c>
      <c r="C1098" s="6">
        <v>1197831</v>
      </c>
      <c r="D1098" s="7">
        <v>44258</v>
      </c>
      <c r="E1098" s="6" t="s">
        <v>24</v>
      </c>
      <c r="F1098" s="6" t="s">
        <v>57</v>
      </c>
      <c r="G1098" s="6" t="s">
        <v>58</v>
      </c>
      <c r="H1098" s="6" t="s">
        <v>17</v>
      </c>
      <c r="I1098" s="8">
        <v>0.3</v>
      </c>
      <c r="J1098" s="9">
        <v>6250</v>
      </c>
      <c r="K1098" s="10">
        <f t="shared" si="8"/>
        <v>1875</v>
      </c>
      <c r="L1098" s="10">
        <f t="shared" si="9"/>
        <v>843.74999999999989</v>
      </c>
      <c r="M1098" s="11">
        <v>0.44999999999999996</v>
      </c>
      <c r="O1098" s="16"/>
      <c r="P1098" s="17"/>
      <c r="Q1098" s="12"/>
      <c r="R1098" s="13"/>
    </row>
    <row r="1099" spans="1:18" ht="15.75" customHeight="1">
      <c r="A1099" s="1"/>
      <c r="B1099" s="6" t="s">
        <v>23</v>
      </c>
      <c r="C1099" s="6">
        <v>1197831</v>
      </c>
      <c r="D1099" s="7">
        <v>44258</v>
      </c>
      <c r="E1099" s="6" t="s">
        <v>24</v>
      </c>
      <c r="F1099" s="6" t="s">
        <v>57</v>
      </c>
      <c r="G1099" s="6" t="s">
        <v>58</v>
      </c>
      <c r="H1099" s="6" t="s">
        <v>18</v>
      </c>
      <c r="I1099" s="8">
        <v>0.4</v>
      </c>
      <c r="J1099" s="9">
        <v>6250</v>
      </c>
      <c r="K1099" s="10">
        <f t="shared" si="8"/>
        <v>2500</v>
      </c>
      <c r="L1099" s="10">
        <f t="shared" si="9"/>
        <v>1125</v>
      </c>
      <c r="M1099" s="11">
        <v>0.44999999999999996</v>
      </c>
      <c r="O1099" s="16"/>
      <c r="P1099" s="17"/>
      <c r="Q1099" s="12"/>
      <c r="R1099" s="13"/>
    </row>
    <row r="1100" spans="1:18" ht="15.75" customHeight="1">
      <c r="A1100" s="1"/>
      <c r="B1100" s="6" t="s">
        <v>23</v>
      </c>
      <c r="C1100" s="6">
        <v>1197831</v>
      </c>
      <c r="D1100" s="7">
        <v>44258</v>
      </c>
      <c r="E1100" s="6" t="s">
        <v>24</v>
      </c>
      <c r="F1100" s="6" t="s">
        <v>57</v>
      </c>
      <c r="G1100" s="6" t="s">
        <v>58</v>
      </c>
      <c r="H1100" s="6" t="s">
        <v>19</v>
      </c>
      <c r="I1100" s="8">
        <v>0.3</v>
      </c>
      <c r="J1100" s="9">
        <v>4500</v>
      </c>
      <c r="K1100" s="10">
        <f t="shared" si="8"/>
        <v>1350</v>
      </c>
      <c r="L1100" s="10">
        <f t="shared" si="9"/>
        <v>607.49999999999989</v>
      </c>
      <c r="M1100" s="11">
        <v>0.44999999999999996</v>
      </c>
      <c r="O1100" s="16"/>
      <c r="P1100" s="17"/>
      <c r="Q1100" s="12"/>
      <c r="R1100" s="13"/>
    </row>
    <row r="1101" spans="1:18" ht="15.75" customHeight="1">
      <c r="A1101" s="1"/>
      <c r="B1101" s="6" t="s">
        <v>23</v>
      </c>
      <c r="C1101" s="6">
        <v>1197831</v>
      </c>
      <c r="D1101" s="7">
        <v>44258</v>
      </c>
      <c r="E1101" s="6" t="s">
        <v>24</v>
      </c>
      <c r="F1101" s="6" t="s">
        <v>57</v>
      </c>
      <c r="G1101" s="6" t="s">
        <v>58</v>
      </c>
      <c r="H1101" s="6" t="s">
        <v>20</v>
      </c>
      <c r="I1101" s="8">
        <v>0.35000000000000003</v>
      </c>
      <c r="J1101" s="9">
        <v>3500</v>
      </c>
      <c r="K1101" s="10">
        <f t="shared" si="8"/>
        <v>1225.0000000000002</v>
      </c>
      <c r="L1101" s="10">
        <f t="shared" si="9"/>
        <v>673.75000000000023</v>
      </c>
      <c r="M1101" s="11">
        <v>0.55000000000000004</v>
      </c>
      <c r="O1101" s="16"/>
      <c r="P1101" s="17"/>
      <c r="Q1101" s="12"/>
      <c r="R1101" s="13"/>
    </row>
    <row r="1102" spans="1:18" ht="15.75" customHeight="1">
      <c r="A1102" s="1"/>
      <c r="B1102" s="6" t="s">
        <v>23</v>
      </c>
      <c r="C1102" s="6">
        <v>1197831</v>
      </c>
      <c r="D1102" s="7">
        <v>44258</v>
      </c>
      <c r="E1102" s="6" t="s">
        <v>24</v>
      </c>
      <c r="F1102" s="6" t="s">
        <v>57</v>
      </c>
      <c r="G1102" s="6" t="s">
        <v>58</v>
      </c>
      <c r="H1102" s="6" t="s">
        <v>21</v>
      </c>
      <c r="I1102" s="8">
        <v>0.4</v>
      </c>
      <c r="J1102" s="9">
        <v>2500</v>
      </c>
      <c r="K1102" s="10">
        <f t="shared" si="8"/>
        <v>1000</v>
      </c>
      <c r="L1102" s="10">
        <f t="shared" si="9"/>
        <v>399.99999999999994</v>
      </c>
      <c r="M1102" s="11">
        <v>0.39999999999999997</v>
      </c>
      <c r="O1102" s="16"/>
      <c r="P1102" s="17"/>
      <c r="Q1102" s="12"/>
      <c r="R1102" s="13"/>
    </row>
    <row r="1103" spans="1:18" ht="15.75" customHeight="1">
      <c r="A1103" s="1"/>
      <c r="B1103" s="6" t="s">
        <v>23</v>
      </c>
      <c r="C1103" s="6">
        <v>1197831</v>
      </c>
      <c r="D1103" s="7">
        <v>44258</v>
      </c>
      <c r="E1103" s="6" t="s">
        <v>24</v>
      </c>
      <c r="F1103" s="6" t="s">
        <v>57</v>
      </c>
      <c r="G1103" s="6" t="s">
        <v>58</v>
      </c>
      <c r="H1103" s="6" t="s">
        <v>22</v>
      </c>
      <c r="I1103" s="8">
        <v>0.35000000000000003</v>
      </c>
      <c r="J1103" s="9">
        <v>4000</v>
      </c>
      <c r="K1103" s="10">
        <f t="shared" si="8"/>
        <v>1400.0000000000002</v>
      </c>
      <c r="L1103" s="10">
        <f t="shared" si="9"/>
        <v>840.00000000000023</v>
      </c>
      <c r="M1103" s="11">
        <v>0.60000000000000009</v>
      </c>
      <c r="O1103" s="16"/>
      <c r="P1103" s="17"/>
      <c r="Q1103" s="12"/>
      <c r="R1103" s="13"/>
    </row>
    <row r="1104" spans="1:18" ht="15.75" customHeight="1">
      <c r="A1104" s="1"/>
      <c r="B1104" s="6" t="s">
        <v>23</v>
      </c>
      <c r="C1104" s="6">
        <v>1197831</v>
      </c>
      <c r="D1104" s="7">
        <v>44288</v>
      </c>
      <c r="E1104" s="6" t="s">
        <v>24</v>
      </c>
      <c r="F1104" s="6" t="s">
        <v>57</v>
      </c>
      <c r="G1104" s="6" t="s">
        <v>58</v>
      </c>
      <c r="H1104" s="6" t="s">
        <v>17</v>
      </c>
      <c r="I1104" s="8">
        <v>0.19999999999999998</v>
      </c>
      <c r="J1104" s="9">
        <v>6500</v>
      </c>
      <c r="K1104" s="10">
        <f t="shared" si="8"/>
        <v>1300</v>
      </c>
      <c r="L1104" s="10">
        <f t="shared" si="9"/>
        <v>584.99999999999989</v>
      </c>
      <c r="M1104" s="11">
        <v>0.44999999999999996</v>
      </c>
      <c r="O1104" s="16"/>
      <c r="P1104" s="17"/>
      <c r="Q1104" s="12"/>
      <c r="R1104" s="13"/>
    </row>
    <row r="1105" spans="1:18" ht="15.75" customHeight="1">
      <c r="A1105" s="1"/>
      <c r="B1105" s="6" t="s">
        <v>23</v>
      </c>
      <c r="C1105" s="6">
        <v>1197831</v>
      </c>
      <c r="D1105" s="7">
        <v>44288</v>
      </c>
      <c r="E1105" s="6" t="s">
        <v>24</v>
      </c>
      <c r="F1105" s="6" t="s">
        <v>57</v>
      </c>
      <c r="G1105" s="6" t="s">
        <v>58</v>
      </c>
      <c r="H1105" s="6" t="s">
        <v>18</v>
      </c>
      <c r="I1105" s="8">
        <v>0.20000000000000007</v>
      </c>
      <c r="J1105" s="9">
        <v>6500</v>
      </c>
      <c r="K1105" s="10">
        <f t="shared" si="8"/>
        <v>1300.0000000000005</v>
      </c>
      <c r="L1105" s="10">
        <f t="shared" si="9"/>
        <v>585.00000000000011</v>
      </c>
      <c r="M1105" s="11">
        <v>0.44999999999999996</v>
      </c>
      <c r="O1105" s="16"/>
      <c r="P1105" s="17"/>
      <c r="Q1105" s="12"/>
      <c r="R1105" s="13"/>
    </row>
    <row r="1106" spans="1:18" ht="15.75" customHeight="1">
      <c r="A1106" s="1"/>
      <c r="B1106" s="6" t="s">
        <v>23</v>
      </c>
      <c r="C1106" s="6">
        <v>1197831</v>
      </c>
      <c r="D1106" s="7">
        <v>44288</v>
      </c>
      <c r="E1106" s="6" t="s">
        <v>24</v>
      </c>
      <c r="F1106" s="6" t="s">
        <v>57</v>
      </c>
      <c r="G1106" s="6" t="s">
        <v>58</v>
      </c>
      <c r="H1106" s="6" t="s">
        <v>19</v>
      </c>
      <c r="I1106" s="8">
        <v>0.14999999999999997</v>
      </c>
      <c r="J1106" s="9">
        <v>4750</v>
      </c>
      <c r="K1106" s="10">
        <f t="shared" si="8"/>
        <v>712.49999999999989</v>
      </c>
      <c r="L1106" s="10">
        <f t="shared" si="9"/>
        <v>320.62499999999994</v>
      </c>
      <c r="M1106" s="11">
        <v>0.44999999999999996</v>
      </c>
      <c r="O1106" s="16"/>
      <c r="P1106" s="17"/>
      <c r="Q1106" s="12"/>
      <c r="R1106" s="13"/>
    </row>
    <row r="1107" spans="1:18" ht="15.75" customHeight="1">
      <c r="A1107" s="1"/>
      <c r="B1107" s="6" t="s">
        <v>23</v>
      </c>
      <c r="C1107" s="6">
        <v>1197831</v>
      </c>
      <c r="D1107" s="7">
        <v>44288</v>
      </c>
      <c r="E1107" s="6" t="s">
        <v>24</v>
      </c>
      <c r="F1107" s="6" t="s">
        <v>57</v>
      </c>
      <c r="G1107" s="6" t="s">
        <v>58</v>
      </c>
      <c r="H1107" s="6" t="s">
        <v>20</v>
      </c>
      <c r="I1107" s="8">
        <v>0.20000000000000007</v>
      </c>
      <c r="J1107" s="9">
        <v>3750</v>
      </c>
      <c r="K1107" s="10">
        <f t="shared" si="8"/>
        <v>750.00000000000023</v>
      </c>
      <c r="L1107" s="10">
        <f t="shared" si="9"/>
        <v>412.50000000000017</v>
      </c>
      <c r="M1107" s="11">
        <v>0.55000000000000004</v>
      </c>
      <c r="O1107" s="16"/>
      <c r="P1107" s="17"/>
      <c r="Q1107" s="12"/>
      <c r="R1107" s="13"/>
    </row>
    <row r="1108" spans="1:18" ht="15.75" customHeight="1">
      <c r="A1108" s="1"/>
      <c r="B1108" s="6" t="s">
        <v>23</v>
      </c>
      <c r="C1108" s="6">
        <v>1197831</v>
      </c>
      <c r="D1108" s="7">
        <v>44288</v>
      </c>
      <c r="E1108" s="6" t="s">
        <v>24</v>
      </c>
      <c r="F1108" s="6" t="s">
        <v>57</v>
      </c>
      <c r="G1108" s="6" t="s">
        <v>58</v>
      </c>
      <c r="H1108" s="6" t="s">
        <v>21</v>
      </c>
      <c r="I1108" s="8">
        <v>0.25</v>
      </c>
      <c r="J1108" s="9">
        <v>2750</v>
      </c>
      <c r="K1108" s="10">
        <f t="shared" si="8"/>
        <v>687.5</v>
      </c>
      <c r="L1108" s="10">
        <f t="shared" si="9"/>
        <v>275</v>
      </c>
      <c r="M1108" s="11">
        <v>0.39999999999999997</v>
      </c>
      <c r="O1108" s="16"/>
      <c r="P1108" s="17"/>
      <c r="Q1108" s="12"/>
      <c r="R1108" s="13"/>
    </row>
    <row r="1109" spans="1:18" ht="15.75" customHeight="1">
      <c r="A1109" s="1"/>
      <c r="B1109" s="6" t="s">
        <v>23</v>
      </c>
      <c r="C1109" s="6">
        <v>1197831</v>
      </c>
      <c r="D1109" s="7">
        <v>44288</v>
      </c>
      <c r="E1109" s="6" t="s">
        <v>24</v>
      </c>
      <c r="F1109" s="6" t="s">
        <v>57</v>
      </c>
      <c r="G1109" s="6" t="s">
        <v>58</v>
      </c>
      <c r="H1109" s="6" t="s">
        <v>22</v>
      </c>
      <c r="I1109" s="8">
        <v>0.20000000000000007</v>
      </c>
      <c r="J1109" s="9">
        <v>5500</v>
      </c>
      <c r="K1109" s="10">
        <f t="shared" si="8"/>
        <v>1100.0000000000005</v>
      </c>
      <c r="L1109" s="10">
        <f t="shared" si="9"/>
        <v>660.00000000000034</v>
      </c>
      <c r="M1109" s="11">
        <v>0.60000000000000009</v>
      </c>
      <c r="O1109" s="16"/>
      <c r="P1109" s="17"/>
      <c r="Q1109" s="12"/>
      <c r="R1109" s="13"/>
    </row>
    <row r="1110" spans="1:18" ht="15.75" customHeight="1">
      <c r="A1110" s="1"/>
      <c r="B1110" s="6" t="s">
        <v>23</v>
      </c>
      <c r="C1110" s="6">
        <v>1197831</v>
      </c>
      <c r="D1110" s="7">
        <v>44318</v>
      </c>
      <c r="E1110" s="6" t="s">
        <v>24</v>
      </c>
      <c r="F1110" s="6" t="s">
        <v>57</v>
      </c>
      <c r="G1110" s="6" t="s">
        <v>58</v>
      </c>
      <c r="H1110" s="6" t="s">
        <v>17</v>
      </c>
      <c r="I1110" s="8">
        <v>9.9999999999999964E-2</v>
      </c>
      <c r="J1110" s="9">
        <v>7000</v>
      </c>
      <c r="K1110" s="10">
        <f t="shared" si="8"/>
        <v>699.99999999999977</v>
      </c>
      <c r="L1110" s="10">
        <f t="shared" si="9"/>
        <v>314.99999999999989</v>
      </c>
      <c r="M1110" s="11">
        <v>0.44999999999999996</v>
      </c>
      <c r="O1110" s="16"/>
      <c r="P1110" s="17"/>
      <c r="Q1110" s="12"/>
      <c r="R1110" s="13"/>
    </row>
    <row r="1111" spans="1:18" ht="15.75" customHeight="1">
      <c r="A1111" s="1"/>
      <c r="B1111" s="6" t="s">
        <v>23</v>
      </c>
      <c r="C1111" s="6">
        <v>1197831</v>
      </c>
      <c r="D1111" s="7">
        <v>44318</v>
      </c>
      <c r="E1111" s="6" t="s">
        <v>24</v>
      </c>
      <c r="F1111" s="6" t="s">
        <v>57</v>
      </c>
      <c r="G1111" s="6" t="s">
        <v>58</v>
      </c>
      <c r="H1111" s="6" t="s">
        <v>18</v>
      </c>
      <c r="I1111" s="8">
        <v>0.20000000000000007</v>
      </c>
      <c r="J1111" s="9">
        <v>7250</v>
      </c>
      <c r="K1111" s="10">
        <f t="shared" si="8"/>
        <v>1450.0000000000005</v>
      </c>
      <c r="L1111" s="10">
        <f t="shared" si="9"/>
        <v>652.50000000000011</v>
      </c>
      <c r="M1111" s="11">
        <v>0.44999999999999996</v>
      </c>
      <c r="O1111" s="16"/>
      <c r="P1111" s="17"/>
      <c r="Q1111" s="12"/>
      <c r="R1111" s="13"/>
    </row>
    <row r="1112" spans="1:18" ht="15.75" customHeight="1">
      <c r="A1112" s="1"/>
      <c r="B1112" s="6" t="s">
        <v>23</v>
      </c>
      <c r="C1112" s="6">
        <v>1197831</v>
      </c>
      <c r="D1112" s="7">
        <v>44318</v>
      </c>
      <c r="E1112" s="6" t="s">
        <v>24</v>
      </c>
      <c r="F1112" s="6" t="s">
        <v>57</v>
      </c>
      <c r="G1112" s="6" t="s">
        <v>58</v>
      </c>
      <c r="H1112" s="6" t="s">
        <v>19</v>
      </c>
      <c r="I1112" s="8">
        <v>0.14999999999999997</v>
      </c>
      <c r="J1112" s="9">
        <v>5750</v>
      </c>
      <c r="K1112" s="10">
        <f t="shared" si="8"/>
        <v>862.49999999999977</v>
      </c>
      <c r="L1112" s="10">
        <f t="shared" si="9"/>
        <v>388.12499999999989</v>
      </c>
      <c r="M1112" s="11">
        <v>0.44999999999999996</v>
      </c>
      <c r="O1112" s="16"/>
      <c r="P1112" s="17"/>
      <c r="Q1112" s="12"/>
      <c r="R1112" s="13"/>
    </row>
    <row r="1113" spans="1:18" ht="15.75" customHeight="1">
      <c r="A1113" s="1"/>
      <c r="B1113" s="6" t="s">
        <v>23</v>
      </c>
      <c r="C1113" s="6">
        <v>1197831</v>
      </c>
      <c r="D1113" s="7">
        <v>44318</v>
      </c>
      <c r="E1113" s="6" t="s">
        <v>24</v>
      </c>
      <c r="F1113" s="6" t="s">
        <v>57</v>
      </c>
      <c r="G1113" s="6" t="s">
        <v>58</v>
      </c>
      <c r="H1113" s="6" t="s">
        <v>20</v>
      </c>
      <c r="I1113" s="8">
        <v>0.35000000000000003</v>
      </c>
      <c r="J1113" s="9">
        <v>5000</v>
      </c>
      <c r="K1113" s="10">
        <f t="shared" si="8"/>
        <v>1750.0000000000002</v>
      </c>
      <c r="L1113" s="10">
        <f t="shared" si="9"/>
        <v>962.50000000000023</v>
      </c>
      <c r="M1113" s="11">
        <v>0.55000000000000004</v>
      </c>
      <c r="O1113" s="16"/>
      <c r="P1113" s="17"/>
      <c r="Q1113" s="12"/>
      <c r="R1113" s="13"/>
    </row>
    <row r="1114" spans="1:18" ht="15.75" customHeight="1">
      <c r="A1114" s="1"/>
      <c r="B1114" s="6" t="s">
        <v>23</v>
      </c>
      <c r="C1114" s="6">
        <v>1197831</v>
      </c>
      <c r="D1114" s="7">
        <v>44318</v>
      </c>
      <c r="E1114" s="6" t="s">
        <v>24</v>
      </c>
      <c r="F1114" s="6" t="s">
        <v>57</v>
      </c>
      <c r="G1114" s="6" t="s">
        <v>58</v>
      </c>
      <c r="H1114" s="6" t="s">
        <v>21</v>
      </c>
      <c r="I1114" s="8">
        <v>0.5</v>
      </c>
      <c r="J1114" s="9">
        <v>4000</v>
      </c>
      <c r="K1114" s="10">
        <f t="shared" si="8"/>
        <v>2000</v>
      </c>
      <c r="L1114" s="10">
        <f t="shared" si="9"/>
        <v>799.99999999999989</v>
      </c>
      <c r="M1114" s="11">
        <v>0.39999999999999997</v>
      </c>
      <c r="O1114" s="16"/>
      <c r="P1114" s="17"/>
      <c r="Q1114" s="12"/>
      <c r="R1114" s="13"/>
    </row>
    <row r="1115" spans="1:18" ht="15.75" customHeight="1">
      <c r="A1115" s="1"/>
      <c r="B1115" s="6" t="s">
        <v>23</v>
      </c>
      <c r="C1115" s="6">
        <v>1197831</v>
      </c>
      <c r="D1115" s="7">
        <v>44318</v>
      </c>
      <c r="E1115" s="6" t="s">
        <v>24</v>
      </c>
      <c r="F1115" s="6" t="s">
        <v>57</v>
      </c>
      <c r="G1115" s="6" t="s">
        <v>58</v>
      </c>
      <c r="H1115" s="6" t="s">
        <v>22</v>
      </c>
      <c r="I1115" s="8">
        <v>0.45</v>
      </c>
      <c r="J1115" s="9">
        <v>7500</v>
      </c>
      <c r="K1115" s="10">
        <f t="shared" si="8"/>
        <v>3375</v>
      </c>
      <c r="L1115" s="10">
        <f t="shared" si="9"/>
        <v>2025.0000000000002</v>
      </c>
      <c r="M1115" s="11">
        <v>0.60000000000000009</v>
      </c>
      <c r="O1115" s="16"/>
      <c r="P1115" s="17"/>
      <c r="Q1115" s="12"/>
      <c r="R1115" s="13"/>
    </row>
    <row r="1116" spans="1:18" ht="15.75" customHeight="1">
      <c r="A1116" s="1"/>
      <c r="B1116" s="6" t="s">
        <v>23</v>
      </c>
      <c r="C1116" s="6">
        <v>1197831</v>
      </c>
      <c r="D1116" s="7">
        <v>44348</v>
      </c>
      <c r="E1116" s="6" t="s">
        <v>24</v>
      </c>
      <c r="F1116" s="6" t="s">
        <v>57</v>
      </c>
      <c r="G1116" s="6" t="s">
        <v>58</v>
      </c>
      <c r="H1116" s="6" t="s">
        <v>17</v>
      </c>
      <c r="I1116" s="8">
        <v>0.45</v>
      </c>
      <c r="J1116" s="9">
        <v>7500</v>
      </c>
      <c r="K1116" s="10">
        <f t="shared" si="8"/>
        <v>3375</v>
      </c>
      <c r="L1116" s="10">
        <f t="shared" si="9"/>
        <v>1518.7499999999998</v>
      </c>
      <c r="M1116" s="11">
        <v>0.44999999999999996</v>
      </c>
      <c r="O1116" s="16"/>
      <c r="P1116" s="17"/>
      <c r="Q1116" s="12"/>
      <c r="R1116" s="13"/>
    </row>
    <row r="1117" spans="1:18" ht="15.75" customHeight="1">
      <c r="A1117" s="1"/>
      <c r="B1117" s="6" t="s">
        <v>23</v>
      </c>
      <c r="C1117" s="6">
        <v>1197831</v>
      </c>
      <c r="D1117" s="7">
        <v>44348</v>
      </c>
      <c r="E1117" s="6" t="s">
        <v>24</v>
      </c>
      <c r="F1117" s="6" t="s">
        <v>57</v>
      </c>
      <c r="G1117" s="6" t="s">
        <v>58</v>
      </c>
      <c r="H1117" s="6" t="s">
        <v>18</v>
      </c>
      <c r="I1117" s="8">
        <v>0.5</v>
      </c>
      <c r="J1117" s="9">
        <v>7500</v>
      </c>
      <c r="K1117" s="10">
        <f t="shared" si="8"/>
        <v>3750</v>
      </c>
      <c r="L1117" s="10">
        <f t="shared" si="9"/>
        <v>1687.4999999999998</v>
      </c>
      <c r="M1117" s="11">
        <v>0.44999999999999996</v>
      </c>
      <c r="O1117" s="16"/>
      <c r="P1117" s="17"/>
      <c r="Q1117" s="12"/>
      <c r="R1117" s="13"/>
    </row>
    <row r="1118" spans="1:18" ht="15.75" customHeight="1">
      <c r="A1118" s="1"/>
      <c r="B1118" s="6" t="s">
        <v>23</v>
      </c>
      <c r="C1118" s="6">
        <v>1197831</v>
      </c>
      <c r="D1118" s="7">
        <v>44348</v>
      </c>
      <c r="E1118" s="6" t="s">
        <v>24</v>
      </c>
      <c r="F1118" s="6" t="s">
        <v>57</v>
      </c>
      <c r="G1118" s="6" t="s">
        <v>58</v>
      </c>
      <c r="H1118" s="6" t="s">
        <v>19</v>
      </c>
      <c r="I1118" s="8">
        <v>0.45</v>
      </c>
      <c r="J1118" s="9">
        <v>6500</v>
      </c>
      <c r="K1118" s="10">
        <f t="shared" si="8"/>
        <v>2925</v>
      </c>
      <c r="L1118" s="10">
        <f t="shared" si="9"/>
        <v>1316.2499999999998</v>
      </c>
      <c r="M1118" s="11">
        <v>0.44999999999999996</v>
      </c>
      <c r="O1118" s="16"/>
      <c r="P1118" s="17"/>
      <c r="Q1118" s="12"/>
      <c r="R1118" s="13"/>
    </row>
    <row r="1119" spans="1:18" ht="15.75" customHeight="1">
      <c r="A1119" s="1"/>
      <c r="B1119" s="6" t="s">
        <v>23</v>
      </c>
      <c r="C1119" s="6">
        <v>1197831</v>
      </c>
      <c r="D1119" s="7">
        <v>44348</v>
      </c>
      <c r="E1119" s="6" t="s">
        <v>24</v>
      </c>
      <c r="F1119" s="6" t="s">
        <v>57</v>
      </c>
      <c r="G1119" s="6" t="s">
        <v>58</v>
      </c>
      <c r="H1119" s="6" t="s">
        <v>20</v>
      </c>
      <c r="I1119" s="8">
        <v>0.45</v>
      </c>
      <c r="J1119" s="9">
        <v>6000</v>
      </c>
      <c r="K1119" s="10">
        <f t="shared" si="8"/>
        <v>2700</v>
      </c>
      <c r="L1119" s="10">
        <f t="shared" si="9"/>
        <v>1485.0000000000002</v>
      </c>
      <c r="M1119" s="11">
        <v>0.55000000000000004</v>
      </c>
      <c r="O1119" s="16"/>
      <c r="P1119" s="17"/>
      <c r="Q1119" s="12"/>
      <c r="R1119" s="13"/>
    </row>
    <row r="1120" spans="1:18" ht="15.75" customHeight="1">
      <c r="A1120" s="1"/>
      <c r="B1120" s="6" t="s">
        <v>23</v>
      </c>
      <c r="C1120" s="6">
        <v>1197831</v>
      </c>
      <c r="D1120" s="7">
        <v>44348</v>
      </c>
      <c r="E1120" s="6" t="s">
        <v>24</v>
      </c>
      <c r="F1120" s="6" t="s">
        <v>57</v>
      </c>
      <c r="G1120" s="6" t="s">
        <v>58</v>
      </c>
      <c r="H1120" s="6" t="s">
        <v>21</v>
      </c>
      <c r="I1120" s="8">
        <v>0.5</v>
      </c>
      <c r="J1120" s="9">
        <v>5000</v>
      </c>
      <c r="K1120" s="10">
        <f t="shared" si="8"/>
        <v>2500</v>
      </c>
      <c r="L1120" s="10">
        <f t="shared" si="9"/>
        <v>999.99999999999989</v>
      </c>
      <c r="M1120" s="11">
        <v>0.39999999999999997</v>
      </c>
      <c r="O1120" s="16"/>
      <c r="P1120" s="17"/>
      <c r="Q1120" s="12"/>
      <c r="R1120" s="13"/>
    </row>
    <row r="1121" spans="1:18" ht="15.75" customHeight="1">
      <c r="A1121" s="1"/>
      <c r="B1121" s="6" t="s">
        <v>23</v>
      </c>
      <c r="C1121" s="6">
        <v>1197831</v>
      </c>
      <c r="D1121" s="7">
        <v>44348</v>
      </c>
      <c r="E1121" s="6" t="s">
        <v>24</v>
      </c>
      <c r="F1121" s="6" t="s">
        <v>57</v>
      </c>
      <c r="G1121" s="6" t="s">
        <v>58</v>
      </c>
      <c r="H1121" s="6" t="s">
        <v>22</v>
      </c>
      <c r="I1121" s="8">
        <v>0.55000000000000004</v>
      </c>
      <c r="J1121" s="9">
        <v>8750</v>
      </c>
      <c r="K1121" s="10">
        <f t="shared" si="8"/>
        <v>4812.5</v>
      </c>
      <c r="L1121" s="10">
        <f t="shared" si="9"/>
        <v>2887.5000000000005</v>
      </c>
      <c r="M1121" s="11">
        <v>0.60000000000000009</v>
      </c>
      <c r="O1121" s="16"/>
      <c r="P1121" s="17"/>
      <c r="Q1121" s="12"/>
      <c r="R1121" s="13"/>
    </row>
    <row r="1122" spans="1:18" ht="15.75" customHeight="1">
      <c r="A1122" s="1"/>
      <c r="B1122" s="6" t="s">
        <v>23</v>
      </c>
      <c r="C1122" s="6">
        <v>1197831</v>
      </c>
      <c r="D1122" s="7">
        <v>44380</v>
      </c>
      <c r="E1122" s="6" t="s">
        <v>24</v>
      </c>
      <c r="F1122" s="6" t="s">
        <v>57</v>
      </c>
      <c r="G1122" s="6" t="s">
        <v>58</v>
      </c>
      <c r="H1122" s="6" t="s">
        <v>17</v>
      </c>
      <c r="I1122" s="8">
        <v>0.45</v>
      </c>
      <c r="J1122" s="9">
        <v>8250</v>
      </c>
      <c r="K1122" s="10">
        <f t="shared" si="8"/>
        <v>3712.5</v>
      </c>
      <c r="L1122" s="10">
        <f t="shared" si="9"/>
        <v>1856.2499999999998</v>
      </c>
      <c r="M1122" s="11">
        <v>0.49999999999999994</v>
      </c>
      <c r="O1122" s="16"/>
      <c r="P1122" s="17"/>
      <c r="Q1122" s="12"/>
      <c r="R1122" s="13"/>
    </row>
    <row r="1123" spans="1:18" ht="15.75" customHeight="1">
      <c r="A1123" s="1"/>
      <c r="B1123" s="6" t="s">
        <v>23</v>
      </c>
      <c r="C1123" s="6">
        <v>1197831</v>
      </c>
      <c r="D1123" s="7">
        <v>44380</v>
      </c>
      <c r="E1123" s="6" t="s">
        <v>24</v>
      </c>
      <c r="F1123" s="6" t="s">
        <v>57</v>
      </c>
      <c r="G1123" s="6" t="s">
        <v>58</v>
      </c>
      <c r="H1123" s="6" t="s">
        <v>18</v>
      </c>
      <c r="I1123" s="8">
        <v>0.5</v>
      </c>
      <c r="J1123" s="9">
        <v>8250</v>
      </c>
      <c r="K1123" s="10">
        <f t="shared" si="8"/>
        <v>4125</v>
      </c>
      <c r="L1123" s="10">
        <f t="shared" si="9"/>
        <v>2062.4999999999995</v>
      </c>
      <c r="M1123" s="11">
        <v>0.49999999999999994</v>
      </c>
      <c r="O1123" s="16"/>
      <c r="P1123" s="17"/>
      <c r="Q1123" s="12"/>
      <c r="R1123" s="13"/>
    </row>
    <row r="1124" spans="1:18" ht="15.75" customHeight="1">
      <c r="A1124" s="1"/>
      <c r="B1124" s="6" t="s">
        <v>23</v>
      </c>
      <c r="C1124" s="6">
        <v>1197831</v>
      </c>
      <c r="D1124" s="7">
        <v>44380</v>
      </c>
      <c r="E1124" s="6" t="s">
        <v>24</v>
      </c>
      <c r="F1124" s="6" t="s">
        <v>57</v>
      </c>
      <c r="G1124" s="6" t="s">
        <v>58</v>
      </c>
      <c r="H1124" s="6" t="s">
        <v>19</v>
      </c>
      <c r="I1124" s="8">
        <v>0.45</v>
      </c>
      <c r="J1124" s="9">
        <v>9750</v>
      </c>
      <c r="K1124" s="10">
        <f t="shared" si="8"/>
        <v>4387.5</v>
      </c>
      <c r="L1124" s="10">
        <f t="shared" si="9"/>
        <v>2193.7499999999995</v>
      </c>
      <c r="M1124" s="11">
        <v>0.49999999999999994</v>
      </c>
      <c r="O1124" s="16"/>
      <c r="P1124" s="17"/>
      <c r="Q1124" s="12"/>
      <c r="R1124" s="13"/>
    </row>
    <row r="1125" spans="1:18" ht="15.75" customHeight="1">
      <c r="A1125" s="1"/>
      <c r="B1125" s="6" t="s">
        <v>23</v>
      </c>
      <c r="C1125" s="6">
        <v>1197831</v>
      </c>
      <c r="D1125" s="7">
        <v>44380</v>
      </c>
      <c r="E1125" s="6" t="s">
        <v>24</v>
      </c>
      <c r="F1125" s="6" t="s">
        <v>57</v>
      </c>
      <c r="G1125" s="6" t="s">
        <v>58</v>
      </c>
      <c r="H1125" s="6" t="s">
        <v>20</v>
      </c>
      <c r="I1125" s="8">
        <v>0.45</v>
      </c>
      <c r="J1125" s="9">
        <v>5750</v>
      </c>
      <c r="K1125" s="10">
        <f t="shared" si="8"/>
        <v>2587.5</v>
      </c>
      <c r="L1125" s="10">
        <f t="shared" si="9"/>
        <v>1552.5000000000002</v>
      </c>
      <c r="M1125" s="11">
        <v>0.60000000000000009</v>
      </c>
      <c r="O1125" s="16"/>
      <c r="P1125" s="17"/>
      <c r="Q1125" s="12"/>
      <c r="R1125" s="13"/>
    </row>
    <row r="1126" spans="1:18" ht="15.75" customHeight="1">
      <c r="A1126" s="1"/>
      <c r="B1126" s="6" t="s">
        <v>23</v>
      </c>
      <c r="C1126" s="6">
        <v>1197831</v>
      </c>
      <c r="D1126" s="7">
        <v>44380</v>
      </c>
      <c r="E1126" s="6" t="s">
        <v>24</v>
      </c>
      <c r="F1126" s="6" t="s">
        <v>57</v>
      </c>
      <c r="G1126" s="6" t="s">
        <v>58</v>
      </c>
      <c r="H1126" s="6" t="s">
        <v>21</v>
      </c>
      <c r="I1126" s="8">
        <v>0.5</v>
      </c>
      <c r="J1126" s="9">
        <v>5250</v>
      </c>
      <c r="K1126" s="10">
        <f t="shared" si="8"/>
        <v>2625</v>
      </c>
      <c r="L1126" s="10">
        <f t="shared" si="9"/>
        <v>1181.2499999999998</v>
      </c>
      <c r="M1126" s="11">
        <v>0.44999999999999996</v>
      </c>
      <c r="O1126" s="16"/>
      <c r="P1126" s="17"/>
      <c r="Q1126" s="12"/>
      <c r="R1126" s="13"/>
    </row>
    <row r="1127" spans="1:18" ht="15.75" customHeight="1">
      <c r="A1127" s="1"/>
      <c r="B1127" s="6" t="s">
        <v>23</v>
      </c>
      <c r="C1127" s="6">
        <v>1197831</v>
      </c>
      <c r="D1127" s="7">
        <v>44380</v>
      </c>
      <c r="E1127" s="6" t="s">
        <v>24</v>
      </c>
      <c r="F1127" s="6" t="s">
        <v>57</v>
      </c>
      <c r="G1127" s="6" t="s">
        <v>58</v>
      </c>
      <c r="H1127" s="6" t="s">
        <v>22</v>
      </c>
      <c r="I1127" s="8">
        <v>0.6</v>
      </c>
      <c r="J1127" s="9">
        <v>8000</v>
      </c>
      <c r="K1127" s="10">
        <f t="shared" si="8"/>
        <v>4800</v>
      </c>
      <c r="L1127" s="10">
        <f t="shared" si="9"/>
        <v>3120.0000000000005</v>
      </c>
      <c r="M1127" s="11">
        <v>0.65000000000000013</v>
      </c>
      <c r="O1127" s="16"/>
      <c r="P1127" s="17"/>
      <c r="Q1127" s="12"/>
      <c r="R1127" s="13"/>
    </row>
    <row r="1128" spans="1:18" ht="15.75" customHeight="1">
      <c r="A1128" s="1"/>
      <c r="B1128" s="6" t="s">
        <v>23</v>
      </c>
      <c r="C1128" s="6">
        <v>1197831</v>
      </c>
      <c r="D1128" s="7">
        <v>44413</v>
      </c>
      <c r="E1128" s="6" t="s">
        <v>24</v>
      </c>
      <c r="F1128" s="6" t="s">
        <v>57</v>
      </c>
      <c r="G1128" s="6" t="s">
        <v>58</v>
      </c>
      <c r="H1128" s="6" t="s">
        <v>17</v>
      </c>
      <c r="I1128" s="8">
        <v>0.4</v>
      </c>
      <c r="J1128" s="9">
        <v>7500</v>
      </c>
      <c r="K1128" s="10">
        <f t="shared" si="8"/>
        <v>3000</v>
      </c>
      <c r="L1128" s="10">
        <f t="shared" si="9"/>
        <v>1499.9999999999998</v>
      </c>
      <c r="M1128" s="11">
        <v>0.49999999999999994</v>
      </c>
      <c r="O1128" s="16"/>
      <c r="P1128" s="17"/>
      <c r="Q1128" s="12"/>
      <c r="R1128" s="13"/>
    </row>
    <row r="1129" spans="1:18" ht="15.75" customHeight="1">
      <c r="A1129" s="1"/>
      <c r="B1129" s="6" t="s">
        <v>23</v>
      </c>
      <c r="C1129" s="6">
        <v>1197831</v>
      </c>
      <c r="D1129" s="7">
        <v>44413</v>
      </c>
      <c r="E1129" s="6" t="s">
        <v>24</v>
      </c>
      <c r="F1129" s="6" t="s">
        <v>57</v>
      </c>
      <c r="G1129" s="6" t="s">
        <v>58</v>
      </c>
      <c r="H1129" s="6" t="s">
        <v>18</v>
      </c>
      <c r="I1129" s="8">
        <v>0.55000000000000004</v>
      </c>
      <c r="J1129" s="9">
        <v>7500</v>
      </c>
      <c r="K1129" s="10">
        <f t="shared" si="8"/>
        <v>4125</v>
      </c>
      <c r="L1129" s="10">
        <f t="shared" si="9"/>
        <v>2062.4999999999995</v>
      </c>
      <c r="M1129" s="11">
        <v>0.49999999999999994</v>
      </c>
      <c r="O1129" s="16"/>
      <c r="P1129" s="17"/>
      <c r="Q1129" s="12"/>
      <c r="R1129" s="13"/>
    </row>
    <row r="1130" spans="1:18" ht="15.75" customHeight="1">
      <c r="A1130" s="1"/>
      <c r="B1130" s="6" t="s">
        <v>23</v>
      </c>
      <c r="C1130" s="6">
        <v>1197831</v>
      </c>
      <c r="D1130" s="7">
        <v>44413</v>
      </c>
      <c r="E1130" s="6" t="s">
        <v>24</v>
      </c>
      <c r="F1130" s="6" t="s">
        <v>57</v>
      </c>
      <c r="G1130" s="6" t="s">
        <v>58</v>
      </c>
      <c r="H1130" s="6" t="s">
        <v>19</v>
      </c>
      <c r="I1130" s="8">
        <v>0.55000000000000004</v>
      </c>
      <c r="J1130" s="9">
        <v>9250</v>
      </c>
      <c r="K1130" s="10">
        <f t="shared" si="8"/>
        <v>5087.5</v>
      </c>
      <c r="L1130" s="10">
        <f t="shared" si="9"/>
        <v>2543.7499999999995</v>
      </c>
      <c r="M1130" s="11">
        <v>0.49999999999999994</v>
      </c>
      <c r="O1130" s="16"/>
      <c r="P1130" s="17"/>
      <c r="Q1130" s="12"/>
      <c r="R1130" s="13"/>
    </row>
    <row r="1131" spans="1:18" ht="15.75" customHeight="1">
      <c r="A1131" s="1"/>
      <c r="B1131" s="6" t="s">
        <v>23</v>
      </c>
      <c r="C1131" s="6">
        <v>1197831</v>
      </c>
      <c r="D1131" s="7">
        <v>44413</v>
      </c>
      <c r="E1131" s="6" t="s">
        <v>24</v>
      </c>
      <c r="F1131" s="6" t="s">
        <v>57</v>
      </c>
      <c r="G1131" s="6" t="s">
        <v>58</v>
      </c>
      <c r="H1131" s="6" t="s">
        <v>20</v>
      </c>
      <c r="I1131" s="8">
        <v>0.5</v>
      </c>
      <c r="J1131" s="9">
        <v>4250</v>
      </c>
      <c r="K1131" s="10">
        <f t="shared" si="8"/>
        <v>2125</v>
      </c>
      <c r="L1131" s="10">
        <f t="shared" si="9"/>
        <v>1275.0000000000002</v>
      </c>
      <c r="M1131" s="11">
        <v>0.60000000000000009</v>
      </c>
      <c r="O1131" s="16"/>
      <c r="P1131" s="17"/>
      <c r="Q1131" s="12"/>
      <c r="R1131" s="13"/>
    </row>
    <row r="1132" spans="1:18" ht="15.75" customHeight="1">
      <c r="A1132" s="1"/>
      <c r="B1132" s="6" t="s">
        <v>23</v>
      </c>
      <c r="C1132" s="6">
        <v>1197831</v>
      </c>
      <c r="D1132" s="7">
        <v>44413</v>
      </c>
      <c r="E1132" s="6" t="s">
        <v>24</v>
      </c>
      <c r="F1132" s="6" t="s">
        <v>57</v>
      </c>
      <c r="G1132" s="6" t="s">
        <v>58</v>
      </c>
      <c r="H1132" s="6" t="s">
        <v>21</v>
      </c>
      <c r="I1132" s="8">
        <v>0.55000000000000004</v>
      </c>
      <c r="J1132" s="9">
        <v>4250</v>
      </c>
      <c r="K1132" s="10">
        <f t="shared" si="8"/>
        <v>2337.5</v>
      </c>
      <c r="L1132" s="10">
        <f t="shared" si="9"/>
        <v>1051.875</v>
      </c>
      <c r="M1132" s="11">
        <v>0.44999999999999996</v>
      </c>
      <c r="O1132" s="16"/>
      <c r="P1132" s="17"/>
      <c r="Q1132" s="12"/>
      <c r="R1132" s="13"/>
    </row>
    <row r="1133" spans="1:18" ht="15.75" customHeight="1">
      <c r="A1133" s="1"/>
      <c r="B1133" s="6" t="s">
        <v>23</v>
      </c>
      <c r="C1133" s="6">
        <v>1197831</v>
      </c>
      <c r="D1133" s="7">
        <v>44413</v>
      </c>
      <c r="E1133" s="6" t="s">
        <v>24</v>
      </c>
      <c r="F1133" s="6" t="s">
        <v>57</v>
      </c>
      <c r="G1133" s="6" t="s">
        <v>58</v>
      </c>
      <c r="H1133" s="6" t="s">
        <v>22</v>
      </c>
      <c r="I1133" s="8">
        <v>0.6</v>
      </c>
      <c r="J1133" s="9">
        <v>6750</v>
      </c>
      <c r="K1133" s="10">
        <f t="shared" si="8"/>
        <v>4050</v>
      </c>
      <c r="L1133" s="10">
        <f t="shared" si="9"/>
        <v>2632.5000000000005</v>
      </c>
      <c r="M1133" s="11">
        <v>0.65000000000000013</v>
      </c>
      <c r="O1133" s="16"/>
      <c r="P1133" s="17"/>
      <c r="Q1133" s="12"/>
      <c r="R1133" s="13"/>
    </row>
    <row r="1134" spans="1:18" ht="15.75" customHeight="1">
      <c r="A1134" s="1"/>
      <c r="B1134" s="6" t="s">
        <v>23</v>
      </c>
      <c r="C1134" s="6">
        <v>1197831</v>
      </c>
      <c r="D1134" s="7">
        <v>44441</v>
      </c>
      <c r="E1134" s="6" t="s">
        <v>24</v>
      </c>
      <c r="F1134" s="6" t="s">
        <v>57</v>
      </c>
      <c r="G1134" s="6" t="s">
        <v>58</v>
      </c>
      <c r="H1134" s="6" t="s">
        <v>17</v>
      </c>
      <c r="I1134" s="8">
        <v>0.55000000000000004</v>
      </c>
      <c r="J1134" s="9">
        <v>6250</v>
      </c>
      <c r="K1134" s="10">
        <f t="shared" si="8"/>
        <v>3437.5000000000005</v>
      </c>
      <c r="L1134" s="10">
        <f t="shared" si="9"/>
        <v>1718.75</v>
      </c>
      <c r="M1134" s="11">
        <v>0.49999999999999994</v>
      </c>
      <c r="O1134" s="16"/>
      <c r="P1134" s="17"/>
      <c r="Q1134" s="12"/>
      <c r="R1134" s="13"/>
    </row>
    <row r="1135" spans="1:18" ht="15.75" customHeight="1">
      <c r="A1135" s="1"/>
      <c r="B1135" s="6" t="s">
        <v>23</v>
      </c>
      <c r="C1135" s="6">
        <v>1197831</v>
      </c>
      <c r="D1135" s="7">
        <v>44441</v>
      </c>
      <c r="E1135" s="6" t="s">
        <v>24</v>
      </c>
      <c r="F1135" s="6" t="s">
        <v>57</v>
      </c>
      <c r="G1135" s="6" t="s">
        <v>58</v>
      </c>
      <c r="H1135" s="6" t="s">
        <v>18</v>
      </c>
      <c r="I1135" s="8">
        <v>0.55000000000000004</v>
      </c>
      <c r="J1135" s="9">
        <v>5750</v>
      </c>
      <c r="K1135" s="10">
        <f t="shared" si="8"/>
        <v>3162.5000000000005</v>
      </c>
      <c r="L1135" s="10">
        <f t="shared" si="9"/>
        <v>1581.25</v>
      </c>
      <c r="M1135" s="11">
        <v>0.49999999999999994</v>
      </c>
      <c r="O1135" s="16"/>
      <c r="P1135" s="17"/>
      <c r="Q1135" s="12"/>
      <c r="R1135" s="13"/>
    </row>
    <row r="1136" spans="1:18" ht="15.75" customHeight="1">
      <c r="A1136" s="1"/>
      <c r="B1136" s="6" t="s">
        <v>23</v>
      </c>
      <c r="C1136" s="6">
        <v>1197831</v>
      </c>
      <c r="D1136" s="7">
        <v>44441</v>
      </c>
      <c r="E1136" s="6" t="s">
        <v>24</v>
      </c>
      <c r="F1136" s="6" t="s">
        <v>57</v>
      </c>
      <c r="G1136" s="6" t="s">
        <v>58</v>
      </c>
      <c r="H1136" s="6" t="s">
        <v>19</v>
      </c>
      <c r="I1136" s="8">
        <v>0.6</v>
      </c>
      <c r="J1136" s="9">
        <v>6250</v>
      </c>
      <c r="K1136" s="10">
        <f t="shared" si="8"/>
        <v>3750</v>
      </c>
      <c r="L1136" s="10">
        <f t="shared" si="9"/>
        <v>1874.9999999999998</v>
      </c>
      <c r="M1136" s="11">
        <v>0.49999999999999994</v>
      </c>
      <c r="O1136" s="16"/>
      <c r="P1136" s="17"/>
      <c r="Q1136" s="12"/>
      <c r="R1136" s="13"/>
    </row>
    <row r="1137" spans="1:18" ht="15.75" customHeight="1">
      <c r="A1137" s="1"/>
      <c r="B1137" s="6" t="s">
        <v>23</v>
      </c>
      <c r="C1137" s="6">
        <v>1197831</v>
      </c>
      <c r="D1137" s="7">
        <v>44441</v>
      </c>
      <c r="E1137" s="6" t="s">
        <v>24</v>
      </c>
      <c r="F1137" s="6" t="s">
        <v>57</v>
      </c>
      <c r="G1137" s="6" t="s">
        <v>58</v>
      </c>
      <c r="H1137" s="6" t="s">
        <v>20</v>
      </c>
      <c r="I1137" s="8">
        <v>0.6</v>
      </c>
      <c r="J1137" s="9">
        <v>3500</v>
      </c>
      <c r="K1137" s="10">
        <f t="shared" si="8"/>
        <v>2100</v>
      </c>
      <c r="L1137" s="10">
        <f t="shared" si="9"/>
        <v>1260.0000000000002</v>
      </c>
      <c r="M1137" s="11">
        <v>0.60000000000000009</v>
      </c>
      <c r="O1137" s="16"/>
      <c r="P1137" s="17"/>
      <c r="Q1137" s="12"/>
      <c r="R1137" s="13"/>
    </row>
    <row r="1138" spans="1:18" ht="15.75" customHeight="1">
      <c r="A1138" s="1"/>
      <c r="B1138" s="6" t="s">
        <v>23</v>
      </c>
      <c r="C1138" s="6">
        <v>1197831</v>
      </c>
      <c r="D1138" s="7">
        <v>44441</v>
      </c>
      <c r="E1138" s="6" t="s">
        <v>24</v>
      </c>
      <c r="F1138" s="6" t="s">
        <v>57</v>
      </c>
      <c r="G1138" s="6" t="s">
        <v>58</v>
      </c>
      <c r="H1138" s="6" t="s">
        <v>21</v>
      </c>
      <c r="I1138" s="8">
        <v>0.45</v>
      </c>
      <c r="J1138" s="9">
        <v>3500</v>
      </c>
      <c r="K1138" s="10">
        <f t="shared" si="8"/>
        <v>1575</v>
      </c>
      <c r="L1138" s="10">
        <f t="shared" si="9"/>
        <v>708.74999999999989</v>
      </c>
      <c r="M1138" s="11">
        <v>0.44999999999999996</v>
      </c>
      <c r="O1138" s="16"/>
      <c r="P1138" s="17"/>
      <c r="Q1138" s="12"/>
      <c r="R1138" s="13"/>
    </row>
    <row r="1139" spans="1:18" ht="15.75" customHeight="1">
      <c r="A1139" s="1"/>
      <c r="B1139" s="6" t="s">
        <v>23</v>
      </c>
      <c r="C1139" s="6">
        <v>1197831</v>
      </c>
      <c r="D1139" s="7">
        <v>44441</v>
      </c>
      <c r="E1139" s="6" t="s">
        <v>24</v>
      </c>
      <c r="F1139" s="6" t="s">
        <v>57</v>
      </c>
      <c r="G1139" s="6" t="s">
        <v>58</v>
      </c>
      <c r="H1139" s="6" t="s">
        <v>22</v>
      </c>
      <c r="I1139" s="8">
        <v>0.4</v>
      </c>
      <c r="J1139" s="9">
        <v>5750</v>
      </c>
      <c r="K1139" s="10">
        <f t="shared" si="8"/>
        <v>2300</v>
      </c>
      <c r="L1139" s="10">
        <f t="shared" si="9"/>
        <v>1495.0000000000002</v>
      </c>
      <c r="M1139" s="11">
        <v>0.65000000000000013</v>
      </c>
      <c r="O1139" s="16"/>
      <c r="P1139" s="17"/>
      <c r="Q1139" s="12"/>
      <c r="R1139" s="13"/>
    </row>
    <row r="1140" spans="1:18" ht="15.75" customHeight="1">
      <c r="A1140" s="1"/>
      <c r="B1140" s="6" t="s">
        <v>23</v>
      </c>
      <c r="C1140" s="6">
        <v>1197831</v>
      </c>
      <c r="D1140" s="7">
        <v>44470</v>
      </c>
      <c r="E1140" s="6" t="s">
        <v>24</v>
      </c>
      <c r="F1140" s="6" t="s">
        <v>57</v>
      </c>
      <c r="G1140" s="6" t="s">
        <v>58</v>
      </c>
      <c r="H1140" s="6" t="s">
        <v>17</v>
      </c>
      <c r="I1140" s="8">
        <v>0.30000000000000004</v>
      </c>
      <c r="J1140" s="9">
        <v>5250</v>
      </c>
      <c r="K1140" s="10">
        <f t="shared" si="8"/>
        <v>1575.0000000000002</v>
      </c>
      <c r="L1140" s="10">
        <f t="shared" si="9"/>
        <v>787.5</v>
      </c>
      <c r="M1140" s="11">
        <v>0.49999999999999994</v>
      </c>
      <c r="O1140" s="16"/>
      <c r="P1140" s="17"/>
      <c r="Q1140" s="12"/>
      <c r="R1140" s="13"/>
    </row>
    <row r="1141" spans="1:18" ht="15.75" customHeight="1">
      <c r="A1141" s="1"/>
      <c r="B1141" s="6" t="s">
        <v>23</v>
      </c>
      <c r="C1141" s="6">
        <v>1197831</v>
      </c>
      <c r="D1141" s="7">
        <v>44470</v>
      </c>
      <c r="E1141" s="6" t="s">
        <v>24</v>
      </c>
      <c r="F1141" s="6" t="s">
        <v>57</v>
      </c>
      <c r="G1141" s="6" t="s">
        <v>58</v>
      </c>
      <c r="H1141" s="6" t="s">
        <v>18</v>
      </c>
      <c r="I1141" s="8">
        <v>0.30000000000000004</v>
      </c>
      <c r="J1141" s="9">
        <v>5250</v>
      </c>
      <c r="K1141" s="10">
        <f t="shared" si="8"/>
        <v>1575.0000000000002</v>
      </c>
      <c r="L1141" s="10">
        <f t="shared" si="9"/>
        <v>787.5</v>
      </c>
      <c r="M1141" s="11">
        <v>0.49999999999999994</v>
      </c>
      <c r="O1141" s="16"/>
      <c r="P1141" s="17"/>
      <c r="Q1141" s="12"/>
      <c r="R1141" s="13"/>
    </row>
    <row r="1142" spans="1:18" ht="15.75" customHeight="1">
      <c r="A1142" s="1"/>
      <c r="B1142" s="6" t="s">
        <v>23</v>
      </c>
      <c r="C1142" s="6">
        <v>1197831</v>
      </c>
      <c r="D1142" s="7">
        <v>44470</v>
      </c>
      <c r="E1142" s="6" t="s">
        <v>24</v>
      </c>
      <c r="F1142" s="6" t="s">
        <v>57</v>
      </c>
      <c r="G1142" s="6" t="s">
        <v>58</v>
      </c>
      <c r="H1142" s="6" t="s">
        <v>19</v>
      </c>
      <c r="I1142" s="8">
        <v>0.35000000000000003</v>
      </c>
      <c r="J1142" s="9">
        <v>4750</v>
      </c>
      <c r="K1142" s="10">
        <f t="shared" si="8"/>
        <v>1662.5000000000002</v>
      </c>
      <c r="L1142" s="10">
        <f t="shared" si="9"/>
        <v>831.25</v>
      </c>
      <c r="M1142" s="11">
        <v>0.49999999999999994</v>
      </c>
      <c r="O1142" s="16"/>
      <c r="P1142" s="17"/>
      <c r="Q1142" s="12"/>
      <c r="R1142" s="13"/>
    </row>
    <row r="1143" spans="1:18" ht="15.75" customHeight="1">
      <c r="A1143" s="1"/>
      <c r="B1143" s="6" t="s">
        <v>23</v>
      </c>
      <c r="C1143" s="6">
        <v>1197831</v>
      </c>
      <c r="D1143" s="7">
        <v>44470</v>
      </c>
      <c r="E1143" s="6" t="s">
        <v>24</v>
      </c>
      <c r="F1143" s="6" t="s">
        <v>57</v>
      </c>
      <c r="G1143" s="6" t="s">
        <v>58</v>
      </c>
      <c r="H1143" s="6" t="s">
        <v>20</v>
      </c>
      <c r="I1143" s="8">
        <v>0.35000000000000003</v>
      </c>
      <c r="J1143" s="9">
        <v>3250</v>
      </c>
      <c r="K1143" s="10">
        <f t="shared" si="8"/>
        <v>1137.5</v>
      </c>
      <c r="L1143" s="10">
        <f t="shared" si="9"/>
        <v>682.50000000000011</v>
      </c>
      <c r="M1143" s="11">
        <v>0.60000000000000009</v>
      </c>
      <c r="O1143" s="16"/>
      <c r="P1143" s="17"/>
      <c r="Q1143" s="12"/>
      <c r="R1143" s="13"/>
    </row>
    <row r="1144" spans="1:18" ht="15.75" customHeight="1">
      <c r="A1144" s="1"/>
      <c r="B1144" s="6" t="s">
        <v>23</v>
      </c>
      <c r="C1144" s="6">
        <v>1197831</v>
      </c>
      <c r="D1144" s="7">
        <v>44470</v>
      </c>
      <c r="E1144" s="6" t="s">
        <v>24</v>
      </c>
      <c r="F1144" s="6" t="s">
        <v>57</v>
      </c>
      <c r="G1144" s="6" t="s">
        <v>58</v>
      </c>
      <c r="H1144" s="6" t="s">
        <v>21</v>
      </c>
      <c r="I1144" s="8">
        <v>0.30000000000000004</v>
      </c>
      <c r="J1144" s="9">
        <v>3000</v>
      </c>
      <c r="K1144" s="10">
        <f t="shared" si="8"/>
        <v>900.00000000000011</v>
      </c>
      <c r="L1144" s="10">
        <f t="shared" si="9"/>
        <v>405</v>
      </c>
      <c r="M1144" s="11">
        <v>0.44999999999999996</v>
      </c>
      <c r="O1144" s="16"/>
      <c r="P1144" s="17"/>
      <c r="Q1144" s="12"/>
      <c r="R1144" s="13"/>
    </row>
    <row r="1145" spans="1:18" ht="15.75" customHeight="1">
      <c r="A1145" s="1"/>
      <c r="B1145" s="6" t="s">
        <v>23</v>
      </c>
      <c r="C1145" s="6">
        <v>1197831</v>
      </c>
      <c r="D1145" s="7">
        <v>44470</v>
      </c>
      <c r="E1145" s="6" t="s">
        <v>24</v>
      </c>
      <c r="F1145" s="6" t="s">
        <v>57</v>
      </c>
      <c r="G1145" s="6" t="s">
        <v>58</v>
      </c>
      <c r="H1145" s="6" t="s">
        <v>22</v>
      </c>
      <c r="I1145" s="8">
        <v>0.4</v>
      </c>
      <c r="J1145" s="9">
        <v>4750</v>
      </c>
      <c r="K1145" s="10">
        <f t="shared" si="8"/>
        <v>1900</v>
      </c>
      <c r="L1145" s="10">
        <f t="shared" si="9"/>
        <v>1235.0000000000002</v>
      </c>
      <c r="M1145" s="11">
        <v>0.65000000000000013</v>
      </c>
      <c r="O1145" s="16"/>
      <c r="P1145" s="17"/>
      <c r="Q1145" s="12"/>
      <c r="R1145" s="13"/>
    </row>
    <row r="1146" spans="1:18" ht="15.75" customHeight="1">
      <c r="A1146" s="1"/>
      <c r="B1146" s="6" t="s">
        <v>23</v>
      </c>
      <c r="C1146" s="6">
        <v>1197831</v>
      </c>
      <c r="D1146" s="7">
        <v>44502</v>
      </c>
      <c r="E1146" s="6" t="s">
        <v>24</v>
      </c>
      <c r="F1146" s="6" t="s">
        <v>57</v>
      </c>
      <c r="G1146" s="6" t="s">
        <v>58</v>
      </c>
      <c r="H1146" s="6" t="s">
        <v>17</v>
      </c>
      <c r="I1146" s="8">
        <v>0.20000000000000004</v>
      </c>
      <c r="J1146" s="9">
        <v>6250</v>
      </c>
      <c r="K1146" s="10">
        <f t="shared" si="8"/>
        <v>1250.0000000000002</v>
      </c>
      <c r="L1146" s="10">
        <f t="shared" si="9"/>
        <v>625</v>
      </c>
      <c r="M1146" s="11">
        <v>0.49999999999999994</v>
      </c>
      <c r="O1146" s="16"/>
      <c r="P1146" s="17"/>
      <c r="Q1146" s="12"/>
      <c r="R1146" s="13"/>
    </row>
    <row r="1147" spans="1:18" ht="15.75" customHeight="1">
      <c r="A1147" s="1"/>
      <c r="B1147" s="6" t="s">
        <v>23</v>
      </c>
      <c r="C1147" s="6">
        <v>1197831</v>
      </c>
      <c r="D1147" s="7">
        <v>44502</v>
      </c>
      <c r="E1147" s="6" t="s">
        <v>24</v>
      </c>
      <c r="F1147" s="6" t="s">
        <v>57</v>
      </c>
      <c r="G1147" s="6" t="s">
        <v>58</v>
      </c>
      <c r="H1147" s="6" t="s">
        <v>18</v>
      </c>
      <c r="I1147" s="8">
        <v>0.20000000000000004</v>
      </c>
      <c r="J1147" s="9">
        <v>6250</v>
      </c>
      <c r="K1147" s="10">
        <f t="shared" si="8"/>
        <v>1250.0000000000002</v>
      </c>
      <c r="L1147" s="10">
        <f t="shared" si="9"/>
        <v>625</v>
      </c>
      <c r="M1147" s="11">
        <v>0.49999999999999994</v>
      </c>
      <c r="O1147" s="16"/>
      <c r="P1147" s="17"/>
      <c r="Q1147" s="12"/>
      <c r="R1147" s="13"/>
    </row>
    <row r="1148" spans="1:18" ht="15.75" customHeight="1">
      <c r="A1148" s="1"/>
      <c r="B1148" s="6" t="s">
        <v>23</v>
      </c>
      <c r="C1148" s="6">
        <v>1197831</v>
      </c>
      <c r="D1148" s="7">
        <v>44502</v>
      </c>
      <c r="E1148" s="6" t="s">
        <v>24</v>
      </c>
      <c r="F1148" s="6" t="s">
        <v>57</v>
      </c>
      <c r="G1148" s="6" t="s">
        <v>58</v>
      </c>
      <c r="H1148" s="6" t="s">
        <v>19</v>
      </c>
      <c r="I1148" s="8">
        <v>0.45000000000000007</v>
      </c>
      <c r="J1148" s="9">
        <v>5750</v>
      </c>
      <c r="K1148" s="10">
        <f t="shared" si="8"/>
        <v>2587.5000000000005</v>
      </c>
      <c r="L1148" s="10">
        <f t="shared" si="9"/>
        <v>1293.75</v>
      </c>
      <c r="M1148" s="11">
        <v>0.49999999999999994</v>
      </c>
      <c r="O1148" s="16"/>
      <c r="P1148" s="17"/>
      <c r="Q1148" s="12"/>
      <c r="R1148" s="13"/>
    </row>
    <row r="1149" spans="1:18" ht="15.75" customHeight="1">
      <c r="A1149" s="1"/>
      <c r="B1149" s="6" t="s">
        <v>23</v>
      </c>
      <c r="C1149" s="6">
        <v>1197831</v>
      </c>
      <c r="D1149" s="7">
        <v>44502</v>
      </c>
      <c r="E1149" s="6" t="s">
        <v>24</v>
      </c>
      <c r="F1149" s="6" t="s">
        <v>57</v>
      </c>
      <c r="G1149" s="6" t="s">
        <v>58</v>
      </c>
      <c r="H1149" s="6" t="s">
        <v>20</v>
      </c>
      <c r="I1149" s="8">
        <v>0.45000000000000007</v>
      </c>
      <c r="J1149" s="9">
        <v>4500</v>
      </c>
      <c r="K1149" s="10">
        <f t="shared" si="8"/>
        <v>2025.0000000000002</v>
      </c>
      <c r="L1149" s="10">
        <f t="shared" si="9"/>
        <v>1215.0000000000002</v>
      </c>
      <c r="M1149" s="11">
        <v>0.60000000000000009</v>
      </c>
      <c r="O1149" s="16"/>
      <c r="P1149" s="17"/>
      <c r="Q1149" s="12"/>
      <c r="R1149" s="13"/>
    </row>
    <row r="1150" spans="1:18" ht="15.75" customHeight="1">
      <c r="A1150" s="1"/>
      <c r="B1150" s="6" t="s">
        <v>23</v>
      </c>
      <c r="C1150" s="6">
        <v>1197831</v>
      </c>
      <c r="D1150" s="7">
        <v>44502</v>
      </c>
      <c r="E1150" s="6" t="s">
        <v>24</v>
      </c>
      <c r="F1150" s="6" t="s">
        <v>57</v>
      </c>
      <c r="G1150" s="6" t="s">
        <v>58</v>
      </c>
      <c r="H1150" s="6" t="s">
        <v>21</v>
      </c>
      <c r="I1150" s="8">
        <v>0.49999999999999994</v>
      </c>
      <c r="J1150" s="9">
        <v>4250</v>
      </c>
      <c r="K1150" s="10">
        <f t="shared" si="8"/>
        <v>2124.9999999999995</v>
      </c>
      <c r="L1150" s="10">
        <f t="shared" si="9"/>
        <v>956.24999999999966</v>
      </c>
      <c r="M1150" s="11">
        <v>0.44999999999999996</v>
      </c>
      <c r="O1150" s="16"/>
      <c r="P1150" s="17"/>
      <c r="Q1150" s="12"/>
      <c r="R1150" s="13"/>
    </row>
    <row r="1151" spans="1:18" ht="15.75" customHeight="1">
      <c r="A1151" s="1"/>
      <c r="B1151" s="6" t="s">
        <v>23</v>
      </c>
      <c r="C1151" s="6">
        <v>1197831</v>
      </c>
      <c r="D1151" s="7">
        <v>44502</v>
      </c>
      <c r="E1151" s="6" t="s">
        <v>24</v>
      </c>
      <c r="F1151" s="6" t="s">
        <v>57</v>
      </c>
      <c r="G1151" s="6" t="s">
        <v>58</v>
      </c>
      <c r="H1151" s="6" t="s">
        <v>22</v>
      </c>
      <c r="I1151" s="8">
        <v>0.6</v>
      </c>
      <c r="J1151" s="9">
        <v>6250</v>
      </c>
      <c r="K1151" s="10">
        <f t="shared" si="8"/>
        <v>3750</v>
      </c>
      <c r="L1151" s="10">
        <f t="shared" si="9"/>
        <v>2437.5000000000005</v>
      </c>
      <c r="M1151" s="11">
        <v>0.65000000000000013</v>
      </c>
      <c r="O1151" s="16"/>
      <c r="P1151" s="17"/>
      <c r="Q1151" s="12"/>
      <c r="R1151" s="13"/>
    </row>
    <row r="1152" spans="1:18" ht="15.75" customHeight="1">
      <c r="A1152" s="1"/>
      <c r="B1152" s="6" t="s">
        <v>23</v>
      </c>
      <c r="C1152" s="6">
        <v>1197831</v>
      </c>
      <c r="D1152" s="7">
        <v>44531</v>
      </c>
      <c r="E1152" s="6" t="s">
        <v>24</v>
      </c>
      <c r="F1152" s="6" t="s">
        <v>57</v>
      </c>
      <c r="G1152" s="6" t="s">
        <v>58</v>
      </c>
      <c r="H1152" s="6" t="s">
        <v>17</v>
      </c>
      <c r="I1152" s="8">
        <v>0.6</v>
      </c>
      <c r="J1152" s="9">
        <v>7750</v>
      </c>
      <c r="K1152" s="10">
        <f t="shared" si="8"/>
        <v>4650</v>
      </c>
      <c r="L1152" s="10">
        <f t="shared" si="9"/>
        <v>2324.9999999999995</v>
      </c>
      <c r="M1152" s="11">
        <v>0.49999999999999994</v>
      </c>
      <c r="O1152" s="16"/>
      <c r="P1152" s="17"/>
      <c r="Q1152" s="12"/>
      <c r="R1152" s="13"/>
    </row>
    <row r="1153" spans="1:18" ht="15.75" customHeight="1">
      <c r="A1153" s="1"/>
      <c r="B1153" s="6" t="s">
        <v>23</v>
      </c>
      <c r="C1153" s="6">
        <v>1197831</v>
      </c>
      <c r="D1153" s="7">
        <v>44531</v>
      </c>
      <c r="E1153" s="6" t="s">
        <v>24</v>
      </c>
      <c r="F1153" s="6" t="s">
        <v>57</v>
      </c>
      <c r="G1153" s="6" t="s">
        <v>58</v>
      </c>
      <c r="H1153" s="6" t="s">
        <v>18</v>
      </c>
      <c r="I1153" s="8">
        <v>0.6</v>
      </c>
      <c r="J1153" s="9">
        <v>7750</v>
      </c>
      <c r="K1153" s="10">
        <f t="shared" si="8"/>
        <v>4650</v>
      </c>
      <c r="L1153" s="10">
        <f t="shared" si="9"/>
        <v>2324.9999999999995</v>
      </c>
      <c r="M1153" s="11">
        <v>0.49999999999999994</v>
      </c>
      <c r="O1153" s="16"/>
      <c r="P1153" s="17"/>
      <c r="Q1153" s="12"/>
      <c r="R1153" s="13"/>
    </row>
    <row r="1154" spans="1:18" ht="15.75" customHeight="1">
      <c r="A1154" s="1"/>
      <c r="B1154" s="6" t="s">
        <v>23</v>
      </c>
      <c r="C1154" s="6">
        <v>1197831</v>
      </c>
      <c r="D1154" s="7">
        <v>44531</v>
      </c>
      <c r="E1154" s="6" t="s">
        <v>24</v>
      </c>
      <c r="F1154" s="6" t="s">
        <v>57</v>
      </c>
      <c r="G1154" s="6" t="s">
        <v>58</v>
      </c>
      <c r="H1154" s="6" t="s">
        <v>19</v>
      </c>
      <c r="I1154" s="8">
        <v>0.65</v>
      </c>
      <c r="J1154" s="9">
        <v>7000</v>
      </c>
      <c r="K1154" s="10">
        <f t="shared" si="8"/>
        <v>4550</v>
      </c>
      <c r="L1154" s="10">
        <f t="shared" si="9"/>
        <v>2274.9999999999995</v>
      </c>
      <c r="M1154" s="11">
        <v>0.49999999999999994</v>
      </c>
      <c r="O1154" s="16"/>
      <c r="P1154" s="17"/>
      <c r="Q1154" s="12"/>
      <c r="R1154" s="13"/>
    </row>
    <row r="1155" spans="1:18" ht="15.75" customHeight="1">
      <c r="A1155" s="1"/>
      <c r="B1155" s="6" t="s">
        <v>23</v>
      </c>
      <c r="C1155" s="6">
        <v>1197831</v>
      </c>
      <c r="D1155" s="7">
        <v>44531</v>
      </c>
      <c r="E1155" s="6" t="s">
        <v>24</v>
      </c>
      <c r="F1155" s="6" t="s">
        <v>57</v>
      </c>
      <c r="G1155" s="6" t="s">
        <v>58</v>
      </c>
      <c r="H1155" s="6" t="s">
        <v>20</v>
      </c>
      <c r="I1155" s="8">
        <v>0.65</v>
      </c>
      <c r="J1155" s="9">
        <v>5500</v>
      </c>
      <c r="K1155" s="10">
        <f t="shared" si="8"/>
        <v>3575</v>
      </c>
      <c r="L1155" s="10">
        <f t="shared" si="9"/>
        <v>2145.0000000000005</v>
      </c>
      <c r="M1155" s="11">
        <v>0.60000000000000009</v>
      </c>
      <c r="O1155" s="16"/>
      <c r="P1155" s="17"/>
      <c r="Q1155" s="12"/>
      <c r="R1155" s="13"/>
    </row>
    <row r="1156" spans="1:18" ht="15.75" customHeight="1">
      <c r="A1156" s="1"/>
      <c r="B1156" s="6" t="s">
        <v>23</v>
      </c>
      <c r="C1156" s="6">
        <v>1197831</v>
      </c>
      <c r="D1156" s="7">
        <v>44531</v>
      </c>
      <c r="E1156" s="6" t="s">
        <v>24</v>
      </c>
      <c r="F1156" s="6" t="s">
        <v>57</v>
      </c>
      <c r="G1156" s="6" t="s">
        <v>58</v>
      </c>
      <c r="H1156" s="6" t="s">
        <v>21</v>
      </c>
      <c r="I1156" s="8">
        <v>0.6</v>
      </c>
      <c r="J1156" s="9">
        <v>5000</v>
      </c>
      <c r="K1156" s="10">
        <f t="shared" si="8"/>
        <v>3000</v>
      </c>
      <c r="L1156" s="10">
        <f t="shared" si="9"/>
        <v>1349.9999999999998</v>
      </c>
      <c r="M1156" s="11">
        <v>0.44999999999999996</v>
      </c>
      <c r="O1156" s="16"/>
      <c r="P1156" s="17"/>
      <c r="Q1156" s="12"/>
      <c r="R1156" s="13"/>
    </row>
    <row r="1157" spans="1:18" ht="15.75" customHeight="1">
      <c r="A1157" s="1"/>
      <c r="B1157" s="6" t="s">
        <v>23</v>
      </c>
      <c r="C1157" s="6">
        <v>1197831</v>
      </c>
      <c r="D1157" s="7">
        <v>44531</v>
      </c>
      <c r="E1157" s="6" t="s">
        <v>24</v>
      </c>
      <c r="F1157" s="6" t="s">
        <v>57</v>
      </c>
      <c r="G1157" s="6" t="s">
        <v>58</v>
      </c>
      <c r="H1157" s="6" t="s">
        <v>22</v>
      </c>
      <c r="I1157" s="8">
        <v>0.70000000000000007</v>
      </c>
      <c r="J1157" s="9">
        <v>7500</v>
      </c>
      <c r="K1157" s="10">
        <f t="shared" si="8"/>
        <v>5250.0000000000009</v>
      </c>
      <c r="L1157" s="10">
        <f t="shared" si="9"/>
        <v>3412.5000000000014</v>
      </c>
      <c r="M1157" s="11">
        <v>0.65000000000000013</v>
      </c>
      <c r="O1157" s="16"/>
      <c r="P1157" s="17"/>
      <c r="Q1157" s="12"/>
      <c r="R1157" s="13"/>
    </row>
    <row r="1158" spans="1:18" ht="15.75" customHeight="1">
      <c r="A1158" s="1" t="s">
        <v>39</v>
      </c>
      <c r="B1158" s="6" t="s">
        <v>14</v>
      </c>
      <c r="C1158" s="6">
        <v>1185732</v>
      </c>
      <c r="D1158" s="7">
        <v>44217</v>
      </c>
      <c r="E1158" s="6" t="s">
        <v>15</v>
      </c>
      <c r="F1158" s="6" t="s">
        <v>59</v>
      </c>
      <c r="G1158" s="6" t="s">
        <v>60</v>
      </c>
      <c r="H1158" s="6" t="s">
        <v>17</v>
      </c>
      <c r="I1158" s="8">
        <v>0.4</v>
      </c>
      <c r="J1158" s="9">
        <v>4500</v>
      </c>
      <c r="K1158" s="10">
        <f t="shared" si="8"/>
        <v>1800</v>
      </c>
      <c r="L1158" s="10">
        <f t="shared" si="9"/>
        <v>630</v>
      </c>
      <c r="M1158" s="11">
        <v>0.35</v>
      </c>
      <c r="O1158" s="16"/>
      <c r="P1158" s="17"/>
      <c r="Q1158" s="12"/>
      <c r="R1158" s="13"/>
    </row>
    <row r="1159" spans="1:18" ht="15.75" customHeight="1">
      <c r="A1159" s="1"/>
      <c r="B1159" s="6" t="s">
        <v>14</v>
      </c>
      <c r="C1159" s="6">
        <v>1185732</v>
      </c>
      <c r="D1159" s="7">
        <v>44217</v>
      </c>
      <c r="E1159" s="6" t="s">
        <v>15</v>
      </c>
      <c r="F1159" s="6" t="s">
        <v>59</v>
      </c>
      <c r="G1159" s="6" t="s">
        <v>60</v>
      </c>
      <c r="H1159" s="6" t="s">
        <v>18</v>
      </c>
      <c r="I1159" s="8">
        <v>0.4</v>
      </c>
      <c r="J1159" s="9">
        <v>2500</v>
      </c>
      <c r="K1159" s="10">
        <f t="shared" si="8"/>
        <v>1000</v>
      </c>
      <c r="L1159" s="10">
        <f t="shared" si="9"/>
        <v>350</v>
      </c>
      <c r="M1159" s="11">
        <v>0.35</v>
      </c>
      <c r="O1159" s="16"/>
      <c r="P1159" s="17"/>
      <c r="Q1159" s="12"/>
      <c r="R1159" s="13"/>
    </row>
    <row r="1160" spans="1:18" ht="15.75" customHeight="1">
      <c r="A1160" s="1"/>
      <c r="B1160" s="6" t="s">
        <v>14</v>
      </c>
      <c r="C1160" s="6">
        <v>1185732</v>
      </c>
      <c r="D1160" s="7">
        <v>44217</v>
      </c>
      <c r="E1160" s="6" t="s">
        <v>15</v>
      </c>
      <c r="F1160" s="6" t="s">
        <v>59</v>
      </c>
      <c r="G1160" s="6" t="s">
        <v>60</v>
      </c>
      <c r="H1160" s="6" t="s">
        <v>19</v>
      </c>
      <c r="I1160" s="8">
        <v>0.30000000000000004</v>
      </c>
      <c r="J1160" s="9">
        <v>2500</v>
      </c>
      <c r="K1160" s="10">
        <f t="shared" si="8"/>
        <v>750.00000000000011</v>
      </c>
      <c r="L1160" s="10">
        <f t="shared" si="9"/>
        <v>300</v>
      </c>
      <c r="M1160" s="11">
        <v>0.39999999999999997</v>
      </c>
      <c r="O1160" s="16"/>
      <c r="P1160" s="17"/>
      <c r="Q1160" s="12"/>
      <c r="R1160" s="13"/>
    </row>
    <row r="1161" spans="1:18" ht="15.75" customHeight="1">
      <c r="A1161" s="1"/>
      <c r="B1161" s="6" t="s">
        <v>14</v>
      </c>
      <c r="C1161" s="6">
        <v>1185732</v>
      </c>
      <c r="D1161" s="7">
        <v>44217</v>
      </c>
      <c r="E1161" s="6" t="s">
        <v>15</v>
      </c>
      <c r="F1161" s="6" t="s">
        <v>59</v>
      </c>
      <c r="G1161" s="6" t="s">
        <v>60</v>
      </c>
      <c r="H1161" s="6" t="s">
        <v>20</v>
      </c>
      <c r="I1161" s="8">
        <v>0.35</v>
      </c>
      <c r="J1161" s="9">
        <v>1000</v>
      </c>
      <c r="K1161" s="10">
        <f t="shared" si="8"/>
        <v>350</v>
      </c>
      <c r="L1161" s="10">
        <f t="shared" si="9"/>
        <v>105</v>
      </c>
      <c r="M1161" s="11">
        <v>0.3</v>
      </c>
      <c r="O1161" s="16"/>
      <c r="P1161" s="17"/>
      <c r="Q1161" s="12"/>
      <c r="R1161" s="13"/>
    </row>
    <row r="1162" spans="1:18" ht="15.75" customHeight="1">
      <c r="A1162" s="1"/>
      <c r="B1162" s="6" t="s">
        <v>14</v>
      </c>
      <c r="C1162" s="6">
        <v>1185732</v>
      </c>
      <c r="D1162" s="7">
        <v>44217</v>
      </c>
      <c r="E1162" s="6" t="s">
        <v>15</v>
      </c>
      <c r="F1162" s="6" t="s">
        <v>59</v>
      </c>
      <c r="G1162" s="6" t="s">
        <v>60</v>
      </c>
      <c r="H1162" s="6" t="s">
        <v>21</v>
      </c>
      <c r="I1162" s="8">
        <v>0.5</v>
      </c>
      <c r="J1162" s="9">
        <v>1500</v>
      </c>
      <c r="K1162" s="10">
        <f t="shared" si="8"/>
        <v>750</v>
      </c>
      <c r="L1162" s="10">
        <f t="shared" si="9"/>
        <v>187.5</v>
      </c>
      <c r="M1162" s="11">
        <v>0.25</v>
      </c>
      <c r="O1162" s="16"/>
      <c r="P1162" s="17"/>
      <c r="Q1162" s="12"/>
      <c r="R1162" s="13"/>
    </row>
    <row r="1163" spans="1:18" ht="15.75" customHeight="1">
      <c r="A1163" s="1"/>
      <c r="B1163" s="6" t="s">
        <v>14</v>
      </c>
      <c r="C1163" s="6">
        <v>1185732</v>
      </c>
      <c r="D1163" s="7">
        <v>44217</v>
      </c>
      <c r="E1163" s="6" t="s">
        <v>15</v>
      </c>
      <c r="F1163" s="6" t="s">
        <v>59</v>
      </c>
      <c r="G1163" s="6" t="s">
        <v>60</v>
      </c>
      <c r="H1163" s="6" t="s">
        <v>22</v>
      </c>
      <c r="I1163" s="8">
        <v>0.4</v>
      </c>
      <c r="J1163" s="9">
        <v>2500</v>
      </c>
      <c r="K1163" s="10">
        <f t="shared" si="8"/>
        <v>1000</v>
      </c>
      <c r="L1163" s="10">
        <f t="shared" si="9"/>
        <v>400</v>
      </c>
      <c r="M1163" s="11">
        <v>0.4</v>
      </c>
      <c r="O1163" s="16"/>
      <c r="P1163" s="17"/>
      <c r="Q1163" s="12"/>
      <c r="R1163" s="13"/>
    </row>
    <row r="1164" spans="1:18" ht="15.75" customHeight="1">
      <c r="A1164" s="1"/>
      <c r="B1164" s="6" t="s">
        <v>14</v>
      </c>
      <c r="C1164" s="6">
        <v>1185732</v>
      </c>
      <c r="D1164" s="7">
        <v>44246</v>
      </c>
      <c r="E1164" s="6" t="s">
        <v>15</v>
      </c>
      <c r="F1164" s="6" t="s">
        <v>59</v>
      </c>
      <c r="G1164" s="6" t="s">
        <v>60</v>
      </c>
      <c r="H1164" s="6" t="s">
        <v>17</v>
      </c>
      <c r="I1164" s="8">
        <v>0.4</v>
      </c>
      <c r="J1164" s="9">
        <v>5000</v>
      </c>
      <c r="K1164" s="10">
        <f t="shared" si="8"/>
        <v>2000</v>
      </c>
      <c r="L1164" s="10">
        <f t="shared" si="9"/>
        <v>700</v>
      </c>
      <c r="M1164" s="11">
        <v>0.35</v>
      </c>
      <c r="O1164" s="16"/>
      <c r="P1164" s="17"/>
      <c r="Q1164" s="12"/>
      <c r="R1164" s="13"/>
    </row>
    <row r="1165" spans="1:18" ht="15.75" customHeight="1">
      <c r="A1165" s="1"/>
      <c r="B1165" s="6" t="s">
        <v>14</v>
      </c>
      <c r="C1165" s="6">
        <v>1185732</v>
      </c>
      <c r="D1165" s="7">
        <v>44246</v>
      </c>
      <c r="E1165" s="6" t="s">
        <v>15</v>
      </c>
      <c r="F1165" s="6" t="s">
        <v>59</v>
      </c>
      <c r="G1165" s="6" t="s">
        <v>60</v>
      </c>
      <c r="H1165" s="6" t="s">
        <v>18</v>
      </c>
      <c r="I1165" s="8">
        <v>0.4</v>
      </c>
      <c r="J1165" s="9">
        <v>1500</v>
      </c>
      <c r="K1165" s="10">
        <f t="shared" si="8"/>
        <v>600</v>
      </c>
      <c r="L1165" s="10">
        <f t="shared" si="9"/>
        <v>210</v>
      </c>
      <c r="M1165" s="11">
        <v>0.35</v>
      </c>
      <c r="O1165" s="16"/>
      <c r="P1165" s="17"/>
      <c r="Q1165" s="12"/>
      <c r="R1165" s="13"/>
    </row>
    <row r="1166" spans="1:18" ht="15.75" customHeight="1">
      <c r="A1166" s="1"/>
      <c r="B1166" s="6" t="s">
        <v>14</v>
      </c>
      <c r="C1166" s="6">
        <v>1185732</v>
      </c>
      <c r="D1166" s="7">
        <v>44246</v>
      </c>
      <c r="E1166" s="6" t="s">
        <v>15</v>
      </c>
      <c r="F1166" s="6" t="s">
        <v>59</v>
      </c>
      <c r="G1166" s="6" t="s">
        <v>60</v>
      </c>
      <c r="H1166" s="6" t="s">
        <v>19</v>
      </c>
      <c r="I1166" s="8">
        <v>0.30000000000000004</v>
      </c>
      <c r="J1166" s="9">
        <v>2000</v>
      </c>
      <c r="K1166" s="10">
        <f t="shared" si="8"/>
        <v>600.00000000000011</v>
      </c>
      <c r="L1166" s="10">
        <f t="shared" si="9"/>
        <v>240.00000000000003</v>
      </c>
      <c r="M1166" s="11">
        <v>0.39999999999999997</v>
      </c>
      <c r="O1166" s="16"/>
      <c r="P1166" s="17"/>
      <c r="Q1166" s="12"/>
      <c r="R1166" s="13"/>
    </row>
    <row r="1167" spans="1:18" ht="15.75" customHeight="1">
      <c r="A1167" s="1"/>
      <c r="B1167" s="6" t="s">
        <v>14</v>
      </c>
      <c r="C1167" s="6">
        <v>1185732</v>
      </c>
      <c r="D1167" s="7">
        <v>44246</v>
      </c>
      <c r="E1167" s="6" t="s">
        <v>15</v>
      </c>
      <c r="F1167" s="6" t="s">
        <v>59</v>
      </c>
      <c r="G1167" s="6" t="s">
        <v>60</v>
      </c>
      <c r="H1167" s="6" t="s">
        <v>20</v>
      </c>
      <c r="I1167" s="8">
        <v>0.35</v>
      </c>
      <c r="J1167" s="9">
        <v>750</v>
      </c>
      <c r="K1167" s="10">
        <f t="shared" si="8"/>
        <v>262.5</v>
      </c>
      <c r="L1167" s="10">
        <f t="shared" si="9"/>
        <v>78.75</v>
      </c>
      <c r="M1167" s="11">
        <v>0.3</v>
      </c>
      <c r="O1167" s="16"/>
      <c r="P1167" s="17"/>
      <c r="Q1167" s="12"/>
      <c r="R1167" s="13"/>
    </row>
    <row r="1168" spans="1:18" ht="15.75" customHeight="1">
      <c r="A1168" s="1"/>
      <c r="B1168" s="6" t="s">
        <v>14</v>
      </c>
      <c r="C1168" s="6">
        <v>1185732</v>
      </c>
      <c r="D1168" s="7">
        <v>44246</v>
      </c>
      <c r="E1168" s="6" t="s">
        <v>15</v>
      </c>
      <c r="F1168" s="6" t="s">
        <v>59</v>
      </c>
      <c r="G1168" s="6" t="s">
        <v>60</v>
      </c>
      <c r="H1168" s="6" t="s">
        <v>21</v>
      </c>
      <c r="I1168" s="8">
        <v>0.5</v>
      </c>
      <c r="J1168" s="9">
        <v>1500</v>
      </c>
      <c r="K1168" s="10">
        <f t="shared" si="8"/>
        <v>750</v>
      </c>
      <c r="L1168" s="10">
        <f t="shared" si="9"/>
        <v>187.5</v>
      </c>
      <c r="M1168" s="11">
        <v>0.25</v>
      </c>
      <c r="O1168" s="16"/>
      <c r="P1168" s="17"/>
      <c r="Q1168" s="12"/>
      <c r="R1168" s="13"/>
    </row>
    <row r="1169" spans="1:18" ht="15.75" customHeight="1">
      <c r="A1169" s="1"/>
      <c r="B1169" s="6" t="s">
        <v>14</v>
      </c>
      <c r="C1169" s="6">
        <v>1185732</v>
      </c>
      <c r="D1169" s="7">
        <v>44246</v>
      </c>
      <c r="E1169" s="6" t="s">
        <v>15</v>
      </c>
      <c r="F1169" s="6" t="s">
        <v>59</v>
      </c>
      <c r="G1169" s="6" t="s">
        <v>60</v>
      </c>
      <c r="H1169" s="6" t="s">
        <v>22</v>
      </c>
      <c r="I1169" s="8">
        <v>0.4</v>
      </c>
      <c r="J1169" s="9">
        <v>2500</v>
      </c>
      <c r="K1169" s="10">
        <f t="shared" si="8"/>
        <v>1000</v>
      </c>
      <c r="L1169" s="10">
        <f t="shared" si="9"/>
        <v>400</v>
      </c>
      <c r="M1169" s="11">
        <v>0.4</v>
      </c>
      <c r="O1169" s="16"/>
      <c r="P1169" s="17"/>
      <c r="Q1169" s="12"/>
      <c r="R1169" s="13"/>
    </row>
    <row r="1170" spans="1:18" ht="15.75" customHeight="1">
      <c r="A1170" s="1"/>
      <c r="B1170" s="6" t="s">
        <v>14</v>
      </c>
      <c r="C1170" s="6">
        <v>1185732</v>
      </c>
      <c r="D1170" s="7">
        <v>44272</v>
      </c>
      <c r="E1170" s="6" t="s">
        <v>15</v>
      </c>
      <c r="F1170" s="6" t="s">
        <v>59</v>
      </c>
      <c r="G1170" s="6" t="s">
        <v>60</v>
      </c>
      <c r="H1170" s="6" t="s">
        <v>17</v>
      </c>
      <c r="I1170" s="8">
        <v>0.4</v>
      </c>
      <c r="J1170" s="9">
        <v>4700</v>
      </c>
      <c r="K1170" s="10">
        <f t="shared" si="8"/>
        <v>1880</v>
      </c>
      <c r="L1170" s="10">
        <f t="shared" si="9"/>
        <v>658</v>
      </c>
      <c r="M1170" s="11">
        <v>0.35</v>
      </c>
      <c r="O1170" s="16"/>
      <c r="P1170" s="17"/>
      <c r="Q1170" s="12"/>
      <c r="R1170" s="13"/>
    </row>
    <row r="1171" spans="1:18" ht="15.75" customHeight="1">
      <c r="A1171" s="1"/>
      <c r="B1171" s="6" t="s">
        <v>14</v>
      </c>
      <c r="C1171" s="6">
        <v>1185732</v>
      </c>
      <c r="D1171" s="7">
        <v>44272</v>
      </c>
      <c r="E1171" s="6" t="s">
        <v>15</v>
      </c>
      <c r="F1171" s="6" t="s">
        <v>59</v>
      </c>
      <c r="G1171" s="6" t="s">
        <v>60</v>
      </c>
      <c r="H1171" s="6" t="s">
        <v>18</v>
      </c>
      <c r="I1171" s="8">
        <v>0.4</v>
      </c>
      <c r="J1171" s="9">
        <v>1750</v>
      </c>
      <c r="K1171" s="10">
        <f t="shared" si="8"/>
        <v>700</v>
      </c>
      <c r="L1171" s="10">
        <f t="shared" si="9"/>
        <v>244.99999999999997</v>
      </c>
      <c r="M1171" s="11">
        <v>0.35</v>
      </c>
      <c r="O1171" s="16"/>
      <c r="P1171" s="17"/>
      <c r="Q1171" s="12"/>
      <c r="R1171" s="13"/>
    </row>
    <row r="1172" spans="1:18" ht="15.75" customHeight="1">
      <c r="A1172" s="1"/>
      <c r="B1172" s="6" t="s">
        <v>14</v>
      </c>
      <c r="C1172" s="6">
        <v>1185732</v>
      </c>
      <c r="D1172" s="7">
        <v>44272</v>
      </c>
      <c r="E1172" s="6" t="s">
        <v>15</v>
      </c>
      <c r="F1172" s="6" t="s">
        <v>59</v>
      </c>
      <c r="G1172" s="6" t="s">
        <v>60</v>
      </c>
      <c r="H1172" s="6" t="s">
        <v>19</v>
      </c>
      <c r="I1172" s="8">
        <v>0.30000000000000004</v>
      </c>
      <c r="J1172" s="9">
        <v>2000</v>
      </c>
      <c r="K1172" s="10">
        <f t="shared" si="8"/>
        <v>600.00000000000011</v>
      </c>
      <c r="L1172" s="10">
        <f t="shared" si="9"/>
        <v>240.00000000000003</v>
      </c>
      <c r="M1172" s="11">
        <v>0.39999999999999997</v>
      </c>
      <c r="O1172" s="16"/>
      <c r="P1172" s="17"/>
      <c r="Q1172" s="12"/>
      <c r="R1172" s="13"/>
    </row>
    <row r="1173" spans="1:18" ht="15.75" customHeight="1">
      <c r="A1173" s="1"/>
      <c r="B1173" s="6" t="s">
        <v>14</v>
      </c>
      <c r="C1173" s="6">
        <v>1185732</v>
      </c>
      <c r="D1173" s="7">
        <v>44272</v>
      </c>
      <c r="E1173" s="6" t="s">
        <v>15</v>
      </c>
      <c r="F1173" s="6" t="s">
        <v>59</v>
      </c>
      <c r="G1173" s="6" t="s">
        <v>60</v>
      </c>
      <c r="H1173" s="6" t="s">
        <v>20</v>
      </c>
      <c r="I1173" s="8">
        <v>0.35</v>
      </c>
      <c r="J1173" s="9">
        <v>500</v>
      </c>
      <c r="K1173" s="10">
        <f t="shared" si="8"/>
        <v>175</v>
      </c>
      <c r="L1173" s="10">
        <f t="shared" si="9"/>
        <v>52.5</v>
      </c>
      <c r="M1173" s="11">
        <v>0.3</v>
      </c>
      <c r="O1173" s="16"/>
      <c r="P1173" s="17"/>
      <c r="Q1173" s="12"/>
      <c r="R1173" s="13"/>
    </row>
    <row r="1174" spans="1:18" ht="15.75" customHeight="1">
      <c r="A1174" s="1"/>
      <c r="B1174" s="6" t="s">
        <v>14</v>
      </c>
      <c r="C1174" s="6">
        <v>1185732</v>
      </c>
      <c r="D1174" s="7">
        <v>44272</v>
      </c>
      <c r="E1174" s="6" t="s">
        <v>15</v>
      </c>
      <c r="F1174" s="6" t="s">
        <v>59</v>
      </c>
      <c r="G1174" s="6" t="s">
        <v>60</v>
      </c>
      <c r="H1174" s="6" t="s">
        <v>21</v>
      </c>
      <c r="I1174" s="8">
        <v>0.5</v>
      </c>
      <c r="J1174" s="9">
        <v>1000</v>
      </c>
      <c r="K1174" s="10">
        <f t="shared" si="8"/>
        <v>500</v>
      </c>
      <c r="L1174" s="10">
        <f t="shared" si="9"/>
        <v>125</v>
      </c>
      <c r="M1174" s="11">
        <v>0.25</v>
      </c>
      <c r="O1174" s="16"/>
      <c r="P1174" s="17"/>
      <c r="Q1174" s="12"/>
      <c r="R1174" s="13"/>
    </row>
    <row r="1175" spans="1:18" ht="15.75" customHeight="1">
      <c r="A1175" s="1"/>
      <c r="B1175" s="6" t="s">
        <v>14</v>
      </c>
      <c r="C1175" s="6">
        <v>1185732</v>
      </c>
      <c r="D1175" s="7">
        <v>44272</v>
      </c>
      <c r="E1175" s="6" t="s">
        <v>15</v>
      </c>
      <c r="F1175" s="6" t="s">
        <v>59</v>
      </c>
      <c r="G1175" s="6" t="s">
        <v>60</v>
      </c>
      <c r="H1175" s="6" t="s">
        <v>22</v>
      </c>
      <c r="I1175" s="8">
        <v>0.4</v>
      </c>
      <c r="J1175" s="9">
        <v>2000</v>
      </c>
      <c r="K1175" s="10">
        <f t="shared" si="8"/>
        <v>800</v>
      </c>
      <c r="L1175" s="10">
        <f t="shared" si="9"/>
        <v>320</v>
      </c>
      <c r="M1175" s="11">
        <v>0.4</v>
      </c>
      <c r="O1175" s="16"/>
      <c r="P1175" s="17"/>
      <c r="Q1175" s="12"/>
      <c r="R1175" s="13"/>
    </row>
    <row r="1176" spans="1:18" ht="15.75" customHeight="1">
      <c r="A1176" s="1"/>
      <c r="B1176" s="6" t="s">
        <v>14</v>
      </c>
      <c r="C1176" s="6">
        <v>1185732</v>
      </c>
      <c r="D1176" s="7">
        <v>44304</v>
      </c>
      <c r="E1176" s="6" t="s">
        <v>15</v>
      </c>
      <c r="F1176" s="6" t="s">
        <v>59</v>
      </c>
      <c r="G1176" s="6" t="s">
        <v>60</v>
      </c>
      <c r="H1176" s="6" t="s">
        <v>17</v>
      </c>
      <c r="I1176" s="8">
        <v>0.4</v>
      </c>
      <c r="J1176" s="9">
        <v>4500</v>
      </c>
      <c r="K1176" s="10">
        <f t="shared" si="8"/>
        <v>1800</v>
      </c>
      <c r="L1176" s="10">
        <f t="shared" si="9"/>
        <v>630</v>
      </c>
      <c r="M1176" s="11">
        <v>0.35</v>
      </c>
      <c r="O1176" s="16"/>
      <c r="P1176" s="17"/>
      <c r="Q1176" s="12"/>
      <c r="R1176" s="13"/>
    </row>
    <row r="1177" spans="1:18" ht="15.75" customHeight="1">
      <c r="A1177" s="1"/>
      <c r="B1177" s="6" t="s">
        <v>14</v>
      </c>
      <c r="C1177" s="6">
        <v>1185732</v>
      </c>
      <c r="D1177" s="7">
        <v>44304</v>
      </c>
      <c r="E1177" s="6" t="s">
        <v>15</v>
      </c>
      <c r="F1177" s="6" t="s">
        <v>59</v>
      </c>
      <c r="G1177" s="6" t="s">
        <v>60</v>
      </c>
      <c r="H1177" s="6" t="s">
        <v>18</v>
      </c>
      <c r="I1177" s="8">
        <v>0.4</v>
      </c>
      <c r="J1177" s="9">
        <v>1500</v>
      </c>
      <c r="K1177" s="10">
        <f t="shared" si="8"/>
        <v>600</v>
      </c>
      <c r="L1177" s="10">
        <f t="shared" si="9"/>
        <v>210</v>
      </c>
      <c r="M1177" s="11">
        <v>0.35</v>
      </c>
      <c r="O1177" s="16"/>
      <c r="P1177" s="17"/>
      <c r="Q1177" s="12"/>
      <c r="R1177" s="13"/>
    </row>
    <row r="1178" spans="1:18" ht="15.75" customHeight="1">
      <c r="A1178" s="1"/>
      <c r="B1178" s="6" t="s">
        <v>14</v>
      </c>
      <c r="C1178" s="6">
        <v>1185732</v>
      </c>
      <c r="D1178" s="7">
        <v>44304</v>
      </c>
      <c r="E1178" s="6" t="s">
        <v>15</v>
      </c>
      <c r="F1178" s="6" t="s">
        <v>59</v>
      </c>
      <c r="G1178" s="6" t="s">
        <v>60</v>
      </c>
      <c r="H1178" s="6" t="s">
        <v>19</v>
      </c>
      <c r="I1178" s="8">
        <v>0.30000000000000004</v>
      </c>
      <c r="J1178" s="9">
        <v>1500</v>
      </c>
      <c r="K1178" s="10">
        <f t="shared" si="8"/>
        <v>450.00000000000006</v>
      </c>
      <c r="L1178" s="10">
        <f t="shared" si="9"/>
        <v>180</v>
      </c>
      <c r="M1178" s="11">
        <v>0.39999999999999997</v>
      </c>
      <c r="O1178" s="16"/>
      <c r="P1178" s="17"/>
      <c r="Q1178" s="12"/>
      <c r="R1178" s="13"/>
    </row>
    <row r="1179" spans="1:18" ht="15.75" customHeight="1">
      <c r="A1179" s="1"/>
      <c r="B1179" s="6" t="s">
        <v>14</v>
      </c>
      <c r="C1179" s="6">
        <v>1185732</v>
      </c>
      <c r="D1179" s="7">
        <v>44304</v>
      </c>
      <c r="E1179" s="6" t="s">
        <v>15</v>
      </c>
      <c r="F1179" s="6" t="s">
        <v>59</v>
      </c>
      <c r="G1179" s="6" t="s">
        <v>60</v>
      </c>
      <c r="H1179" s="6" t="s">
        <v>20</v>
      </c>
      <c r="I1179" s="8">
        <v>0.35</v>
      </c>
      <c r="J1179" s="9">
        <v>750</v>
      </c>
      <c r="K1179" s="10">
        <f t="shared" si="8"/>
        <v>262.5</v>
      </c>
      <c r="L1179" s="10">
        <f t="shared" si="9"/>
        <v>78.75</v>
      </c>
      <c r="M1179" s="11">
        <v>0.3</v>
      </c>
      <c r="O1179" s="16"/>
      <c r="P1179" s="17"/>
      <c r="Q1179" s="12"/>
      <c r="R1179" s="13"/>
    </row>
    <row r="1180" spans="1:18" ht="15.75" customHeight="1">
      <c r="A1180" s="1"/>
      <c r="B1180" s="6" t="s">
        <v>14</v>
      </c>
      <c r="C1180" s="6">
        <v>1185732</v>
      </c>
      <c r="D1180" s="7">
        <v>44304</v>
      </c>
      <c r="E1180" s="6" t="s">
        <v>15</v>
      </c>
      <c r="F1180" s="6" t="s">
        <v>59</v>
      </c>
      <c r="G1180" s="6" t="s">
        <v>60</v>
      </c>
      <c r="H1180" s="6" t="s">
        <v>21</v>
      </c>
      <c r="I1180" s="8">
        <v>0.5</v>
      </c>
      <c r="J1180" s="9">
        <v>750</v>
      </c>
      <c r="K1180" s="10">
        <f t="shared" si="8"/>
        <v>375</v>
      </c>
      <c r="L1180" s="10">
        <f t="shared" si="9"/>
        <v>93.75</v>
      </c>
      <c r="M1180" s="11">
        <v>0.25</v>
      </c>
      <c r="O1180" s="16"/>
      <c r="P1180" s="17"/>
      <c r="Q1180" s="12"/>
      <c r="R1180" s="13"/>
    </row>
    <row r="1181" spans="1:18" ht="15.75" customHeight="1">
      <c r="A1181" s="1"/>
      <c r="B1181" s="6" t="s">
        <v>14</v>
      </c>
      <c r="C1181" s="6">
        <v>1185732</v>
      </c>
      <c r="D1181" s="7">
        <v>44304</v>
      </c>
      <c r="E1181" s="6" t="s">
        <v>15</v>
      </c>
      <c r="F1181" s="6" t="s">
        <v>59</v>
      </c>
      <c r="G1181" s="6" t="s">
        <v>60</v>
      </c>
      <c r="H1181" s="6" t="s">
        <v>22</v>
      </c>
      <c r="I1181" s="8">
        <v>0.4</v>
      </c>
      <c r="J1181" s="9">
        <v>2250</v>
      </c>
      <c r="K1181" s="10">
        <f t="shared" si="8"/>
        <v>900</v>
      </c>
      <c r="L1181" s="10">
        <f t="shared" si="9"/>
        <v>360</v>
      </c>
      <c r="M1181" s="11">
        <v>0.4</v>
      </c>
      <c r="O1181" s="16"/>
      <c r="P1181" s="17"/>
      <c r="Q1181" s="12"/>
      <c r="R1181" s="13"/>
    </row>
    <row r="1182" spans="1:18" ht="15.75" customHeight="1">
      <c r="A1182" s="1"/>
      <c r="B1182" s="6" t="s">
        <v>14</v>
      </c>
      <c r="C1182" s="6">
        <v>1185732</v>
      </c>
      <c r="D1182" s="7">
        <v>44333</v>
      </c>
      <c r="E1182" s="6" t="s">
        <v>15</v>
      </c>
      <c r="F1182" s="6" t="s">
        <v>59</v>
      </c>
      <c r="G1182" s="6" t="s">
        <v>60</v>
      </c>
      <c r="H1182" s="6" t="s">
        <v>17</v>
      </c>
      <c r="I1182" s="8">
        <v>0.54999999999999993</v>
      </c>
      <c r="J1182" s="9">
        <v>4950</v>
      </c>
      <c r="K1182" s="10">
        <f t="shared" si="8"/>
        <v>2722.4999999999995</v>
      </c>
      <c r="L1182" s="10">
        <f t="shared" si="9"/>
        <v>952.87499999999977</v>
      </c>
      <c r="M1182" s="11">
        <v>0.35</v>
      </c>
      <c r="O1182" s="16"/>
      <c r="P1182" s="17"/>
      <c r="Q1182" s="12"/>
      <c r="R1182" s="13"/>
    </row>
    <row r="1183" spans="1:18" ht="15.75" customHeight="1">
      <c r="A1183" s="1"/>
      <c r="B1183" s="6" t="s">
        <v>14</v>
      </c>
      <c r="C1183" s="6">
        <v>1185732</v>
      </c>
      <c r="D1183" s="7">
        <v>44333</v>
      </c>
      <c r="E1183" s="6" t="s">
        <v>15</v>
      </c>
      <c r="F1183" s="6" t="s">
        <v>59</v>
      </c>
      <c r="G1183" s="6" t="s">
        <v>60</v>
      </c>
      <c r="H1183" s="6" t="s">
        <v>18</v>
      </c>
      <c r="I1183" s="8">
        <v>0.5</v>
      </c>
      <c r="J1183" s="9">
        <v>2000</v>
      </c>
      <c r="K1183" s="10">
        <f t="shared" si="8"/>
        <v>1000</v>
      </c>
      <c r="L1183" s="10">
        <f t="shared" si="9"/>
        <v>350</v>
      </c>
      <c r="M1183" s="11">
        <v>0.35</v>
      </c>
      <c r="O1183" s="16"/>
      <c r="P1183" s="17"/>
      <c r="Q1183" s="12"/>
      <c r="R1183" s="13"/>
    </row>
    <row r="1184" spans="1:18" ht="15.75" customHeight="1">
      <c r="A1184" s="1"/>
      <c r="B1184" s="6" t="s">
        <v>14</v>
      </c>
      <c r="C1184" s="6">
        <v>1185732</v>
      </c>
      <c r="D1184" s="7">
        <v>44333</v>
      </c>
      <c r="E1184" s="6" t="s">
        <v>15</v>
      </c>
      <c r="F1184" s="6" t="s">
        <v>59</v>
      </c>
      <c r="G1184" s="6" t="s">
        <v>60</v>
      </c>
      <c r="H1184" s="6" t="s">
        <v>19</v>
      </c>
      <c r="I1184" s="8">
        <v>0.45</v>
      </c>
      <c r="J1184" s="9">
        <v>1750</v>
      </c>
      <c r="K1184" s="10">
        <f t="shared" si="8"/>
        <v>787.5</v>
      </c>
      <c r="L1184" s="10">
        <f t="shared" si="9"/>
        <v>315</v>
      </c>
      <c r="M1184" s="11">
        <v>0.39999999999999997</v>
      </c>
      <c r="O1184" s="16"/>
      <c r="P1184" s="17"/>
      <c r="Q1184" s="12"/>
      <c r="R1184" s="13"/>
    </row>
    <row r="1185" spans="1:18" ht="15.75" customHeight="1">
      <c r="A1185" s="1"/>
      <c r="B1185" s="6" t="s">
        <v>14</v>
      </c>
      <c r="C1185" s="6">
        <v>1185732</v>
      </c>
      <c r="D1185" s="7">
        <v>44333</v>
      </c>
      <c r="E1185" s="6" t="s">
        <v>15</v>
      </c>
      <c r="F1185" s="6" t="s">
        <v>59</v>
      </c>
      <c r="G1185" s="6" t="s">
        <v>60</v>
      </c>
      <c r="H1185" s="6" t="s">
        <v>20</v>
      </c>
      <c r="I1185" s="8">
        <v>0.45</v>
      </c>
      <c r="J1185" s="9">
        <v>1250</v>
      </c>
      <c r="K1185" s="10">
        <f t="shared" si="8"/>
        <v>562.5</v>
      </c>
      <c r="L1185" s="10">
        <f t="shared" si="9"/>
        <v>168.75</v>
      </c>
      <c r="M1185" s="11">
        <v>0.3</v>
      </c>
      <c r="O1185" s="16"/>
      <c r="P1185" s="17"/>
      <c r="Q1185" s="12"/>
      <c r="R1185" s="13"/>
    </row>
    <row r="1186" spans="1:18" ht="15.75" customHeight="1">
      <c r="A1186" s="1"/>
      <c r="B1186" s="6" t="s">
        <v>14</v>
      </c>
      <c r="C1186" s="6">
        <v>1185732</v>
      </c>
      <c r="D1186" s="7">
        <v>44333</v>
      </c>
      <c r="E1186" s="6" t="s">
        <v>15</v>
      </c>
      <c r="F1186" s="6" t="s">
        <v>59</v>
      </c>
      <c r="G1186" s="6" t="s">
        <v>60</v>
      </c>
      <c r="H1186" s="6" t="s">
        <v>21</v>
      </c>
      <c r="I1186" s="8">
        <v>0.54999999999999993</v>
      </c>
      <c r="J1186" s="9">
        <v>1500</v>
      </c>
      <c r="K1186" s="10">
        <f t="shared" si="8"/>
        <v>824.99999999999989</v>
      </c>
      <c r="L1186" s="10">
        <f t="shared" si="9"/>
        <v>206.24999999999997</v>
      </c>
      <c r="M1186" s="11">
        <v>0.25</v>
      </c>
      <c r="O1186" s="16"/>
      <c r="P1186" s="17"/>
      <c r="Q1186" s="12"/>
      <c r="R1186" s="13"/>
    </row>
    <row r="1187" spans="1:18" ht="15.75" customHeight="1">
      <c r="A1187" s="1"/>
      <c r="B1187" s="6" t="s">
        <v>14</v>
      </c>
      <c r="C1187" s="6">
        <v>1185732</v>
      </c>
      <c r="D1187" s="7">
        <v>44333</v>
      </c>
      <c r="E1187" s="6" t="s">
        <v>15</v>
      </c>
      <c r="F1187" s="6" t="s">
        <v>59</v>
      </c>
      <c r="G1187" s="6" t="s">
        <v>60</v>
      </c>
      <c r="H1187" s="6" t="s">
        <v>22</v>
      </c>
      <c r="I1187" s="8">
        <v>0.6</v>
      </c>
      <c r="J1187" s="9">
        <v>2750</v>
      </c>
      <c r="K1187" s="10">
        <f t="shared" si="8"/>
        <v>1650</v>
      </c>
      <c r="L1187" s="10">
        <f t="shared" si="9"/>
        <v>660</v>
      </c>
      <c r="M1187" s="11">
        <v>0.4</v>
      </c>
      <c r="O1187" s="16"/>
      <c r="P1187" s="17"/>
      <c r="Q1187" s="12"/>
      <c r="R1187" s="13"/>
    </row>
    <row r="1188" spans="1:18" ht="15.75" customHeight="1">
      <c r="A1188" s="1"/>
      <c r="B1188" s="6" t="s">
        <v>14</v>
      </c>
      <c r="C1188" s="6">
        <v>1185732</v>
      </c>
      <c r="D1188" s="7">
        <v>44366</v>
      </c>
      <c r="E1188" s="6" t="s">
        <v>15</v>
      </c>
      <c r="F1188" s="6" t="s">
        <v>59</v>
      </c>
      <c r="G1188" s="6" t="s">
        <v>60</v>
      </c>
      <c r="H1188" s="6" t="s">
        <v>17</v>
      </c>
      <c r="I1188" s="8">
        <v>0.54999999999999993</v>
      </c>
      <c r="J1188" s="9">
        <v>5250</v>
      </c>
      <c r="K1188" s="10">
        <f t="shared" si="8"/>
        <v>2887.4999999999995</v>
      </c>
      <c r="L1188" s="10">
        <f t="shared" si="9"/>
        <v>1010.6249999999998</v>
      </c>
      <c r="M1188" s="11">
        <v>0.35</v>
      </c>
      <c r="O1188" s="16"/>
      <c r="P1188" s="17"/>
      <c r="Q1188" s="12"/>
      <c r="R1188" s="13"/>
    </row>
    <row r="1189" spans="1:18" ht="15.75" customHeight="1">
      <c r="A1189" s="1"/>
      <c r="B1189" s="6" t="s">
        <v>14</v>
      </c>
      <c r="C1189" s="6">
        <v>1185732</v>
      </c>
      <c r="D1189" s="7">
        <v>44366</v>
      </c>
      <c r="E1189" s="6" t="s">
        <v>15</v>
      </c>
      <c r="F1189" s="6" t="s">
        <v>59</v>
      </c>
      <c r="G1189" s="6" t="s">
        <v>60</v>
      </c>
      <c r="H1189" s="6" t="s">
        <v>18</v>
      </c>
      <c r="I1189" s="8">
        <v>0.5</v>
      </c>
      <c r="J1189" s="9">
        <v>2750</v>
      </c>
      <c r="K1189" s="10">
        <f t="shared" si="8"/>
        <v>1375</v>
      </c>
      <c r="L1189" s="10">
        <f t="shared" si="9"/>
        <v>481.24999999999994</v>
      </c>
      <c r="M1189" s="11">
        <v>0.35</v>
      </c>
      <c r="O1189" s="16"/>
      <c r="P1189" s="17"/>
      <c r="Q1189" s="12"/>
      <c r="R1189" s="13"/>
    </row>
    <row r="1190" spans="1:18" ht="15.75" customHeight="1">
      <c r="A1190" s="1"/>
      <c r="B1190" s="6" t="s">
        <v>14</v>
      </c>
      <c r="C1190" s="6">
        <v>1185732</v>
      </c>
      <c r="D1190" s="7">
        <v>44366</v>
      </c>
      <c r="E1190" s="6" t="s">
        <v>15</v>
      </c>
      <c r="F1190" s="6" t="s">
        <v>59</v>
      </c>
      <c r="G1190" s="6" t="s">
        <v>60</v>
      </c>
      <c r="H1190" s="6" t="s">
        <v>19</v>
      </c>
      <c r="I1190" s="8">
        <v>0.45</v>
      </c>
      <c r="J1190" s="9">
        <v>2000</v>
      </c>
      <c r="K1190" s="10">
        <f t="shared" si="8"/>
        <v>900</v>
      </c>
      <c r="L1190" s="10">
        <f t="shared" si="9"/>
        <v>359.99999999999994</v>
      </c>
      <c r="M1190" s="11">
        <v>0.39999999999999997</v>
      </c>
      <c r="O1190" s="16"/>
      <c r="P1190" s="17"/>
      <c r="Q1190" s="12"/>
      <c r="R1190" s="13"/>
    </row>
    <row r="1191" spans="1:18" ht="15.75" customHeight="1">
      <c r="A1191" s="1"/>
      <c r="B1191" s="6" t="s">
        <v>14</v>
      </c>
      <c r="C1191" s="6">
        <v>1185732</v>
      </c>
      <c r="D1191" s="7">
        <v>44366</v>
      </c>
      <c r="E1191" s="6" t="s">
        <v>15</v>
      </c>
      <c r="F1191" s="6" t="s">
        <v>59</v>
      </c>
      <c r="G1191" s="6" t="s">
        <v>60</v>
      </c>
      <c r="H1191" s="6" t="s">
        <v>20</v>
      </c>
      <c r="I1191" s="8">
        <v>0.45</v>
      </c>
      <c r="J1191" s="9">
        <v>1750</v>
      </c>
      <c r="K1191" s="10">
        <f t="shared" si="8"/>
        <v>787.5</v>
      </c>
      <c r="L1191" s="10">
        <f t="shared" si="9"/>
        <v>236.25</v>
      </c>
      <c r="M1191" s="11">
        <v>0.3</v>
      </c>
      <c r="O1191" s="16"/>
      <c r="P1191" s="17"/>
      <c r="Q1191" s="12"/>
      <c r="R1191" s="13"/>
    </row>
    <row r="1192" spans="1:18" ht="15.75" customHeight="1">
      <c r="A1192" s="1"/>
      <c r="B1192" s="6" t="s">
        <v>14</v>
      </c>
      <c r="C1192" s="6">
        <v>1185732</v>
      </c>
      <c r="D1192" s="7">
        <v>44366</v>
      </c>
      <c r="E1192" s="6" t="s">
        <v>15</v>
      </c>
      <c r="F1192" s="6" t="s">
        <v>59</v>
      </c>
      <c r="G1192" s="6" t="s">
        <v>60</v>
      </c>
      <c r="H1192" s="6" t="s">
        <v>21</v>
      </c>
      <c r="I1192" s="8">
        <v>0.54999999999999993</v>
      </c>
      <c r="J1192" s="9">
        <v>1750</v>
      </c>
      <c r="K1192" s="10">
        <f t="shared" si="8"/>
        <v>962.49999999999989</v>
      </c>
      <c r="L1192" s="10">
        <f t="shared" si="9"/>
        <v>240.62499999999997</v>
      </c>
      <c r="M1192" s="11">
        <v>0.25</v>
      </c>
      <c r="O1192" s="16"/>
      <c r="P1192" s="17"/>
      <c r="Q1192" s="12"/>
      <c r="R1192" s="13"/>
    </row>
    <row r="1193" spans="1:18" ht="15.75" customHeight="1">
      <c r="A1193" s="1"/>
      <c r="B1193" s="6" t="s">
        <v>14</v>
      </c>
      <c r="C1193" s="6">
        <v>1185732</v>
      </c>
      <c r="D1193" s="7">
        <v>44366</v>
      </c>
      <c r="E1193" s="6" t="s">
        <v>15</v>
      </c>
      <c r="F1193" s="6" t="s">
        <v>59</v>
      </c>
      <c r="G1193" s="6" t="s">
        <v>60</v>
      </c>
      <c r="H1193" s="6" t="s">
        <v>22</v>
      </c>
      <c r="I1193" s="8">
        <v>0.6</v>
      </c>
      <c r="J1193" s="9">
        <v>3250</v>
      </c>
      <c r="K1193" s="10">
        <f t="shared" si="8"/>
        <v>1950</v>
      </c>
      <c r="L1193" s="10">
        <f t="shared" si="9"/>
        <v>780</v>
      </c>
      <c r="M1193" s="11">
        <v>0.4</v>
      </c>
      <c r="O1193" s="16"/>
      <c r="P1193" s="17"/>
      <c r="Q1193" s="12"/>
      <c r="R1193" s="13"/>
    </row>
    <row r="1194" spans="1:18" ht="15.75" customHeight="1">
      <c r="A1194" s="1"/>
      <c r="B1194" s="6" t="s">
        <v>14</v>
      </c>
      <c r="C1194" s="6">
        <v>1185732</v>
      </c>
      <c r="D1194" s="7">
        <v>44394</v>
      </c>
      <c r="E1194" s="6" t="s">
        <v>15</v>
      </c>
      <c r="F1194" s="6" t="s">
        <v>59</v>
      </c>
      <c r="G1194" s="6" t="s">
        <v>60</v>
      </c>
      <c r="H1194" s="6" t="s">
        <v>17</v>
      </c>
      <c r="I1194" s="8">
        <v>0.54999999999999993</v>
      </c>
      <c r="J1194" s="9">
        <v>5500</v>
      </c>
      <c r="K1194" s="10">
        <f t="shared" si="8"/>
        <v>3024.9999999999995</v>
      </c>
      <c r="L1194" s="10">
        <f t="shared" si="9"/>
        <v>1058.7499999999998</v>
      </c>
      <c r="M1194" s="11">
        <v>0.35</v>
      </c>
      <c r="O1194" s="16"/>
      <c r="P1194" s="17"/>
      <c r="Q1194" s="12"/>
      <c r="R1194" s="13"/>
    </row>
    <row r="1195" spans="1:18" ht="15.75" customHeight="1">
      <c r="A1195" s="1"/>
      <c r="B1195" s="6" t="s">
        <v>14</v>
      </c>
      <c r="C1195" s="6">
        <v>1185732</v>
      </c>
      <c r="D1195" s="7">
        <v>44394</v>
      </c>
      <c r="E1195" s="6" t="s">
        <v>15</v>
      </c>
      <c r="F1195" s="6" t="s">
        <v>59</v>
      </c>
      <c r="G1195" s="6" t="s">
        <v>60</v>
      </c>
      <c r="H1195" s="6" t="s">
        <v>18</v>
      </c>
      <c r="I1195" s="8">
        <v>0.5</v>
      </c>
      <c r="J1195" s="9">
        <v>3000</v>
      </c>
      <c r="K1195" s="10">
        <f t="shared" si="8"/>
        <v>1500</v>
      </c>
      <c r="L1195" s="10">
        <f t="shared" si="9"/>
        <v>525</v>
      </c>
      <c r="M1195" s="11">
        <v>0.35</v>
      </c>
      <c r="O1195" s="16"/>
      <c r="P1195" s="17"/>
      <c r="Q1195" s="12"/>
      <c r="R1195" s="13"/>
    </row>
    <row r="1196" spans="1:18" ht="15.75" customHeight="1">
      <c r="A1196" s="1"/>
      <c r="B1196" s="6" t="s">
        <v>14</v>
      </c>
      <c r="C1196" s="6">
        <v>1185732</v>
      </c>
      <c r="D1196" s="7">
        <v>44394</v>
      </c>
      <c r="E1196" s="6" t="s">
        <v>15</v>
      </c>
      <c r="F1196" s="6" t="s">
        <v>59</v>
      </c>
      <c r="G1196" s="6" t="s">
        <v>60</v>
      </c>
      <c r="H1196" s="6" t="s">
        <v>19</v>
      </c>
      <c r="I1196" s="8">
        <v>0.45</v>
      </c>
      <c r="J1196" s="9">
        <v>2250</v>
      </c>
      <c r="K1196" s="10">
        <f t="shared" si="8"/>
        <v>1012.5</v>
      </c>
      <c r="L1196" s="10">
        <f t="shared" si="9"/>
        <v>404.99999999999994</v>
      </c>
      <c r="M1196" s="11">
        <v>0.39999999999999997</v>
      </c>
      <c r="O1196" s="16"/>
      <c r="P1196" s="17"/>
      <c r="Q1196" s="12"/>
      <c r="R1196" s="13"/>
    </row>
    <row r="1197" spans="1:18" ht="15.75" customHeight="1">
      <c r="A1197" s="1"/>
      <c r="B1197" s="6" t="s">
        <v>14</v>
      </c>
      <c r="C1197" s="6">
        <v>1185732</v>
      </c>
      <c r="D1197" s="7">
        <v>44394</v>
      </c>
      <c r="E1197" s="6" t="s">
        <v>15</v>
      </c>
      <c r="F1197" s="6" t="s">
        <v>59</v>
      </c>
      <c r="G1197" s="6" t="s">
        <v>60</v>
      </c>
      <c r="H1197" s="6" t="s">
        <v>20</v>
      </c>
      <c r="I1197" s="8">
        <v>0.45</v>
      </c>
      <c r="J1197" s="9">
        <v>1750</v>
      </c>
      <c r="K1197" s="10">
        <f t="shared" si="8"/>
        <v>787.5</v>
      </c>
      <c r="L1197" s="10">
        <f t="shared" si="9"/>
        <v>236.25</v>
      </c>
      <c r="M1197" s="11">
        <v>0.3</v>
      </c>
      <c r="O1197" s="16"/>
      <c r="P1197" s="17"/>
      <c r="Q1197" s="12"/>
      <c r="R1197" s="13"/>
    </row>
    <row r="1198" spans="1:18" ht="15.75" customHeight="1">
      <c r="A1198" s="1"/>
      <c r="B1198" s="6" t="s">
        <v>14</v>
      </c>
      <c r="C1198" s="6">
        <v>1185732</v>
      </c>
      <c r="D1198" s="7">
        <v>44394</v>
      </c>
      <c r="E1198" s="6" t="s">
        <v>15</v>
      </c>
      <c r="F1198" s="6" t="s">
        <v>59</v>
      </c>
      <c r="G1198" s="6" t="s">
        <v>60</v>
      </c>
      <c r="H1198" s="6" t="s">
        <v>21</v>
      </c>
      <c r="I1198" s="8">
        <v>0.54999999999999993</v>
      </c>
      <c r="J1198" s="9">
        <v>2000</v>
      </c>
      <c r="K1198" s="10">
        <f t="shared" si="8"/>
        <v>1099.9999999999998</v>
      </c>
      <c r="L1198" s="10">
        <f t="shared" si="9"/>
        <v>274.99999999999994</v>
      </c>
      <c r="M1198" s="11">
        <v>0.25</v>
      </c>
      <c r="O1198" s="16"/>
      <c r="P1198" s="17"/>
      <c r="Q1198" s="12"/>
      <c r="R1198" s="13"/>
    </row>
    <row r="1199" spans="1:18" ht="15.75" customHeight="1">
      <c r="A1199" s="1"/>
      <c r="B1199" s="6" t="s">
        <v>14</v>
      </c>
      <c r="C1199" s="6">
        <v>1185732</v>
      </c>
      <c r="D1199" s="7">
        <v>44394</v>
      </c>
      <c r="E1199" s="6" t="s">
        <v>15</v>
      </c>
      <c r="F1199" s="6" t="s">
        <v>59</v>
      </c>
      <c r="G1199" s="6" t="s">
        <v>60</v>
      </c>
      <c r="H1199" s="6" t="s">
        <v>22</v>
      </c>
      <c r="I1199" s="8">
        <v>0.6</v>
      </c>
      <c r="J1199" s="9">
        <v>3750</v>
      </c>
      <c r="K1199" s="10">
        <f t="shared" si="8"/>
        <v>2250</v>
      </c>
      <c r="L1199" s="10">
        <f t="shared" si="9"/>
        <v>900</v>
      </c>
      <c r="M1199" s="11">
        <v>0.4</v>
      </c>
      <c r="O1199" s="16"/>
      <c r="P1199" s="17"/>
      <c r="Q1199" s="12"/>
      <c r="R1199" s="13"/>
    </row>
    <row r="1200" spans="1:18" ht="15.75" customHeight="1">
      <c r="A1200" s="1"/>
      <c r="B1200" s="6" t="s">
        <v>14</v>
      </c>
      <c r="C1200" s="6">
        <v>1185732</v>
      </c>
      <c r="D1200" s="7">
        <v>44426</v>
      </c>
      <c r="E1200" s="6" t="s">
        <v>15</v>
      </c>
      <c r="F1200" s="6" t="s">
        <v>59</v>
      </c>
      <c r="G1200" s="6" t="s">
        <v>60</v>
      </c>
      <c r="H1200" s="6" t="s">
        <v>17</v>
      </c>
      <c r="I1200" s="8">
        <v>0.54999999999999993</v>
      </c>
      <c r="J1200" s="9">
        <v>5250</v>
      </c>
      <c r="K1200" s="10">
        <f t="shared" si="8"/>
        <v>2887.4999999999995</v>
      </c>
      <c r="L1200" s="10">
        <f t="shared" si="9"/>
        <v>1010.6249999999998</v>
      </c>
      <c r="M1200" s="11">
        <v>0.35</v>
      </c>
      <c r="O1200" s="16"/>
      <c r="P1200" s="17"/>
      <c r="Q1200" s="12"/>
      <c r="R1200" s="13"/>
    </row>
    <row r="1201" spans="1:18" ht="15.75" customHeight="1">
      <c r="A1201" s="1"/>
      <c r="B1201" s="6" t="s">
        <v>14</v>
      </c>
      <c r="C1201" s="6">
        <v>1185732</v>
      </c>
      <c r="D1201" s="7">
        <v>44426</v>
      </c>
      <c r="E1201" s="6" t="s">
        <v>15</v>
      </c>
      <c r="F1201" s="6" t="s">
        <v>59</v>
      </c>
      <c r="G1201" s="6" t="s">
        <v>60</v>
      </c>
      <c r="H1201" s="6" t="s">
        <v>18</v>
      </c>
      <c r="I1201" s="8">
        <v>0.5</v>
      </c>
      <c r="J1201" s="9">
        <v>3000</v>
      </c>
      <c r="K1201" s="10">
        <f t="shared" si="8"/>
        <v>1500</v>
      </c>
      <c r="L1201" s="10">
        <f t="shared" si="9"/>
        <v>525</v>
      </c>
      <c r="M1201" s="11">
        <v>0.35</v>
      </c>
      <c r="O1201" s="16"/>
      <c r="P1201" s="17"/>
      <c r="Q1201" s="12"/>
      <c r="R1201" s="13"/>
    </row>
    <row r="1202" spans="1:18" ht="15.75" customHeight="1">
      <c r="A1202" s="1"/>
      <c r="B1202" s="6" t="s">
        <v>14</v>
      </c>
      <c r="C1202" s="6">
        <v>1185732</v>
      </c>
      <c r="D1202" s="7">
        <v>44426</v>
      </c>
      <c r="E1202" s="6" t="s">
        <v>15</v>
      </c>
      <c r="F1202" s="6" t="s">
        <v>59</v>
      </c>
      <c r="G1202" s="6" t="s">
        <v>60</v>
      </c>
      <c r="H1202" s="6" t="s">
        <v>19</v>
      </c>
      <c r="I1202" s="8">
        <v>0.45</v>
      </c>
      <c r="J1202" s="9">
        <v>2250</v>
      </c>
      <c r="K1202" s="10">
        <f t="shared" si="8"/>
        <v>1012.5</v>
      </c>
      <c r="L1202" s="10">
        <f t="shared" si="9"/>
        <v>404.99999999999994</v>
      </c>
      <c r="M1202" s="11">
        <v>0.39999999999999997</v>
      </c>
      <c r="O1202" s="16"/>
      <c r="P1202" s="17"/>
      <c r="Q1202" s="12"/>
      <c r="R1202" s="13"/>
    </row>
    <row r="1203" spans="1:18" ht="15.75" customHeight="1">
      <c r="A1203" s="1"/>
      <c r="B1203" s="6" t="s">
        <v>14</v>
      </c>
      <c r="C1203" s="6">
        <v>1185732</v>
      </c>
      <c r="D1203" s="7">
        <v>44426</v>
      </c>
      <c r="E1203" s="6" t="s">
        <v>15</v>
      </c>
      <c r="F1203" s="6" t="s">
        <v>59</v>
      </c>
      <c r="G1203" s="6" t="s">
        <v>60</v>
      </c>
      <c r="H1203" s="6" t="s">
        <v>20</v>
      </c>
      <c r="I1203" s="8">
        <v>0.45</v>
      </c>
      <c r="J1203" s="9">
        <v>1750</v>
      </c>
      <c r="K1203" s="10">
        <f t="shared" si="8"/>
        <v>787.5</v>
      </c>
      <c r="L1203" s="10">
        <f t="shared" si="9"/>
        <v>236.25</v>
      </c>
      <c r="M1203" s="11">
        <v>0.3</v>
      </c>
      <c r="O1203" s="16"/>
      <c r="P1203" s="17"/>
      <c r="Q1203" s="12"/>
      <c r="R1203" s="13"/>
    </row>
    <row r="1204" spans="1:18" ht="15.75" customHeight="1">
      <c r="A1204" s="1"/>
      <c r="B1204" s="6" t="s">
        <v>14</v>
      </c>
      <c r="C1204" s="6">
        <v>1185732</v>
      </c>
      <c r="D1204" s="7">
        <v>44426</v>
      </c>
      <c r="E1204" s="6" t="s">
        <v>15</v>
      </c>
      <c r="F1204" s="6" t="s">
        <v>59</v>
      </c>
      <c r="G1204" s="6" t="s">
        <v>60</v>
      </c>
      <c r="H1204" s="6" t="s">
        <v>21</v>
      </c>
      <c r="I1204" s="8">
        <v>0.54999999999999993</v>
      </c>
      <c r="J1204" s="9">
        <v>1500</v>
      </c>
      <c r="K1204" s="10">
        <f t="shared" si="8"/>
        <v>824.99999999999989</v>
      </c>
      <c r="L1204" s="10">
        <f t="shared" si="9"/>
        <v>206.24999999999997</v>
      </c>
      <c r="M1204" s="11">
        <v>0.25</v>
      </c>
      <c r="O1204" s="16"/>
      <c r="P1204" s="17"/>
      <c r="Q1204" s="12"/>
      <c r="R1204" s="13"/>
    </row>
    <row r="1205" spans="1:18" ht="15.75" customHeight="1">
      <c r="A1205" s="1"/>
      <c r="B1205" s="6" t="s">
        <v>14</v>
      </c>
      <c r="C1205" s="6">
        <v>1185732</v>
      </c>
      <c r="D1205" s="7">
        <v>44426</v>
      </c>
      <c r="E1205" s="6" t="s">
        <v>15</v>
      </c>
      <c r="F1205" s="6" t="s">
        <v>59</v>
      </c>
      <c r="G1205" s="6" t="s">
        <v>60</v>
      </c>
      <c r="H1205" s="6" t="s">
        <v>22</v>
      </c>
      <c r="I1205" s="8">
        <v>0.6</v>
      </c>
      <c r="J1205" s="9">
        <v>3250</v>
      </c>
      <c r="K1205" s="10">
        <f t="shared" si="8"/>
        <v>1950</v>
      </c>
      <c r="L1205" s="10">
        <f t="shared" si="9"/>
        <v>780</v>
      </c>
      <c r="M1205" s="11">
        <v>0.4</v>
      </c>
      <c r="O1205" s="16"/>
      <c r="P1205" s="17"/>
      <c r="Q1205" s="12"/>
      <c r="R1205" s="13"/>
    </row>
    <row r="1206" spans="1:18" ht="15.75" customHeight="1">
      <c r="A1206" s="1"/>
      <c r="B1206" s="6" t="s">
        <v>14</v>
      </c>
      <c r="C1206" s="6">
        <v>1185732</v>
      </c>
      <c r="D1206" s="7">
        <v>44456</v>
      </c>
      <c r="E1206" s="6" t="s">
        <v>15</v>
      </c>
      <c r="F1206" s="6" t="s">
        <v>59</v>
      </c>
      <c r="G1206" s="6" t="s">
        <v>60</v>
      </c>
      <c r="H1206" s="6" t="s">
        <v>17</v>
      </c>
      <c r="I1206" s="8">
        <v>0.54999999999999993</v>
      </c>
      <c r="J1206" s="9">
        <v>4500</v>
      </c>
      <c r="K1206" s="10">
        <f t="shared" si="8"/>
        <v>2474.9999999999995</v>
      </c>
      <c r="L1206" s="10">
        <f t="shared" si="9"/>
        <v>866.24999999999977</v>
      </c>
      <c r="M1206" s="11">
        <v>0.35</v>
      </c>
      <c r="O1206" s="16"/>
      <c r="P1206" s="17"/>
      <c r="Q1206" s="12"/>
      <c r="R1206" s="13"/>
    </row>
    <row r="1207" spans="1:18" ht="15.75" customHeight="1">
      <c r="A1207" s="1"/>
      <c r="B1207" s="6" t="s">
        <v>14</v>
      </c>
      <c r="C1207" s="6">
        <v>1185732</v>
      </c>
      <c r="D1207" s="7">
        <v>44456</v>
      </c>
      <c r="E1207" s="6" t="s">
        <v>15</v>
      </c>
      <c r="F1207" s="6" t="s">
        <v>59</v>
      </c>
      <c r="G1207" s="6" t="s">
        <v>60</v>
      </c>
      <c r="H1207" s="6" t="s">
        <v>18</v>
      </c>
      <c r="I1207" s="8">
        <v>0.5</v>
      </c>
      <c r="J1207" s="9">
        <v>2500</v>
      </c>
      <c r="K1207" s="10">
        <f t="shared" si="8"/>
        <v>1250</v>
      </c>
      <c r="L1207" s="10">
        <f t="shared" si="9"/>
        <v>437.5</v>
      </c>
      <c r="M1207" s="11">
        <v>0.35</v>
      </c>
      <c r="O1207" s="16"/>
      <c r="P1207" s="17"/>
      <c r="Q1207" s="12"/>
      <c r="R1207" s="13"/>
    </row>
    <row r="1208" spans="1:18" ht="15.75" customHeight="1">
      <c r="A1208" s="1"/>
      <c r="B1208" s="6" t="s">
        <v>14</v>
      </c>
      <c r="C1208" s="6">
        <v>1185732</v>
      </c>
      <c r="D1208" s="7">
        <v>44456</v>
      </c>
      <c r="E1208" s="6" t="s">
        <v>15</v>
      </c>
      <c r="F1208" s="6" t="s">
        <v>59</v>
      </c>
      <c r="G1208" s="6" t="s">
        <v>60</v>
      </c>
      <c r="H1208" s="6" t="s">
        <v>19</v>
      </c>
      <c r="I1208" s="8">
        <v>0.45</v>
      </c>
      <c r="J1208" s="9">
        <v>1500</v>
      </c>
      <c r="K1208" s="10">
        <f t="shared" si="8"/>
        <v>675</v>
      </c>
      <c r="L1208" s="10">
        <f t="shared" si="9"/>
        <v>270</v>
      </c>
      <c r="M1208" s="11">
        <v>0.39999999999999997</v>
      </c>
      <c r="O1208" s="16"/>
      <c r="P1208" s="17"/>
      <c r="Q1208" s="12"/>
      <c r="R1208" s="13"/>
    </row>
    <row r="1209" spans="1:18" ht="15.75" customHeight="1">
      <c r="A1209" s="1"/>
      <c r="B1209" s="6" t="s">
        <v>14</v>
      </c>
      <c r="C1209" s="6">
        <v>1185732</v>
      </c>
      <c r="D1209" s="7">
        <v>44456</v>
      </c>
      <c r="E1209" s="6" t="s">
        <v>15</v>
      </c>
      <c r="F1209" s="6" t="s">
        <v>59</v>
      </c>
      <c r="G1209" s="6" t="s">
        <v>60</v>
      </c>
      <c r="H1209" s="6" t="s">
        <v>20</v>
      </c>
      <c r="I1209" s="8">
        <v>0.45</v>
      </c>
      <c r="J1209" s="9">
        <v>1250</v>
      </c>
      <c r="K1209" s="10">
        <f t="shared" si="8"/>
        <v>562.5</v>
      </c>
      <c r="L1209" s="10">
        <f t="shared" si="9"/>
        <v>168.75</v>
      </c>
      <c r="M1209" s="11">
        <v>0.3</v>
      </c>
      <c r="O1209" s="16"/>
      <c r="P1209" s="17"/>
      <c r="Q1209" s="12"/>
      <c r="R1209" s="13"/>
    </row>
    <row r="1210" spans="1:18" ht="15.75" customHeight="1">
      <c r="A1210" s="1"/>
      <c r="B1210" s="6" t="s">
        <v>14</v>
      </c>
      <c r="C1210" s="6">
        <v>1185732</v>
      </c>
      <c r="D1210" s="7">
        <v>44456</v>
      </c>
      <c r="E1210" s="6" t="s">
        <v>15</v>
      </c>
      <c r="F1210" s="6" t="s">
        <v>59</v>
      </c>
      <c r="G1210" s="6" t="s">
        <v>60</v>
      </c>
      <c r="H1210" s="6" t="s">
        <v>21</v>
      </c>
      <c r="I1210" s="8">
        <v>0.54999999999999993</v>
      </c>
      <c r="J1210" s="9">
        <v>1250</v>
      </c>
      <c r="K1210" s="10">
        <f t="shared" si="8"/>
        <v>687.49999999999989</v>
      </c>
      <c r="L1210" s="10">
        <f t="shared" si="9"/>
        <v>171.87499999999997</v>
      </c>
      <c r="M1210" s="11">
        <v>0.25</v>
      </c>
      <c r="O1210" s="16"/>
      <c r="P1210" s="17"/>
      <c r="Q1210" s="12"/>
      <c r="R1210" s="13"/>
    </row>
    <row r="1211" spans="1:18" ht="15.75" customHeight="1">
      <c r="A1211" s="1"/>
      <c r="B1211" s="6" t="s">
        <v>14</v>
      </c>
      <c r="C1211" s="6">
        <v>1185732</v>
      </c>
      <c r="D1211" s="7">
        <v>44456</v>
      </c>
      <c r="E1211" s="6" t="s">
        <v>15</v>
      </c>
      <c r="F1211" s="6" t="s">
        <v>59</v>
      </c>
      <c r="G1211" s="6" t="s">
        <v>60</v>
      </c>
      <c r="H1211" s="6" t="s">
        <v>22</v>
      </c>
      <c r="I1211" s="8">
        <v>0.6</v>
      </c>
      <c r="J1211" s="9">
        <v>2250</v>
      </c>
      <c r="K1211" s="10">
        <f t="shared" si="8"/>
        <v>1350</v>
      </c>
      <c r="L1211" s="10">
        <f t="shared" si="9"/>
        <v>540</v>
      </c>
      <c r="M1211" s="11">
        <v>0.4</v>
      </c>
      <c r="O1211" s="16"/>
      <c r="P1211" s="17"/>
      <c r="Q1211" s="12"/>
      <c r="R1211" s="13"/>
    </row>
    <row r="1212" spans="1:18" ht="15.75" customHeight="1">
      <c r="A1212" s="1"/>
      <c r="B1212" s="6" t="s">
        <v>14</v>
      </c>
      <c r="C1212" s="6">
        <v>1185732</v>
      </c>
      <c r="D1212" s="7">
        <v>44488</v>
      </c>
      <c r="E1212" s="6" t="s">
        <v>15</v>
      </c>
      <c r="F1212" s="6" t="s">
        <v>59</v>
      </c>
      <c r="G1212" s="6" t="s">
        <v>60</v>
      </c>
      <c r="H1212" s="6" t="s">
        <v>17</v>
      </c>
      <c r="I1212" s="8">
        <v>0.6</v>
      </c>
      <c r="J1212" s="9">
        <v>4000</v>
      </c>
      <c r="K1212" s="10">
        <f t="shared" si="8"/>
        <v>2400</v>
      </c>
      <c r="L1212" s="10">
        <f t="shared" si="9"/>
        <v>840</v>
      </c>
      <c r="M1212" s="11">
        <v>0.35</v>
      </c>
      <c r="O1212" s="16"/>
      <c r="P1212" s="17"/>
      <c r="Q1212" s="12"/>
      <c r="R1212" s="13"/>
    </row>
    <row r="1213" spans="1:18" ht="15.75" customHeight="1">
      <c r="A1213" s="1"/>
      <c r="B1213" s="6" t="s">
        <v>14</v>
      </c>
      <c r="C1213" s="6">
        <v>1185732</v>
      </c>
      <c r="D1213" s="7">
        <v>44488</v>
      </c>
      <c r="E1213" s="6" t="s">
        <v>15</v>
      </c>
      <c r="F1213" s="6" t="s">
        <v>59</v>
      </c>
      <c r="G1213" s="6" t="s">
        <v>60</v>
      </c>
      <c r="H1213" s="6" t="s">
        <v>18</v>
      </c>
      <c r="I1213" s="8">
        <v>0.55000000000000004</v>
      </c>
      <c r="J1213" s="9">
        <v>2250</v>
      </c>
      <c r="K1213" s="10">
        <f t="shared" si="8"/>
        <v>1237.5</v>
      </c>
      <c r="L1213" s="10">
        <f t="shared" si="9"/>
        <v>433.125</v>
      </c>
      <c r="M1213" s="11">
        <v>0.35</v>
      </c>
      <c r="O1213" s="16"/>
      <c r="P1213" s="17"/>
      <c r="Q1213" s="12"/>
      <c r="R1213" s="13"/>
    </row>
    <row r="1214" spans="1:18" ht="15.75" customHeight="1">
      <c r="A1214" s="1"/>
      <c r="B1214" s="6" t="s">
        <v>14</v>
      </c>
      <c r="C1214" s="6">
        <v>1185732</v>
      </c>
      <c r="D1214" s="7">
        <v>44488</v>
      </c>
      <c r="E1214" s="6" t="s">
        <v>15</v>
      </c>
      <c r="F1214" s="6" t="s">
        <v>59</v>
      </c>
      <c r="G1214" s="6" t="s">
        <v>60</v>
      </c>
      <c r="H1214" s="6" t="s">
        <v>19</v>
      </c>
      <c r="I1214" s="8">
        <v>0.55000000000000004</v>
      </c>
      <c r="J1214" s="9">
        <v>1250</v>
      </c>
      <c r="K1214" s="10">
        <f t="shared" si="8"/>
        <v>687.5</v>
      </c>
      <c r="L1214" s="10">
        <f t="shared" si="9"/>
        <v>275</v>
      </c>
      <c r="M1214" s="11">
        <v>0.39999999999999997</v>
      </c>
      <c r="O1214" s="16"/>
      <c r="P1214" s="17"/>
      <c r="Q1214" s="12"/>
      <c r="R1214" s="13"/>
    </row>
    <row r="1215" spans="1:18" ht="15.75" customHeight="1">
      <c r="A1215" s="1"/>
      <c r="B1215" s="6" t="s">
        <v>14</v>
      </c>
      <c r="C1215" s="6">
        <v>1185732</v>
      </c>
      <c r="D1215" s="7">
        <v>44488</v>
      </c>
      <c r="E1215" s="6" t="s">
        <v>15</v>
      </c>
      <c r="F1215" s="6" t="s">
        <v>59</v>
      </c>
      <c r="G1215" s="6" t="s">
        <v>60</v>
      </c>
      <c r="H1215" s="6" t="s">
        <v>20</v>
      </c>
      <c r="I1215" s="8">
        <v>0.55000000000000004</v>
      </c>
      <c r="J1215" s="9">
        <v>1000</v>
      </c>
      <c r="K1215" s="10">
        <f t="shared" si="8"/>
        <v>550</v>
      </c>
      <c r="L1215" s="10">
        <f t="shared" si="9"/>
        <v>165</v>
      </c>
      <c r="M1215" s="11">
        <v>0.3</v>
      </c>
      <c r="O1215" s="16"/>
      <c r="P1215" s="17"/>
      <c r="Q1215" s="12"/>
      <c r="R1215" s="13"/>
    </row>
    <row r="1216" spans="1:18" ht="15.75" customHeight="1">
      <c r="A1216" s="1"/>
      <c r="B1216" s="6" t="s">
        <v>14</v>
      </c>
      <c r="C1216" s="6">
        <v>1185732</v>
      </c>
      <c r="D1216" s="7">
        <v>44488</v>
      </c>
      <c r="E1216" s="6" t="s">
        <v>15</v>
      </c>
      <c r="F1216" s="6" t="s">
        <v>59</v>
      </c>
      <c r="G1216" s="6" t="s">
        <v>60</v>
      </c>
      <c r="H1216" s="6" t="s">
        <v>21</v>
      </c>
      <c r="I1216" s="8">
        <v>0.65</v>
      </c>
      <c r="J1216" s="9">
        <v>1000</v>
      </c>
      <c r="K1216" s="10">
        <f t="shared" si="8"/>
        <v>650</v>
      </c>
      <c r="L1216" s="10">
        <f t="shared" si="9"/>
        <v>162.5</v>
      </c>
      <c r="M1216" s="11">
        <v>0.25</v>
      </c>
      <c r="O1216" s="16"/>
      <c r="P1216" s="17"/>
      <c r="Q1216" s="12"/>
      <c r="R1216" s="13"/>
    </row>
    <row r="1217" spans="1:18" ht="15.75" customHeight="1">
      <c r="A1217" s="1"/>
      <c r="B1217" s="6" t="s">
        <v>14</v>
      </c>
      <c r="C1217" s="6">
        <v>1185732</v>
      </c>
      <c r="D1217" s="7">
        <v>44488</v>
      </c>
      <c r="E1217" s="6" t="s">
        <v>15</v>
      </c>
      <c r="F1217" s="6" t="s">
        <v>59</v>
      </c>
      <c r="G1217" s="6" t="s">
        <v>60</v>
      </c>
      <c r="H1217" s="6" t="s">
        <v>22</v>
      </c>
      <c r="I1217" s="8">
        <v>0.7</v>
      </c>
      <c r="J1217" s="9">
        <v>2250</v>
      </c>
      <c r="K1217" s="10">
        <f t="shared" si="8"/>
        <v>1575</v>
      </c>
      <c r="L1217" s="10">
        <f t="shared" si="9"/>
        <v>630</v>
      </c>
      <c r="M1217" s="11">
        <v>0.4</v>
      </c>
      <c r="O1217" s="16"/>
      <c r="P1217" s="17"/>
      <c r="Q1217" s="12"/>
      <c r="R1217" s="13"/>
    </row>
    <row r="1218" spans="1:18" ht="15.75" customHeight="1">
      <c r="A1218" s="1"/>
      <c r="B1218" s="6" t="s">
        <v>14</v>
      </c>
      <c r="C1218" s="6">
        <v>1185732</v>
      </c>
      <c r="D1218" s="7">
        <v>44518</v>
      </c>
      <c r="E1218" s="6" t="s">
        <v>15</v>
      </c>
      <c r="F1218" s="6" t="s">
        <v>59</v>
      </c>
      <c r="G1218" s="6" t="s">
        <v>60</v>
      </c>
      <c r="H1218" s="6" t="s">
        <v>17</v>
      </c>
      <c r="I1218" s="8">
        <v>0.65</v>
      </c>
      <c r="J1218" s="9">
        <v>3750</v>
      </c>
      <c r="K1218" s="10">
        <f t="shared" si="8"/>
        <v>2437.5</v>
      </c>
      <c r="L1218" s="10">
        <f t="shared" si="9"/>
        <v>853.125</v>
      </c>
      <c r="M1218" s="11">
        <v>0.35</v>
      </c>
      <c r="O1218" s="16"/>
      <c r="P1218" s="17"/>
      <c r="Q1218" s="12"/>
      <c r="R1218" s="13"/>
    </row>
    <row r="1219" spans="1:18" ht="15.75" customHeight="1">
      <c r="A1219" s="1"/>
      <c r="B1219" s="6" t="s">
        <v>14</v>
      </c>
      <c r="C1219" s="6">
        <v>1185732</v>
      </c>
      <c r="D1219" s="7">
        <v>44518</v>
      </c>
      <c r="E1219" s="6" t="s">
        <v>15</v>
      </c>
      <c r="F1219" s="6" t="s">
        <v>59</v>
      </c>
      <c r="G1219" s="6" t="s">
        <v>60</v>
      </c>
      <c r="H1219" s="6" t="s">
        <v>18</v>
      </c>
      <c r="I1219" s="8">
        <v>0.55000000000000004</v>
      </c>
      <c r="J1219" s="9">
        <v>2000</v>
      </c>
      <c r="K1219" s="10">
        <f t="shared" si="8"/>
        <v>1100</v>
      </c>
      <c r="L1219" s="10">
        <f t="shared" si="9"/>
        <v>385</v>
      </c>
      <c r="M1219" s="11">
        <v>0.35</v>
      </c>
      <c r="O1219" s="16"/>
      <c r="P1219" s="17"/>
      <c r="Q1219" s="12"/>
      <c r="R1219" s="13"/>
    </row>
    <row r="1220" spans="1:18" ht="15.75" customHeight="1">
      <c r="A1220" s="1"/>
      <c r="B1220" s="6" t="s">
        <v>14</v>
      </c>
      <c r="C1220" s="6">
        <v>1185732</v>
      </c>
      <c r="D1220" s="7">
        <v>44518</v>
      </c>
      <c r="E1220" s="6" t="s">
        <v>15</v>
      </c>
      <c r="F1220" s="6" t="s">
        <v>59</v>
      </c>
      <c r="G1220" s="6" t="s">
        <v>60</v>
      </c>
      <c r="H1220" s="6" t="s">
        <v>19</v>
      </c>
      <c r="I1220" s="8">
        <v>0.55000000000000004</v>
      </c>
      <c r="J1220" s="9">
        <v>1950</v>
      </c>
      <c r="K1220" s="10">
        <f t="shared" si="8"/>
        <v>1072.5</v>
      </c>
      <c r="L1220" s="10">
        <f t="shared" si="9"/>
        <v>428.99999999999994</v>
      </c>
      <c r="M1220" s="11">
        <v>0.39999999999999997</v>
      </c>
      <c r="O1220" s="16"/>
      <c r="P1220" s="17"/>
      <c r="Q1220" s="12"/>
      <c r="R1220" s="13"/>
    </row>
    <row r="1221" spans="1:18" ht="15.75" customHeight="1">
      <c r="A1221" s="1"/>
      <c r="B1221" s="6" t="s">
        <v>14</v>
      </c>
      <c r="C1221" s="6">
        <v>1185732</v>
      </c>
      <c r="D1221" s="7">
        <v>44518</v>
      </c>
      <c r="E1221" s="6" t="s">
        <v>15</v>
      </c>
      <c r="F1221" s="6" t="s">
        <v>59</v>
      </c>
      <c r="G1221" s="6" t="s">
        <v>60</v>
      </c>
      <c r="H1221" s="6" t="s">
        <v>20</v>
      </c>
      <c r="I1221" s="8">
        <v>0.55000000000000004</v>
      </c>
      <c r="J1221" s="9">
        <v>1750</v>
      </c>
      <c r="K1221" s="10">
        <f t="shared" si="8"/>
        <v>962.50000000000011</v>
      </c>
      <c r="L1221" s="10">
        <f t="shared" si="9"/>
        <v>288.75</v>
      </c>
      <c r="M1221" s="11">
        <v>0.3</v>
      </c>
      <c r="O1221" s="16"/>
      <c r="P1221" s="17"/>
      <c r="Q1221" s="12"/>
      <c r="R1221" s="13"/>
    </row>
    <row r="1222" spans="1:18" ht="15.75" customHeight="1">
      <c r="A1222" s="1"/>
      <c r="B1222" s="6" t="s">
        <v>14</v>
      </c>
      <c r="C1222" s="6">
        <v>1185732</v>
      </c>
      <c r="D1222" s="7">
        <v>44518</v>
      </c>
      <c r="E1222" s="6" t="s">
        <v>15</v>
      </c>
      <c r="F1222" s="6" t="s">
        <v>59</v>
      </c>
      <c r="G1222" s="6" t="s">
        <v>60</v>
      </c>
      <c r="H1222" s="6" t="s">
        <v>21</v>
      </c>
      <c r="I1222" s="8">
        <v>0.65</v>
      </c>
      <c r="J1222" s="9">
        <v>1500</v>
      </c>
      <c r="K1222" s="10">
        <f t="shared" si="8"/>
        <v>975</v>
      </c>
      <c r="L1222" s="10">
        <f t="shared" si="9"/>
        <v>243.75</v>
      </c>
      <c r="M1222" s="11">
        <v>0.25</v>
      </c>
      <c r="O1222" s="16"/>
      <c r="P1222" s="17"/>
      <c r="Q1222" s="12"/>
      <c r="R1222" s="13"/>
    </row>
    <row r="1223" spans="1:18" ht="15.75" customHeight="1">
      <c r="A1223" s="1"/>
      <c r="B1223" s="6" t="s">
        <v>14</v>
      </c>
      <c r="C1223" s="6">
        <v>1185732</v>
      </c>
      <c r="D1223" s="7">
        <v>44518</v>
      </c>
      <c r="E1223" s="6" t="s">
        <v>15</v>
      </c>
      <c r="F1223" s="6" t="s">
        <v>59</v>
      </c>
      <c r="G1223" s="6" t="s">
        <v>60</v>
      </c>
      <c r="H1223" s="6" t="s">
        <v>22</v>
      </c>
      <c r="I1223" s="8">
        <v>0.7</v>
      </c>
      <c r="J1223" s="9">
        <v>2500</v>
      </c>
      <c r="K1223" s="10">
        <f t="shared" si="8"/>
        <v>1750</v>
      </c>
      <c r="L1223" s="10">
        <f t="shared" si="9"/>
        <v>700</v>
      </c>
      <c r="M1223" s="11">
        <v>0.4</v>
      </c>
      <c r="O1223" s="16"/>
      <c r="P1223" s="17"/>
      <c r="Q1223" s="12"/>
      <c r="R1223" s="13"/>
    </row>
    <row r="1224" spans="1:18" ht="15.75" customHeight="1">
      <c r="A1224" s="1"/>
      <c r="B1224" s="6" t="s">
        <v>14</v>
      </c>
      <c r="C1224" s="6">
        <v>1185732</v>
      </c>
      <c r="D1224" s="7">
        <v>44547</v>
      </c>
      <c r="E1224" s="6" t="s">
        <v>15</v>
      </c>
      <c r="F1224" s="6" t="s">
        <v>59</v>
      </c>
      <c r="G1224" s="6" t="s">
        <v>60</v>
      </c>
      <c r="H1224" s="6" t="s">
        <v>17</v>
      </c>
      <c r="I1224" s="8">
        <v>0.65</v>
      </c>
      <c r="J1224" s="9">
        <v>4750</v>
      </c>
      <c r="K1224" s="10">
        <f t="shared" si="8"/>
        <v>3087.5</v>
      </c>
      <c r="L1224" s="10">
        <f t="shared" si="9"/>
        <v>1080.625</v>
      </c>
      <c r="M1224" s="11">
        <v>0.35</v>
      </c>
      <c r="O1224" s="16"/>
      <c r="P1224" s="17"/>
      <c r="Q1224" s="12"/>
      <c r="R1224" s="13"/>
    </row>
    <row r="1225" spans="1:18" ht="15.75" customHeight="1">
      <c r="A1225" s="1"/>
      <c r="B1225" s="6" t="s">
        <v>14</v>
      </c>
      <c r="C1225" s="6">
        <v>1185732</v>
      </c>
      <c r="D1225" s="7">
        <v>44547</v>
      </c>
      <c r="E1225" s="6" t="s">
        <v>15</v>
      </c>
      <c r="F1225" s="6" t="s">
        <v>59</v>
      </c>
      <c r="G1225" s="6" t="s">
        <v>60</v>
      </c>
      <c r="H1225" s="6" t="s">
        <v>18</v>
      </c>
      <c r="I1225" s="8">
        <v>0.55000000000000004</v>
      </c>
      <c r="J1225" s="9">
        <v>2750</v>
      </c>
      <c r="K1225" s="10">
        <f t="shared" si="8"/>
        <v>1512.5000000000002</v>
      </c>
      <c r="L1225" s="10">
        <f t="shared" si="9"/>
        <v>529.375</v>
      </c>
      <c r="M1225" s="11">
        <v>0.35</v>
      </c>
      <c r="O1225" s="16"/>
      <c r="P1225" s="17"/>
      <c r="Q1225" s="12"/>
      <c r="R1225" s="13"/>
    </row>
    <row r="1226" spans="1:18" ht="15.75" customHeight="1">
      <c r="A1226" s="1"/>
      <c r="B1226" s="6" t="s">
        <v>14</v>
      </c>
      <c r="C1226" s="6">
        <v>1185732</v>
      </c>
      <c r="D1226" s="7">
        <v>44547</v>
      </c>
      <c r="E1226" s="6" t="s">
        <v>15</v>
      </c>
      <c r="F1226" s="6" t="s">
        <v>59</v>
      </c>
      <c r="G1226" s="6" t="s">
        <v>60</v>
      </c>
      <c r="H1226" s="6" t="s">
        <v>19</v>
      </c>
      <c r="I1226" s="8">
        <v>0.55000000000000004</v>
      </c>
      <c r="J1226" s="9">
        <v>2500</v>
      </c>
      <c r="K1226" s="10">
        <f t="shared" si="8"/>
        <v>1375</v>
      </c>
      <c r="L1226" s="10">
        <f t="shared" si="9"/>
        <v>550</v>
      </c>
      <c r="M1226" s="11">
        <v>0.39999999999999997</v>
      </c>
      <c r="O1226" s="16"/>
      <c r="P1226" s="17"/>
      <c r="Q1226" s="12"/>
      <c r="R1226" s="13"/>
    </row>
    <row r="1227" spans="1:18" ht="15.75" customHeight="1">
      <c r="A1227" s="1"/>
      <c r="B1227" s="6" t="s">
        <v>14</v>
      </c>
      <c r="C1227" s="6">
        <v>1185732</v>
      </c>
      <c r="D1227" s="7">
        <v>44547</v>
      </c>
      <c r="E1227" s="6" t="s">
        <v>15</v>
      </c>
      <c r="F1227" s="6" t="s">
        <v>59</v>
      </c>
      <c r="G1227" s="6" t="s">
        <v>60</v>
      </c>
      <c r="H1227" s="6" t="s">
        <v>20</v>
      </c>
      <c r="I1227" s="8">
        <v>0.55000000000000004</v>
      </c>
      <c r="J1227" s="9">
        <v>2000</v>
      </c>
      <c r="K1227" s="10">
        <f t="shared" si="8"/>
        <v>1100</v>
      </c>
      <c r="L1227" s="10">
        <f t="shared" si="9"/>
        <v>330</v>
      </c>
      <c r="M1227" s="11">
        <v>0.3</v>
      </c>
      <c r="O1227" s="16"/>
      <c r="P1227" s="17"/>
      <c r="Q1227" s="12"/>
      <c r="R1227" s="13"/>
    </row>
    <row r="1228" spans="1:18" ht="15.75" customHeight="1">
      <c r="A1228" s="1"/>
      <c r="B1228" s="6" t="s">
        <v>14</v>
      </c>
      <c r="C1228" s="6">
        <v>1185732</v>
      </c>
      <c r="D1228" s="7">
        <v>44547</v>
      </c>
      <c r="E1228" s="6" t="s">
        <v>15</v>
      </c>
      <c r="F1228" s="6" t="s">
        <v>59</v>
      </c>
      <c r="G1228" s="6" t="s">
        <v>60</v>
      </c>
      <c r="H1228" s="6" t="s">
        <v>21</v>
      </c>
      <c r="I1228" s="8">
        <v>0.65</v>
      </c>
      <c r="J1228" s="9">
        <v>2000</v>
      </c>
      <c r="K1228" s="10">
        <f t="shared" si="8"/>
        <v>1300</v>
      </c>
      <c r="L1228" s="10">
        <f t="shared" si="9"/>
        <v>325</v>
      </c>
      <c r="M1228" s="11">
        <v>0.25</v>
      </c>
      <c r="O1228" s="16"/>
      <c r="P1228" s="17"/>
      <c r="Q1228" s="12"/>
      <c r="R1228" s="13"/>
    </row>
    <row r="1229" spans="1:18" ht="15.75" customHeight="1">
      <c r="A1229" s="1"/>
      <c r="B1229" s="6" t="s">
        <v>14</v>
      </c>
      <c r="C1229" s="6">
        <v>1185732</v>
      </c>
      <c r="D1229" s="7">
        <v>44547</v>
      </c>
      <c r="E1229" s="6" t="s">
        <v>15</v>
      </c>
      <c r="F1229" s="6" t="s">
        <v>59</v>
      </c>
      <c r="G1229" s="6" t="s">
        <v>60</v>
      </c>
      <c r="H1229" s="6" t="s">
        <v>22</v>
      </c>
      <c r="I1229" s="8">
        <v>0.7</v>
      </c>
      <c r="J1229" s="9">
        <v>3000</v>
      </c>
      <c r="K1229" s="10">
        <f t="shared" si="8"/>
        <v>2100</v>
      </c>
      <c r="L1229" s="10">
        <f t="shared" si="9"/>
        <v>840</v>
      </c>
      <c r="M1229" s="11">
        <v>0.4</v>
      </c>
      <c r="O1229" s="16"/>
      <c r="P1229" s="17"/>
      <c r="Q1229" s="12"/>
      <c r="R1229" s="13"/>
    </row>
    <row r="1230" spans="1:18" ht="15.75" customHeight="1">
      <c r="A1230" s="1" t="s">
        <v>39</v>
      </c>
      <c r="B1230" s="6" t="s">
        <v>27</v>
      </c>
      <c r="C1230" s="6">
        <v>1128299</v>
      </c>
      <c r="D1230" s="7">
        <v>44206</v>
      </c>
      <c r="E1230" s="6" t="s">
        <v>28</v>
      </c>
      <c r="F1230" s="6" t="s">
        <v>61</v>
      </c>
      <c r="G1230" s="6" t="s">
        <v>62</v>
      </c>
      <c r="H1230" s="6" t="s">
        <v>17</v>
      </c>
      <c r="I1230" s="8">
        <v>0.35000000000000003</v>
      </c>
      <c r="J1230" s="9">
        <v>3750</v>
      </c>
      <c r="K1230" s="10">
        <f t="shared" si="8"/>
        <v>1312.5000000000002</v>
      </c>
      <c r="L1230" s="10">
        <f t="shared" si="9"/>
        <v>328.12500000000006</v>
      </c>
      <c r="M1230" s="11">
        <v>0.25</v>
      </c>
      <c r="O1230" s="16"/>
      <c r="P1230" s="17"/>
      <c r="Q1230" s="12"/>
      <c r="R1230" s="13"/>
    </row>
    <row r="1231" spans="1:18" ht="15.75" customHeight="1">
      <c r="A1231" s="1"/>
      <c r="B1231" s="6" t="s">
        <v>27</v>
      </c>
      <c r="C1231" s="6">
        <v>1128299</v>
      </c>
      <c r="D1231" s="7">
        <v>44206</v>
      </c>
      <c r="E1231" s="6" t="s">
        <v>28</v>
      </c>
      <c r="F1231" s="6" t="s">
        <v>61</v>
      </c>
      <c r="G1231" s="6" t="s">
        <v>62</v>
      </c>
      <c r="H1231" s="6" t="s">
        <v>18</v>
      </c>
      <c r="I1231" s="8">
        <v>0.45</v>
      </c>
      <c r="J1231" s="9">
        <v>3750</v>
      </c>
      <c r="K1231" s="10">
        <f t="shared" si="8"/>
        <v>1687.5</v>
      </c>
      <c r="L1231" s="10">
        <f t="shared" si="9"/>
        <v>337.5</v>
      </c>
      <c r="M1231" s="11">
        <v>0.2</v>
      </c>
      <c r="O1231" s="16"/>
      <c r="P1231" s="17"/>
      <c r="Q1231" s="12"/>
      <c r="R1231" s="13"/>
    </row>
    <row r="1232" spans="1:18" ht="15.75" customHeight="1">
      <c r="A1232" s="1"/>
      <c r="B1232" s="6" t="s">
        <v>27</v>
      </c>
      <c r="C1232" s="6">
        <v>1128299</v>
      </c>
      <c r="D1232" s="7">
        <v>44206</v>
      </c>
      <c r="E1232" s="6" t="s">
        <v>28</v>
      </c>
      <c r="F1232" s="6" t="s">
        <v>61</v>
      </c>
      <c r="G1232" s="6" t="s">
        <v>62</v>
      </c>
      <c r="H1232" s="6" t="s">
        <v>19</v>
      </c>
      <c r="I1232" s="8">
        <v>0.45</v>
      </c>
      <c r="J1232" s="9">
        <v>3750</v>
      </c>
      <c r="K1232" s="10">
        <f t="shared" si="8"/>
        <v>1687.5</v>
      </c>
      <c r="L1232" s="10">
        <f t="shared" si="9"/>
        <v>421.875</v>
      </c>
      <c r="M1232" s="11">
        <v>0.25</v>
      </c>
      <c r="O1232" s="16"/>
      <c r="P1232" s="17"/>
      <c r="Q1232" s="12"/>
      <c r="R1232" s="13"/>
    </row>
    <row r="1233" spans="1:18" ht="15.75" customHeight="1">
      <c r="A1233" s="1"/>
      <c r="B1233" s="6" t="s">
        <v>27</v>
      </c>
      <c r="C1233" s="6">
        <v>1128299</v>
      </c>
      <c r="D1233" s="7">
        <v>44206</v>
      </c>
      <c r="E1233" s="6" t="s">
        <v>28</v>
      </c>
      <c r="F1233" s="6" t="s">
        <v>61</v>
      </c>
      <c r="G1233" s="6" t="s">
        <v>62</v>
      </c>
      <c r="H1233" s="6" t="s">
        <v>20</v>
      </c>
      <c r="I1233" s="8">
        <v>0.45</v>
      </c>
      <c r="J1233" s="9">
        <v>2250</v>
      </c>
      <c r="K1233" s="10">
        <f t="shared" si="8"/>
        <v>1012.5</v>
      </c>
      <c r="L1233" s="10">
        <f t="shared" si="9"/>
        <v>253.125</v>
      </c>
      <c r="M1233" s="11">
        <v>0.25</v>
      </c>
      <c r="O1233" s="16"/>
      <c r="P1233" s="17"/>
      <c r="Q1233" s="12"/>
      <c r="R1233" s="13"/>
    </row>
    <row r="1234" spans="1:18" ht="15.75" customHeight="1">
      <c r="A1234" s="1"/>
      <c r="B1234" s="6" t="s">
        <v>27</v>
      </c>
      <c r="C1234" s="6">
        <v>1128299</v>
      </c>
      <c r="D1234" s="7">
        <v>44206</v>
      </c>
      <c r="E1234" s="6" t="s">
        <v>28</v>
      </c>
      <c r="F1234" s="6" t="s">
        <v>61</v>
      </c>
      <c r="G1234" s="6" t="s">
        <v>62</v>
      </c>
      <c r="H1234" s="6" t="s">
        <v>21</v>
      </c>
      <c r="I1234" s="8">
        <v>0.5</v>
      </c>
      <c r="J1234" s="9">
        <v>1750</v>
      </c>
      <c r="K1234" s="10">
        <f t="shared" si="8"/>
        <v>875</v>
      </c>
      <c r="L1234" s="10">
        <f t="shared" si="9"/>
        <v>131.25</v>
      </c>
      <c r="M1234" s="11">
        <v>0.15</v>
      </c>
      <c r="O1234" s="16"/>
      <c r="P1234" s="17"/>
      <c r="Q1234" s="12"/>
      <c r="R1234" s="13"/>
    </row>
    <row r="1235" spans="1:18" ht="15.75" customHeight="1">
      <c r="A1235" s="1"/>
      <c r="B1235" s="6" t="s">
        <v>27</v>
      </c>
      <c r="C1235" s="6">
        <v>1128299</v>
      </c>
      <c r="D1235" s="7">
        <v>44206</v>
      </c>
      <c r="E1235" s="6" t="s">
        <v>28</v>
      </c>
      <c r="F1235" s="6" t="s">
        <v>61</v>
      </c>
      <c r="G1235" s="6" t="s">
        <v>62</v>
      </c>
      <c r="H1235" s="6" t="s">
        <v>22</v>
      </c>
      <c r="I1235" s="8">
        <v>0.45</v>
      </c>
      <c r="J1235" s="9">
        <v>4250</v>
      </c>
      <c r="K1235" s="10">
        <f t="shared" si="8"/>
        <v>1912.5</v>
      </c>
      <c r="L1235" s="10">
        <f t="shared" si="9"/>
        <v>765</v>
      </c>
      <c r="M1235" s="11">
        <v>0.4</v>
      </c>
      <c r="O1235" s="16"/>
      <c r="P1235" s="17"/>
      <c r="Q1235" s="12"/>
      <c r="R1235" s="13"/>
    </row>
    <row r="1236" spans="1:18" ht="15.75" customHeight="1">
      <c r="A1236" s="1"/>
      <c r="B1236" s="6" t="s">
        <v>27</v>
      </c>
      <c r="C1236" s="6">
        <v>1128299</v>
      </c>
      <c r="D1236" s="7">
        <v>44237</v>
      </c>
      <c r="E1236" s="6" t="s">
        <v>28</v>
      </c>
      <c r="F1236" s="6" t="s">
        <v>61</v>
      </c>
      <c r="G1236" s="6" t="s">
        <v>62</v>
      </c>
      <c r="H1236" s="6" t="s">
        <v>17</v>
      </c>
      <c r="I1236" s="8">
        <v>0.35000000000000003</v>
      </c>
      <c r="J1236" s="9">
        <v>4750</v>
      </c>
      <c r="K1236" s="10">
        <f t="shared" si="8"/>
        <v>1662.5000000000002</v>
      </c>
      <c r="L1236" s="10">
        <f t="shared" si="9"/>
        <v>415.62500000000006</v>
      </c>
      <c r="M1236" s="11">
        <v>0.25</v>
      </c>
      <c r="O1236" s="16"/>
      <c r="P1236" s="17"/>
      <c r="Q1236" s="12"/>
      <c r="R1236" s="13"/>
    </row>
    <row r="1237" spans="1:18" ht="15.75" customHeight="1">
      <c r="A1237" s="1"/>
      <c r="B1237" s="6" t="s">
        <v>27</v>
      </c>
      <c r="C1237" s="6">
        <v>1128299</v>
      </c>
      <c r="D1237" s="7">
        <v>44237</v>
      </c>
      <c r="E1237" s="6" t="s">
        <v>28</v>
      </c>
      <c r="F1237" s="6" t="s">
        <v>61</v>
      </c>
      <c r="G1237" s="6" t="s">
        <v>62</v>
      </c>
      <c r="H1237" s="6" t="s">
        <v>18</v>
      </c>
      <c r="I1237" s="8">
        <v>0.45</v>
      </c>
      <c r="J1237" s="9">
        <v>3750</v>
      </c>
      <c r="K1237" s="10">
        <f t="shared" si="8"/>
        <v>1687.5</v>
      </c>
      <c r="L1237" s="10">
        <f t="shared" si="9"/>
        <v>337.5</v>
      </c>
      <c r="M1237" s="11">
        <v>0.2</v>
      </c>
      <c r="O1237" s="16"/>
      <c r="P1237" s="17"/>
      <c r="Q1237" s="12"/>
      <c r="R1237" s="13"/>
    </row>
    <row r="1238" spans="1:18" ht="15.75" customHeight="1">
      <c r="A1238" s="1"/>
      <c r="B1238" s="6" t="s">
        <v>27</v>
      </c>
      <c r="C1238" s="6">
        <v>1128299</v>
      </c>
      <c r="D1238" s="7">
        <v>44237</v>
      </c>
      <c r="E1238" s="6" t="s">
        <v>28</v>
      </c>
      <c r="F1238" s="6" t="s">
        <v>61</v>
      </c>
      <c r="G1238" s="6" t="s">
        <v>62</v>
      </c>
      <c r="H1238" s="6" t="s">
        <v>19</v>
      </c>
      <c r="I1238" s="8">
        <v>0.45</v>
      </c>
      <c r="J1238" s="9">
        <v>3750</v>
      </c>
      <c r="K1238" s="10">
        <f t="shared" si="8"/>
        <v>1687.5</v>
      </c>
      <c r="L1238" s="10">
        <f t="shared" si="9"/>
        <v>421.875</v>
      </c>
      <c r="M1238" s="11">
        <v>0.25</v>
      </c>
      <c r="O1238" s="16"/>
      <c r="P1238" s="17"/>
      <c r="Q1238" s="12"/>
      <c r="R1238" s="13"/>
    </row>
    <row r="1239" spans="1:18" ht="15.75" customHeight="1">
      <c r="A1239" s="1"/>
      <c r="B1239" s="6" t="s">
        <v>27</v>
      </c>
      <c r="C1239" s="6">
        <v>1128299</v>
      </c>
      <c r="D1239" s="7">
        <v>44237</v>
      </c>
      <c r="E1239" s="6" t="s">
        <v>28</v>
      </c>
      <c r="F1239" s="6" t="s">
        <v>61</v>
      </c>
      <c r="G1239" s="6" t="s">
        <v>62</v>
      </c>
      <c r="H1239" s="6" t="s">
        <v>20</v>
      </c>
      <c r="I1239" s="8">
        <v>0.45</v>
      </c>
      <c r="J1239" s="9">
        <v>2250</v>
      </c>
      <c r="K1239" s="10">
        <f t="shared" si="8"/>
        <v>1012.5</v>
      </c>
      <c r="L1239" s="10">
        <f t="shared" si="9"/>
        <v>253.125</v>
      </c>
      <c r="M1239" s="11">
        <v>0.25</v>
      </c>
      <c r="O1239" s="16"/>
      <c r="P1239" s="17"/>
      <c r="Q1239" s="12"/>
      <c r="R1239" s="13"/>
    </row>
    <row r="1240" spans="1:18" ht="15.75" customHeight="1">
      <c r="A1240" s="1"/>
      <c r="B1240" s="6" t="s">
        <v>27</v>
      </c>
      <c r="C1240" s="6">
        <v>1128299</v>
      </c>
      <c r="D1240" s="7">
        <v>44237</v>
      </c>
      <c r="E1240" s="6" t="s">
        <v>28</v>
      </c>
      <c r="F1240" s="6" t="s">
        <v>61</v>
      </c>
      <c r="G1240" s="6" t="s">
        <v>62</v>
      </c>
      <c r="H1240" s="6" t="s">
        <v>21</v>
      </c>
      <c r="I1240" s="8">
        <v>0.5</v>
      </c>
      <c r="J1240" s="9">
        <v>1500</v>
      </c>
      <c r="K1240" s="10">
        <f t="shared" si="8"/>
        <v>750</v>
      </c>
      <c r="L1240" s="10">
        <f t="shared" si="9"/>
        <v>112.5</v>
      </c>
      <c r="M1240" s="11">
        <v>0.15</v>
      </c>
      <c r="O1240" s="16"/>
      <c r="P1240" s="17"/>
      <c r="Q1240" s="12"/>
      <c r="R1240" s="13"/>
    </row>
    <row r="1241" spans="1:18" ht="15.75" customHeight="1">
      <c r="A1241" s="1"/>
      <c r="B1241" s="6" t="s">
        <v>27</v>
      </c>
      <c r="C1241" s="6">
        <v>1128299</v>
      </c>
      <c r="D1241" s="7">
        <v>44237</v>
      </c>
      <c r="E1241" s="6" t="s">
        <v>28</v>
      </c>
      <c r="F1241" s="6" t="s">
        <v>61</v>
      </c>
      <c r="G1241" s="6" t="s">
        <v>62</v>
      </c>
      <c r="H1241" s="6" t="s">
        <v>22</v>
      </c>
      <c r="I1241" s="8">
        <v>0.45</v>
      </c>
      <c r="J1241" s="9">
        <v>3500</v>
      </c>
      <c r="K1241" s="10">
        <f t="shared" si="8"/>
        <v>1575</v>
      </c>
      <c r="L1241" s="10">
        <f t="shared" si="9"/>
        <v>630</v>
      </c>
      <c r="M1241" s="11">
        <v>0.4</v>
      </c>
      <c r="O1241" s="16"/>
      <c r="P1241" s="17"/>
      <c r="Q1241" s="12"/>
      <c r="R1241" s="13"/>
    </row>
    <row r="1242" spans="1:18" ht="15.75" customHeight="1">
      <c r="A1242" s="1"/>
      <c r="B1242" s="6" t="s">
        <v>27</v>
      </c>
      <c r="C1242" s="6">
        <v>1128299</v>
      </c>
      <c r="D1242" s="7">
        <v>44264</v>
      </c>
      <c r="E1242" s="6" t="s">
        <v>28</v>
      </c>
      <c r="F1242" s="6" t="s">
        <v>61</v>
      </c>
      <c r="G1242" s="6" t="s">
        <v>62</v>
      </c>
      <c r="H1242" s="6" t="s">
        <v>17</v>
      </c>
      <c r="I1242" s="8">
        <v>0.45</v>
      </c>
      <c r="J1242" s="9">
        <v>5000</v>
      </c>
      <c r="K1242" s="10">
        <f t="shared" si="8"/>
        <v>2250</v>
      </c>
      <c r="L1242" s="10">
        <f t="shared" si="9"/>
        <v>562.5</v>
      </c>
      <c r="M1242" s="11">
        <v>0.25</v>
      </c>
      <c r="O1242" s="16"/>
      <c r="P1242" s="17"/>
      <c r="Q1242" s="12"/>
      <c r="R1242" s="13"/>
    </row>
    <row r="1243" spans="1:18" ht="15.75" customHeight="1">
      <c r="A1243" s="1"/>
      <c r="B1243" s="6" t="s">
        <v>27</v>
      </c>
      <c r="C1243" s="6">
        <v>1128299</v>
      </c>
      <c r="D1243" s="7">
        <v>44264</v>
      </c>
      <c r="E1243" s="6" t="s">
        <v>28</v>
      </c>
      <c r="F1243" s="6" t="s">
        <v>61</v>
      </c>
      <c r="G1243" s="6" t="s">
        <v>62</v>
      </c>
      <c r="H1243" s="6" t="s">
        <v>18</v>
      </c>
      <c r="I1243" s="8">
        <v>0.54999999999999993</v>
      </c>
      <c r="J1243" s="9">
        <v>3500</v>
      </c>
      <c r="K1243" s="10">
        <f t="shared" si="8"/>
        <v>1924.9999999999998</v>
      </c>
      <c r="L1243" s="10">
        <f t="shared" si="9"/>
        <v>385</v>
      </c>
      <c r="M1243" s="11">
        <v>0.2</v>
      </c>
      <c r="O1243" s="16"/>
      <c r="P1243" s="17"/>
      <c r="Q1243" s="12"/>
      <c r="R1243" s="13"/>
    </row>
    <row r="1244" spans="1:18" ht="15.75" customHeight="1">
      <c r="A1244" s="1"/>
      <c r="B1244" s="6" t="s">
        <v>27</v>
      </c>
      <c r="C1244" s="6">
        <v>1128299</v>
      </c>
      <c r="D1244" s="7">
        <v>44264</v>
      </c>
      <c r="E1244" s="6" t="s">
        <v>28</v>
      </c>
      <c r="F1244" s="6" t="s">
        <v>61</v>
      </c>
      <c r="G1244" s="6" t="s">
        <v>62</v>
      </c>
      <c r="H1244" s="6" t="s">
        <v>19</v>
      </c>
      <c r="I1244" s="8">
        <v>0.59999999999999987</v>
      </c>
      <c r="J1244" s="9">
        <v>3750</v>
      </c>
      <c r="K1244" s="10">
        <f t="shared" si="8"/>
        <v>2249.9999999999995</v>
      </c>
      <c r="L1244" s="10">
        <f t="shared" si="9"/>
        <v>562.49999999999989</v>
      </c>
      <c r="M1244" s="11">
        <v>0.25</v>
      </c>
      <c r="O1244" s="16"/>
      <c r="P1244" s="17"/>
      <c r="Q1244" s="12"/>
      <c r="R1244" s="13"/>
    </row>
    <row r="1245" spans="1:18" ht="15.75" customHeight="1">
      <c r="A1245" s="1"/>
      <c r="B1245" s="6" t="s">
        <v>27</v>
      </c>
      <c r="C1245" s="6">
        <v>1128299</v>
      </c>
      <c r="D1245" s="7">
        <v>44264</v>
      </c>
      <c r="E1245" s="6" t="s">
        <v>28</v>
      </c>
      <c r="F1245" s="6" t="s">
        <v>61</v>
      </c>
      <c r="G1245" s="6" t="s">
        <v>62</v>
      </c>
      <c r="H1245" s="6" t="s">
        <v>20</v>
      </c>
      <c r="I1245" s="8">
        <v>0.54999999999999993</v>
      </c>
      <c r="J1245" s="9">
        <v>2750</v>
      </c>
      <c r="K1245" s="10">
        <f t="shared" si="8"/>
        <v>1512.4999999999998</v>
      </c>
      <c r="L1245" s="10">
        <f t="shared" si="9"/>
        <v>378.12499999999994</v>
      </c>
      <c r="M1245" s="11">
        <v>0.25</v>
      </c>
      <c r="O1245" s="16"/>
      <c r="P1245" s="17"/>
      <c r="Q1245" s="12"/>
      <c r="R1245" s="13"/>
    </row>
    <row r="1246" spans="1:18" ht="15.75" customHeight="1">
      <c r="A1246" s="1"/>
      <c r="B1246" s="6" t="s">
        <v>27</v>
      </c>
      <c r="C1246" s="6">
        <v>1128299</v>
      </c>
      <c r="D1246" s="7">
        <v>44264</v>
      </c>
      <c r="E1246" s="6" t="s">
        <v>28</v>
      </c>
      <c r="F1246" s="6" t="s">
        <v>61</v>
      </c>
      <c r="G1246" s="6" t="s">
        <v>62</v>
      </c>
      <c r="H1246" s="6" t="s">
        <v>21</v>
      </c>
      <c r="I1246" s="8">
        <v>0.6</v>
      </c>
      <c r="J1246" s="9">
        <v>1250</v>
      </c>
      <c r="K1246" s="10">
        <f t="shared" si="8"/>
        <v>750</v>
      </c>
      <c r="L1246" s="10">
        <f t="shared" si="9"/>
        <v>112.5</v>
      </c>
      <c r="M1246" s="11">
        <v>0.15</v>
      </c>
      <c r="O1246" s="16"/>
      <c r="P1246" s="17"/>
      <c r="Q1246" s="12"/>
      <c r="R1246" s="13"/>
    </row>
    <row r="1247" spans="1:18" ht="15.75" customHeight="1">
      <c r="A1247" s="1"/>
      <c r="B1247" s="6" t="s">
        <v>27</v>
      </c>
      <c r="C1247" s="6">
        <v>1128299</v>
      </c>
      <c r="D1247" s="7">
        <v>44264</v>
      </c>
      <c r="E1247" s="6" t="s">
        <v>28</v>
      </c>
      <c r="F1247" s="6" t="s">
        <v>61</v>
      </c>
      <c r="G1247" s="6" t="s">
        <v>62</v>
      </c>
      <c r="H1247" s="6" t="s">
        <v>22</v>
      </c>
      <c r="I1247" s="8">
        <v>0.54999999999999993</v>
      </c>
      <c r="J1247" s="9">
        <v>3250</v>
      </c>
      <c r="K1247" s="10">
        <f t="shared" si="8"/>
        <v>1787.4999999999998</v>
      </c>
      <c r="L1247" s="10">
        <f t="shared" si="9"/>
        <v>715</v>
      </c>
      <c r="M1247" s="11">
        <v>0.4</v>
      </c>
      <c r="O1247" s="16"/>
      <c r="P1247" s="17"/>
      <c r="Q1247" s="12"/>
      <c r="R1247" s="13"/>
    </row>
    <row r="1248" spans="1:18" ht="15.75" customHeight="1">
      <c r="A1248" s="1"/>
      <c r="B1248" s="6" t="s">
        <v>27</v>
      </c>
      <c r="C1248" s="6">
        <v>1128299</v>
      </c>
      <c r="D1248" s="7">
        <v>44296</v>
      </c>
      <c r="E1248" s="6" t="s">
        <v>28</v>
      </c>
      <c r="F1248" s="6" t="s">
        <v>61</v>
      </c>
      <c r="G1248" s="6" t="s">
        <v>62</v>
      </c>
      <c r="H1248" s="6" t="s">
        <v>17</v>
      </c>
      <c r="I1248" s="8">
        <v>0.6</v>
      </c>
      <c r="J1248" s="9">
        <v>5000</v>
      </c>
      <c r="K1248" s="10">
        <f t="shared" si="8"/>
        <v>3000</v>
      </c>
      <c r="L1248" s="10">
        <f t="shared" si="9"/>
        <v>750</v>
      </c>
      <c r="M1248" s="11">
        <v>0.25</v>
      </c>
      <c r="O1248" s="16"/>
      <c r="P1248" s="17"/>
      <c r="Q1248" s="12"/>
      <c r="R1248" s="13"/>
    </row>
    <row r="1249" spans="1:18" ht="15.75" customHeight="1">
      <c r="A1249" s="1"/>
      <c r="B1249" s="6" t="s">
        <v>27</v>
      </c>
      <c r="C1249" s="6">
        <v>1128299</v>
      </c>
      <c r="D1249" s="7">
        <v>44296</v>
      </c>
      <c r="E1249" s="6" t="s">
        <v>28</v>
      </c>
      <c r="F1249" s="6" t="s">
        <v>61</v>
      </c>
      <c r="G1249" s="6" t="s">
        <v>62</v>
      </c>
      <c r="H1249" s="6" t="s">
        <v>18</v>
      </c>
      <c r="I1249" s="8">
        <v>0.65</v>
      </c>
      <c r="J1249" s="9">
        <v>3000</v>
      </c>
      <c r="K1249" s="10">
        <f t="shared" si="8"/>
        <v>1950</v>
      </c>
      <c r="L1249" s="10">
        <f t="shared" si="9"/>
        <v>390</v>
      </c>
      <c r="M1249" s="11">
        <v>0.2</v>
      </c>
      <c r="O1249" s="16"/>
      <c r="P1249" s="17"/>
      <c r="Q1249" s="12"/>
      <c r="R1249" s="13"/>
    </row>
    <row r="1250" spans="1:18" ht="15.75" customHeight="1">
      <c r="A1250" s="1"/>
      <c r="B1250" s="6" t="s">
        <v>27</v>
      </c>
      <c r="C1250" s="6">
        <v>1128299</v>
      </c>
      <c r="D1250" s="7">
        <v>44296</v>
      </c>
      <c r="E1250" s="6" t="s">
        <v>28</v>
      </c>
      <c r="F1250" s="6" t="s">
        <v>61</v>
      </c>
      <c r="G1250" s="6" t="s">
        <v>62</v>
      </c>
      <c r="H1250" s="6" t="s">
        <v>19</v>
      </c>
      <c r="I1250" s="8">
        <v>0.65</v>
      </c>
      <c r="J1250" s="9">
        <v>3500</v>
      </c>
      <c r="K1250" s="10">
        <f t="shared" si="8"/>
        <v>2275</v>
      </c>
      <c r="L1250" s="10">
        <f t="shared" si="9"/>
        <v>568.75</v>
      </c>
      <c r="M1250" s="11">
        <v>0.25</v>
      </c>
      <c r="O1250" s="16"/>
      <c r="P1250" s="17"/>
      <c r="Q1250" s="12"/>
      <c r="R1250" s="13"/>
    </row>
    <row r="1251" spans="1:18" ht="15.75" customHeight="1">
      <c r="A1251" s="1"/>
      <c r="B1251" s="6" t="s">
        <v>27</v>
      </c>
      <c r="C1251" s="6">
        <v>1128299</v>
      </c>
      <c r="D1251" s="7">
        <v>44296</v>
      </c>
      <c r="E1251" s="6" t="s">
        <v>28</v>
      </c>
      <c r="F1251" s="6" t="s">
        <v>61</v>
      </c>
      <c r="G1251" s="6" t="s">
        <v>62</v>
      </c>
      <c r="H1251" s="6" t="s">
        <v>20</v>
      </c>
      <c r="I1251" s="8">
        <v>0.5</v>
      </c>
      <c r="J1251" s="9">
        <v>2500</v>
      </c>
      <c r="K1251" s="10">
        <f t="shared" si="8"/>
        <v>1250</v>
      </c>
      <c r="L1251" s="10">
        <f t="shared" si="9"/>
        <v>312.5</v>
      </c>
      <c r="M1251" s="11">
        <v>0.25</v>
      </c>
      <c r="O1251" s="16"/>
      <c r="P1251" s="17"/>
      <c r="Q1251" s="12"/>
      <c r="R1251" s="13"/>
    </row>
    <row r="1252" spans="1:18" ht="15.75" customHeight="1">
      <c r="A1252" s="1"/>
      <c r="B1252" s="6" t="s">
        <v>27</v>
      </c>
      <c r="C1252" s="6">
        <v>1128299</v>
      </c>
      <c r="D1252" s="7">
        <v>44296</v>
      </c>
      <c r="E1252" s="6" t="s">
        <v>28</v>
      </c>
      <c r="F1252" s="6" t="s">
        <v>61</v>
      </c>
      <c r="G1252" s="6" t="s">
        <v>62</v>
      </c>
      <c r="H1252" s="6" t="s">
        <v>21</v>
      </c>
      <c r="I1252" s="8">
        <v>0.55000000000000004</v>
      </c>
      <c r="J1252" s="9">
        <v>1500</v>
      </c>
      <c r="K1252" s="10">
        <f t="shared" si="8"/>
        <v>825.00000000000011</v>
      </c>
      <c r="L1252" s="10">
        <f t="shared" si="9"/>
        <v>123.75000000000001</v>
      </c>
      <c r="M1252" s="11">
        <v>0.15</v>
      </c>
      <c r="O1252" s="16"/>
      <c r="P1252" s="17"/>
      <c r="Q1252" s="12"/>
      <c r="R1252" s="13"/>
    </row>
    <row r="1253" spans="1:18" ht="15.75" customHeight="1">
      <c r="A1253" s="1"/>
      <c r="B1253" s="6" t="s">
        <v>27</v>
      </c>
      <c r="C1253" s="6">
        <v>1128299</v>
      </c>
      <c r="D1253" s="7">
        <v>44296</v>
      </c>
      <c r="E1253" s="6" t="s">
        <v>28</v>
      </c>
      <c r="F1253" s="6" t="s">
        <v>61</v>
      </c>
      <c r="G1253" s="6" t="s">
        <v>62</v>
      </c>
      <c r="H1253" s="6" t="s">
        <v>22</v>
      </c>
      <c r="I1253" s="8">
        <v>0.70000000000000007</v>
      </c>
      <c r="J1253" s="9">
        <v>3250</v>
      </c>
      <c r="K1253" s="10">
        <f t="shared" si="8"/>
        <v>2275</v>
      </c>
      <c r="L1253" s="10">
        <f t="shared" si="9"/>
        <v>910</v>
      </c>
      <c r="M1253" s="11">
        <v>0.4</v>
      </c>
      <c r="O1253" s="16"/>
      <c r="P1253" s="17"/>
      <c r="Q1253" s="12"/>
      <c r="R1253" s="13"/>
    </row>
    <row r="1254" spans="1:18" ht="15.75" customHeight="1">
      <c r="A1254" s="1"/>
      <c r="B1254" s="6" t="s">
        <v>27</v>
      </c>
      <c r="C1254" s="6">
        <v>1128299</v>
      </c>
      <c r="D1254" s="7">
        <v>44327</v>
      </c>
      <c r="E1254" s="6" t="s">
        <v>28</v>
      </c>
      <c r="F1254" s="6" t="s">
        <v>61</v>
      </c>
      <c r="G1254" s="6" t="s">
        <v>62</v>
      </c>
      <c r="H1254" s="6" t="s">
        <v>17</v>
      </c>
      <c r="I1254" s="8">
        <v>0.54999999999999993</v>
      </c>
      <c r="J1254" s="9">
        <v>5250</v>
      </c>
      <c r="K1254" s="10">
        <f t="shared" si="8"/>
        <v>2887.4999999999995</v>
      </c>
      <c r="L1254" s="10">
        <f t="shared" si="9"/>
        <v>721.87499999999989</v>
      </c>
      <c r="M1254" s="11">
        <v>0.25</v>
      </c>
      <c r="O1254" s="16"/>
      <c r="P1254" s="17"/>
      <c r="Q1254" s="12"/>
      <c r="R1254" s="13"/>
    </row>
    <row r="1255" spans="1:18" ht="15.75" customHeight="1">
      <c r="A1255" s="1"/>
      <c r="B1255" s="6" t="s">
        <v>27</v>
      </c>
      <c r="C1255" s="6">
        <v>1128299</v>
      </c>
      <c r="D1255" s="7">
        <v>44327</v>
      </c>
      <c r="E1255" s="6" t="s">
        <v>28</v>
      </c>
      <c r="F1255" s="6" t="s">
        <v>61</v>
      </c>
      <c r="G1255" s="6" t="s">
        <v>62</v>
      </c>
      <c r="H1255" s="6" t="s">
        <v>18</v>
      </c>
      <c r="I1255" s="8">
        <v>0.6</v>
      </c>
      <c r="J1255" s="9">
        <v>3750</v>
      </c>
      <c r="K1255" s="10">
        <f t="shared" si="8"/>
        <v>2250</v>
      </c>
      <c r="L1255" s="10">
        <f t="shared" si="9"/>
        <v>450</v>
      </c>
      <c r="M1255" s="11">
        <v>0.2</v>
      </c>
      <c r="O1255" s="16"/>
      <c r="P1255" s="17"/>
      <c r="Q1255" s="12"/>
      <c r="R1255" s="13"/>
    </row>
    <row r="1256" spans="1:18" ht="15.75" customHeight="1">
      <c r="A1256" s="1"/>
      <c r="B1256" s="6" t="s">
        <v>27</v>
      </c>
      <c r="C1256" s="6">
        <v>1128299</v>
      </c>
      <c r="D1256" s="7">
        <v>44327</v>
      </c>
      <c r="E1256" s="6" t="s">
        <v>28</v>
      </c>
      <c r="F1256" s="6" t="s">
        <v>61</v>
      </c>
      <c r="G1256" s="6" t="s">
        <v>62</v>
      </c>
      <c r="H1256" s="6" t="s">
        <v>19</v>
      </c>
      <c r="I1256" s="8">
        <v>0.6</v>
      </c>
      <c r="J1256" s="9">
        <v>3750</v>
      </c>
      <c r="K1256" s="10">
        <f t="shared" si="8"/>
        <v>2250</v>
      </c>
      <c r="L1256" s="10">
        <f t="shared" si="9"/>
        <v>562.5</v>
      </c>
      <c r="M1256" s="11">
        <v>0.25</v>
      </c>
      <c r="O1256" s="16"/>
      <c r="P1256" s="17"/>
      <c r="Q1256" s="12"/>
      <c r="R1256" s="13"/>
    </row>
    <row r="1257" spans="1:18" ht="15.75" customHeight="1">
      <c r="A1257" s="1"/>
      <c r="B1257" s="6" t="s">
        <v>27</v>
      </c>
      <c r="C1257" s="6">
        <v>1128299</v>
      </c>
      <c r="D1257" s="7">
        <v>44327</v>
      </c>
      <c r="E1257" s="6" t="s">
        <v>28</v>
      </c>
      <c r="F1257" s="6" t="s">
        <v>61</v>
      </c>
      <c r="G1257" s="6" t="s">
        <v>62</v>
      </c>
      <c r="H1257" s="6" t="s">
        <v>20</v>
      </c>
      <c r="I1257" s="8">
        <v>0.54999999999999993</v>
      </c>
      <c r="J1257" s="9">
        <v>2750</v>
      </c>
      <c r="K1257" s="10">
        <f t="shared" si="8"/>
        <v>1512.4999999999998</v>
      </c>
      <c r="L1257" s="10">
        <f t="shared" si="9"/>
        <v>378.12499999999994</v>
      </c>
      <c r="M1257" s="11">
        <v>0.25</v>
      </c>
      <c r="O1257" s="16"/>
      <c r="P1257" s="17"/>
      <c r="Q1257" s="12"/>
      <c r="R1257" s="13"/>
    </row>
    <row r="1258" spans="1:18" ht="15.75" customHeight="1">
      <c r="A1258" s="1"/>
      <c r="B1258" s="6" t="s">
        <v>27</v>
      </c>
      <c r="C1258" s="6">
        <v>1128299</v>
      </c>
      <c r="D1258" s="7">
        <v>44327</v>
      </c>
      <c r="E1258" s="6" t="s">
        <v>28</v>
      </c>
      <c r="F1258" s="6" t="s">
        <v>61</v>
      </c>
      <c r="G1258" s="6" t="s">
        <v>62</v>
      </c>
      <c r="H1258" s="6" t="s">
        <v>21</v>
      </c>
      <c r="I1258" s="8">
        <v>0.6</v>
      </c>
      <c r="J1258" s="9">
        <v>1750</v>
      </c>
      <c r="K1258" s="10">
        <f t="shared" si="8"/>
        <v>1050</v>
      </c>
      <c r="L1258" s="10">
        <f t="shared" si="9"/>
        <v>157.5</v>
      </c>
      <c r="M1258" s="11">
        <v>0.15</v>
      </c>
      <c r="O1258" s="16"/>
      <c r="P1258" s="17"/>
      <c r="Q1258" s="12"/>
      <c r="R1258" s="13"/>
    </row>
    <row r="1259" spans="1:18" ht="15.75" customHeight="1">
      <c r="A1259" s="1"/>
      <c r="B1259" s="6" t="s">
        <v>27</v>
      </c>
      <c r="C1259" s="6">
        <v>1128299</v>
      </c>
      <c r="D1259" s="7">
        <v>44327</v>
      </c>
      <c r="E1259" s="6" t="s">
        <v>28</v>
      </c>
      <c r="F1259" s="6" t="s">
        <v>61</v>
      </c>
      <c r="G1259" s="6" t="s">
        <v>62</v>
      </c>
      <c r="H1259" s="6" t="s">
        <v>22</v>
      </c>
      <c r="I1259" s="8">
        <v>0.75</v>
      </c>
      <c r="J1259" s="9">
        <v>4750</v>
      </c>
      <c r="K1259" s="10">
        <f t="shared" si="8"/>
        <v>3562.5</v>
      </c>
      <c r="L1259" s="10">
        <f t="shared" si="9"/>
        <v>1425</v>
      </c>
      <c r="M1259" s="11">
        <v>0.4</v>
      </c>
      <c r="O1259" s="16"/>
      <c r="P1259" s="17"/>
      <c r="Q1259" s="12"/>
      <c r="R1259" s="13"/>
    </row>
    <row r="1260" spans="1:18" ht="15.75" customHeight="1">
      <c r="A1260" s="1"/>
      <c r="B1260" s="6" t="s">
        <v>27</v>
      </c>
      <c r="C1260" s="6">
        <v>1128299</v>
      </c>
      <c r="D1260" s="7">
        <v>44357</v>
      </c>
      <c r="E1260" s="6" t="s">
        <v>28</v>
      </c>
      <c r="F1260" s="6" t="s">
        <v>61</v>
      </c>
      <c r="G1260" s="6" t="s">
        <v>62</v>
      </c>
      <c r="H1260" s="6" t="s">
        <v>17</v>
      </c>
      <c r="I1260" s="8">
        <v>0.7</v>
      </c>
      <c r="J1260" s="9">
        <v>7250</v>
      </c>
      <c r="K1260" s="10">
        <f t="shared" si="8"/>
        <v>5075</v>
      </c>
      <c r="L1260" s="10">
        <f t="shared" si="9"/>
        <v>1268.75</v>
      </c>
      <c r="M1260" s="11">
        <v>0.25</v>
      </c>
      <c r="O1260" s="16"/>
      <c r="P1260" s="17"/>
      <c r="Q1260" s="12"/>
      <c r="R1260" s="13"/>
    </row>
    <row r="1261" spans="1:18" ht="15.75" customHeight="1">
      <c r="A1261" s="1"/>
      <c r="B1261" s="6" t="s">
        <v>27</v>
      </c>
      <c r="C1261" s="6">
        <v>1128299</v>
      </c>
      <c r="D1261" s="7">
        <v>44357</v>
      </c>
      <c r="E1261" s="6" t="s">
        <v>28</v>
      </c>
      <c r="F1261" s="6" t="s">
        <v>61</v>
      </c>
      <c r="G1261" s="6" t="s">
        <v>62</v>
      </c>
      <c r="H1261" s="6" t="s">
        <v>18</v>
      </c>
      <c r="I1261" s="8">
        <v>0.75</v>
      </c>
      <c r="J1261" s="9">
        <v>6000</v>
      </c>
      <c r="K1261" s="10">
        <f t="shared" si="8"/>
        <v>4500</v>
      </c>
      <c r="L1261" s="10">
        <f t="shared" si="9"/>
        <v>900</v>
      </c>
      <c r="M1261" s="11">
        <v>0.2</v>
      </c>
      <c r="O1261" s="16"/>
      <c r="P1261" s="17"/>
      <c r="Q1261" s="12"/>
      <c r="R1261" s="13"/>
    </row>
    <row r="1262" spans="1:18" ht="15.75" customHeight="1">
      <c r="A1262" s="1"/>
      <c r="B1262" s="6" t="s">
        <v>27</v>
      </c>
      <c r="C1262" s="6">
        <v>1128299</v>
      </c>
      <c r="D1262" s="7">
        <v>44357</v>
      </c>
      <c r="E1262" s="6" t="s">
        <v>28</v>
      </c>
      <c r="F1262" s="6" t="s">
        <v>61</v>
      </c>
      <c r="G1262" s="6" t="s">
        <v>62</v>
      </c>
      <c r="H1262" s="6" t="s">
        <v>19</v>
      </c>
      <c r="I1262" s="8">
        <v>0.75</v>
      </c>
      <c r="J1262" s="9">
        <v>6000</v>
      </c>
      <c r="K1262" s="10">
        <f t="shared" si="8"/>
        <v>4500</v>
      </c>
      <c r="L1262" s="10">
        <f t="shared" si="9"/>
        <v>1125</v>
      </c>
      <c r="M1262" s="11">
        <v>0.25</v>
      </c>
      <c r="O1262" s="16"/>
      <c r="P1262" s="17"/>
      <c r="Q1262" s="12"/>
      <c r="R1262" s="13"/>
    </row>
    <row r="1263" spans="1:18" ht="15.75" customHeight="1">
      <c r="A1263" s="1"/>
      <c r="B1263" s="6" t="s">
        <v>27</v>
      </c>
      <c r="C1263" s="6">
        <v>1128299</v>
      </c>
      <c r="D1263" s="7">
        <v>44357</v>
      </c>
      <c r="E1263" s="6" t="s">
        <v>28</v>
      </c>
      <c r="F1263" s="6" t="s">
        <v>61</v>
      </c>
      <c r="G1263" s="6" t="s">
        <v>62</v>
      </c>
      <c r="H1263" s="6" t="s">
        <v>20</v>
      </c>
      <c r="I1263" s="8">
        <v>0.75</v>
      </c>
      <c r="J1263" s="9">
        <v>4750</v>
      </c>
      <c r="K1263" s="10">
        <f t="shared" si="8"/>
        <v>3562.5</v>
      </c>
      <c r="L1263" s="10">
        <f t="shared" si="9"/>
        <v>890.625</v>
      </c>
      <c r="M1263" s="11">
        <v>0.25</v>
      </c>
      <c r="O1263" s="16"/>
      <c r="P1263" s="17"/>
      <c r="Q1263" s="12"/>
      <c r="R1263" s="13"/>
    </row>
    <row r="1264" spans="1:18" ht="15.75" customHeight="1">
      <c r="A1264" s="1"/>
      <c r="B1264" s="6" t="s">
        <v>27</v>
      </c>
      <c r="C1264" s="6">
        <v>1128299</v>
      </c>
      <c r="D1264" s="7">
        <v>44357</v>
      </c>
      <c r="E1264" s="6" t="s">
        <v>28</v>
      </c>
      <c r="F1264" s="6" t="s">
        <v>61</v>
      </c>
      <c r="G1264" s="6" t="s">
        <v>62</v>
      </c>
      <c r="H1264" s="6" t="s">
        <v>21</v>
      </c>
      <c r="I1264" s="8">
        <v>0.85000000000000009</v>
      </c>
      <c r="J1264" s="9">
        <v>3500</v>
      </c>
      <c r="K1264" s="10">
        <f t="shared" si="8"/>
        <v>2975.0000000000005</v>
      </c>
      <c r="L1264" s="10">
        <f t="shared" si="9"/>
        <v>446.25000000000006</v>
      </c>
      <c r="M1264" s="11">
        <v>0.15</v>
      </c>
      <c r="O1264" s="16"/>
      <c r="P1264" s="17"/>
      <c r="Q1264" s="12"/>
      <c r="R1264" s="13"/>
    </row>
    <row r="1265" spans="1:18" ht="15.75" customHeight="1">
      <c r="A1265" s="1"/>
      <c r="B1265" s="6" t="s">
        <v>27</v>
      </c>
      <c r="C1265" s="6">
        <v>1128299</v>
      </c>
      <c r="D1265" s="7">
        <v>44357</v>
      </c>
      <c r="E1265" s="6" t="s">
        <v>28</v>
      </c>
      <c r="F1265" s="6" t="s">
        <v>61</v>
      </c>
      <c r="G1265" s="6" t="s">
        <v>62</v>
      </c>
      <c r="H1265" s="6" t="s">
        <v>22</v>
      </c>
      <c r="I1265" s="8">
        <v>1</v>
      </c>
      <c r="J1265" s="9">
        <v>6500</v>
      </c>
      <c r="K1265" s="10">
        <f t="shared" si="8"/>
        <v>6500</v>
      </c>
      <c r="L1265" s="10">
        <f t="shared" si="9"/>
        <v>2600</v>
      </c>
      <c r="M1265" s="11">
        <v>0.4</v>
      </c>
      <c r="O1265" s="16"/>
      <c r="P1265" s="17"/>
      <c r="Q1265" s="12"/>
      <c r="R1265" s="13"/>
    </row>
    <row r="1266" spans="1:18" ht="15.75" customHeight="1">
      <c r="A1266" s="1"/>
      <c r="B1266" s="6" t="s">
        <v>27</v>
      </c>
      <c r="C1266" s="6">
        <v>1128299</v>
      </c>
      <c r="D1266" s="7">
        <v>44386</v>
      </c>
      <c r="E1266" s="6" t="s">
        <v>28</v>
      </c>
      <c r="F1266" s="6" t="s">
        <v>61</v>
      </c>
      <c r="G1266" s="6" t="s">
        <v>62</v>
      </c>
      <c r="H1266" s="6" t="s">
        <v>17</v>
      </c>
      <c r="I1266" s="8">
        <v>0.8</v>
      </c>
      <c r="J1266" s="9">
        <v>8000</v>
      </c>
      <c r="K1266" s="10">
        <f t="shared" si="8"/>
        <v>6400</v>
      </c>
      <c r="L1266" s="10">
        <f t="shared" si="9"/>
        <v>1600</v>
      </c>
      <c r="M1266" s="11">
        <v>0.25</v>
      </c>
      <c r="O1266" s="16"/>
      <c r="P1266" s="17"/>
      <c r="Q1266" s="12"/>
      <c r="R1266" s="13"/>
    </row>
    <row r="1267" spans="1:18" ht="15.75" customHeight="1">
      <c r="A1267" s="1"/>
      <c r="B1267" s="6" t="s">
        <v>27</v>
      </c>
      <c r="C1267" s="6">
        <v>1128299</v>
      </c>
      <c r="D1267" s="7">
        <v>44386</v>
      </c>
      <c r="E1267" s="6" t="s">
        <v>28</v>
      </c>
      <c r="F1267" s="6" t="s">
        <v>61</v>
      </c>
      <c r="G1267" s="6" t="s">
        <v>62</v>
      </c>
      <c r="H1267" s="6" t="s">
        <v>18</v>
      </c>
      <c r="I1267" s="8">
        <v>0.85000000000000009</v>
      </c>
      <c r="J1267" s="9">
        <v>6500</v>
      </c>
      <c r="K1267" s="10">
        <f t="shared" si="8"/>
        <v>5525.0000000000009</v>
      </c>
      <c r="L1267" s="10">
        <f t="shared" si="9"/>
        <v>1105.0000000000002</v>
      </c>
      <c r="M1267" s="11">
        <v>0.2</v>
      </c>
      <c r="O1267" s="16"/>
      <c r="P1267" s="17"/>
      <c r="Q1267" s="12"/>
      <c r="R1267" s="13"/>
    </row>
    <row r="1268" spans="1:18" ht="15.75" customHeight="1">
      <c r="A1268" s="1"/>
      <c r="B1268" s="6" t="s">
        <v>27</v>
      </c>
      <c r="C1268" s="6">
        <v>1128299</v>
      </c>
      <c r="D1268" s="7">
        <v>44386</v>
      </c>
      <c r="E1268" s="6" t="s">
        <v>28</v>
      </c>
      <c r="F1268" s="6" t="s">
        <v>61</v>
      </c>
      <c r="G1268" s="6" t="s">
        <v>62</v>
      </c>
      <c r="H1268" s="6" t="s">
        <v>19</v>
      </c>
      <c r="I1268" s="8">
        <v>0.85000000000000009</v>
      </c>
      <c r="J1268" s="9">
        <v>6000</v>
      </c>
      <c r="K1268" s="10">
        <f t="shared" si="8"/>
        <v>5100.0000000000009</v>
      </c>
      <c r="L1268" s="10">
        <f t="shared" si="9"/>
        <v>1275.0000000000002</v>
      </c>
      <c r="M1268" s="11">
        <v>0.25</v>
      </c>
      <c r="O1268" s="16"/>
      <c r="P1268" s="17"/>
      <c r="Q1268" s="12"/>
      <c r="R1268" s="13"/>
    </row>
    <row r="1269" spans="1:18" ht="15.75" customHeight="1">
      <c r="A1269" s="1"/>
      <c r="B1269" s="6" t="s">
        <v>27</v>
      </c>
      <c r="C1269" s="6">
        <v>1128299</v>
      </c>
      <c r="D1269" s="7">
        <v>44386</v>
      </c>
      <c r="E1269" s="6" t="s">
        <v>28</v>
      </c>
      <c r="F1269" s="6" t="s">
        <v>61</v>
      </c>
      <c r="G1269" s="6" t="s">
        <v>62</v>
      </c>
      <c r="H1269" s="6" t="s">
        <v>20</v>
      </c>
      <c r="I1269" s="8">
        <v>0.8</v>
      </c>
      <c r="J1269" s="9">
        <v>5000</v>
      </c>
      <c r="K1269" s="10">
        <f t="shared" si="8"/>
        <v>4000</v>
      </c>
      <c r="L1269" s="10">
        <f t="shared" si="9"/>
        <v>1000</v>
      </c>
      <c r="M1269" s="11">
        <v>0.25</v>
      </c>
      <c r="O1269" s="16"/>
      <c r="P1269" s="17"/>
      <c r="Q1269" s="12"/>
      <c r="R1269" s="13"/>
    </row>
    <row r="1270" spans="1:18" ht="15.75" customHeight="1">
      <c r="A1270" s="1"/>
      <c r="B1270" s="6" t="s">
        <v>27</v>
      </c>
      <c r="C1270" s="6">
        <v>1128299</v>
      </c>
      <c r="D1270" s="7">
        <v>44386</v>
      </c>
      <c r="E1270" s="6" t="s">
        <v>28</v>
      </c>
      <c r="F1270" s="6" t="s">
        <v>61</v>
      </c>
      <c r="G1270" s="6" t="s">
        <v>62</v>
      </c>
      <c r="H1270" s="6" t="s">
        <v>21</v>
      </c>
      <c r="I1270" s="8">
        <v>0.85000000000000009</v>
      </c>
      <c r="J1270" s="9">
        <v>5500</v>
      </c>
      <c r="K1270" s="10">
        <f t="shared" si="8"/>
        <v>4675.0000000000009</v>
      </c>
      <c r="L1270" s="10">
        <f t="shared" si="9"/>
        <v>701.25000000000011</v>
      </c>
      <c r="M1270" s="11">
        <v>0.15</v>
      </c>
      <c r="O1270" s="16"/>
      <c r="P1270" s="17"/>
      <c r="Q1270" s="12"/>
      <c r="R1270" s="13"/>
    </row>
    <row r="1271" spans="1:18" ht="15.75" customHeight="1">
      <c r="A1271" s="1"/>
      <c r="B1271" s="6" t="s">
        <v>27</v>
      </c>
      <c r="C1271" s="6">
        <v>1128299</v>
      </c>
      <c r="D1271" s="7">
        <v>44386</v>
      </c>
      <c r="E1271" s="6" t="s">
        <v>28</v>
      </c>
      <c r="F1271" s="6" t="s">
        <v>61</v>
      </c>
      <c r="G1271" s="6" t="s">
        <v>62</v>
      </c>
      <c r="H1271" s="6" t="s">
        <v>22</v>
      </c>
      <c r="I1271" s="8">
        <v>1</v>
      </c>
      <c r="J1271" s="9">
        <v>5500</v>
      </c>
      <c r="K1271" s="10">
        <f t="shared" si="8"/>
        <v>5500</v>
      </c>
      <c r="L1271" s="10">
        <f t="shared" si="9"/>
        <v>2200</v>
      </c>
      <c r="M1271" s="11">
        <v>0.4</v>
      </c>
      <c r="O1271" s="16"/>
      <c r="P1271" s="17"/>
      <c r="Q1271" s="12"/>
      <c r="R1271" s="13"/>
    </row>
    <row r="1272" spans="1:18" ht="15.75" customHeight="1">
      <c r="A1272" s="1"/>
      <c r="B1272" s="6" t="s">
        <v>27</v>
      </c>
      <c r="C1272" s="6">
        <v>1128299</v>
      </c>
      <c r="D1272" s="7">
        <v>44418</v>
      </c>
      <c r="E1272" s="6" t="s">
        <v>28</v>
      </c>
      <c r="F1272" s="6" t="s">
        <v>61</v>
      </c>
      <c r="G1272" s="6" t="s">
        <v>62</v>
      </c>
      <c r="H1272" s="6" t="s">
        <v>17</v>
      </c>
      <c r="I1272" s="8">
        <v>0.85000000000000009</v>
      </c>
      <c r="J1272" s="9">
        <v>7500</v>
      </c>
      <c r="K1272" s="10">
        <f t="shared" si="8"/>
        <v>6375.0000000000009</v>
      </c>
      <c r="L1272" s="10">
        <f t="shared" si="9"/>
        <v>1593.7500000000002</v>
      </c>
      <c r="M1272" s="11">
        <v>0.25</v>
      </c>
      <c r="O1272" s="16"/>
      <c r="P1272" s="17"/>
      <c r="Q1272" s="12"/>
      <c r="R1272" s="13"/>
    </row>
    <row r="1273" spans="1:18" ht="15.75" customHeight="1">
      <c r="A1273" s="1"/>
      <c r="B1273" s="6" t="s">
        <v>27</v>
      </c>
      <c r="C1273" s="6">
        <v>1128299</v>
      </c>
      <c r="D1273" s="7">
        <v>44418</v>
      </c>
      <c r="E1273" s="6" t="s">
        <v>28</v>
      </c>
      <c r="F1273" s="6" t="s">
        <v>61</v>
      </c>
      <c r="G1273" s="6" t="s">
        <v>62</v>
      </c>
      <c r="H1273" s="6" t="s">
        <v>18</v>
      </c>
      <c r="I1273" s="8">
        <v>0.75000000000000011</v>
      </c>
      <c r="J1273" s="9">
        <v>7250</v>
      </c>
      <c r="K1273" s="10">
        <f t="shared" si="8"/>
        <v>5437.5000000000009</v>
      </c>
      <c r="L1273" s="10">
        <f t="shared" si="9"/>
        <v>1087.5000000000002</v>
      </c>
      <c r="M1273" s="11">
        <v>0.2</v>
      </c>
      <c r="O1273" s="16"/>
      <c r="P1273" s="17"/>
      <c r="Q1273" s="12"/>
      <c r="R1273" s="13"/>
    </row>
    <row r="1274" spans="1:18" ht="15.75" customHeight="1">
      <c r="A1274" s="1"/>
      <c r="B1274" s="6" t="s">
        <v>27</v>
      </c>
      <c r="C1274" s="6">
        <v>1128299</v>
      </c>
      <c r="D1274" s="7">
        <v>44418</v>
      </c>
      <c r="E1274" s="6" t="s">
        <v>28</v>
      </c>
      <c r="F1274" s="6" t="s">
        <v>61</v>
      </c>
      <c r="G1274" s="6" t="s">
        <v>62</v>
      </c>
      <c r="H1274" s="6" t="s">
        <v>19</v>
      </c>
      <c r="I1274" s="8">
        <v>0.70000000000000007</v>
      </c>
      <c r="J1274" s="9">
        <v>6000</v>
      </c>
      <c r="K1274" s="10">
        <f t="shared" si="8"/>
        <v>4200</v>
      </c>
      <c r="L1274" s="10">
        <f t="shared" si="9"/>
        <v>1050</v>
      </c>
      <c r="M1274" s="11">
        <v>0.25</v>
      </c>
      <c r="O1274" s="16"/>
      <c r="P1274" s="17"/>
      <c r="Q1274" s="12"/>
      <c r="R1274" s="13"/>
    </row>
    <row r="1275" spans="1:18" ht="15.75" customHeight="1">
      <c r="A1275" s="1"/>
      <c r="B1275" s="6" t="s">
        <v>27</v>
      </c>
      <c r="C1275" s="6">
        <v>1128299</v>
      </c>
      <c r="D1275" s="7">
        <v>44418</v>
      </c>
      <c r="E1275" s="6" t="s">
        <v>28</v>
      </c>
      <c r="F1275" s="6" t="s">
        <v>61</v>
      </c>
      <c r="G1275" s="6" t="s">
        <v>62</v>
      </c>
      <c r="H1275" s="6" t="s">
        <v>20</v>
      </c>
      <c r="I1275" s="8">
        <v>0.70000000000000007</v>
      </c>
      <c r="J1275" s="9">
        <v>5250</v>
      </c>
      <c r="K1275" s="10">
        <f t="shared" si="8"/>
        <v>3675.0000000000005</v>
      </c>
      <c r="L1275" s="10">
        <f t="shared" si="9"/>
        <v>918.75000000000011</v>
      </c>
      <c r="M1275" s="11">
        <v>0.25</v>
      </c>
      <c r="O1275" s="16"/>
      <c r="P1275" s="17"/>
      <c r="Q1275" s="12"/>
      <c r="R1275" s="13"/>
    </row>
    <row r="1276" spans="1:18" ht="15.75" customHeight="1">
      <c r="A1276" s="1"/>
      <c r="B1276" s="6" t="s">
        <v>27</v>
      </c>
      <c r="C1276" s="6">
        <v>1128299</v>
      </c>
      <c r="D1276" s="7">
        <v>44418</v>
      </c>
      <c r="E1276" s="6" t="s">
        <v>28</v>
      </c>
      <c r="F1276" s="6" t="s">
        <v>61</v>
      </c>
      <c r="G1276" s="6" t="s">
        <v>62</v>
      </c>
      <c r="H1276" s="6" t="s">
        <v>21</v>
      </c>
      <c r="I1276" s="8">
        <v>0.7</v>
      </c>
      <c r="J1276" s="9">
        <v>5250</v>
      </c>
      <c r="K1276" s="10">
        <f t="shared" si="8"/>
        <v>3674.9999999999995</v>
      </c>
      <c r="L1276" s="10">
        <f t="shared" si="9"/>
        <v>551.24999999999989</v>
      </c>
      <c r="M1276" s="11">
        <v>0.15</v>
      </c>
      <c r="O1276" s="16"/>
      <c r="P1276" s="17"/>
      <c r="Q1276" s="12"/>
      <c r="R1276" s="13"/>
    </row>
    <row r="1277" spans="1:18" ht="15.75" customHeight="1">
      <c r="A1277" s="1"/>
      <c r="B1277" s="6" t="s">
        <v>27</v>
      </c>
      <c r="C1277" s="6">
        <v>1128299</v>
      </c>
      <c r="D1277" s="7">
        <v>44418</v>
      </c>
      <c r="E1277" s="6" t="s">
        <v>28</v>
      </c>
      <c r="F1277" s="6" t="s">
        <v>61</v>
      </c>
      <c r="G1277" s="6" t="s">
        <v>62</v>
      </c>
      <c r="H1277" s="6" t="s">
        <v>22</v>
      </c>
      <c r="I1277" s="8">
        <v>0.75</v>
      </c>
      <c r="J1277" s="9">
        <v>3500</v>
      </c>
      <c r="K1277" s="10">
        <f t="shared" si="8"/>
        <v>2625</v>
      </c>
      <c r="L1277" s="10">
        <f t="shared" si="9"/>
        <v>1050</v>
      </c>
      <c r="M1277" s="11">
        <v>0.4</v>
      </c>
      <c r="O1277" s="16"/>
      <c r="P1277" s="17"/>
      <c r="Q1277" s="12"/>
      <c r="R1277" s="13"/>
    </row>
    <row r="1278" spans="1:18" ht="15.75" customHeight="1">
      <c r="A1278" s="1"/>
      <c r="B1278" s="6" t="s">
        <v>27</v>
      </c>
      <c r="C1278" s="6">
        <v>1128299</v>
      </c>
      <c r="D1278" s="7">
        <v>44450</v>
      </c>
      <c r="E1278" s="6" t="s">
        <v>28</v>
      </c>
      <c r="F1278" s="6" t="s">
        <v>61</v>
      </c>
      <c r="G1278" s="6" t="s">
        <v>62</v>
      </c>
      <c r="H1278" s="6" t="s">
        <v>17</v>
      </c>
      <c r="I1278" s="8">
        <v>0.65000000000000013</v>
      </c>
      <c r="J1278" s="9">
        <v>5500</v>
      </c>
      <c r="K1278" s="10">
        <f t="shared" si="8"/>
        <v>3575.0000000000009</v>
      </c>
      <c r="L1278" s="10">
        <f t="shared" si="9"/>
        <v>893.75000000000023</v>
      </c>
      <c r="M1278" s="11">
        <v>0.25</v>
      </c>
      <c r="O1278" s="16"/>
      <c r="P1278" s="17"/>
      <c r="Q1278" s="12"/>
      <c r="R1278" s="13"/>
    </row>
    <row r="1279" spans="1:18" ht="15.75" customHeight="1">
      <c r="A1279" s="1"/>
      <c r="B1279" s="6" t="s">
        <v>27</v>
      </c>
      <c r="C1279" s="6">
        <v>1128299</v>
      </c>
      <c r="D1279" s="7">
        <v>44450</v>
      </c>
      <c r="E1279" s="6" t="s">
        <v>28</v>
      </c>
      <c r="F1279" s="6" t="s">
        <v>61</v>
      </c>
      <c r="G1279" s="6" t="s">
        <v>62</v>
      </c>
      <c r="H1279" s="6" t="s">
        <v>18</v>
      </c>
      <c r="I1279" s="8">
        <v>0.70000000000000018</v>
      </c>
      <c r="J1279" s="9">
        <v>5500</v>
      </c>
      <c r="K1279" s="10">
        <f t="shared" si="8"/>
        <v>3850.0000000000009</v>
      </c>
      <c r="L1279" s="10">
        <f t="shared" si="9"/>
        <v>770.00000000000023</v>
      </c>
      <c r="M1279" s="11">
        <v>0.2</v>
      </c>
      <c r="O1279" s="16"/>
      <c r="P1279" s="17"/>
      <c r="Q1279" s="12"/>
      <c r="R1279" s="13"/>
    </row>
    <row r="1280" spans="1:18" ht="15.75" customHeight="1">
      <c r="A1280" s="1"/>
      <c r="B1280" s="6" t="s">
        <v>27</v>
      </c>
      <c r="C1280" s="6">
        <v>1128299</v>
      </c>
      <c r="D1280" s="7">
        <v>44450</v>
      </c>
      <c r="E1280" s="6" t="s">
        <v>28</v>
      </c>
      <c r="F1280" s="6" t="s">
        <v>61</v>
      </c>
      <c r="G1280" s="6" t="s">
        <v>62</v>
      </c>
      <c r="H1280" s="6" t="s">
        <v>19</v>
      </c>
      <c r="I1280" s="8">
        <v>0.65000000000000013</v>
      </c>
      <c r="J1280" s="9">
        <v>3750</v>
      </c>
      <c r="K1280" s="10">
        <f t="shared" si="8"/>
        <v>2437.5000000000005</v>
      </c>
      <c r="L1280" s="10">
        <f t="shared" si="9"/>
        <v>609.37500000000011</v>
      </c>
      <c r="M1280" s="11">
        <v>0.25</v>
      </c>
      <c r="O1280" s="16"/>
      <c r="P1280" s="17"/>
      <c r="Q1280" s="12"/>
      <c r="R1280" s="13"/>
    </row>
    <row r="1281" spans="1:18" ht="15.75" customHeight="1">
      <c r="A1281" s="1"/>
      <c r="B1281" s="6" t="s">
        <v>27</v>
      </c>
      <c r="C1281" s="6">
        <v>1128299</v>
      </c>
      <c r="D1281" s="7">
        <v>44450</v>
      </c>
      <c r="E1281" s="6" t="s">
        <v>28</v>
      </c>
      <c r="F1281" s="6" t="s">
        <v>61</v>
      </c>
      <c r="G1281" s="6" t="s">
        <v>62</v>
      </c>
      <c r="H1281" s="6" t="s">
        <v>20</v>
      </c>
      <c r="I1281" s="8">
        <v>0.65000000000000013</v>
      </c>
      <c r="J1281" s="9">
        <v>3250</v>
      </c>
      <c r="K1281" s="10">
        <f t="shared" ref="K1281:K1535" si="10">I1281*J1281</f>
        <v>2112.5000000000005</v>
      </c>
      <c r="L1281" s="10">
        <f t="shared" ref="L1281:L1535" si="11">K1281*M1281</f>
        <v>528.12500000000011</v>
      </c>
      <c r="M1281" s="11">
        <v>0.25</v>
      </c>
      <c r="O1281" s="16"/>
      <c r="P1281" s="17"/>
      <c r="Q1281" s="12"/>
      <c r="R1281" s="13"/>
    </row>
    <row r="1282" spans="1:18" ht="15.75" customHeight="1">
      <c r="A1282" s="1"/>
      <c r="B1282" s="6" t="s">
        <v>27</v>
      </c>
      <c r="C1282" s="6">
        <v>1128299</v>
      </c>
      <c r="D1282" s="7">
        <v>44450</v>
      </c>
      <c r="E1282" s="6" t="s">
        <v>28</v>
      </c>
      <c r="F1282" s="6" t="s">
        <v>61</v>
      </c>
      <c r="G1282" s="6" t="s">
        <v>62</v>
      </c>
      <c r="H1282" s="6" t="s">
        <v>21</v>
      </c>
      <c r="I1282" s="8">
        <v>0.75000000000000011</v>
      </c>
      <c r="J1282" s="9">
        <v>3500</v>
      </c>
      <c r="K1282" s="10">
        <f t="shared" si="10"/>
        <v>2625.0000000000005</v>
      </c>
      <c r="L1282" s="10">
        <f t="shared" si="11"/>
        <v>393.75000000000006</v>
      </c>
      <c r="M1282" s="11">
        <v>0.15</v>
      </c>
      <c r="O1282" s="16"/>
      <c r="P1282" s="17"/>
      <c r="Q1282" s="12"/>
      <c r="R1282" s="13"/>
    </row>
    <row r="1283" spans="1:18" ht="15.75" customHeight="1">
      <c r="A1283" s="1"/>
      <c r="B1283" s="6" t="s">
        <v>27</v>
      </c>
      <c r="C1283" s="6">
        <v>1128299</v>
      </c>
      <c r="D1283" s="7">
        <v>44450</v>
      </c>
      <c r="E1283" s="6" t="s">
        <v>28</v>
      </c>
      <c r="F1283" s="6" t="s">
        <v>61</v>
      </c>
      <c r="G1283" s="6" t="s">
        <v>62</v>
      </c>
      <c r="H1283" s="6" t="s">
        <v>22</v>
      </c>
      <c r="I1283" s="8">
        <v>0.6</v>
      </c>
      <c r="J1283" s="9">
        <v>3750</v>
      </c>
      <c r="K1283" s="10">
        <f t="shared" si="10"/>
        <v>2250</v>
      </c>
      <c r="L1283" s="10">
        <f t="shared" si="11"/>
        <v>900</v>
      </c>
      <c r="M1283" s="11">
        <v>0.4</v>
      </c>
      <c r="O1283" s="16"/>
      <c r="P1283" s="17"/>
      <c r="Q1283" s="12"/>
      <c r="R1283" s="13"/>
    </row>
    <row r="1284" spans="1:18" ht="15.75" customHeight="1">
      <c r="A1284" s="1"/>
      <c r="B1284" s="6" t="s">
        <v>27</v>
      </c>
      <c r="C1284" s="6">
        <v>1128299</v>
      </c>
      <c r="D1284" s="7">
        <v>44479</v>
      </c>
      <c r="E1284" s="6" t="s">
        <v>28</v>
      </c>
      <c r="F1284" s="6" t="s">
        <v>61</v>
      </c>
      <c r="G1284" s="6" t="s">
        <v>62</v>
      </c>
      <c r="H1284" s="6" t="s">
        <v>17</v>
      </c>
      <c r="I1284" s="8">
        <v>0.55000000000000004</v>
      </c>
      <c r="J1284" s="9">
        <v>4750</v>
      </c>
      <c r="K1284" s="10">
        <f t="shared" si="10"/>
        <v>2612.5</v>
      </c>
      <c r="L1284" s="10">
        <f t="shared" si="11"/>
        <v>653.125</v>
      </c>
      <c r="M1284" s="11">
        <v>0.25</v>
      </c>
      <c r="O1284" s="16"/>
      <c r="P1284" s="17"/>
      <c r="Q1284" s="12"/>
      <c r="R1284" s="13"/>
    </row>
    <row r="1285" spans="1:18" ht="15.75" customHeight="1">
      <c r="A1285" s="1"/>
      <c r="B1285" s="6" t="s">
        <v>27</v>
      </c>
      <c r="C1285" s="6">
        <v>1128299</v>
      </c>
      <c r="D1285" s="7">
        <v>44479</v>
      </c>
      <c r="E1285" s="6" t="s">
        <v>28</v>
      </c>
      <c r="F1285" s="6" t="s">
        <v>61</v>
      </c>
      <c r="G1285" s="6" t="s">
        <v>62</v>
      </c>
      <c r="H1285" s="6" t="s">
        <v>18</v>
      </c>
      <c r="I1285" s="8">
        <v>0.65000000000000013</v>
      </c>
      <c r="J1285" s="9">
        <v>4750</v>
      </c>
      <c r="K1285" s="10">
        <f t="shared" si="10"/>
        <v>3087.5000000000005</v>
      </c>
      <c r="L1285" s="10">
        <f t="shared" si="11"/>
        <v>617.50000000000011</v>
      </c>
      <c r="M1285" s="11">
        <v>0.2</v>
      </c>
      <c r="O1285" s="16"/>
      <c r="P1285" s="17"/>
      <c r="Q1285" s="12"/>
      <c r="R1285" s="13"/>
    </row>
    <row r="1286" spans="1:18" ht="15.75" customHeight="1">
      <c r="A1286" s="1"/>
      <c r="B1286" s="6" t="s">
        <v>27</v>
      </c>
      <c r="C1286" s="6">
        <v>1128299</v>
      </c>
      <c r="D1286" s="7">
        <v>44479</v>
      </c>
      <c r="E1286" s="6" t="s">
        <v>28</v>
      </c>
      <c r="F1286" s="6" t="s">
        <v>61</v>
      </c>
      <c r="G1286" s="6" t="s">
        <v>62</v>
      </c>
      <c r="H1286" s="6" t="s">
        <v>19</v>
      </c>
      <c r="I1286" s="8">
        <v>0.60000000000000009</v>
      </c>
      <c r="J1286" s="9">
        <v>3000</v>
      </c>
      <c r="K1286" s="10">
        <f t="shared" si="10"/>
        <v>1800.0000000000002</v>
      </c>
      <c r="L1286" s="10">
        <f t="shared" si="11"/>
        <v>450.00000000000006</v>
      </c>
      <c r="M1286" s="11">
        <v>0.25</v>
      </c>
      <c r="O1286" s="16"/>
      <c r="P1286" s="17"/>
      <c r="Q1286" s="12"/>
      <c r="R1286" s="13"/>
    </row>
    <row r="1287" spans="1:18" ht="15.75" customHeight="1">
      <c r="A1287" s="1"/>
      <c r="B1287" s="6" t="s">
        <v>27</v>
      </c>
      <c r="C1287" s="6">
        <v>1128299</v>
      </c>
      <c r="D1287" s="7">
        <v>44479</v>
      </c>
      <c r="E1287" s="6" t="s">
        <v>28</v>
      </c>
      <c r="F1287" s="6" t="s">
        <v>61</v>
      </c>
      <c r="G1287" s="6" t="s">
        <v>62</v>
      </c>
      <c r="H1287" s="6" t="s">
        <v>20</v>
      </c>
      <c r="I1287" s="8">
        <v>0.55000000000000004</v>
      </c>
      <c r="J1287" s="9">
        <v>2750</v>
      </c>
      <c r="K1287" s="10">
        <f t="shared" si="10"/>
        <v>1512.5000000000002</v>
      </c>
      <c r="L1287" s="10">
        <f t="shared" si="11"/>
        <v>378.12500000000006</v>
      </c>
      <c r="M1287" s="11">
        <v>0.25</v>
      </c>
      <c r="O1287" s="16"/>
      <c r="P1287" s="17"/>
      <c r="Q1287" s="12"/>
      <c r="R1287" s="13"/>
    </row>
    <row r="1288" spans="1:18" ht="15.75" customHeight="1">
      <c r="A1288" s="1"/>
      <c r="B1288" s="6" t="s">
        <v>27</v>
      </c>
      <c r="C1288" s="6">
        <v>1128299</v>
      </c>
      <c r="D1288" s="7">
        <v>44479</v>
      </c>
      <c r="E1288" s="6" t="s">
        <v>28</v>
      </c>
      <c r="F1288" s="6" t="s">
        <v>61</v>
      </c>
      <c r="G1288" s="6" t="s">
        <v>62</v>
      </c>
      <c r="H1288" s="6" t="s">
        <v>21</v>
      </c>
      <c r="I1288" s="8">
        <v>0.65</v>
      </c>
      <c r="J1288" s="9">
        <v>2500</v>
      </c>
      <c r="K1288" s="10">
        <f t="shared" si="10"/>
        <v>1625</v>
      </c>
      <c r="L1288" s="10">
        <f t="shared" si="11"/>
        <v>243.75</v>
      </c>
      <c r="M1288" s="11">
        <v>0.15</v>
      </c>
      <c r="O1288" s="16"/>
      <c r="P1288" s="17"/>
      <c r="Q1288" s="12"/>
      <c r="R1288" s="13"/>
    </row>
    <row r="1289" spans="1:18" ht="15.75" customHeight="1">
      <c r="A1289" s="1"/>
      <c r="B1289" s="6" t="s">
        <v>27</v>
      </c>
      <c r="C1289" s="6">
        <v>1128299</v>
      </c>
      <c r="D1289" s="7">
        <v>44479</v>
      </c>
      <c r="E1289" s="6" t="s">
        <v>28</v>
      </c>
      <c r="F1289" s="6" t="s">
        <v>61</v>
      </c>
      <c r="G1289" s="6" t="s">
        <v>62</v>
      </c>
      <c r="H1289" s="6" t="s">
        <v>22</v>
      </c>
      <c r="I1289" s="8">
        <v>0.70000000000000007</v>
      </c>
      <c r="J1289" s="9">
        <v>3000</v>
      </c>
      <c r="K1289" s="10">
        <f t="shared" si="10"/>
        <v>2100</v>
      </c>
      <c r="L1289" s="10">
        <f t="shared" si="11"/>
        <v>840</v>
      </c>
      <c r="M1289" s="11">
        <v>0.4</v>
      </c>
      <c r="O1289" s="16"/>
      <c r="P1289" s="17"/>
      <c r="Q1289" s="12"/>
      <c r="R1289" s="13"/>
    </row>
    <row r="1290" spans="1:18" ht="15.75" customHeight="1">
      <c r="A1290" s="1"/>
      <c r="B1290" s="6" t="s">
        <v>27</v>
      </c>
      <c r="C1290" s="6">
        <v>1128299</v>
      </c>
      <c r="D1290" s="7">
        <v>44510</v>
      </c>
      <c r="E1290" s="6" t="s">
        <v>28</v>
      </c>
      <c r="F1290" s="6" t="s">
        <v>61</v>
      </c>
      <c r="G1290" s="6" t="s">
        <v>62</v>
      </c>
      <c r="H1290" s="6" t="s">
        <v>17</v>
      </c>
      <c r="I1290" s="8">
        <v>0.55000000000000004</v>
      </c>
      <c r="J1290" s="9">
        <v>5250</v>
      </c>
      <c r="K1290" s="10">
        <f t="shared" si="10"/>
        <v>2887.5000000000005</v>
      </c>
      <c r="L1290" s="10">
        <f t="shared" si="11"/>
        <v>721.87500000000011</v>
      </c>
      <c r="M1290" s="11">
        <v>0.25</v>
      </c>
      <c r="O1290" s="16"/>
      <c r="P1290" s="17"/>
      <c r="Q1290" s="12"/>
      <c r="R1290" s="13"/>
    </row>
    <row r="1291" spans="1:18" ht="15.75" customHeight="1">
      <c r="A1291" s="1"/>
      <c r="B1291" s="6" t="s">
        <v>27</v>
      </c>
      <c r="C1291" s="6">
        <v>1128299</v>
      </c>
      <c r="D1291" s="7">
        <v>44510</v>
      </c>
      <c r="E1291" s="6" t="s">
        <v>28</v>
      </c>
      <c r="F1291" s="6" t="s">
        <v>61</v>
      </c>
      <c r="G1291" s="6" t="s">
        <v>62</v>
      </c>
      <c r="H1291" s="6" t="s">
        <v>18</v>
      </c>
      <c r="I1291" s="8">
        <v>0.60000000000000009</v>
      </c>
      <c r="J1291" s="9">
        <v>6000</v>
      </c>
      <c r="K1291" s="10">
        <f t="shared" si="10"/>
        <v>3600.0000000000005</v>
      </c>
      <c r="L1291" s="10">
        <f t="shared" si="11"/>
        <v>720.00000000000011</v>
      </c>
      <c r="M1291" s="11">
        <v>0.2</v>
      </c>
      <c r="O1291" s="16"/>
      <c r="P1291" s="17"/>
      <c r="Q1291" s="12"/>
      <c r="R1291" s="13"/>
    </row>
    <row r="1292" spans="1:18" ht="15.75" customHeight="1">
      <c r="A1292" s="1"/>
      <c r="B1292" s="6" t="s">
        <v>27</v>
      </c>
      <c r="C1292" s="6">
        <v>1128299</v>
      </c>
      <c r="D1292" s="7">
        <v>44510</v>
      </c>
      <c r="E1292" s="6" t="s">
        <v>28</v>
      </c>
      <c r="F1292" s="6" t="s">
        <v>61</v>
      </c>
      <c r="G1292" s="6" t="s">
        <v>62</v>
      </c>
      <c r="H1292" s="6" t="s">
        <v>19</v>
      </c>
      <c r="I1292" s="8">
        <v>0.55000000000000004</v>
      </c>
      <c r="J1292" s="9">
        <v>4250</v>
      </c>
      <c r="K1292" s="10">
        <f t="shared" si="10"/>
        <v>2337.5</v>
      </c>
      <c r="L1292" s="10">
        <f t="shared" si="11"/>
        <v>584.375</v>
      </c>
      <c r="M1292" s="11">
        <v>0.25</v>
      </c>
      <c r="O1292" s="16"/>
      <c r="P1292" s="17"/>
      <c r="Q1292" s="12"/>
      <c r="R1292" s="13"/>
    </row>
    <row r="1293" spans="1:18" ht="15.75" customHeight="1">
      <c r="A1293" s="1"/>
      <c r="B1293" s="6" t="s">
        <v>27</v>
      </c>
      <c r="C1293" s="6">
        <v>1128299</v>
      </c>
      <c r="D1293" s="7">
        <v>44510</v>
      </c>
      <c r="E1293" s="6" t="s">
        <v>28</v>
      </c>
      <c r="F1293" s="6" t="s">
        <v>61</v>
      </c>
      <c r="G1293" s="6" t="s">
        <v>62</v>
      </c>
      <c r="H1293" s="6" t="s">
        <v>20</v>
      </c>
      <c r="I1293" s="8">
        <v>0.65000000000000013</v>
      </c>
      <c r="J1293" s="9">
        <v>4000</v>
      </c>
      <c r="K1293" s="10">
        <f t="shared" si="10"/>
        <v>2600.0000000000005</v>
      </c>
      <c r="L1293" s="10">
        <f t="shared" si="11"/>
        <v>650.00000000000011</v>
      </c>
      <c r="M1293" s="11">
        <v>0.25</v>
      </c>
      <c r="O1293" s="16"/>
      <c r="P1293" s="17"/>
      <c r="Q1293" s="12"/>
      <c r="R1293" s="13"/>
    </row>
    <row r="1294" spans="1:18" ht="15.75" customHeight="1">
      <c r="A1294" s="1"/>
      <c r="B1294" s="6" t="s">
        <v>27</v>
      </c>
      <c r="C1294" s="6">
        <v>1128299</v>
      </c>
      <c r="D1294" s="7">
        <v>44510</v>
      </c>
      <c r="E1294" s="6" t="s">
        <v>28</v>
      </c>
      <c r="F1294" s="6" t="s">
        <v>61</v>
      </c>
      <c r="G1294" s="6" t="s">
        <v>62</v>
      </c>
      <c r="H1294" s="6" t="s">
        <v>21</v>
      </c>
      <c r="I1294" s="8">
        <v>0.85000000000000009</v>
      </c>
      <c r="J1294" s="9">
        <v>3750</v>
      </c>
      <c r="K1294" s="10">
        <f t="shared" si="10"/>
        <v>3187.5000000000005</v>
      </c>
      <c r="L1294" s="10">
        <f t="shared" si="11"/>
        <v>478.12500000000006</v>
      </c>
      <c r="M1294" s="11">
        <v>0.15</v>
      </c>
      <c r="O1294" s="16"/>
      <c r="P1294" s="17"/>
      <c r="Q1294" s="12"/>
      <c r="R1294" s="13"/>
    </row>
    <row r="1295" spans="1:18" ht="15.75" customHeight="1">
      <c r="A1295" s="1"/>
      <c r="B1295" s="6" t="s">
        <v>27</v>
      </c>
      <c r="C1295" s="6">
        <v>1128299</v>
      </c>
      <c r="D1295" s="7">
        <v>44510</v>
      </c>
      <c r="E1295" s="6" t="s">
        <v>28</v>
      </c>
      <c r="F1295" s="6" t="s">
        <v>61</v>
      </c>
      <c r="G1295" s="6" t="s">
        <v>62</v>
      </c>
      <c r="H1295" s="6" t="s">
        <v>22</v>
      </c>
      <c r="I1295" s="8">
        <v>0.90000000000000013</v>
      </c>
      <c r="J1295" s="9">
        <v>5000</v>
      </c>
      <c r="K1295" s="10">
        <f t="shared" si="10"/>
        <v>4500.0000000000009</v>
      </c>
      <c r="L1295" s="10">
        <f t="shared" si="11"/>
        <v>1800.0000000000005</v>
      </c>
      <c r="M1295" s="11">
        <v>0.4</v>
      </c>
      <c r="O1295" s="16"/>
      <c r="P1295" s="17"/>
      <c r="Q1295" s="12"/>
      <c r="R1295" s="13"/>
    </row>
    <row r="1296" spans="1:18" ht="15.75" customHeight="1">
      <c r="A1296" s="1"/>
      <c r="B1296" s="6" t="s">
        <v>27</v>
      </c>
      <c r="C1296" s="6">
        <v>1128299</v>
      </c>
      <c r="D1296" s="7">
        <v>44539</v>
      </c>
      <c r="E1296" s="6" t="s">
        <v>28</v>
      </c>
      <c r="F1296" s="6" t="s">
        <v>61</v>
      </c>
      <c r="G1296" s="6" t="s">
        <v>62</v>
      </c>
      <c r="H1296" s="6" t="s">
        <v>17</v>
      </c>
      <c r="I1296" s="8">
        <v>0.75000000000000011</v>
      </c>
      <c r="J1296" s="9">
        <v>7000</v>
      </c>
      <c r="K1296" s="10">
        <f t="shared" si="10"/>
        <v>5250.0000000000009</v>
      </c>
      <c r="L1296" s="10">
        <f t="shared" si="11"/>
        <v>1312.5000000000002</v>
      </c>
      <c r="M1296" s="11">
        <v>0.25</v>
      </c>
      <c r="O1296" s="16"/>
      <c r="P1296" s="17"/>
      <c r="Q1296" s="12"/>
      <c r="R1296" s="13"/>
    </row>
    <row r="1297" spans="1:18" ht="15.75" customHeight="1">
      <c r="A1297" s="1"/>
      <c r="B1297" s="6" t="s">
        <v>27</v>
      </c>
      <c r="C1297" s="6">
        <v>1128299</v>
      </c>
      <c r="D1297" s="7">
        <v>44539</v>
      </c>
      <c r="E1297" s="6" t="s">
        <v>28</v>
      </c>
      <c r="F1297" s="6" t="s">
        <v>61</v>
      </c>
      <c r="G1297" s="6" t="s">
        <v>62</v>
      </c>
      <c r="H1297" s="6" t="s">
        <v>18</v>
      </c>
      <c r="I1297" s="8">
        <v>0.8500000000000002</v>
      </c>
      <c r="J1297" s="9">
        <v>7000</v>
      </c>
      <c r="K1297" s="10">
        <f t="shared" si="10"/>
        <v>5950.0000000000018</v>
      </c>
      <c r="L1297" s="10">
        <f t="shared" si="11"/>
        <v>1190.0000000000005</v>
      </c>
      <c r="M1297" s="11">
        <v>0.2</v>
      </c>
      <c r="O1297" s="16"/>
      <c r="P1297" s="17"/>
      <c r="Q1297" s="12"/>
      <c r="R1297" s="13"/>
    </row>
    <row r="1298" spans="1:18" ht="15.75" customHeight="1">
      <c r="A1298" s="1"/>
      <c r="B1298" s="6" t="s">
        <v>27</v>
      </c>
      <c r="C1298" s="6">
        <v>1128299</v>
      </c>
      <c r="D1298" s="7">
        <v>44539</v>
      </c>
      <c r="E1298" s="6" t="s">
        <v>28</v>
      </c>
      <c r="F1298" s="6" t="s">
        <v>61</v>
      </c>
      <c r="G1298" s="6" t="s">
        <v>62</v>
      </c>
      <c r="H1298" s="6" t="s">
        <v>19</v>
      </c>
      <c r="I1298" s="8">
        <v>0.80000000000000016</v>
      </c>
      <c r="J1298" s="9">
        <v>5000</v>
      </c>
      <c r="K1298" s="10">
        <f t="shared" si="10"/>
        <v>4000.0000000000009</v>
      </c>
      <c r="L1298" s="10">
        <f t="shared" si="11"/>
        <v>1000.0000000000002</v>
      </c>
      <c r="M1298" s="11">
        <v>0.25</v>
      </c>
      <c r="O1298" s="16"/>
      <c r="P1298" s="17"/>
      <c r="Q1298" s="12"/>
      <c r="R1298" s="13"/>
    </row>
    <row r="1299" spans="1:18" ht="15.75" customHeight="1">
      <c r="A1299" s="1"/>
      <c r="B1299" s="6" t="s">
        <v>27</v>
      </c>
      <c r="C1299" s="6">
        <v>1128299</v>
      </c>
      <c r="D1299" s="7">
        <v>44539</v>
      </c>
      <c r="E1299" s="6" t="s">
        <v>28</v>
      </c>
      <c r="F1299" s="6" t="s">
        <v>61</v>
      </c>
      <c r="G1299" s="6" t="s">
        <v>62</v>
      </c>
      <c r="H1299" s="6" t="s">
        <v>20</v>
      </c>
      <c r="I1299" s="8">
        <v>0.80000000000000016</v>
      </c>
      <c r="J1299" s="9">
        <v>5000</v>
      </c>
      <c r="K1299" s="10">
        <f t="shared" si="10"/>
        <v>4000.0000000000009</v>
      </c>
      <c r="L1299" s="10">
        <f t="shared" si="11"/>
        <v>1000.0000000000002</v>
      </c>
      <c r="M1299" s="11">
        <v>0.25</v>
      </c>
      <c r="O1299" s="16"/>
      <c r="P1299" s="17"/>
      <c r="Q1299" s="12"/>
      <c r="R1299" s="13"/>
    </row>
    <row r="1300" spans="1:18" ht="15.75" customHeight="1">
      <c r="A1300" s="1"/>
      <c r="B1300" s="6" t="s">
        <v>27</v>
      </c>
      <c r="C1300" s="6">
        <v>1128299</v>
      </c>
      <c r="D1300" s="7">
        <v>44539</v>
      </c>
      <c r="E1300" s="6" t="s">
        <v>28</v>
      </c>
      <c r="F1300" s="6" t="s">
        <v>61</v>
      </c>
      <c r="G1300" s="6" t="s">
        <v>62</v>
      </c>
      <c r="H1300" s="6" t="s">
        <v>21</v>
      </c>
      <c r="I1300" s="8">
        <v>0.90000000000000013</v>
      </c>
      <c r="J1300" s="9">
        <v>4250</v>
      </c>
      <c r="K1300" s="10">
        <f t="shared" si="10"/>
        <v>3825.0000000000005</v>
      </c>
      <c r="L1300" s="10">
        <f t="shared" si="11"/>
        <v>573.75</v>
      </c>
      <c r="M1300" s="11">
        <v>0.15</v>
      </c>
      <c r="O1300" s="16"/>
      <c r="P1300" s="17"/>
      <c r="Q1300" s="12"/>
      <c r="R1300" s="13"/>
    </row>
    <row r="1301" spans="1:18" ht="15.75" customHeight="1">
      <c r="A1301" s="1"/>
      <c r="B1301" s="6" t="s">
        <v>27</v>
      </c>
      <c r="C1301" s="6">
        <v>1128299</v>
      </c>
      <c r="D1301" s="7">
        <v>44539</v>
      </c>
      <c r="E1301" s="6" t="s">
        <v>28</v>
      </c>
      <c r="F1301" s="6" t="s">
        <v>61</v>
      </c>
      <c r="G1301" s="6" t="s">
        <v>62</v>
      </c>
      <c r="H1301" s="6" t="s">
        <v>22</v>
      </c>
      <c r="I1301" s="8">
        <v>0.95000000000000018</v>
      </c>
      <c r="J1301" s="9">
        <v>5250</v>
      </c>
      <c r="K1301" s="10">
        <f t="shared" si="10"/>
        <v>4987.5000000000009</v>
      </c>
      <c r="L1301" s="10">
        <f t="shared" si="11"/>
        <v>1995.0000000000005</v>
      </c>
      <c r="M1301" s="11">
        <v>0.4</v>
      </c>
      <c r="O1301" s="16"/>
      <c r="P1301" s="17"/>
      <c r="Q1301" s="12"/>
      <c r="R1301" s="13"/>
    </row>
    <row r="1302" spans="1:18" ht="15.75" customHeight="1">
      <c r="A1302" s="1" t="s">
        <v>39</v>
      </c>
      <c r="B1302" s="6" t="s">
        <v>27</v>
      </c>
      <c r="C1302" s="6">
        <v>1128299</v>
      </c>
      <c r="D1302" s="7">
        <v>44213</v>
      </c>
      <c r="E1302" s="6" t="s">
        <v>28</v>
      </c>
      <c r="F1302" s="6" t="s">
        <v>63</v>
      </c>
      <c r="G1302" s="6" t="s">
        <v>64</v>
      </c>
      <c r="H1302" s="6" t="s">
        <v>17</v>
      </c>
      <c r="I1302" s="8">
        <v>0.4</v>
      </c>
      <c r="J1302" s="9">
        <v>4250</v>
      </c>
      <c r="K1302" s="10">
        <f t="shared" si="10"/>
        <v>1700</v>
      </c>
      <c r="L1302" s="10">
        <f t="shared" si="11"/>
        <v>510</v>
      </c>
      <c r="M1302" s="11">
        <v>0.3</v>
      </c>
      <c r="O1302" s="16"/>
      <c r="P1302" s="17">
        <f>Data!$I1302+0.05</f>
        <v>0.45</v>
      </c>
      <c r="Q1302" s="12">
        <f>Data!$J1302+500</f>
        <v>4750</v>
      </c>
      <c r="R1302" s="13">
        <f>Data!$M1302+5%</f>
        <v>0.35</v>
      </c>
    </row>
    <row r="1303" spans="1:18" ht="15.75" customHeight="1">
      <c r="A1303" s="1"/>
      <c r="B1303" s="6" t="s">
        <v>27</v>
      </c>
      <c r="C1303" s="6">
        <v>1128299</v>
      </c>
      <c r="D1303" s="7">
        <v>44213</v>
      </c>
      <c r="E1303" s="6" t="s">
        <v>28</v>
      </c>
      <c r="F1303" s="6" t="s">
        <v>63</v>
      </c>
      <c r="G1303" s="6" t="s">
        <v>64</v>
      </c>
      <c r="H1303" s="6" t="s">
        <v>18</v>
      </c>
      <c r="I1303" s="8">
        <v>0.5</v>
      </c>
      <c r="J1303" s="9">
        <v>4250</v>
      </c>
      <c r="K1303" s="10">
        <f t="shared" si="10"/>
        <v>2125</v>
      </c>
      <c r="L1303" s="10">
        <f t="shared" si="11"/>
        <v>531.25</v>
      </c>
      <c r="M1303" s="11">
        <v>0.25</v>
      </c>
      <c r="O1303" s="16"/>
      <c r="P1303" s="17">
        <f>Data!$I1303+0.05</f>
        <v>0.55000000000000004</v>
      </c>
      <c r="Q1303" s="12">
        <f>Data!$J1303+500</f>
        <v>4750</v>
      </c>
      <c r="R1303" s="13">
        <f>Data!$M1303+5%</f>
        <v>0.3</v>
      </c>
    </row>
    <row r="1304" spans="1:18" ht="15.75" customHeight="1">
      <c r="A1304" s="1"/>
      <c r="B1304" s="6" t="s">
        <v>27</v>
      </c>
      <c r="C1304" s="6">
        <v>1128299</v>
      </c>
      <c r="D1304" s="7">
        <v>44213</v>
      </c>
      <c r="E1304" s="6" t="s">
        <v>28</v>
      </c>
      <c r="F1304" s="6" t="s">
        <v>63</v>
      </c>
      <c r="G1304" s="6" t="s">
        <v>64</v>
      </c>
      <c r="H1304" s="6" t="s">
        <v>19</v>
      </c>
      <c r="I1304" s="8">
        <v>0.5</v>
      </c>
      <c r="J1304" s="9">
        <v>4250</v>
      </c>
      <c r="K1304" s="10">
        <f t="shared" si="10"/>
        <v>2125</v>
      </c>
      <c r="L1304" s="10">
        <f t="shared" si="11"/>
        <v>637.5</v>
      </c>
      <c r="M1304" s="11">
        <v>0.3</v>
      </c>
      <c r="O1304" s="16"/>
      <c r="P1304" s="17">
        <f>Data!$I1304+0.05</f>
        <v>0.55000000000000004</v>
      </c>
      <c r="Q1304" s="12">
        <f>Data!$J1304+500</f>
        <v>4750</v>
      </c>
      <c r="R1304" s="13">
        <f>Data!$M1304+5%</f>
        <v>0.35</v>
      </c>
    </row>
    <row r="1305" spans="1:18" ht="15.75" customHeight="1">
      <c r="A1305" s="1"/>
      <c r="B1305" s="6" t="s">
        <v>27</v>
      </c>
      <c r="C1305" s="6">
        <v>1128299</v>
      </c>
      <c r="D1305" s="7">
        <v>44213</v>
      </c>
      <c r="E1305" s="6" t="s">
        <v>28</v>
      </c>
      <c r="F1305" s="6" t="s">
        <v>63</v>
      </c>
      <c r="G1305" s="6" t="s">
        <v>64</v>
      </c>
      <c r="H1305" s="6" t="s">
        <v>20</v>
      </c>
      <c r="I1305" s="8">
        <v>0.5</v>
      </c>
      <c r="J1305" s="9">
        <v>2750</v>
      </c>
      <c r="K1305" s="10">
        <f t="shared" si="10"/>
        <v>1375</v>
      </c>
      <c r="L1305" s="10">
        <f t="shared" si="11"/>
        <v>412.5</v>
      </c>
      <c r="M1305" s="11">
        <v>0.3</v>
      </c>
      <c r="O1305" s="16"/>
      <c r="P1305" s="17">
        <f>Data!$I1305+0.05</f>
        <v>0.55000000000000004</v>
      </c>
      <c r="Q1305" s="12">
        <f>Data!$J1305+500</f>
        <v>3250</v>
      </c>
      <c r="R1305" s="13">
        <f>Data!$M1305+5%</f>
        <v>0.35</v>
      </c>
    </row>
    <row r="1306" spans="1:18" ht="15.75" customHeight="1">
      <c r="A1306" s="1"/>
      <c r="B1306" s="6" t="s">
        <v>27</v>
      </c>
      <c r="C1306" s="6">
        <v>1128299</v>
      </c>
      <c r="D1306" s="7">
        <v>44213</v>
      </c>
      <c r="E1306" s="6" t="s">
        <v>28</v>
      </c>
      <c r="F1306" s="6" t="s">
        <v>63</v>
      </c>
      <c r="G1306" s="6" t="s">
        <v>64</v>
      </c>
      <c r="H1306" s="6" t="s">
        <v>21</v>
      </c>
      <c r="I1306" s="8">
        <v>0.55000000000000004</v>
      </c>
      <c r="J1306" s="9">
        <v>2250</v>
      </c>
      <c r="K1306" s="10">
        <f t="shared" si="10"/>
        <v>1237.5</v>
      </c>
      <c r="L1306" s="10">
        <f t="shared" si="11"/>
        <v>247.5</v>
      </c>
      <c r="M1306" s="11">
        <v>0.2</v>
      </c>
      <c r="O1306" s="16"/>
      <c r="P1306" s="17">
        <f>Data!$I1306+0.05</f>
        <v>0.60000000000000009</v>
      </c>
      <c r="Q1306" s="12">
        <f>Data!$J1306+500</f>
        <v>2750</v>
      </c>
      <c r="R1306" s="13">
        <f>Data!$M1306+5%</f>
        <v>0.25</v>
      </c>
    </row>
    <row r="1307" spans="1:18" ht="15.75" customHeight="1">
      <c r="A1307" s="1"/>
      <c r="B1307" s="6" t="s">
        <v>27</v>
      </c>
      <c r="C1307" s="6">
        <v>1128299</v>
      </c>
      <c r="D1307" s="7">
        <v>44213</v>
      </c>
      <c r="E1307" s="6" t="s">
        <v>28</v>
      </c>
      <c r="F1307" s="6" t="s">
        <v>63</v>
      </c>
      <c r="G1307" s="6" t="s">
        <v>64</v>
      </c>
      <c r="H1307" s="6" t="s">
        <v>22</v>
      </c>
      <c r="I1307" s="8">
        <v>0.5</v>
      </c>
      <c r="J1307" s="9">
        <v>4750</v>
      </c>
      <c r="K1307" s="10">
        <f t="shared" si="10"/>
        <v>2375</v>
      </c>
      <c r="L1307" s="10">
        <f t="shared" si="11"/>
        <v>1068.75</v>
      </c>
      <c r="M1307" s="11">
        <v>0.45</v>
      </c>
      <c r="O1307" s="16"/>
      <c r="P1307" s="17">
        <f>Data!$I1307+0.05</f>
        <v>0.55000000000000004</v>
      </c>
      <c r="Q1307" s="12">
        <f>Data!$J1307+500</f>
        <v>5250</v>
      </c>
      <c r="R1307" s="13">
        <f>Data!$M1307+5%</f>
        <v>0.5</v>
      </c>
    </row>
    <row r="1308" spans="1:18" ht="15.75" customHeight="1">
      <c r="A1308" s="1"/>
      <c r="B1308" s="6" t="s">
        <v>27</v>
      </c>
      <c r="C1308" s="6">
        <v>1128299</v>
      </c>
      <c r="D1308" s="7">
        <v>44244</v>
      </c>
      <c r="E1308" s="6" t="s">
        <v>28</v>
      </c>
      <c r="F1308" s="6" t="s">
        <v>63</v>
      </c>
      <c r="G1308" s="6" t="s">
        <v>64</v>
      </c>
      <c r="H1308" s="6" t="s">
        <v>17</v>
      </c>
      <c r="I1308" s="8">
        <v>0.4</v>
      </c>
      <c r="J1308" s="9">
        <v>5250</v>
      </c>
      <c r="K1308" s="10">
        <f t="shared" si="10"/>
        <v>2100</v>
      </c>
      <c r="L1308" s="10">
        <f t="shared" si="11"/>
        <v>630</v>
      </c>
      <c r="M1308" s="11">
        <v>0.3</v>
      </c>
      <c r="O1308" s="16"/>
      <c r="P1308" s="17">
        <f>Data!$I1308+0.05</f>
        <v>0.45</v>
      </c>
      <c r="Q1308" s="12">
        <f>Data!$J1308+500</f>
        <v>5750</v>
      </c>
      <c r="R1308" s="13">
        <f>Data!$M1308+5%</f>
        <v>0.35</v>
      </c>
    </row>
    <row r="1309" spans="1:18" ht="15.75" customHeight="1">
      <c r="A1309" s="1"/>
      <c r="B1309" s="6" t="s">
        <v>27</v>
      </c>
      <c r="C1309" s="6">
        <v>1128299</v>
      </c>
      <c r="D1309" s="7">
        <v>44244</v>
      </c>
      <c r="E1309" s="6" t="s">
        <v>28</v>
      </c>
      <c r="F1309" s="6" t="s">
        <v>63</v>
      </c>
      <c r="G1309" s="6" t="s">
        <v>64</v>
      </c>
      <c r="H1309" s="6" t="s">
        <v>18</v>
      </c>
      <c r="I1309" s="8">
        <v>0.5</v>
      </c>
      <c r="J1309" s="9">
        <v>4250</v>
      </c>
      <c r="K1309" s="10">
        <f t="shared" si="10"/>
        <v>2125</v>
      </c>
      <c r="L1309" s="10">
        <f t="shared" si="11"/>
        <v>531.25</v>
      </c>
      <c r="M1309" s="11">
        <v>0.25</v>
      </c>
      <c r="O1309" s="16"/>
      <c r="P1309" s="17">
        <f>Data!$I1309+0.05</f>
        <v>0.55000000000000004</v>
      </c>
      <c r="Q1309" s="12">
        <f>Data!$J1309+500</f>
        <v>4750</v>
      </c>
      <c r="R1309" s="13">
        <f>Data!$M1309+5%</f>
        <v>0.3</v>
      </c>
    </row>
    <row r="1310" spans="1:18" ht="15.75" customHeight="1">
      <c r="A1310" s="1"/>
      <c r="B1310" s="6" t="s">
        <v>27</v>
      </c>
      <c r="C1310" s="6">
        <v>1128299</v>
      </c>
      <c r="D1310" s="7">
        <v>44244</v>
      </c>
      <c r="E1310" s="6" t="s">
        <v>28</v>
      </c>
      <c r="F1310" s="6" t="s">
        <v>63</v>
      </c>
      <c r="G1310" s="6" t="s">
        <v>64</v>
      </c>
      <c r="H1310" s="6" t="s">
        <v>19</v>
      </c>
      <c r="I1310" s="8">
        <v>0.5</v>
      </c>
      <c r="J1310" s="9">
        <v>4250</v>
      </c>
      <c r="K1310" s="10">
        <f t="shared" si="10"/>
        <v>2125</v>
      </c>
      <c r="L1310" s="10">
        <f t="shared" si="11"/>
        <v>637.5</v>
      </c>
      <c r="M1310" s="11">
        <v>0.3</v>
      </c>
      <c r="O1310" s="16"/>
      <c r="P1310" s="17">
        <f>Data!$I1310+0.05</f>
        <v>0.55000000000000004</v>
      </c>
      <c r="Q1310" s="12">
        <f>Data!$J1310+500</f>
        <v>4750</v>
      </c>
      <c r="R1310" s="13">
        <f>Data!$M1310+5%</f>
        <v>0.35</v>
      </c>
    </row>
    <row r="1311" spans="1:18" ht="15.75" customHeight="1">
      <c r="A1311" s="1"/>
      <c r="B1311" s="6" t="s">
        <v>27</v>
      </c>
      <c r="C1311" s="6">
        <v>1128299</v>
      </c>
      <c r="D1311" s="7">
        <v>44244</v>
      </c>
      <c r="E1311" s="6" t="s">
        <v>28</v>
      </c>
      <c r="F1311" s="6" t="s">
        <v>63</v>
      </c>
      <c r="G1311" s="6" t="s">
        <v>64</v>
      </c>
      <c r="H1311" s="6" t="s">
        <v>20</v>
      </c>
      <c r="I1311" s="8">
        <v>0.5</v>
      </c>
      <c r="J1311" s="9">
        <v>2750</v>
      </c>
      <c r="K1311" s="10">
        <f t="shared" si="10"/>
        <v>1375</v>
      </c>
      <c r="L1311" s="10">
        <f t="shared" si="11"/>
        <v>412.5</v>
      </c>
      <c r="M1311" s="11">
        <v>0.3</v>
      </c>
      <c r="O1311" s="16"/>
      <c r="P1311" s="17">
        <f>Data!$I1311+0.05</f>
        <v>0.55000000000000004</v>
      </c>
      <c r="Q1311" s="12">
        <f>Data!$J1311+500</f>
        <v>3250</v>
      </c>
      <c r="R1311" s="13">
        <f>Data!$M1311+5%</f>
        <v>0.35</v>
      </c>
    </row>
    <row r="1312" spans="1:18" ht="15.75" customHeight="1">
      <c r="A1312" s="1"/>
      <c r="B1312" s="6" t="s">
        <v>27</v>
      </c>
      <c r="C1312" s="6">
        <v>1128299</v>
      </c>
      <c r="D1312" s="7">
        <v>44244</v>
      </c>
      <c r="E1312" s="6" t="s">
        <v>28</v>
      </c>
      <c r="F1312" s="6" t="s">
        <v>63</v>
      </c>
      <c r="G1312" s="6" t="s">
        <v>64</v>
      </c>
      <c r="H1312" s="6" t="s">
        <v>21</v>
      </c>
      <c r="I1312" s="8">
        <v>0.55000000000000004</v>
      </c>
      <c r="J1312" s="9">
        <v>2000</v>
      </c>
      <c r="K1312" s="10">
        <f t="shared" si="10"/>
        <v>1100</v>
      </c>
      <c r="L1312" s="10">
        <f t="shared" si="11"/>
        <v>220</v>
      </c>
      <c r="M1312" s="11">
        <v>0.2</v>
      </c>
      <c r="O1312" s="16"/>
      <c r="P1312" s="17">
        <f>Data!$I1312+0.05</f>
        <v>0.60000000000000009</v>
      </c>
      <c r="Q1312" s="12">
        <f>Data!$J1312+500</f>
        <v>2500</v>
      </c>
      <c r="R1312" s="13">
        <f>Data!$M1312+5%</f>
        <v>0.25</v>
      </c>
    </row>
    <row r="1313" spans="1:18" ht="15.75" customHeight="1">
      <c r="A1313" s="1"/>
      <c r="B1313" s="6" t="s">
        <v>27</v>
      </c>
      <c r="C1313" s="6">
        <v>1128299</v>
      </c>
      <c r="D1313" s="7">
        <v>44244</v>
      </c>
      <c r="E1313" s="6" t="s">
        <v>28</v>
      </c>
      <c r="F1313" s="6" t="s">
        <v>63</v>
      </c>
      <c r="G1313" s="6" t="s">
        <v>64</v>
      </c>
      <c r="H1313" s="6" t="s">
        <v>22</v>
      </c>
      <c r="I1313" s="8">
        <v>0.5</v>
      </c>
      <c r="J1313" s="9">
        <v>4000</v>
      </c>
      <c r="K1313" s="10">
        <f t="shared" si="10"/>
        <v>2000</v>
      </c>
      <c r="L1313" s="10">
        <f t="shared" si="11"/>
        <v>900</v>
      </c>
      <c r="M1313" s="11">
        <v>0.45</v>
      </c>
      <c r="O1313" s="16"/>
      <c r="P1313" s="17">
        <f>Data!$I1313+0.05</f>
        <v>0.55000000000000004</v>
      </c>
      <c r="Q1313" s="12">
        <f>Data!$J1313+500</f>
        <v>4500</v>
      </c>
      <c r="R1313" s="13">
        <f>Data!$M1313+5%</f>
        <v>0.5</v>
      </c>
    </row>
    <row r="1314" spans="1:18" ht="15.75" customHeight="1">
      <c r="A1314" s="1"/>
      <c r="B1314" s="6" t="s">
        <v>27</v>
      </c>
      <c r="C1314" s="6">
        <v>1128299</v>
      </c>
      <c r="D1314" s="7">
        <v>44271</v>
      </c>
      <c r="E1314" s="6" t="s">
        <v>28</v>
      </c>
      <c r="F1314" s="6" t="s">
        <v>63</v>
      </c>
      <c r="G1314" s="6" t="s">
        <v>64</v>
      </c>
      <c r="H1314" s="6" t="s">
        <v>17</v>
      </c>
      <c r="I1314" s="8">
        <v>0.5</v>
      </c>
      <c r="J1314" s="9">
        <v>5500</v>
      </c>
      <c r="K1314" s="10">
        <f t="shared" si="10"/>
        <v>2750</v>
      </c>
      <c r="L1314" s="10">
        <f t="shared" si="11"/>
        <v>825</v>
      </c>
      <c r="M1314" s="11">
        <v>0.3</v>
      </c>
      <c r="O1314" s="16"/>
      <c r="P1314" s="17">
        <f>Data!$I1314+0.05</f>
        <v>0.55000000000000004</v>
      </c>
      <c r="Q1314" s="12">
        <f>Data!$J1314+500</f>
        <v>6000</v>
      </c>
      <c r="R1314" s="13">
        <f>Data!$M1314+5%</f>
        <v>0.35</v>
      </c>
    </row>
    <row r="1315" spans="1:18" ht="15.75" customHeight="1">
      <c r="A1315" s="1"/>
      <c r="B1315" s="6" t="s">
        <v>27</v>
      </c>
      <c r="C1315" s="6">
        <v>1128299</v>
      </c>
      <c r="D1315" s="7">
        <v>44271</v>
      </c>
      <c r="E1315" s="6" t="s">
        <v>28</v>
      </c>
      <c r="F1315" s="6" t="s">
        <v>63</v>
      </c>
      <c r="G1315" s="6" t="s">
        <v>64</v>
      </c>
      <c r="H1315" s="6" t="s">
        <v>18</v>
      </c>
      <c r="I1315" s="8">
        <v>0.6</v>
      </c>
      <c r="J1315" s="9">
        <v>4000</v>
      </c>
      <c r="K1315" s="10">
        <f t="shared" si="10"/>
        <v>2400</v>
      </c>
      <c r="L1315" s="10">
        <f t="shared" si="11"/>
        <v>600</v>
      </c>
      <c r="M1315" s="11">
        <v>0.25</v>
      </c>
      <c r="O1315" s="16"/>
      <c r="P1315" s="17">
        <f>Data!$I1315+0.05</f>
        <v>0.65</v>
      </c>
      <c r="Q1315" s="12">
        <f>Data!$J1315+500</f>
        <v>4500</v>
      </c>
      <c r="R1315" s="13">
        <f>Data!$M1315+5%</f>
        <v>0.3</v>
      </c>
    </row>
    <row r="1316" spans="1:18" ht="15.75" customHeight="1">
      <c r="A1316" s="1"/>
      <c r="B1316" s="6" t="s">
        <v>27</v>
      </c>
      <c r="C1316" s="6">
        <v>1128299</v>
      </c>
      <c r="D1316" s="7">
        <v>44271</v>
      </c>
      <c r="E1316" s="6" t="s">
        <v>28</v>
      </c>
      <c r="F1316" s="6" t="s">
        <v>63</v>
      </c>
      <c r="G1316" s="6" t="s">
        <v>64</v>
      </c>
      <c r="H1316" s="6" t="s">
        <v>19</v>
      </c>
      <c r="I1316" s="8">
        <v>0.64999999999999991</v>
      </c>
      <c r="J1316" s="9">
        <v>4250</v>
      </c>
      <c r="K1316" s="10">
        <f t="shared" si="10"/>
        <v>2762.4999999999995</v>
      </c>
      <c r="L1316" s="10">
        <f t="shared" si="11"/>
        <v>828.74999999999989</v>
      </c>
      <c r="M1316" s="11">
        <v>0.3</v>
      </c>
      <c r="O1316" s="16"/>
      <c r="P1316" s="17">
        <f>Data!$I1316+0.05</f>
        <v>0.7</v>
      </c>
      <c r="Q1316" s="12">
        <f>Data!$J1316+500</f>
        <v>4750</v>
      </c>
      <c r="R1316" s="13">
        <f>Data!$M1316+5%</f>
        <v>0.35</v>
      </c>
    </row>
    <row r="1317" spans="1:18" ht="15.75" customHeight="1">
      <c r="A1317" s="1"/>
      <c r="B1317" s="6" t="s">
        <v>27</v>
      </c>
      <c r="C1317" s="6">
        <v>1128299</v>
      </c>
      <c r="D1317" s="7">
        <v>44271</v>
      </c>
      <c r="E1317" s="6" t="s">
        <v>28</v>
      </c>
      <c r="F1317" s="6" t="s">
        <v>63</v>
      </c>
      <c r="G1317" s="6" t="s">
        <v>64</v>
      </c>
      <c r="H1317" s="6" t="s">
        <v>20</v>
      </c>
      <c r="I1317" s="8">
        <v>0.6</v>
      </c>
      <c r="J1317" s="9">
        <v>3250</v>
      </c>
      <c r="K1317" s="10">
        <f t="shared" si="10"/>
        <v>1950</v>
      </c>
      <c r="L1317" s="10">
        <f t="shared" si="11"/>
        <v>585</v>
      </c>
      <c r="M1317" s="11">
        <v>0.3</v>
      </c>
      <c r="O1317" s="16"/>
      <c r="P1317" s="17">
        <f>Data!$I1317+0.05</f>
        <v>0.65</v>
      </c>
      <c r="Q1317" s="12">
        <f>Data!$J1317+500</f>
        <v>3750</v>
      </c>
      <c r="R1317" s="13">
        <f>Data!$M1317+5%</f>
        <v>0.35</v>
      </c>
    </row>
    <row r="1318" spans="1:18" ht="15.75" customHeight="1">
      <c r="A1318" s="1"/>
      <c r="B1318" s="6" t="s">
        <v>27</v>
      </c>
      <c r="C1318" s="6">
        <v>1128299</v>
      </c>
      <c r="D1318" s="7">
        <v>44271</v>
      </c>
      <c r="E1318" s="6" t="s">
        <v>28</v>
      </c>
      <c r="F1318" s="6" t="s">
        <v>63</v>
      </c>
      <c r="G1318" s="6" t="s">
        <v>64</v>
      </c>
      <c r="H1318" s="6" t="s">
        <v>21</v>
      </c>
      <c r="I1318" s="8">
        <v>0.65</v>
      </c>
      <c r="J1318" s="9">
        <v>1750</v>
      </c>
      <c r="K1318" s="10">
        <f t="shared" si="10"/>
        <v>1137.5</v>
      </c>
      <c r="L1318" s="10">
        <f t="shared" si="11"/>
        <v>227.5</v>
      </c>
      <c r="M1318" s="11">
        <v>0.2</v>
      </c>
      <c r="O1318" s="16"/>
      <c r="P1318" s="17">
        <f>Data!$I1318+0.05</f>
        <v>0.70000000000000007</v>
      </c>
      <c r="Q1318" s="12">
        <f>Data!$J1318+500</f>
        <v>2250</v>
      </c>
      <c r="R1318" s="13">
        <f>Data!$M1318+5%</f>
        <v>0.25</v>
      </c>
    </row>
    <row r="1319" spans="1:18" ht="15.75" customHeight="1">
      <c r="A1319" s="1"/>
      <c r="B1319" s="6" t="s">
        <v>27</v>
      </c>
      <c r="C1319" s="6">
        <v>1128299</v>
      </c>
      <c r="D1319" s="7">
        <v>44271</v>
      </c>
      <c r="E1319" s="6" t="s">
        <v>28</v>
      </c>
      <c r="F1319" s="6" t="s">
        <v>63</v>
      </c>
      <c r="G1319" s="6" t="s">
        <v>64</v>
      </c>
      <c r="H1319" s="6" t="s">
        <v>22</v>
      </c>
      <c r="I1319" s="8">
        <v>0.6</v>
      </c>
      <c r="J1319" s="9">
        <v>3750</v>
      </c>
      <c r="K1319" s="10">
        <f t="shared" si="10"/>
        <v>2250</v>
      </c>
      <c r="L1319" s="10">
        <f t="shared" si="11"/>
        <v>1012.5</v>
      </c>
      <c r="M1319" s="11">
        <v>0.45</v>
      </c>
      <c r="O1319" s="16"/>
      <c r="P1319" s="17">
        <f>Data!$I1319+0.05</f>
        <v>0.65</v>
      </c>
      <c r="Q1319" s="12">
        <f>Data!$J1319+500</f>
        <v>4250</v>
      </c>
      <c r="R1319" s="13">
        <f>Data!$M1319+5%</f>
        <v>0.5</v>
      </c>
    </row>
    <row r="1320" spans="1:18" ht="15.75" customHeight="1">
      <c r="A1320" s="1"/>
      <c r="B1320" s="6" t="s">
        <v>27</v>
      </c>
      <c r="C1320" s="6">
        <v>1128299</v>
      </c>
      <c r="D1320" s="7">
        <v>44303</v>
      </c>
      <c r="E1320" s="6" t="s">
        <v>28</v>
      </c>
      <c r="F1320" s="6" t="s">
        <v>63</v>
      </c>
      <c r="G1320" s="6" t="s">
        <v>64</v>
      </c>
      <c r="H1320" s="6" t="s">
        <v>17</v>
      </c>
      <c r="I1320" s="8">
        <v>0.65</v>
      </c>
      <c r="J1320" s="9">
        <v>5500</v>
      </c>
      <c r="K1320" s="10">
        <f t="shared" si="10"/>
        <v>3575</v>
      </c>
      <c r="L1320" s="10">
        <f t="shared" si="11"/>
        <v>1072.5</v>
      </c>
      <c r="M1320" s="11">
        <v>0.3</v>
      </c>
      <c r="O1320" s="16"/>
      <c r="P1320" s="17">
        <f>Data!$I1320+0.05</f>
        <v>0.70000000000000007</v>
      </c>
      <c r="Q1320" s="12">
        <f>Data!$J1320+500</f>
        <v>6000</v>
      </c>
      <c r="R1320" s="13">
        <f>Data!$M1320+5%</f>
        <v>0.35</v>
      </c>
    </row>
    <row r="1321" spans="1:18" ht="15.75" customHeight="1">
      <c r="A1321" s="1"/>
      <c r="B1321" s="6" t="s">
        <v>27</v>
      </c>
      <c r="C1321" s="6">
        <v>1128299</v>
      </c>
      <c r="D1321" s="7">
        <v>44303</v>
      </c>
      <c r="E1321" s="6" t="s">
        <v>28</v>
      </c>
      <c r="F1321" s="6" t="s">
        <v>63</v>
      </c>
      <c r="G1321" s="6" t="s">
        <v>64</v>
      </c>
      <c r="H1321" s="6" t="s">
        <v>18</v>
      </c>
      <c r="I1321" s="8">
        <v>0.70000000000000007</v>
      </c>
      <c r="J1321" s="9">
        <v>3500</v>
      </c>
      <c r="K1321" s="10">
        <f t="shared" si="10"/>
        <v>2450.0000000000005</v>
      </c>
      <c r="L1321" s="10">
        <f t="shared" si="11"/>
        <v>612.50000000000011</v>
      </c>
      <c r="M1321" s="11">
        <v>0.25</v>
      </c>
      <c r="O1321" s="16"/>
      <c r="P1321" s="17">
        <f>Data!$I1321+0.05</f>
        <v>0.75000000000000011</v>
      </c>
      <c r="Q1321" s="12">
        <f>Data!$J1321+500</f>
        <v>4000</v>
      </c>
      <c r="R1321" s="13">
        <f>Data!$M1321+5%</f>
        <v>0.3</v>
      </c>
    </row>
    <row r="1322" spans="1:18" ht="15.75" customHeight="1">
      <c r="A1322" s="1"/>
      <c r="B1322" s="6" t="s">
        <v>27</v>
      </c>
      <c r="C1322" s="6">
        <v>1128299</v>
      </c>
      <c r="D1322" s="7">
        <v>44303</v>
      </c>
      <c r="E1322" s="6" t="s">
        <v>28</v>
      </c>
      <c r="F1322" s="6" t="s">
        <v>63</v>
      </c>
      <c r="G1322" s="6" t="s">
        <v>64</v>
      </c>
      <c r="H1322" s="6" t="s">
        <v>19</v>
      </c>
      <c r="I1322" s="8">
        <v>0.70000000000000007</v>
      </c>
      <c r="J1322" s="9">
        <v>4000</v>
      </c>
      <c r="K1322" s="10">
        <f t="shared" si="10"/>
        <v>2800.0000000000005</v>
      </c>
      <c r="L1322" s="10">
        <f t="shared" si="11"/>
        <v>840.00000000000011</v>
      </c>
      <c r="M1322" s="11">
        <v>0.3</v>
      </c>
      <c r="O1322" s="16"/>
      <c r="P1322" s="17">
        <f>Data!$I1322+0.05</f>
        <v>0.75000000000000011</v>
      </c>
      <c r="Q1322" s="12">
        <f>Data!$J1322+500</f>
        <v>4500</v>
      </c>
      <c r="R1322" s="13">
        <f>Data!$M1322+5%</f>
        <v>0.35</v>
      </c>
    </row>
    <row r="1323" spans="1:18" ht="15.75" customHeight="1">
      <c r="A1323" s="1"/>
      <c r="B1323" s="6" t="s">
        <v>27</v>
      </c>
      <c r="C1323" s="6">
        <v>1128299</v>
      </c>
      <c r="D1323" s="7">
        <v>44303</v>
      </c>
      <c r="E1323" s="6" t="s">
        <v>28</v>
      </c>
      <c r="F1323" s="6" t="s">
        <v>63</v>
      </c>
      <c r="G1323" s="6" t="s">
        <v>64</v>
      </c>
      <c r="H1323" s="6" t="s">
        <v>20</v>
      </c>
      <c r="I1323" s="8">
        <v>0.55000000000000004</v>
      </c>
      <c r="J1323" s="9">
        <v>3000</v>
      </c>
      <c r="K1323" s="10">
        <f t="shared" si="10"/>
        <v>1650.0000000000002</v>
      </c>
      <c r="L1323" s="10">
        <f t="shared" si="11"/>
        <v>495.00000000000006</v>
      </c>
      <c r="M1323" s="11">
        <v>0.3</v>
      </c>
      <c r="O1323" s="16"/>
      <c r="P1323" s="17">
        <f>Data!$I1323+0.05</f>
        <v>0.60000000000000009</v>
      </c>
      <c r="Q1323" s="12">
        <f>Data!$J1323+500</f>
        <v>3500</v>
      </c>
      <c r="R1323" s="13">
        <f>Data!$M1323+5%</f>
        <v>0.35</v>
      </c>
    </row>
    <row r="1324" spans="1:18" ht="15.75" customHeight="1">
      <c r="A1324" s="1"/>
      <c r="B1324" s="6" t="s">
        <v>27</v>
      </c>
      <c r="C1324" s="6">
        <v>1128299</v>
      </c>
      <c r="D1324" s="7">
        <v>44303</v>
      </c>
      <c r="E1324" s="6" t="s">
        <v>28</v>
      </c>
      <c r="F1324" s="6" t="s">
        <v>63</v>
      </c>
      <c r="G1324" s="6" t="s">
        <v>64</v>
      </c>
      <c r="H1324" s="6" t="s">
        <v>21</v>
      </c>
      <c r="I1324" s="8">
        <v>0.60000000000000009</v>
      </c>
      <c r="J1324" s="9">
        <v>2000</v>
      </c>
      <c r="K1324" s="10">
        <f t="shared" si="10"/>
        <v>1200.0000000000002</v>
      </c>
      <c r="L1324" s="10">
        <f t="shared" si="11"/>
        <v>240.00000000000006</v>
      </c>
      <c r="M1324" s="11">
        <v>0.2</v>
      </c>
      <c r="O1324" s="16"/>
      <c r="P1324" s="17">
        <f>Data!$I1324+0.05</f>
        <v>0.65000000000000013</v>
      </c>
      <c r="Q1324" s="12">
        <f>Data!$J1324+500</f>
        <v>2500</v>
      </c>
      <c r="R1324" s="13">
        <f>Data!$M1324+5%</f>
        <v>0.25</v>
      </c>
    </row>
    <row r="1325" spans="1:18" ht="15.75" customHeight="1">
      <c r="A1325" s="1"/>
      <c r="B1325" s="6" t="s">
        <v>27</v>
      </c>
      <c r="C1325" s="6">
        <v>1128299</v>
      </c>
      <c r="D1325" s="7">
        <v>44303</v>
      </c>
      <c r="E1325" s="6" t="s">
        <v>28</v>
      </c>
      <c r="F1325" s="6" t="s">
        <v>63</v>
      </c>
      <c r="G1325" s="6" t="s">
        <v>64</v>
      </c>
      <c r="H1325" s="6" t="s">
        <v>22</v>
      </c>
      <c r="I1325" s="8">
        <v>0.75000000000000011</v>
      </c>
      <c r="J1325" s="9">
        <v>3750</v>
      </c>
      <c r="K1325" s="10">
        <f t="shared" si="10"/>
        <v>2812.5000000000005</v>
      </c>
      <c r="L1325" s="10">
        <f t="shared" si="11"/>
        <v>1265.6250000000002</v>
      </c>
      <c r="M1325" s="11">
        <v>0.45</v>
      </c>
      <c r="O1325" s="16"/>
      <c r="P1325" s="17">
        <f>Data!$I1325+0.05</f>
        <v>0.80000000000000016</v>
      </c>
      <c r="Q1325" s="12">
        <f>Data!$J1325+500</f>
        <v>4250</v>
      </c>
      <c r="R1325" s="13">
        <f>Data!$M1325+5%</f>
        <v>0.5</v>
      </c>
    </row>
    <row r="1326" spans="1:18" ht="15.75" customHeight="1">
      <c r="A1326" s="1"/>
      <c r="B1326" s="6" t="s">
        <v>27</v>
      </c>
      <c r="C1326" s="6">
        <v>1128299</v>
      </c>
      <c r="D1326" s="7">
        <v>44334</v>
      </c>
      <c r="E1326" s="6" t="s">
        <v>28</v>
      </c>
      <c r="F1326" s="6" t="s">
        <v>63</v>
      </c>
      <c r="G1326" s="6" t="s">
        <v>64</v>
      </c>
      <c r="H1326" s="6" t="s">
        <v>17</v>
      </c>
      <c r="I1326" s="8">
        <v>0.6</v>
      </c>
      <c r="J1326" s="9">
        <v>5750</v>
      </c>
      <c r="K1326" s="10">
        <f t="shared" si="10"/>
        <v>3450</v>
      </c>
      <c r="L1326" s="10">
        <f t="shared" si="11"/>
        <v>1035</v>
      </c>
      <c r="M1326" s="11">
        <v>0.3</v>
      </c>
      <c r="O1326" s="16"/>
      <c r="P1326" s="17">
        <f>Data!$I1326+0.05</f>
        <v>0.65</v>
      </c>
      <c r="Q1326" s="12">
        <f>Data!$J1326+500</f>
        <v>6250</v>
      </c>
      <c r="R1326" s="13">
        <f>Data!$M1326+5%</f>
        <v>0.35</v>
      </c>
    </row>
    <row r="1327" spans="1:18" ht="15.75" customHeight="1">
      <c r="A1327" s="1"/>
      <c r="B1327" s="6" t="s">
        <v>27</v>
      </c>
      <c r="C1327" s="6">
        <v>1128299</v>
      </c>
      <c r="D1327" s="7">
        <v>44334</v>
      </c>
      <c r="E1327" s="6" t="s">
        <v>28</v>
      </c>
      <c r="F1327" s="6" t="s">
        <v>63</v>
      </c>
      <c r="G1327" s="6" t="s">
        <v>64</v>
      </c>
      <c r="H1327" s="6" t="s">
        <v>18</v>
      </c>
      <c r="I1327" s="8">
        <v>0.65</v>
      </c>
      <c r="J1327" s="9">
        <v>4250</v>
      </c>
      <c r="K1327" s="10">
        <f t="shared" si="10"/>
        <v>2762.5</v>
      </c>
      <c r="L1327" s="10">
        <f t="shared" si="11"/>
        <v>690.625</v>
      </c>
      <c r="M1327" s="11">
        <v>0.25</v>
      </c>
      <c r="O1327" s="16"/>
      <c r="P1327" s="17">
        <f>Data!$I1327+0.05</f>
        <v>0.70000000000000007</v>
      </c>
      <c r="Q1327" s="12">
        <f>Data!$J1327+500</f>
        <v>4750</v>
      </c>
      <c r="R1327" s="13">
        <f>Data!$M1327+5%</f>
        <v>0.3</v>
      </c>
    </row>
    <row r="1328" spans="1:18" ht="15.75" customHeight="1">
      <c r="A1328" s="1"/>
      <c r="B1328" s="6" t="s">
        <v>27</v>
      </c>
      <c r="C1328" s="6">
        <v>1128299</v>
      </c>
      <c r="D1328" s="7">
        <v>44334</v>
      </c>
      <c r="E1328" s="6" t="s">
        <v>28</v>
      </c>
      <c r="F1328" s="6" t="s">
        <v>63</v>
      </c>
      <c r="G1328" s="6" t="s">
        <v>64</v>
      </c>
      <c r="H1328" s="6" t="s">
        <v>19</v>
      </c>
      <c r="I1328" s="8">
        <v>0.65</v>
      </c>
      <c r="J1328" s="9">
        <v>4250</v>
      </c>
      <c r="K1328" s="10">
        <f t="shared" si="10"/>
        <v>2762.5</v>
      </c>
      <c r="L1328" s="10">
        <f t="shared" si="11"/>
        <v>828.75</v>
      </c>
      <c r="M1328" s="11">
        <v>0.3</v>
      </c>
      <c r="O1328" s="16"/>
      <c r="P1328" s="17">
        <f>Data!$I1328+0.05</f>
        <v>0.70000000000000007</v>
      </c>
      <c r="Q1328" s="12">
        <f>Data!$J1328+500</f>
        <v>4750</v>
      </c>
      <c r="R1328" s="13">
        <f>Data!$M1328+5%</f>
        <v>0.35</v>
      </c>
    </row>
    <row r="1329" spans="1:18" ht="15.75" customHeight="1">
      <c r="A1329" s="1"/>
      <c r="B1329" s="6" t="s">
        <v>27</v>
      </c>
      <c r="C1329" s="6">
        <v>1128299</v>
      </c>
      <c r="D1329" s="7">
        <v>44334</v>
      </c>
      <c r="E1329" s="6" t="s">
        <v>28</v>
      </c>
      <c r="F1329" s="6" t="s">
        <v>63</v>
      </c>
      <c r="G1329" s="6" t="s">
        <v>64</v>
      </c>
      <c r="H1329" s="6" t="s">
        <v>20</v>
      </c>
      <c r="I1329" s="8">
        <v>0.6</v>
      </c>
      <c r="J1329" s="9">
        <v>3250</v>
      </c>
      <c r="K1329" s="10">
        <f t="shared" si="10"/>
        <v>1950</v>
      </c>
      <c r="L1329" s="10">
        <f t="shared" si="11"/>
        <v>585</v>
      </c>
      <c r="M1329" s="11">
        <v>0.3</v>
      </c>
      <c r="O1329" s="16"/>
      <c r="P1329" s="17">
        <f>Data!$I1329+0.05</f>
        <v>0.65</v>
      </c>
      <c r="Q1329" s="12">
        <f>Data!$J1329+500</f>
        <v>3750</v>
      </c>
      <c r="R1329" s="13">
        <f>Data!$M1329+5%</f>
        <v>0.35</v>
      </c>
    </row>
    <row r="1330" spans="1:18" ht="15.75" customHeight="1">
      <c r="A1330" s="1"/>
      <c r="B1330" s="6" t="s">
        <v>27</v>
      </c>
      <c r="C1330" s="6">
        <v>1128299</v>
      </c>
      <c r="D1330" s="7">
        <v>44334</v>
      </c>
      <c r="E1330" s="6" t="s">
        <v>28</v>
      </c>
      <c r="F1330" s="6" t="s">
        <v>63</v>
      </c>
      <c r="G1330" s="6" t="s">
        <v>64</v>
      </c>
      <c r="H1330" s="6" t="s">
        <v>21</v>
      </c>
      <c r="I1330" s="8">
        <v>0.54999999999999993</v>
      </c>
      <c r="J1330" s="9">
        <v>2250</v>
      </c>
      <c r="K1330" s="10">
        <f t="shared" si="10"/>
        <v>1237.4999999999998</v>
      </c>
      <c r="L1330" s="10">
        <f t="shared" si="11"/>
        <v>247.49999999999997</v>
      </c>
      <c r="M1330" s="11">
        <v>0.2</v>
      </c>
      <c r="O1330" s="16"/>
      <c r="P1330" s="17">
        <f>Data!$I1330-0.05</f>
        <v>0.49999999999999994</v>
      </c>
      <c r="Q1330" s="12">
        <f>Data!$J1330+500</f>
        <v>2750</v>
      </c>
      <c r="R1330" s="13">
        <f>Data!$M1330+5%</f>
        <v>0.25</v>
      </c>
    </row>
    <row r="1331" spans="1:18" ht="15.75" customHeight="1">
      <c r="A1331" s="1"/>
      <c r="B1331" s="6" t="s">
        <v>27</v>
      </c>
      <c r="C1331" s="6">
        <v>1128299</v>
      </c>
      <c r="D1331" s="7">
        <v>44334</v>
      </c>
      <c r="E1331" s="6" t="s">
        <v>28</v>
      </c>
      <c r="F1331" s="6" t="s">
        <v>63</v>
      </c>
      <c r="G1331" s="6" t="s">
        <v>64</v>
      </c>
      <c r="H1331" s="6" t="s">
        <v>22</v>
      </c>
      <c r="I1331" s="8">
        <v>0.7</v>
      </c>
      <c r="J1331" s="9">
        <v>5750</v>
      </c>
      <c r="K1331" s="10">
        <f t="shared" si="10"/>
        <v>4024.9999999999995</v>
      </c>
      <c r="L1331" s="10">
        <f t="shared" si="11"/>
        <v>1811.2499999999998</v>
      </c>
      <c r="M1331" s="11">
        <v>0.45</v>
      </c>
      <c r="O1331" s="16"/>
      <c r="P1331" s="17">
        <f>Data!$I1331-0.05</f>
        <v>0.64999999999999991</v>
      </c>
      <c r="Q1331" s="12">
        <f>Data!$J1331+1000</f>
        <v>6750</v>
      </c>
      <c r="R1331" s="13">
        <f>Data!$M1331+5%</f>
        <v>0.5</v>
      </c>
    </row>
    <row r="1332" spans="1:18" ht="15.75" customHeight="1">
      <c r="A1332" s="1"/>
      <c r="B1332" s="6" t="s">
        <v>27</v>
      </c>
      <c r="C1332" s="6">
        <v>1128299</v>
      </c>
      <c r="D1332" s="7">
        <v>44364</v>
      </c>
      <c r="E1332" s="6" t="s">
        <v>28</v>
      </c>
      <c r="F1332" s="6" t="s">
        <v>63</v>
      </c>
      <c r="G1332" s="6" t="s">
        <v>64</v>
      </c>
      <c r="H1332" s="6" t="s">
        <v>17</v>
      </c>
      <c r="I1332" s="8">
        <v>0.64999999999999991</v>
      </c>
      <c r="J1332" s="9">
        <v>8250</v>
      </c>
      <c r="K1332" s="10">
        <f t="shared" si="10"/>
        <v>5362.4999999999991</v>
      </c>
      <c r="L1332" s="10">
        <f t="shared" si="11"/>
        <v>1608.7499999999998</v>
      </c>
      <c r="M1332" s="11">
        <v>0.3</v>
      </c>
      <c r="O1332" s="16"/>
      <c r="P1332" s="17">
        <f>Data!$I1332-0.05</f>
        <v>0.59999999999999987</v>
      </c>
      <c r="Q1332" s="12">
        <f>Data!$J1332+1000</f>
        <v>9250</v>
      </c>
      <c r="R1332" s="13">
        <f>Data!$M1332+5%</f>
        <v>0.35</v>
      </c>
    </row>
    <row r="1333" spans="1:18" ht="15.75" customHeight="1">
      <c r="A1333" s="1"/>
      <c r="B1333" s="6" t="s">
        <v>27</v>
      </c>
      <c r="C1333" s="6">
        <v>1128299</v>
      </c>
      <c r="D1333" s="7">
        <v>44364</v>
      </c>
      <c r="E1333" s="6" t="s">
        <v>28</v>
      </c>
      <c r="F1333" s="6" t="s">
        <v>63</v>
      </c>
      <c r="G1333" s="6" t="s">
        <v>64</v>
      </c>
      <c r="H1333" s="6" t="s">
        <v>18</v>
      </c>
      <c r="I1333" s="8">
        <v>0.7</v>
      </c>
      <c r="J1333" s="9">
        <v>7000</v>
      </c>
      <c r="K1333" s="10">
        <f t="shared" si="10"/>
        <v>4900</v>
      </c>
      <c r="L1333" s="10">
        <f t="shared" si="11"/>
        <v>1225</v>
      </c>
      <c r="M1333" s="11">
        <v>0.25</v>
      </c>
      <c r="O1333" s="16"/>
      <c r="P1333" s="17">
        <f>Data!$I1333-0.05</f>
        <v>0.64999999999999991</v>
      </c>
      <c r="Q1333" s="12">
        <f>Data!$J1333+1000</f>
        <v>8000</v>
      </c>
      <c r="R1333" s="13">
        <f>Data!$M1333+5%</f>
        <v>0.3</v>
      </c>
    </row>
    <row r="1334" spans="1:18" ht="15.75" customHeight="1">
      <c r="A1334" s="1"/>
      <c r="B1334" s="6" t="s">
        <v>27</v>
      </c>
      <c r="C1334" s="6">
        <v>1128299</v>
      </c>
      <c r="D1334" s="7">
        <v>44364</v>
      </c>
      <c r="E1334" s="6" t="s">
        <v>28</v>
      </c>
      <c r="F1334" s="6" t="s">
        <v>63</v>
      </c>
      <c r="G1334" s="6" t="s">
        <v>64</v>
      </c>
      <c r="H1334" s="6" t="s">
        <v>19</v>
      </c>
      <c r="I1334" s="8">
        <v>0.85</v>
      </c>
      <c r="J1334" s="9">
        <v>7000</v>
      </c>
      <c r="K1334" s="10">
        <f t="shared" si="10"/>
        <v>5950</v>
      </c>
      <c r="L1334" s="10">
        <f t="shared" si="11"/>
        <v>1785</v>
      </c>
      <c r="M1334" s="11">
        <v>0.3</v>
      </c>
      <c r="O1334" s="16"/>
      <c r="P1334" s="17">
        <f>Data!$I1334+0.1</f>
        <v>0.95</v>
      </c>
      <c r="Q1334" s="12">
        <f>Data!$J1334+1000</f>
        <v>8000</v>
      </c>
      <c r="R1334" s="13">
        <f>Data!$M1334+5%</f>
        <v>0.35</v>
      </c>
    </row>
    <row r="1335" spans="1:18" ht="15.75" customHeight="1">
      <c r="A1335" s="1"/>
      <c r="B1335" s="6" t="s">
        <v>27</v>
      </c>
      <c r="C1335" s="6">
        <v>1128299</v>
      </c>
      <c r="D1335" s="7">
        <v>44364</v>
      </c>
      <c r="E1335" s="6" t="s">
        <v>28</v>
      </c>
      <c r="F1335" s="6" t="s">
        <v>63</v>
      </c>
      <c r="G1335" s="6" t="s">
        <v>64</v>
      </c>
      <c r="H1335" s="6" t="s">
        <v>20</v>
      </c>
      <c r="I1335" s="8">
        <v>0.85</v>
      </c>
      <c r="J1335" s="9">
        <v>5750</v>
      </c>
      <c r="K1335" s="10">
        <f t="shared" si="10"/>
        <v>4887.5</v>
      </c>
      <c r="L1335" s="10">
        <f t="shared" si="11"/>
        <v>1466.25</v>
      </c>
      <c r="M1335" s="11">
        <v>0.3</v>
      </c>
      <c r="O1335" s="16"/>
      <c r="P1335" s="17">
        <f>Data!$I1335+0.1</f>
        <v>0.95</v>
      </c>
      <c r="Q1335" s="12">
        <f>Data!$J1335+1000</f>
        <v>6750</v>
      </c>
      <c r="R1335" s="13">
        <f>Data!$M1335+5%</f>
        <v>0.35</v>
      </c>
    </row>
    <row r="1336" spans="1:18" ht="15.75" customHeight="1">
      <c r="A1336" s="1"/>
      <c r="B1336" s="6" t="s">
        <v>27</v>
      </c>
      <c r="C1336" s="6">
        <v>1128299</v>
      </c>
      <c r="D1336" s="7">
        <v>44364</v>
      </c>
      <c r="E1336" s="6" t="s">
        <v>28</v>
      </c>
      <c r="F1336" s="6" t="s">
        <v>63</v>
      </c>
      <c r="G1336" s="6" t="s">
        <v>64</v>
      </c>
      <c r="H1336" s="6" t="s">
        <v>21</v>
      </c>
      <c r="I1336" s="8">
        <v>0.95000000000000007</v>
      </c>
      <c r="J1336" s="9">
        <v>4500</v>
      </c>
      <c r="K1336" s="10">
        <f t="shared" si="10"/>
        <v>4275</v>
      </c>
      <c r="L1336" s="10">
        <f t="shared" si="11"/>
        <v>855</v>
      </c>
      <c r="M1336" s="11">
        <v>0.2</v>
      </c>
      <c r="O1336" s="16"/>
      <c r="P1336" s="17">
        <f>Data!$I1336+0.1</f>
        <v>1.05</v>
      </c>
      <c r="Q1336" s="12">
        <f>Data!$J1336+1000</f>
        <v>5500</v>
      </c>
      <c r="R1336" s="13">
        <f>Data!$M1336+5%</f>
        <v>0.25</v>
      </c>
    </row>
    <row r="1337" spans="1:18" ht="15.75" customHeight="1">
      <c r="A1337" s="1"/>
      <c r="B1337" s="6" t="s">
        <v>27</v>
      </c>
      <c r="C1337" s="6">
        <v>1128299</v>
      </c>
      <c r="D1337" s="7">
        <v>44364</v>
      </c>
      <c r="E1337" s="6" t="s">
        <v>28</v>
      </c>
      <c r="F1337" s="6" t="s">
        <v>63</v>
      </c>
      <c r="G1337" s="6" t="s">
        <v>64</v>
      </c>
      <c r="H1337" s="6" t="s">
        <v>22</v>
      </c>
      <c r="I1337" s="8">
        <v>1.1000000000000001</v>
      </c>
      <c r="J1337" s="9">
        <v>7500</v>
      </c>
      <c r="K1337" s="10">
        <f t="shared" si="10"/>
        <v>8250</v>
      </c>
      <c r="L1337" s="10">
        <f t="shared" si="11"/>
        <v>3712.5</v>
      </c>
      <c r="M1337" s="11">
        <v>0.45</v>
      </c>
      <c r="O1337" s="16"/>
      <c r="P1337" s="17">
        <f>Data!$I1337+0.1</f>
        <v>1.2000000000000002</v>
      </c>
      <c r="Q1337" s="12">
        <f>Data!$J1337+1000</f>
        <v>8500</v>
      </c>
      <c r="R1337" s="13">
        <f>Data!$M1337+5%</f>
        <v>0.5</v>
      </c>
    </row>
    <row r="1338" spans="1:18" ht="15.75" customHeight="1">
      <c r="A1338" s="1"/>
      <c r="B1338" s="6" t="s">
        <v>27</v>
      </c>
      <c r="C1338" s="6">
        <v>1128299</v>
      </c>
      <c r="D1338" s="7">
        <v>44393</v>
      </c>
      <c r="E1338" s="6" t="s">
        <v>28</v>
      </c>
      <c r="F1338" s="6" t="s">
        <v>63</v>
      </c>
      <c r="G1338" s="6" t="s">
        <v>64</v>
      </c>
      <c r="H1338" s="6" t="s">
        <v>17</v>
      </c>
      <c r="I1338" s="8">
        <v>0.9</v>
      </c>
      <c r="J1338" s="9">
        <v>9000</v>
      </c>
      <c r="K1338" s="10">
        <f t="shared" si="10"/>
        <v>8100</v>
      </c>
      <c r="L1338" s="10">
        <f t="shared" si="11"/>
        <v>2430</v>
      </c>
      <c r="M1338" s="11">
        <v>0.3</v>
      </c>
      <c r="O1338" s="16"/>
      <c r="P1338" s="17">
        <f>Data!$I1338+0.1</f>
        <v>1</v>
      </c>
      <c r="Q1338" s="12">
        <f>Data!$J1338+1000</f>
        <v>10000</v>
      </c>
      <c r="R1338" s="13">
        <f>Data!$M1338+5%</f>
        <v>0.35</v>
      </c>
    </row>
    <row r="1339" spans="1:18" ht="15.75" customHeight="1">
      <c r="A1339" s="1"/>
      <c r="B1339" s="6" t="s">
        <v>27</v>
      </c>
      <c r="C1339" s="6">
        <v>1128299</v>
      </c>
      <c r="D1339" s="7">
        <v>44393</v>
      </c>
      <c r="E1339" s="6" t="s">
        <v>28</v>
      </c>
      <c r="F1339" s="6" t="s">
        <v>63</v>
      </c>
      <c r="G1339" s="6" t="s">
        <v>64</v>
      </c>
      <c r="H1339" s="6" t="s">
        <v>18</v>
      </c>
      <c r="I1339" s="8">
        <v>0.95000000000000007</v>
      </c>
      <c r="J1339" s="9">
        <v>7500</v>
      </c>
      <c r="K1339" s="10">
        <f t="shared" si="10"/>
        <v>7125.0000000000009</v>
      </c>
      <c r="L1339" s="10">
        <f t="shared" si="11"/>
        <v>1781.2500000000002</v>
      </c>
      <c r="M1339" s="11">
        <v>0.25</v>
      </c>
      <c r="O1339" s="16"/>
      <c r="P1339" s="17">
        <f>Data!$I1339+0.1</f>
        <v>1.05</v>
      </c>
      <c r="Q1339" s="12">
        <f>Data!$J1339+1000</f>
        <v>8500</v>
      </c>
      <c r="R1339" s="13">
        <f>Data!$M1339+5%</f>
        <v>0.3</v>
      </c>
    </row>
    <row r="1340" spans="1:18" ht="15.75" customHeight="1">
      <c r="A1340" s="1"/>
      <c r="B1340" s="6" t="s">
        <v>27</v>
      </c>
      <c r="C1340" s="6">
        <v>1128299</v>
      </c>
      <c r="D1340" s="7">
        <v>44393</v>
      </c>
      <c r="E1340" s="6" t="s">
        <v>28</v>
      </c>
      <c r="F1340" s="6" t="s">
        <v>63</v>
      </c>
      <c r="G1340" s="6" t="s">
        <v>64</v>
      </c>
      <c r="H1340" s="6" t="s">
        <v>19</v>
      </c>
      <c r="I1340" s="8">
        <v>0.95000000000000007</v>
      </c>
      <c r="J1340" s="9">
        <v>7000</v>
      </c>
      <c r="K1340" s="10">
        <f t="shared" si="10"/>
        <v>6650.0000000000009</v>
      </c>
      <c r="L1340" s="10">
        <f t="shared" si="11"/>
        <v>1995.0000000000002</v>
      </c>
      <c r="M1340" s="11">
        <v>0.3</v>
      </c>
      <c r="O1340" s="16"/>
      <c r="P1340" s="17">
        <f>Data!$I1340+0.1</f>
        <v>1.05</v>
      </c>
      <c r="Q1340" s="12">
        <f>Data!$J1340+1000</f>
        <v>8000</v>
      </c>
      <c r="R1340" s="13">
        <f>Data!$M1340+5%</f>
        <v>0.35</v>
      </c>
    </row>
    <row r="1341" spans="1:18" ht="15.75" customHeight="1">
      <c r="A1341" s="1"/>
      <c r="B1341" s="6" t="s">
        <v>27</v>
      </c>
      <c r="C1341" s="6">
        <v>1128299</v>
      </c>
      <c r="D1341" s="7">
        <v>44393</v>
      </c>
      <c r="E1341" s="6" t="s">
        <v>28</v>
      </c>
      <c r="F1341" s="6" t="s">
        <v>63</v>
      </c>
      <c r="G1341" s="6" t="s">
        <v>64</v>
      </c>
      <c r="H1341" s="6" t="s">
        <v>20</v>
      </c>
      <c r="I1341" s="8">
        <v>0.9</v>
      </c>
      <c r="J1341" s="9">
        <v>6000</v>
      </c>
      <c r="K1341" s="10">
        <f t="shared" si="10"/>
        <v>5400</v>
      </c>
      <c r="L1341" s="10">
        <f t="shared" si="11"/>
        <v>1620</v>
      </c>
      <c r="M1341" s="11">
        <v>0.3</v>
      </c>
      <c r="O1341" s="16"/>
      <c r="P1341" s="17">
        <f>Data!$I1341+0.1</f>
        <v>1</v>
      </c>
      <c r="Q1341" s="12">
        <f>Data!$J1341+1000</f>
        <v>7000</v>
      </c>
      <c r="R1341" s="13">
        <f>Data!$M1341+5%</f>
        <v>0.35</v>
      </c>
    </row>
    <row r="1342" spans="1:18" ht="15.75" customHeight="1">
      <c r="A1342" s="1"/>
      <c r="B1342" s="6" t="s">
        <v>27</v>
      </c>
      <c r="C1342" s="6">
        <v>1128299</v>
      </c>
      <c r="D1342" s="7">
        <v>44393</v>
      </c>
      <c r="E1342" s="6" t="s">
        <v>28</v>
      </c>
      <c r="F1342" s="6" t="s">
        <v>63</v>
      </c>
      <c r="G1342" s="6" t="s">
        <v>64</v>
      </c>
      <c r="H1342" s="6" t="s">
        <v>21</v>
      </c>
      <c r="I1342" s="8">
        <v>0.95000000000000007</v>
      </c>
      <c r="J1342" s="9">
        <v>6500</v>
      </c>
      <c r="K1342" s="10">
        <f t="shared" si="10"/>
        <v>6175</v>
      </c>
      <c r="L1342" s="10">
        <f t="shared" si="11"/>
        <v>1235</v>
      </c>
      <c r="M1342" s="11">
        <v>0.2</v>
      </c>
      <c r="O1342" s="16"/>
      <c r="P1342" s="17">
        <f>Data!$I1342+0.1</f>
        <v>1.05</v>
      </c>
      <c r="Q1342" s="12">
        <f>Data!$J1342+1000</f>
        <v>7500</v>
      </c>
      <c r="R1342" s="13">
        <f>Data!$M1342+5%</f>
        <v>0.25</v>
      </c>
    </row>
    <row r="1343" spans="1:18" ht="15.75" customHeight="1">
      <c r="A1343" s="1"/>
      <c r="B1343" s="6" t="s">
        <v>27</v>
      </c>
      <c r="C1343" s="6">
        <v>1128299</v>
      </c>
      <c r="D1343" s="7">
        <v>44393</v>
      </c>
      <c r="E1343" s="6" t="s">
        <v>28</v>
      </c>
      <c r="F1343" s="6" t="s">
        <v>63</v>
      </c>
      <c r="G1343" s="6" t="s">
        <v>64</v>
      </c>
      <c r="H1343" s="6" t="s">
        <v>22</v>
      </c>
      <c r="I1343" s="8">
        <v>1.1000000000000001</v>
      </c>
      <c r="J1343" s="9">
        <v>6500</v>
      </c>
      <c r="K1343" s="10">
        <f t="shared" si="10"/>
        <v>7150.0000000000009</v>
      </c>
      <c r="L1343" s="10">
        <f t="shared" si="11"/>
        <v>3217.5000000000005</v>
      </c>
      <c r="M1343" s="11">
        <v>0.45</v>
      </c>
      <c r="O1343" s="16"/>
      <c r="P1343" s="17">
        <f>Data!$I1343+0.1</f>
        <v>1.2000000000000002</v>
      </c>
      <c r="Q1343" s="12">
        <f>Data!$J1343+1000</f>
        <v>7500</v>
      </c>
      <c r="R1343" s="13">
        <f>Data!$M1343+5%</f>
        <v>0.5</v>
      </c>
    </row>
    <row r="1344" spans="1:18" ht="15.75" customHeight="1">
      <c r="A1344" s="1"/>
      <c r="B1344" s="6" t="s">
        <v>27</v>
      </c>
      <c r="C1344" s="6">
        <v>1128299</v>
      </c>
      <c r="D1344" s="7">
        <v>44425</v>
      </c>
      <c r="E1344" s="6" t="s">
        <v>28</v>
      </c>
      <c r="F1344" s="6" t="s">
        <v>63</v>
      </c>
      <c r="G1344" s="6" t="s">
        <v>64</v>
      </c>
      <c r="H1344" s="6" t="s">
        <v>17</v>
      </c>
      <c r="I1344" s="8">
        <v>0.95000000000000007</v>
      </c>
      <c r="J1344" s="9">
        <v>8500</v>
      </c>
      <c r="K1344" s="10">
        <f t="shared" si="10"/>
        <v>8075.0000000000009</v>
      </c>
      <c r="L1344" s="10">
        <f t="shared" si="11"/>
        <v>2422.5</v>
      </c>
      <c r="M1344" s="11">
        <v>0.3</v>
      </c>
      <c r="O1344" s="16"/>
      <c r="P1344" s="17">
        <f>Data!$I1344+0.1</f>
        <v>1.05</v>
      </c>
      <c r="Q1344" s="12">
        <f>Data!$J1344+1000</f>
        <v>9500</v>
      </c>
      <c r="R1344" s="13">
        <f>Data!$M1344+5%</f>
        <v>0.35</v>
      </c>
    </row>
    <row r="1345" spans="1:18" ht="15.75" customHeight="1">
      <c r="A1345" s="1"/>
      <c r="B1345" s="6" t="s">
        <v>27</v>
      </c>
      <c r="C1345" s="6">
        <v>1128299</v>
      </c>
      <c r="D1345" s="7">
        <v>44425</v>
      </c>
      <c r="E1345" s="6" t="s">
        <v>28</v>
      </c>
      <c r="F1345" s="6" t="s">
        <v>63</v>
      </c>
      <c r="G1345" s="6" t="s">
        <v>64</v>
      </c>
      <c r="H1345" s="6" t="s">
        <v>18</v>
      </c>
      <c r="I1345" s="8">
        <v>0.85000000000000009</v>
      </c>
      <c r="J1345" s="9">
        <v>8250</v>
      </c>
      <c r="K1345" s="10">
        <f t="shared" si="10"/>
        <v>7012.5000000000009</v>
      </c>
      <c r="L1345" s="10">
        <f t="shared" si="11"/>
        <v>1753.1250000000002</v>
      </c>
      <c r="M1345" s="11">
        <v>0.25</v>
      </c>
      <c r="O1345" s="16"/>
      <c r="P1345" s="17">
        <f>Data!$I1345+0.1</f>
        <v>0.95000000000000007</v>
      </c>
      <c r="Q1345" s="12">
        <f>Data!$J1345+1000</f>
        <v>9250</v>
      </c>
      <c r="R1345" s="13">
        <f>Data!$M1345+5%</f>
        <v>0.3</v>
      </c>
    </row>
    <row r="1346" spans="1:18" ht="15.75" customHeight="1">
      <c r="A1346" s="1"/>
      <c r="B1346" s="6" t="s">
        <v>27</v>
      </c>
      <c r="C1346" s="6">
        <v>1128299</v>
      </c>
      <c r="D1346" s="7">
        <v>44425</v>
      </c>
      <c r="E1346" s="6" t="s">
        <v>28</v>
      </c>
      <c r="F1346" s="6" t="s">
        <v>63</v>
      </c>
      <c r="G1346" s="6" t="s">
        <v>64</v>
      </c>
      <c r="H1346" s="6" t="s">
        <v>19</v>
      </c>
      <c r="I1346" s="8">
        <v>0.8</v>
      </c>
      <c r="J1346" s="9">
        <v>7000</v>
      </c>
      <c r="K1346" s="10">
        <f t="shared" si="10"/>
        <v>5600</v>
      </c>
      <c r="L1346" s="10">
        <f t="shared" si="11"/>
        <v>1680</v>
      </c>
      <c r="M1346" s="11">
        <v>0.3</v>
      </c>
      <c r="O1346" s="16"/>
      <c r="P1346" s="17">
        <f>Data!$I1346+0.1</f>
        <v>0.9</v>
      </c>
      <c r="Q1346" s="12">
        <f>Data!$J1346+1000</f>
        <v>8000</v>
      </c>
      <c r="R1346" s="13">
        <f>Data!$M1346+5%</f>
        <v>0.35</v>
      </c>
    </row>
    <row r="1347" spans="1:18" ht="15.75" customHeight="1">
      <c r="A1347" s="1"/>
      <c r="B1347" s="6" t="s">
        <v>27</v>
      </c>
      <c r="C1347" s="6">
        <v>1128299</v>
      </c>
      <c r="D1347" s="7">
        <v>44425</v>
      </c>
      <c r="E1347" s="6" t="s">
        <v>28</v>
      </c>
      <c r="F1347" s="6" t="s">
        <v>63</v>
      </c>
      <c r="G1347" s="6" t="s">
        <v>64</v>
      </c>
      <c r="H1347" s="6" t="s">
        <v>20</v>
      </c>
      <c r="I1347" s="8">
        <v>0.8</v>
      </c>
      <c r="J1347" s="9">
        <v>4750</v>
      </c>
      <c r="K1347" s="10">
        <f t="shared" si="10"/>
        <v>3800</v>
      </c>
      <c r="L1347" s="10">
        <f t="shared" si="11"/>
        <v>1140</v>
      </c>
      <c r="M1347" s="11">
        <v>0.3</v>
      </c>
      <c r="O1347" s="16"/>
      <c r="P1347" s="17">
        <f>Data!$I1347+0.1</f>
        <v>0.9</v>
      </c>
      <c r="Q1347" s="12">
        <f>Data!$J1347-500</f>
        <v>4250</v>
      </c>
      <c r="R1347" s="13">
        <f>Data!$M1347+5%</f>
        <v>0.35</v>
      </c>
    </row>
    <row r="1348" spans="1:18" ht="15.75" customHeight="1">
      <c r="A1348" s="1"/>
      <c r="B1348" s="6" t="s">
        <v>27</v>
      </c>
      <c r="C1348" s="6">
        <v>1128299</v>
      </c>
      <c r="D1348" s="7">
        <v>44425</v>
      </c>
      <c r="E1348" s="6" t="s">
        <v>28</v>
      </c>
      <c r="F1348" s="6" t="s">
        <v>63</v>
      </c>
      <c r="G1348" s="6" t="s">
        <v>64</v>
      </c>
      <c r="H1348" s="6" t="s">
        <v>21</v>
      </c>
      <c r="I1348" s="8">
        <v>0.79999999999999993</v>
      </c>
      <c r="J1348" s="9">
        <v>4750</v>
      </c>
      <c r="K1348" s="10">
        <f t="shared" si="10"/>
        <v>3799.9999999999995</v>
      </c>
      <c r="L1348" s="10">
        <f t="shared" si="11"/>
        <v>760</v>
      </c>
      <c r="M1348" s="11">
        <v>0.2</v>
      </c>
      <c r="O1348" s="16"/>
      <c r="P1348" s="17">
        <f>Data!$I1348+0.1</f>
        <v>0.89999999999999991</v>
      </c>
      <c r="Q1348" s="12">
        <f>Data!$J1348-500</f>
        <v>4250</v>
      </c>
      <c r="R1348" s="13">
        <f>Data!$M1348+5%</f>
        <v>0.25</v>
      </c>
    </row>
    <row r="1349" spans="1:18" ht="15.75" customHeight="1">
      <c r="A1349" s="1"/>
      <c r="B1349" s="6" t="s">
        <v>27</v>
      </c>
      <c r="C1349" s="6">
        <v>1128299</v>
      </c>
      <c r="D1349" s="7">
        <v>44425</v>
      </c>
      <c r="E1349" s="6" t="s">
        <v>28</v>
      </c>
      <c r="F1349" s="6" t="s">
        <v>63</v>
      </c>
      <c r="G1349" s="6" t="s">
        <v>64</v>
      </c>
      <c r="H1349" s="6" t="s">
        <v>22</v>
      </c>
      <c r="I1349" s="8">
        <v>0.85</v>
      </c>
      <c r="J1349" s="9">
        <v>3000</v>
      </c>
      <c r="K1349" s="10">
        <f t="shared" si="10"/>
        <v>2550</v>
      </c>
      <c r="L1349" s="10">
        <f t="shared" si="11"/>
        <v>1147.5</v>
      </c>
      <c r="M1349" s="11">
        <v>0.45</v>
      </c>
      <c r="O1349" s="16"/>
      <c r="P1349" s="17">
        <f>Data!$I1349+0.1</f>
        <v>0.95</v>
      </c>
      <c r="Q1349" s="12">
        <f>Data!$J1349-500</f>
        <v>2500</v>
      </c>
      <c r="R1349" s="13">
        <f>Data!$M1349+5%</f>
        <v>0.5</v>
      </c>
    </row>
    <row r="1350" spans="1:18" ht="15.75" customHeight="1">
      <c r="A1350" s="1"/>
      <c r="B1350" s="6" t="s">
        <v>27</v>
      </c>
      <c r="C1350" s="6">
        <v>1128299</v>
      </c>
      <c r="D1350" s="7">
        <v>44457</v>
      </c>
      <c r="E1350" s="6" t="s">
        <v>28</v>
      </c>
      <c r="F1350" s="6" t="s">
        <v>63</v>
      </c>
      <c r="G1350" s="6" t="s">
        <v>64</v>
      </c>
      <c r="H1350" s="6" t="s">
        <v>17</v>
      </c>
      <c r="I1350" s="8">
        <v>0.60000000000000009</v>
      </c>
      <c r="J1350" s="9">
        <v>5000</v>
      </c>
      <c r="K1350" s="10">
        <f t="shared" si="10"/>
        <v>3000.0000000000005</v>
      </c>
      <c r="L1350" s="10">
        <f t="shared" si="11"/>
        <v>900.00000000000011</v>
      </c>
      <c r="M1350" s="11">
        <v>0.3</v>
      </c>
      <c r="O1350" s="16"/>
      <c r="P1350" s="17">
        <f>Data!$I1350-0.05</f>
        <v>0.55000000000000004</v>
      </c>
      <c r="Q1350" s="12">
        <f>Data!$J1350-500</f>
        <v>4500</v>
      </c>
      <c r="R1350" s="13">
        <f>Data!$M1350+5%</f>
        <v>0.35</v>
      </c>
    </row>
    <row r="1351" spans="1:18" ht="15.75" customHeight="1">
      <c r="A1351" s="1"/>
      <c r="B1351" s="6" t="s">
        <v>27</v>
      </c>
      <c r="C1351" s="6">
        <v>1128299</v>
      </c>
      <c r="D1351" s="7">
        <v>44457</v>
      </c>
      <c r="E1351" s="6" t="s">
        <v>28</v>
      </c>
      <c r="F1351" s="6" t="s">
        <v>63</v>
      </c>
      <c r="G1351" s="6" t="s">
        <v>64</v>
      </c>
      <c r="H1351" s="6" t="s">
        <v>18</v>
      </c>
      <c r="I1351" s="8">
        <v>0.65000000000000013</v>
      </c>
      <c r="J1351" s="9">
        <v>5000</v>
      </c>
      <c r="K1351" s="10">
        <f t="shared" si="10"/>
        <v>3250.0000000000005</v>
      </c>
      <c r="L1351" s="10">
        <f t="shared" si="11"/>
        <v>812.50000000000011</v>
      </c>
      <c r="M1351" s="11">
        <v>0.25</v>
      </c>
      <c r="O1351" s="16"/>
      <c r="P1351" s="17">
        <f>Data!$I1351-0.05</f>
        <v>0.60000000000000009</v>
      </c>
      <c r="Q1351" s="12">
        <f>Data!$J1351-500</f>
        <v>4500</v>
      </c>
      <c r="R1351" s="13">
        <f>Data!$M1351+5%</f>
        <v>0.3</v>
      </c>
    </row>
    <row r="1352" spans="1:18" ht="15.75" customHeight="1">
      <c r="A1352" s="1"/>
      <c r="B1352" s="6" t="s">
        <v>27</v>
      </c>
      <c r="C1352" s="6">
        <v>1128299</v>
      </c>
      <c r="D1352" s="7">
        <v>44457</v>
      </c>
      <c r="E1352" s="6" t="s">
        <v>28</v>
      </c>
      <c r="F1352" s="6" t="s">
        <v>63</v>
      </c>
      <c r="G1352" s="6" t="s">
        <v>64</v>
      </c>
      <c r="H1352" s="6" t="s">
        <v>19</v>
      </c>
      <c r="I1352" s="8">
        <v>0.60000000000000009</v>
      </c>
      <c r="J1352" s="9">
        <v>3000</v>
      </c>
      <c r="K1352" s="10">
        <f t="shared" si="10"/>
        <v>1800.0000000000002</v>
      </c>
      <c r="L1352" s="10">
        <f t="shared" si="11"/>
        <v>540</v>
      </c>
      <c r="M1352" s="11">
        <v>0.3</v>
      </c>
      <c r="O1352" s="16"/>
      <c r="P1352" s="17">
        <f>Data!$I1352-0.05</f>
        <v>0.55000000000000004</v>
      </c>
      <c r="Q1352" s="12">
        <f>Data!$J1352-750</f>
        <v>2250</v>
      </c>
      <c r="R1352" s="13">
        <f>Data!$M1352+5%</f>
        <v>0.35</v>
      </c>
    </row>
    <row r="1353" spans="1:18" ht="15.75" customHeight="1">
      <c r="A1353" s="1"/>
      <c r="B1353" s="6" t="s">
        <v>27</v>
      </c>
      <c r="C1353" s="6">
        <v>1128299</v>
      </c>
      <c r="D1353" s="7">
        <v>44457</v>
      </c>
      <c r="E1353" s="6" t="s">
        <v>28</v>
      </c>
      <c r="F1353" s="6" t="s">
        <v>63</v>
      </c>
      <c r="G1353" s="6" t="s">
        <v>64</v>
      </c>
      <c r="H1353" s="6" t="s">
        <v>20</v>
      </c>
      <c r="I1353" s="8">
        <v>0.60000000000000009</v>
      </c>
      <c r="J1353" s="9">
        <v>2500</v>
      </c>
      <c r="K1353" s="10">
        <f t="shared" si="10"/>
        <v>1500.0000000000002</v>
      </c>
      <c r="L1353" s="10">
        <f t="shared" si="11"/>
        <v>450.00000000000006</v>
      </c>
      <c r="M1353" s="11">
        <v>0.3</v>
      </c>
      <c r="O1353" s="16"/>
      <c r="P1353" s="17">
        <f>Data!$I1353-0.05</f>
        <v>0.55000000000000004</v>
      </c>
      <c r="Q1353" s="12">
        <f>Data!$J1353-750</f>
        <v>1750</v>
      </c>
      <c r="R1353" s="13">
        <f>Data!$M1353+5%</f>
        <v>0.35</v>
      </c>
    </row>
    <row r="1354" spans="1:18" ht="15.75" customHeight="1">
      <c r="A1354" s="1"/>
      <c r="B1354" s="6" t="s">
        <v>27</v>
      </c>
      <c r="C1354" s="6">
        <v>1128299</v>
      </c>
      <c r="D1354" s="7">
        <v>44457</v>
      </c>
      <c r="E1354" s="6" t="s">
        <v>28</v>
      </c>
      <c r="F1354" s="6" t="s">
        <v>63</v>
      </c>
      <c r="G1354" s="6" t="s">
        <v>64</v>
      </c>
      <c r="H1354" s="6" t="s">
        <v>21</v>
      </c>
      <c r="I1354" s="8">
        <v>0.70000000000000007</v>
      </c>
      <c r="J1354" s="9">
        <v>2750</v>
      </c>
      <c r="K1354" s="10">
        <f t="shared" si="10"/>
        <v>1925.0000000000002</v>
      </c>
      <c r="L1354" s="10">
        <f t="shared" si="11"/>
        <v>385.00000000000006</v>
      </c>
      <c r="M1354" s="11">
        <v>0.2</v>
      </c>
      <c r="O1354" s="16"/>
      <c r="P1354" s="17">
        <f>Data!$I1354-0.05</f>
        <v>0.65</v>
      </c>
      <c r="Q1354" s="12">
        <f>Data!$J1354-750</f>
        <v>2000</v>
      </c>
      <c r="R1354" s="13">
        <f>Data!$M1354+5%</f>
        <v>0.25</v>
      </c>
    </row>
    <row r="1355" spans="1:18" ht="15.75" customHeight="1">
      <c r="A1355" s="1"/>
      <c r="B1355" s="6" t="s">
        <v>27</v>
      </c>
      <c r="C1355" s="6">
        <v>1128299</v>
      </c>
      <c r="D1355" s="7">
        <v>44457</v>
      </c>
      <c r="E1355" s="6" t="s">
        <v>28</v>
      </c>
      <c r="F1355" s="6" t="s">
        <v>63</v>
      </c>
      <c r="G1355" s="6" t="s">
        <v>64</v>
      </c>
      <c r="H1355" s="6" t="s">
        <v>22</v>
      </c>
      <c r="I1355" s="8">
        <v>0.54999999999999993</v>
      </c>
      <c r="J1355" s="9">
        <v>3000</v>
      </c>
      <c r="K1355" s="10">
        <f t="shared" si="10"/>
        <v>1649.9999999999998</v>
      </c>
      <c r="L1355" s="10">
        <f t="shared" si="11"/>
        <v>742.49999999999989</v>
      </c>
      <c r="M1355" s="11">
        <v>0.45</v>
      </c>
      <c r="O1355" s="16"/>
      <c r="P1355" s="17">
        <f>Data!$I1355-0.05</f>
        <v>0.49999999999999994</v>
      </c>
      <c r="Q1355" s="12">
        <f>Data!$J1355-750</f>
        <v>2250</v>
      </c>
      <c r="R1355" s="13">
        <f>Data!$M1355+5%</f>
        <v>0.5</v>
      </c>
    </row>
    <row r="1356" spans="1:18" ht="15.75" customHeight="1">
      <c r="A1356" s="1"/>
      <c r="B1356" s="6" t="s">
        <v>27</v>
      </c>
      <c r="C1356" s="6">
        <v>1128299</v>
      </c>
      <c r="D1356" s="7">
        <v>44486</v>
      </c>
      <c r="E1356" s="6" t="s">
        <v>28</v>
      </c>
      <c r="F1356" s="6" t="s">
        <v>63</v>
      </c>
      <c r="G1356" s="6" t="s">
        <v>64</v>
      </c>
      <c r="H1356" s="6" t="s">
        <v>17</v>
      </c>
      <c r="I1356" s="8">
        <v>0.5</v>
      </c>
      <c r="J1356" s="9">
        <v>4000</v>
      </c>
      <c r="K1356" s="10">
        <f t="shared" si="10"/>
        <v>2000</v>
      </c>
      <c r="L1356" s="10">
        <f t="shared" si="11"/>
        <v>600</v>
      </c>
      <c r="M1356" s="11">
        <v>0.3</v>
      </c>
      <c r="O1356" s="16"/>
      <c r="P1356" s="17">
        <f>Data!$I1356-0.05</f>
        <v>0.45</v>
      </c>
      <c r="Q1356" s="12">
        <f>Data!$J1356-750</f>
        <v>3250</v>
      </c>
      <c r="R1356" s="13">
        <f>Data!$M1356+5%</f>
        <v>0.35</v>
      </c>
    </row>
    <row r="1357" spans="1:18" ht="15.75" customHeight="1">
      <c r="A1357" s="1"/>
      <c r="B1357" s="6" t="s">
        <v>27</v>
      </c>
      <c r="C1357" s="6">
        <v>1128299</v>
      </c>
      <c r="D1357" s="7">
        <v>44486</v>
      </c>
      <c r="E1357" s="6" t="s">
        <v>28</v>
      </c>
      <c r="F1357" s="6" t="s">
        <v>63</v>
      </c>
      <c r="G1357" s="6" t="s">
        <v>64</v>
      </c>
      <c r="H1357" s="6" t="s">
        <v>18</v>
      </c>
      <c r="I1357" s="8">
        <v>0.65000000000000013</v>
      </c>
      <c r="J1357" s="9">
        <v>5750</v>
      </c>
      <c r="K1357" s="10">
        <f t="shared" si="10"/>
        <v>3737.5000000000009</v>
      </c>
      <c r="L1357" s="10">
        <f t="shared" si="11"/>
        <v>934.37500000000023</v>
      </c>
      <c r="M1357" s="11">
        <v>0.25</v>
      </c>
      <c r="O1357" s="16"/>
      <c r="P1357" s="17">
        <f>Data!$I1357-0</f>
        <v>0.65000000000000013</v>
      </c>
      <c r="Q1357" s="12">
        <f>Data!$J1357+1000</f>
        <v>6750</v>
      </c>
      <c r="R1357" s="13">
        <f>Data!$M1357+5%</f>
        <v>0.3</v>
      </c>
    </row>
    <row r="1358" spans="1:18" ht="15.75" customHeight="1">
      <c r="A1358" s="1"/>
      <c r="B1358" s="6" t="s">
        <v>27</v>
      </c>
      <c r="C1358" s="6">
        <v>1128299</v>
      </c>
      <c r="D1358" s="7">
        <v>44486</v>
      </c>
      <c r="E1358" s="6" t="s">
        <v>28</v>
      </c>
      <c r="F1358" s="6" t="s">
        <v>63</v>
      </c>
      <c r="G1358" s="6" t="s">
        <v>64</v>
      </c>
      <c r="H1358" s="6" t="s">
        <v>19</v>
      </c>
      <c r="I1358" s="8">
        <v>0.60000000000000009</v>
      </c>
      <c r="J1358" s="9">
        <v>4000</v>
      </c>
      <c r="K1358" s="10">
        <f t="shared" si="10"/>
        <v>2400.0000000000005</v>
      </c>
      <c r="L1358" s="10">
        <f t="shared" si="11"/>
        <v>720.00000000000011</v>
      </c>
      <c r="M1358" s="11">
        <v>0.3</v>
      </c>
      <c r="O1358" s="16"/>
      <c r="P1358" s="17">
        <f>Data!$I1358-0</f>
        <v>0.60000000000000009</v>
      </c>
      <c r="Q1358" s="12">
        <f>Data!$J1358+1000</f>
        <v>5000</v>
      </c>
      <c r="R1358" s="13">
        <f>Data!$M1358+5%</f>
        <v>0.35</v>
      </c>
    </row>
    <row r="1359" spans="1:18" ht="15.75" customHeight="1">
      <c r="A1359" s="1"/>
      <c r="B1359" s="6" t="s">
        <v>27</v>
      </c>
      <c r="C1359" s="6">
        <v>1128299</v>
      </c>
      <c r="D1359" s="7">
        <v>44486</v>
      </c>
      <c r="E1359" s="6" t="s">
        <v>28</v>
      </c>
      <c r="F1359" s="6" t="s">
        <v>63</v>
      </c>
      <c r="G1359" s="6" t="s">
        <v>64</v>
      </c>
      <c r="H1359" s="6" t="s">
        <v>20</v>
      </c>
      <c r="I1359" s="8">
        <v>0.55000000000000004</v>
      </c>
      <c r="J1359" s="9">
        <v>3750</v>
      </c>
      <c r="K1359" s="10">
        <f t="shared" si="10"/>
        <v>2062.5</v>
      </c>
      <c r="L1359" s="10">
        <f t="shared" si="11"/>
        <v>618.75</v>
      </c>
      <c r="M1359" s="11">
        <v>0.3</v>
      </c>
      <c r="O1359" s="16"/>
      <c r="P1359" s="17">
        <f>Data!$I1359-0</f>
        <v>0.55000000000000004</v>
      </c>
      <c r="Q1359" s="12">
        <f>Data!$J1359+1000</f>
        <v>4750</v>
      </c>
      <c r="R1359" s="13">
        <f>Data!$M1359+5%</f>
        <v>0.35</v>
      </c>
    </row>
    <row r="1360" spans="1:18" ht="15.75" customHeight="1">
      <c r="A1360" s="1"/>
      <c r="B1360" s="6" t="s">
        <v>27</v>
      </c>
      <c r="C1360" s="6">
        <v>1128299</v>
      </c>
      <c r="D1360" s="7">
        <v>44486</v>
      </c>
      <c r="E1360" s="6" t="s">
        <v>28</v>
      </c>
      <c r="F1360" s="6" t="s">
        <v>63</v>
      </c>
      <c r="G1360" s="6" t="s">
        <v>64</v>
      </c>
      <c r="H1360" s="6" t="s">
        <v>21</v>
      </c>
      <c r="I1360" s="8">
        <v>0.65</v>
      </c>
      <c r="J1360" s="9">
        <v>3500</v>
      </c>
      <c r="K1360" s="10">
        <f t="shared" si="10"/>
        <v>2275</v>
      </c>
      <c r="L1360" s="10">
        <f t="shared" si="11"/>
        <v>455</v>
      </c>
      <c r="M1360" s="11">
        <v>0.2</v>
      </c>
      <c r="O1360" s="16"/>
      <c r="P1360" s="17">
        <f>Data!$I1360-0</f>
        <v>0.65</v>
      </c>
      <c r="Q1360" s="12">
        <f>Data!$J1360+1000</f>
        <v>4500</v>
      </c>
      <c r="R1360" s="13">
        <f>Data!$M1360+5%</f>
        <v>0.25</v>
      </c>
    </row>
    <row r="1361" spans="1:18" ht="15.75" customHeight="1">
      <c r="A1361" s="1"/>
      <c r="B1361" s="6" t="s">
        <v>27</v>
      </c>
      <c r="C1361" s="6">
        <v>1128299</v>
      </c>
      <c r="D1361" s="7">
        <v>44486</v>
      </c>
      <c r="E1361" s="6" t="s">
        <v>28</v>
      </c>
      <c r="F1361" s="6" t="s">
        <v>63</v>
      </c>
      <c r="G1361" s="6" t="s">
        <v>64</v>
      </c>
      <c r="H1361" s="6" t="s">
        <v>22</v>
      </c>
      <c r="I1361" s="8">
        <v>0.70000000000000007</v>
      </c>
      <c r="J1361" s="9">
        <v>4000</v>
      </c>
      <c r="K1361" s="10">
        <f t="shared" si="10"/>
        <v>2800.0000000000005</v>
      </c>
      <c r="L1361" s="10">
        <f t="shared" si="11"/>
        <v>1260.0000000000002</v>
      </c>
      <c r="M1361" s="11">
        <v>0.45</v>
      </c>
      <c r="O1361" s="16"/>
      <c r="P1361" s="17">
        <f>Data!$I1361-0</f>
        <v>0.70000000000000007</v>
      </c>
      <c r="Q1361" s="12">
        <f>Data!$J1361+1000</f>
        <v>5000</v>
      </c>
      <c r="R1361" s="13">
        <f>Data!$M1361+5%</f>
        <v>0.5</v>
      </c>
    </row>
    <row r="1362" spans="1:18" ht="15.75" customHeight="1">
      <c r="A1362" s="1"/>
      <c r="B1362" s="6" t="s">
        <v>27</v>
      </c>
      <c r="C1362" s="6">
        <v>1128299</v>
      </c>
      <c r="D1362" s="7">
        <v>44517</v>
      </c>
      <c r="E1362" s="6" t="s">
        <v>28</v>
      </c>
      <c r="F1362" s="6" t="s">
        <v>63</v>
      </c>
      <c r="G1362" s="6" t="s">
        <v>64</v>
      </c>
      <c r="H1362" s="6" t="s">
        <v>17</v>
      </c>
      <c r="I1362" s="8">
        <v>0.55000000000000004</v>
      </c>
      <c r="J1362" s="9">
        <v>6250</v>
      </c>
      <c r="K1362" s="10">
        <f t="shared" si="10"/>
        <v>3437.5000000000005</v>
      </c>
      <c r="L1362" s="10">
        <f t="shared" si="11"/>
        <v>1031.25</v>
      </c>
      <c r="M1362" s="11">
        <v>0.3</v>
      </c>
      <c r="O1362" s="16"/>
      <c r="P1362" s="17">
        <f>Data!$I1362-0</f>
        <v>0.55000000000000004</v>
      </c>
      <c r="Q1362" s="12">
        <f>Data!$J1362+1000</f>
        <v>7250</v>
      </c>
      <c r="R1362" s="13">
        <f>Data!$M1362+5%</f>
        <v>0.35</v>
      </c>
    </row>
    <row r="1363" spans="1:18" ht="15.75" customHeight="1">
      <c r="A1363" s="1"/>
      <c r="B1363" s="6" t="s">
        <v>27</v>
      </c>
      <c r="C1363" s="6">
        <v>1128299</v>
      </c>
      <c r="D1363" s="7">
        <v>44517</v>
      </c>
      <c r="E1363" s="6" t="s">
        <v>28</v>
      </c>
      <c r="F1363" s="6" t="s">
        <v>63</v>
      </c>
      <c r="G1363" s="6" t="s">
        <v>64</v>
      </c>
      <c r="H1363" s="6" t="s">
        <v>18</v>
      </c>
      <c r="I1363" s="8">
        <v>0.60000000000000009</v>
      </c>
      <c r="J1363" s="9">
        <v>7000</v>
      </c>
      <c r="K1363" s="10">
        <f t="shared" si="10"/>
        <v>4200.0000000000009</v>
      </c>
      <c r="L1363" s="10">
        <f t="shared" si="11"/>
        <v>1050.0000000000002</v>
      </c>
      <c r="M1363" s="11">
        <v>0.25</v>
      </c>
      <c r="O1363" s="16"/>
      <c r="P1363" s="17">
        <f>Data!$I1363-0</f>
        <v>0.60000000000000009</v>
      </c>
      <c r="Q1363" s="12">
        <f>Data!$J1363+1000</f>
        <v>8000</v>
      </c>
      <c r="R1363" s="13">
        <f>Data!$M1363+5%</f>
        <v>0.3</v>
      </c>
    </row>
    <row r="1364" spans="1:18" ht="15.75" customHeight="1">
      <c r="A1364" s="1"/>
      <c r="B1364" s="6" t="s">
        <v>27</v>
      </c>
      <c r="C1364" s="6">
        <v>1128299</v>
      </c>
      <c r="D1364" s="7">
        <v>44517</v>
      </c>
      <c r="E1364" s="6" t="s">
        <v>28</v>
      </c>
      <c r="F1364" s="6" t="s">
        <v>63</v>
      </c>
      <c r="G1364" s="6" t="s">
        <v>64</v>
      </c>
      <c r="H1364" s="6" t="s">
        <v>19</v>
      </c>
      <c r="I1364" s="8">
        <v>0.55000000000000004</v>
      </c>
      <c r="J1364" s="9">
        <v>5250</v>
      </c>
      <c r="K1364" s="10">
        <f t="shared" si="10"/>
        <v>2887.5000000000005</v>
      </c>
      <c r="L1364" s="10">
        <f t="shared" si="11"/>
        <v>866.25000000000011</v>
      </c>
      <c r="M1364" s="11">
        <v>0.3</v>
      </c>
      <c r="O1364" s="16"/>
      <c r="P1364" s="17">
        <f>Data!$I1364-0</f>
        <v>0.55000000000000004</v>
      </c>
      <c r="Q1364" s="12">
        <f>Data!$J1364+1000</f>
        <v>6250</v>
      </c>
      <c r="R1364" s="13">
        <f>Data!$M1364+5%</f>
        <v>0.35</v>
      </c>
    </row>
    <row r="1365" spans="1:18" ht="15.75" customHeight="1">
      <c r="A1365" s="1"/>
      <c r="B1365" s="6" t="s">
        <v>27</v>
      </c>
      <c r="C1365" s="6">
        <v>1128299</v>
      </c>
      <c r="D1365" s="7">
        <v>44517</v>
      </c>
      <c r="E1365" s="6" t="s">
        <v>28</v>
      </c>
      <c r="F1365" s="6" t="s">
        <v>63</v>
      </c>
      <c r="G1365" s="6" t="s">
        <v>64</v>
      </c>
      <c r="H1365" s="6" t="s">
        <v>20</v>
      </c>
      <c r="I1365" s="8">
        <v>0.65000000000000013</v>
      </c>
      <c r="J1365" s="9">
        <v>5000</v>
      </c>
      <c r="K1365" s="10">
        <f t="shared" si="10"/>
        <v>3250.0000000000005</v>
      </c>
      <c r="L1365" s="10">
        <f t="shared" si="11"/>
        <v>975.00000000000011</v>
      </c>
      <c r="M1365" s="11">
        <v>0.3</v>
      </c>
      <c r="O1365" s="16"/>
      <c r="P1365" s="17">
        <f>Data!$I1365-0</f>
        <v>0.65000000000000013</v>
      </c>
      <c r="Q1365" s="12">
        <f>Data!$J1365+1000</f>
        <v>6000</v>
      </c>
      <c r="R1365" s="13">
        <f>Data!$M1365+5%</f>
        <v>0.35</v>
      </c>
    </row>
    <row r="1366" spans="1:18" ht="15.75" customHeight="1">
      <c r="A1366" s="1"/>
      <c r="B1366" s="6" t="s">
        <v>27</v>
      </c>
      <c r="C1366" s="6">
        <v>1128299</v>
      </c>
      <c r="D1366" s="7">
        <v>44517</v>
      </c>
      <c r="E1366" s="6" t="s">
        <v>28</v>
      </c>
      <c r="F1366" s="6" t="s">
        <v>63</v>
      </c>
      <c r="G1366" s="6" t="s">
        <v>64</v>
      </c>
      <c r="H1366" s="6" t="s">
        <v>21</v>
      </c>
      <c r="I1366" s="8">
        <v>0.85000000000000009</v>
      </c>
      <c r="J1366" s="9">
        <v>4750</v>
      </c>
      <c r="K1366" s="10">
        <f t="shared" si="10"/>
        <v>4037.5000000000005</v>
      </c>
      <c r="L1366" s="10">
        <f t="shared" si="11"/>
        <v>807.50000000000011</v>
      </c>
      <c r="M1366" s="11">
        <v>0.2</v>
      </c>
      <c r="O1366" s="16"/>
      <c r="P1366" s="17">
        <f>Data!$I1366-0</f>
        <v>0.85000000000000009</v>
      </c>
      <c r="Q1366" s="12">
        <f>Data!$J1366+1000</f>
        <v>5750</v>
      </c>
      <c r="R1366" s="13">
        <f>Data!$M1366+5%</f>
        <v>0.25</v>
      </c>
    </row>
    <row r="1367" spans="1:18" ht="15.75" customHeight="1">
      <c r="A1367" s="1"/>
      <c r="B1367" s="6" t="s">
        <v>27</v>
      </c>
      <c r="C1367" s="6">
        <v>1128299</v>
      </c>
      <c r="D1367" s="7">
        <v>44517</v>
      </c>
      <c r="E1367" s="6" t="s">
        <v>28</v>
      </c>
      <c r="F1367" s="6" t="s">
        <v>63</v>
      </c>
      <c r="G1367" s="6" t="s">
        <v>64</v>
      </c>
      <c r="H1367" s="6" t="s">
        <v>22</v>
      </c>
      <c r="I1367" s="8">
        <v>0.90000000000000013</v>
      </c>
      <c r="J1367" s="9">
        <v>6000</v>
      </c>
      <c r="K1367" s="10">
        <f t="shared" si="10"/>
        <v>5400.0000000000009</v>
      </c>
      <c r="L1367" s="10">
        <f t="shared" si="11"/>
        <v>2430.0000000000005</v>
      </c>
      <c r="M1367" s="11">
        <v>0.45</v>
      </c>
      <c r="O1367" s="16"/>
      <c r="P1367" s="17">
        <f>Data!$I1367-0</f>
        <v>0.90000000000000013</v>
      </c>
      <c r="Q1367" s="12">
        <f>Data!$J1367+1000</f>
        <v>7000</v>
      </c>
      <c r="R1367" s="13">
        <f>Data!$M1367+5%</f>
        <v>0.5</v>
      </c>
    </row>
    <row r="1368" spans="1:18" ht="15.75" customHeight="1">
      <c r="A1368" s="1"/>
      <c r="B1368" s="6" t="s">
        <v>27</v>
      </c>
      <c r="C1368" s="6">
        <v>1128299</v>
      </c>
      <c r="D1368" s="7">
        <v>44546</v>
      </c>
      <c r="E1368" s="6" t="s">
        <v>28</v>
      </c>
      <c r="F1368" s="6" t="s">
        <v>63</v>
      </c>
      <c r="G1368" s="6" t="s">
        <v>64</v>
      </c>
      <c r="H1368" s="6" t="s">
        <v>17</v>
      </c>
      <c r="I1368" s="8">
        <v>0.75000000000000011</v>
      </c>
      <c r="J1368" s="9">
        <v>8000</v>
      </c>
      <c r="K1368" s="10">
        <f t="shared" si="10"/>
        <v>6000.0000000000009</v>
      </c>
      <c r="L1368" s="10">
        <f t="shared" si="11"/>
        <v>1800.0000000000002</v>
      </c>
      <c r="M1368" s="11">
        <v>0.3</v>
      </c>
      <c r="O1368" s="16"/>
      <c r="P1368" s="17">
        <f>Data!$I1368-0</f>
        <v>0.75000000000000011</v>
      </c>
      <c r="Q1368" s="12">
        <f>Data!$J1368+1000</f>
        <v>9000</v>
      </c>
      <c r="R1368" s="13">
        <f>Data!$M1368+5%</f>
        <v>0.35</v>
      </c>
    </row>
    <row r="1369" spans="1:18" ht="15.75" customHeight="1">
      <c r="A1369" s="1"/>
      <c r="B1369" s="6" t="s">
        <v>27</v>
      </c>
      <c r="C1369" s="6">
        <v>1128299</v>
      </c>
      <c r="D1369" s="7">
        <v>44546</v>
      </c>
      <c r="E1369" s="6" t="s">
        <v>28</v>
      </c>
      <c r="F1369" s="6" t="s">
        <v>63</v>
      </c>
      <c r="G1369" s="6" t="s">
        <v>64</v>
      </c>
      <c r="H1369" s="6" t="s">
        <v>18</v>
      </c>
      <c r="I1369" s="8">
        <v>0.8500000000000002</v>
      </c>
      <c r="J1369" s="9">
        <v>8000</v>
      </c>
      <c r="K1369" s="10">
        <f t="shared" si="10"/>
        <v>6800.0000000000018</v>
      </c>
      <c r="L1369" s="10">
        <f t="shared" si="11"/>
        <v>1700.0000000000005</v>
      </c>
      <c r="M1369" s="11">
        <v>0.25</v>
      </c>
      <c r="O1369" s="16"/>
      <c r="P1369" s="17">
        <f>Data!$I1369-0</f>
        <v>0.8500000000000002</v>
      </c>
      <c r="Q1369" s="12">
        <f>Data!$J1369+1000</f>
        <v>9000</v>
      </c>
      <c r="R1369" s="13">
        <f>Data!$M1369+5%</f>
        <v>0.3</v>
      </c>
    </row>
    <row r="1370" spans="1:18" ht="15.75" customHeight="1">
      <c r="A1370" s="1"/>
      <c r="B1370" s="6" t="s">
        <v>27</v>
      </c>
      <c r="C1370" s="6">
        <v>1128299</v>
      </c>
      <c r="D1370" s="7">
        <v>44546</v>
      </c>
      <c r="E1370" s="6" t="s">
        <v>28</v>
      </c>
      <c r="F1370" s="6" t="s">
        <v>63</v>
      </c>
      <c r="G1370" s="6" t="s">
        <v>64</v>
      </c>
      <c r="H1370" s="6" t="s">
        <v>19</v>
      </c>
      <c r="I1370" s="8">
        <v>0.80000000000000016</v>
      </c>
      <c r="J1370" s="9">
        <v>6000</v>
      </c>
      <c r="K1370" s="10">
        <f t="shared" si="10"/>
        <v>4800.0000000000009</v>
      </c>
      <c r="L1370" s="10">
        <f t="shared" si="11"/>
        <v>1440.0000000000002</v>
      </c>
      <c r="M1370" s="11">
        <v>0.3</v>
      </c>
      <c r="O1370" s="16"/>
      <c r="P1370" s="17">
        <f>Data!$I1370-0</f>
        <v>0.80000000000000016</v>
      </c>
      <c r="Q1370" s="12">
        <f>Data!$J1370+1000</f>
        <v>7000</v>
      </c>
      <c r="R1370" s="13">
        <f>Data!$M1370+5%</f>
        <v>0.35</v>
      </c>
    </row>
    <row r="1371" spans="1:18" ht="15.75" customHeight="1">
      <c r="A1371" s="1"/>
      <c r="B1371" s="6" t="s">
        <v>27</v>
      </c>
      <c r="C1371" s="6">
        <v>1128299</v>
      </c>
      <c r="D1371" s="7">
        <v>44546</v>
      </c>
      <c r="E1371" s="6" t="s">
        <v>28</v>
      </c>
      <c r="F1371" s="6" t="s">
        <v>63</v>
      </c>
      <c r="G1371" s="6" t="s">
        <v>64</v>
      </c>
      <c r="H1371" s="6" t="s">
        <v>20</v>
      </c>
      <c r="I1371" s="8">
        <v>0.80000000000000016</v>
      </c>
      <c r="J1371" s="9">
        <v>6000</v>
      </c>
      <c r="K1371" s="10">
        <f t="shared" si="10"/>
        <v>4800.0000000000009</v>
      </c>
      <c r="L1371" s="10">
        <f t="shared" si="11"/>
        <v>1440.0000000000002</v>
      </c>
      <c r="M1371" s="11">
        <v>0.3</v>
      </c>
      <c r="O1371" s="16"/>
      <c r="P1371" s="17">
        <f>Data!$I1371-0</f>
        <v>0.80000000000000016</v>
      </c>
      <c r="Q1371" s="12">
        <f>Data!$J1371+1000</f>
        <v>7000</v>
      </c>
      <c r="R1371" s="13">
        <f>Data!$M1371+5%</f>
        <v>0.35</v>
      </c>
    </row>
    <row r="1372" spans="1:18" ht="15.75" customHeight="1">
      <c r="A1372" s="1"/>
      <c r="B1372" s="6" t="s">
        <v>27</v>
      </c>
      <c r="C1372" s="6">
        <v>1128299</v>
      </c>
      <c r="D1372" s="7">
        <v>44546</v>
      </c>
      <c r="E1372" s="6" t="s">
        <v>28</v>
      </c>
      <c r="F1372" s="6" t="s">
        <v>63</v>
      </c>
      <c r="G1372" s="6" t="s">
        <v>64</v>
      </c>
      <c r="H1372" s="6" t="s">
        <v>21</v>
      </c>
      <c r="I1372" s="8">
        <v>0.90000000000000013</v>
      </c>
      <c r="J1372" s="9">
        <v>5250</v>
      </c>
      <c r="K1372" s="10">
        <f t="shared" si="10"/>
        <v>4725.0000000000009</v>
      </c>
      <c r="L1372" s="10">
        <f t="shared" si="11"/>
        <v>945.00000000000023</v>
      </c>
      <c r="M1372" s="11">
        <v>0.2</v>
      </c>
      <c r="O1372" s="16"/>
      <c r="P1372" s="17">
        <f>Data!$I1372-0</f>
        <v>0.90000000000000013</v>
      </c>
      <c r="Q1372" s="12">
        <f>Data!$J1372+1000</f>
        <v>6250</v>
      </c>
      <c r="R1372" s="13">
        <f>Data!$M1372+5%</f>
        <v>0.25</v>
      </c>
    </row>
    <row r="1373" spans="1:18" ht="15.75" customHeight="1">
      <c r="A1373" s="1"/>
      <c r="B1373" s="6" t="s">
        <v>27</v>
      </c>
      <c r="C1373" s="6">
        <v>1128299</v>
      </c>
      <c r="D1373" s="7">
        <v>44546</v>
      </c>
      <c r="E1373" s="6" t="s">
        <v>28</v>
      </c>
      <c r="F1373" s="6" t="s">
        <v>63</v>
      </c>
      <c r="G1373" s="6" t="s">
        <v>64</v>
      </c>
      <c r="H1373" s="6" t="s">
        <v>22</v>
      </c>
      <c r="I1373" s="8">
        <v>0.95000000000000018</v>
      </c>
      <c r="J1373" s="9">
        <v>6250</v>
      </c>
      <c r="K1373" s="10">
        <f t="shared" si="10"/>
        <v>5937.5000000000009</v>
      </c>
      <c r="L1373" s="10">
        <f t="shared" si="11"/>
        <v>2671.8750000000005</v>
      </c>
      <c r="M1373" s="11">
        <v>0.45</v>
      </c>
      <c r="O1373" s="16"/>
      <c r="P1373" s="17">
        <f>Data!$I1373-0</f>
        <v>0.95000000000000018</v>
      </c>
      <c r="Q1373" s="12">
        <f>Data!$J1373+1000</f>
        <v>7250</v>
      </c>
      <c r="R1373" s="13">
        <f>Data!$M1373+5%</f>
        <v>0.5</v>
      </c>
    </row>
    <row r="1374" spans="1:18" ht="15.75" customHeight="1">
      <c r="A1374" s="1" t="s">
        <v>39</v>
      </c>
      <c r="B1374" s="6" t="s">
        <v>14</v>
      </c>
      <c r="C1374" s="6">
        <v>1185732</v>
      </c>
      <c r="D1374" s="7">
        <v>44208</v>
      </c>
      <c r="E1374" s="6" t="s">
        <v>46</v>
      </c>
      <c r="F1374" s="6" t="s">
        <v>47</v>
      </c>
      <c r="G1374" s="6" t="s">
        <v>65</v>
      </c>
      <c r="H1374" s="6" t="s">
        <v>17</v>
      </c>
      <c r="I1374" s="8">
        <v>0.45</v>
      </c>
      <c r="J1374" s="9">
        <v>8500</v>
      </c>
      <c r="K1374" s="10">
        <f t="shared" si="10"/>
        <v>3825</v>
      </c>
      <c r="L1374" s="10">
        <f t="shared" si="11"/>
        <v>1721.25</v>
      </c>
      <c r="M1374" s="11">
        <v>0.45</v>
      </c>
      <c r="P1374" s="12"/>
    </row>
    <row r="1375" spans="1:18" ht="15.75" customHeight="1">
      <c r="A1375" s="1"/>
      <c r="B1375" s="6" t="s">
        <v>14</v>
      </c>
      <c r="C1375" s="6">
        <v>1185732</v>
      </c>
      <c r="D1375" s="7">
        <v>44208</v>
      </c>
      <c r="E1375" s="6" t="s">
        <v>46</v>
      </c>
      <c r="F1375" s="6" t="s">
        <v>47</v>
      </c>
      <c r="G1375" s="6" t="s">
        <v>65</v>
      </c>
      <c r="H1375" s="6" t="s">
        <v>18</v>
      </c>
      <c r="I1375" s="8">
        <v>0.45</v>
      </c>
      <c r="J1375" s="9">
        <v>6500</v>
      </c>
      <c r="K1375" s="10">
        <f t="shared" si="10"/>
        <v>2925</v>
      </c>
      <c r="L1375" s="10">
        <f t="shared" si="11"/>
        <v>1023.7499999999999</v>
      </c>
      <c r="M1375" s="11">
        <v>0.35</v>
      </c>
      <c r="P1375" s="12"/>
    </row>
    <row r="1376" spans="1:18" ht="15.75" customHeight="1">
      <c r="A1376" s="1"/>
      <c r="B1376" s="6" t="s">
        <v>14</v>
      </c>
      <c r="C1376" s="6">
        <v>1185732</v>
      </c>
      <c r="D1376" s="7">
        <v>44208</v>
      </c>
      <c r="E1376" s="6" t="s">
        <v>46</v>
      </c>
      <c r="F1376" s="6" t="s">
        <v>47</v>
      </c>
      <c r="G1376" s="6" t="s">
        <v>65</v>
      </c>
      <c r="H1376" s="6" t="s">
        <v>19</v>
      </c>
      <c r="I1376" s="8">
        <v>0.35000000000000003</v>
      </c>
      <c r="J1376" s="9">
        <v>6500</v>
      </c>
      <c r="K1376" s="10">
        <f t="shared" si="10"/>
        <v>2275</v>
      </c>
      <c r="L1376" s="10">
        <f t="shared" si="11"/>
        <v>568.75</v>
      </c>
      <c r="M1376" s="11">
        <v>0.25</v>
      </c>
      <c r="P1376" s="12"/>
    </row>
    <row r="1377" spans="1:16" ht="15.75" customHeight="1">
      <c r="A1377" s="1"/>
      <c r="B1377" s="6" t="s">
        <v>14</v>
      </c>
      <c r="C1377" s="6">
        <v>1185732</v>
      </c>
      <c r="D1377" s="7">
        <v>44208</v>
      </c>
      <c r="E1377" s="6" t="s">
        <v>46</v>
      </c>
      <c r="F1377" s="6" t="s">
        <v>47</v>
      </c>
      <c r="G1377" s="6" t="s">
        <v>65</v>
      </c>
      <c r="H1377" s="6" t="s">
        <v>20</v>
      </c>
      <c r="I1377" s="8">
        <v>0.39999999999999997</v>
      </c>
      <c r="J1377" s="9">
        <v>5000</v>
      </c>
      <c r="K1377" s="10">
        <f t="shared" si="10"/>
        <v>1999.9999999999998</v>
      </c>
      <c r="L1377" s="10">
        <f t="shared" si="11"/>
        <v>599.99999999999989</v>
      </c>
      <c r="M1377" s="11">
        <v>0.3</v>
      </c>
      <c r="P1377" s="12"/>
    </row>
    <row r="1378" spans="1:16" ht="15.75" customHeight="1">
      <c r="A1378" s="1"/>
      <c r="B1378" s="6" t="s">
        <v>14</v>
      </c>
      <c r="C1378" s="6">
        <v>1185732</v>
      </c>
      <c r="D1378" s="7">
        <v>44208</v>
      </c>
      <c r="E1378" s="6" t="s">
        <v>46</v>
      </c>
      <c r="F1378" s="6" t="s">
        <v>47</v>
      </c>
      <c r="G1378" s="6" t="s">
        <v>65</v>
      </c>
      <c r="H1378" s="6" t="s">
        <v>21</v>
      </c>
      <c r="I1378" s="8">
        <v>0.55000000000000004</v>
      </c>
      <c r="J1378" s="9">
        <v>5500</v>
      </c>
      <c r="K1378" s="10">
        <f t="shared" si="10"/>
        <v>3025.0000000000005</v>
      </c>
      <c r="L1378" s="10">
        <f t="shared" si="11"/>
        <v>1058.75</v>
      </c>
      <c r="M1378" s="11">
        <v>0.35</v>
      </c>
      <c r="P1378" s="12"/>
    </row>
    <row r="1379" spans="1:16" ht="15.75" customHeight="1">
      <c r="A1379" s="1"/>
      <c r="B1379" s="6" t="s">
        <v>14</v>
      </c>
      <c r="C1379" s="6">
        <v>1185732</v>
      </c>
      <c r="D1379" s="7">
        <v>44208</v>
      </c>
      <c r="E1379" s="6" t="s">
        <v>46</v>
      </c>
      <c r="F1379" s="6" t="s">
        <v>47</v>
      </c>
      <c r="G1379" s="6" t="s">
        <v>65</v>
      </c>
      <c r="H1379" s="6" t="s">
        <v>22</v>
      </c>
      <c r="I1379" s="8">
        <v>0.45</v>
      </c>
      <c r="J1379" s="9">
        <v>6500</v>
      </c>
      <c r="K1379" s="10">
        <f t="shared" si="10"/>
        <v>2925</v>
      </c>
      <c r="L1379" s="10">
        <f t="shared" si="11"/>
        <v>1462.5</v>
      </c>
      <c r="M1379" s="11">
        <v>0.5</v>
      </c>
      <c r="P1379" s="12"/>
    </row>
    <row r="1380" spans="1:16" ht="15.75" customHeight="1">
      <c r="A1380" s="1"/>
      <c r="B1380" s="6" t="s">
        <v>14</v>
      </c>
      <c r="C1380" s="6">
        <v>1185732</v>
      </c>
      <c r="D1380" s="7">
        <v>44237</v>
      </c>
      <c r="E1380" s="6" t="s">
        <v>46</v>
      </c>
      <c r="F1380" s="6" t="s">
        <v>47</v>
      </c>
      <c r="G1380" s="6" t="s">
        <v>65</v>
      </c>
      <c r="H1380" s="6" t="s">
        <v>17</v>
      </c>
      <c r="I1380" s="8">
        <v>0.45</v>
      </c>
      <c r="J1380" s="9">
        <v>9000</v>
      </c>
      <c r="K1380" s="10">
        <f t="shared" si="10"/>
        <v>4050</v>
      </c>
      <c r="L1380" s="10">
        <f t="shared" si="11"/>
        <v>1822.5</v>
      </c>
      <c r="M1380" s="11">
        <v>0.45</v>
      </c>
      <c r="P1380" s="12"/>
    </row>
    <row r="1381" spans="1:16" ht="15.75" customHeight="1">
      <c r="A1381" s="1"/>
      <c r="B1381" s="6" t="s">
        <v>14</v>
      </c>
      <c r="C1381" s="6">
        <v>1185732</v>
      </c>
      <c r="D1381" s="7">
        <v>44237</v>
      </c>
      <c r="E1381" s="6" t="s">
        <v>46</v>
      </c>
      <c r="F1381" s="6" t="s">
        <v>47</v>
      </c>
      <c r="G1381" s="6" t="s">
        <v>65</v>
      </c>
      <c r="H1381" s="6" t="s">
        <v>18</v>
      </c>
      <c r="I1381" s="8">
        <v>0.45</v>
      </c>
      <c r="J1381" s="9">
        <v>5500</v>
      </c>
      <c r="K1381" s="10">
        <f t="shared" si="10"/>
        <v>2475</v>
      </c>
      <c r="L1381" s="10">
        <f t="shared" si="11"/>
        <v>866.25</v>
      </c>
      <c r="M1381" s="11">
        <v>0.35</v>
      </c>
      <c r="P1381" s="12"/>
    </row>
    <row r="1382" spans="1:16" ht="15.75" customHeight="1">
      <c r="A1382" s="1"/>
      <c r="B1382" s="6" t="s">
        <v>14</v>
      </c>
      <c r="C1382" s="6">
        <v>1185732</v>
      </c>
      <c r="D1382" s="7">
        <v>44237</v>
      </c>
      <c r="E1382" s="6" t="s">
        <v>46</v>
      </c>
      <c r="F1382" s="6" t="s">
        <v>47</v>
      </c>
      <c r="G1382" s="6" t="s">
        <v>65</v>
      </c>
      <c r="H1382" s="6" t="s">
        <v>19</v>
      </c>
      <c r="I1382" s="8">
        <v>0.35000000000000003</v>
      </c>
      <c r="J1382" s="9">
        <v>6000</v>
      </c>
      <c r="K1382" s="10">
        <f t="shared" si="10"/>
        <v>2100</v>
      </c>
      <c r="L1382" s="10">
        <f t="shared" si="11"/>
        <v>525</v>
      </c>
      <c r="M1382" s="11">
        <v>0.25</v>
      </c>
      <c r="P1382" s="12"/>
    </row>
    <row r="1383" spans="1:16" ht="15.75" customHeight="1">
      <c r="A1383" s="1"/>
      <c r="B1383" s="6" t="s">
        <v>14</v>
      </c>
      <c r="C1383" s="6">
        <v>1185732</v>
      </c>
      <c r="D1383" s="7">
        <v>44237</v>
      </c>
      <c r="E1383" s="6" t="s">
        <v>46</v>
      </c>
      <c r="F1383" s="6" t="s">
        <v>47</v>
      </c>
      <c r="G1383" s="6" t="s">
        <v>65</v>
      </c>
      <c r="H1383" s="6" t="s">
        <v>20</v>
      </c>
      <c r="I1383" s="8">
        <v>0.39999999999999997</v>
      </c>
      <c r="J1383" s="9">
        <v>4750</v>
      </c>
      <c r="K1383" s="10">
        <f t="shared" si="10"/>
        <v>1899.9999999999998</v>
      </c>
      <c r="L1383" s="10">
        <f t="shared" si="11"/>
        <v>569.99999999999989</v>
      </c>
      <c r="M1383" s="11">
        <v>0.3</v>
      </c>
      <c r="P1383" s="12"/>
    </row>
    <row r="1384" spans="1:16" ht="15.75" customHeight="1">
      <c r="A1384" s="1"/>
      <c r="B1384" s="6" t="s">
        <v>14</v>
      </c>
      <c r="C1384" s="6">
        <v>1185732</v>
      </c>
      <c r="D1384" s="7">
        <v>44237</v>
      </c>
      <c r="E1384" s="6" t="s">
        <v>46</v>
      </c>
      <c r="F1384" s="6" t="s">
        <v>47</v>
      </c>
      <c r="G1384" s="6" t="s">
        <v>65</v>
      </c>
      <c r="H1384" s="6" t="s">
        <v>21</v>
      </c>
      <c r="I1384" s="8">
        <v>0.55000000000000004</v>
      </c>
      <c r="J1384" s="9">
        <v>5500</v>
      </c>
      <c r="K1384" s="10">
        <f t="shared" si="10"/>
        <v>3025.0000000000005</v>
      </c>
      <c r="L1384" s="10">
        <f t="shared" si="11"/>
        <v>1058.75</v>
      </c>
      <c r="M1384" s="11">
        <v>0.35</v>
      </c>
      <c r="P1384" s="12"/>
    </row>
    <row r="1385" spans="1:16" ht="15.75" customHeight="1">
      <c r="A1385" s="1"/>
      <c r="B1385" s="6" t="s">
        <v>14</v>
      </c>
      <c r="C1385" s="6">
        <v>1185732</v>
      </c>
      <c r="D1385" s="7">
        <v>44237</v>
      </c>
      <c r="E1385" s="6" t="s">
        <v>46</v>
      </c>
      <c r="F1385" s="6" t="s">
        <v>47</v>
      </c>
      <c r="G1385" s="6" t="s">
        <v>65</v>
      </c>
      <c r="H1385" s="6" t="s">
        <v>22</v>
      </c>
      <c r="I1385" s="8">
        <v>0.45</v>
      </c>
      <c r="J1385" s="9">
        <v>6500</v>
      </c>
      <c r="K1385" s="10">
        <f t="shared" si="10"/>
        <v>2925</v>
      </c>
      <c r="L1385" s="10">
        <f t="shared" si="11"/>
        <v>1462.5</v>
      </c>
      <c r="M1385" s="11">
        <v>0.5</v>
      </c>
      <c r="P1385" s="12"/>
    </row>
    <row r="1386" spans="1:16" ht="15.75" customHeight="1">
      <c r="A1386" s="1"/>
      <c r="B1386" s="6" t="s">
        <v>14</v>
      </c>
      <c r="C1386" s="6">
        <v>1185732</v>
      </c>
      <c r="D1386" s="7">
        <v>44263</v>
      </c>
      <c r="E1386" s="6" t="s">
        <v>46</v>
      </c>
      <c r="F1386" s="6" t="s">
        <v>47</v>
      </c>
      <c r="G1386" s="6" t="s">
        <v>65</v>
      </c>
      <c r="H1386" s="6" t="s">
        <v>17</v>
      </c>
      <c r="I1386" s="8">
        <v>0.45</v>
      </c>
      <c r="J1386" s="9">
        <v>8700</v>
      </c>
      <c r="K1386" s="10">
        <f t="shared" si="10"/>
        <v>3915</v>
      </c>
      <c r="L1386" s="10">
        <f t="shared" si="11"/>
        <v>1761.75</v>
      </c>
      <c r="M1386" s="11">
        <v>0.45</v>
      </c>
      <c r="P1386" s="12"/>
    </row>
    <row r="1387" spans="1:16" ht="15.75" customHeight="1">
      <c r="A1387" s="1"/>
      <c r="B1387" s="6" t="s">
        <v>14</v>
      </c>
      <c r="C1387" s="6">
        <v>1185732</v>
      </c>
      <c r="D1387" s="7">
        <v>44263</v>
      </c>
      <c r="E1387" s="6" t="s">
        <v>46</v>
      </c>
      <c r="F1387" s="6" t="s">
        <v>47</v>
      </c>
      <c r="G1387" s="6" t="s">
        <v>65</v>
      </c>
      <c r="H1387" s="6" t="s">
        <v>18</v>
      </c>
      <c r="I1387" s="8">
        <v>0.45</v>
      </c>
      <c r="J1387" s="9">
        <v>5500</v>
      </c>
      <c r="K1387" s="10">
        <f t="shared" si="10"/>
        <v>2475</v>
      </c>
      <c r="L1387" s="10">
        <f t="shared" si="11"/>
        <v>866.25</v>
      </c>
      <c r="M1387" s="11">
        <v>0.35</v>
      </c>
      <c r="P1387" s="12"/>
    </row>
    <row r="1388" spans="1:16" ht="15.75" customHeight="1">
      <c r="A1388" s="1"/>
      <c r="B1388" s="6" t="s">
        <v>14</v>
      </c>
      <c r="C1388" s="6">
        <v>1185732</v>
      </c>
      <c r="D1388" s="7">
        <v>44263</v>
      </c>
      <c r="E1388" s="6" t="s">
        <v>46</v>
      </c>
      <c r="F1388" s="6" t="s">
        <v>47</v>
      </c>
      <c r="G1388" s="6" t="s">
        <v>65</v>
      </c>
      <c r="H1388" s="6" t="s">
        <v>19</v>
      </c>
      <c r="I1388" s="8">
        <v>0.35000000000000003</v>
      </c>
      <c r="J1388" s="9">
        <v>5750</v>
      </c>
      <c r="K1388" s="10">
        <f t="shared" si="10"/>
        <v>2012.5000000000002</v>
      </c>
      <c r="L1388" s="10">
        <f t="shared" si="11"/>
        <v>503.12500000000006</v>
      </c>
      <c r="M1388" s="11">
        <v>0.25</v>
      </c>
      <c r="P1388" s="12"/>
    </row>
    <row r="1389" spans="1:16" ht="15.75" customHeight="1">
      <c r="A1389" s="1"/>
      <c r="B1389" s="6" t="s">
        <v>14</v>
      </c>
      <c r="C1389" s="6">
        <v>1185732</v>
      </c>
      <c r="D1389" s="7">
        <v>44263</v>
      </c>
      <c r="E1389" s="6" t="s">
        <v>46</v>
      </c>
      <c r="F1389" s="6" t="s">
        <v>47</v>
      </c>
      <c r="G1389" s="6" t="s">
        <v>65</v>
      </c>
      <c r="H1389" s="6" t="s">
        <v>20</v>
      </c>
      <c r="I1389" s="8">
        <v>0.39999999999999997</v>
      </c>
      <c r="J1389" s="9">
        <v>4250</v>
      </c>
      <c r="K1389" s="10">
        <f t="shared" si="10"/>
        <v>1699.9999999999998</v>
      </c>
      <c r="L1389" s="10">
        <f t="shared" si="11"/>
        <v>509.99999999999989</v>
      </c>
      <c r="M1389" s="11">
        <v>0.3</v>
      </c>
      <c r="P1389" s="12"/>
    </row>
    <row r="1390" spans="1:16" ht="15.75" customHeight="1">
      <c r="A1390" s="1"/>
      <c r="B1390" s="6" t="s">
        <v>14</v>
      </c>
      <c r="C1390" s="6">
        <v>1185732</v>
      </c>
      <c r="D1390" s="7">
        <v>44263</v>
      </c>
      <c r="E1390" s="6" t="s">
        <v>46</v>
      </c>
      <c r="F1390" s="6" t="s">
        <v>47</v>
      </c>
      <c r="G1390" s="6" t="s">
        <v>65</v>
      </c>
      <c r="H1390" s="6" t="s">
        <v>21</v>
      </c>
      <c r="I1390" s="8">
        <v>0.55000000000000004</v>
      </c>
      <c r="J1390" s="9">
        <v>4750</v>
      </c>
      <c r="K1390" s="10">
        <f t="shared" si="10"/>
        <v>2612.5</v>
      </c>
      <c r="L1390" s="10">
        <f t="shared" si="11"/>
        <v>914.37499999999989</v>
      </c>
      <c r="M1390" s="11">
        <v>0.35</v>
      </c>
      <c r="P1390" s="12"/>
    </row>
    <row r="1391" spans="1:16" ht="15.75" customHeight="1">
      <c r="A1391" s="1"/>
      <c r="B1391" s="6" t="s">
        <v>14</v>
      </c>
      <c r="C1391" s="6">
        <v>1185732</v>
      </c>
      <c r="D1391" s="7">
        <v>44263</v>
      </c>
      <c r="E1391" s="6" t="s">
        <v>46</v>
      </c>
      <c r="F1391" s="6" t="s">
        <v>47</v>
      </c>
      <c r="G1391" s="6" t="s">
        <v>65</v>
      </c>
      <c r="H1391" s="6" t="s">
        <v>22</v>
      </c>
      <c r="I1391" s="8">
        <v>0.45</v>
      </c>
      <c r="J1391" s="9">
        <v>5750</v>
      </c>
      <c r="K1391" s="10">
        <f t="shared" si="10"/>
        <v>2587.5</v>
      </c>
      <c r="L1391" s="10">
        <f t="shared" si="11"/>
        <v>1293.75</v>
      </c>
      <c r="M1391" s="11">
        <v>0.5</v>
      </c>
      <c r="P1391" s="12"/>
    </row>
    <row r="1392" spans="1:16" ht="15.75" customHeight="1">
      <c r="A1392" s="1"/>
      <c r="B1392" s="6" t="s">
        <v>14</v>
      </c>
      <c r="C1392" s="6">
        <v>1185732</v>
      </c>
      <c r="D1392" s="7">
        <v>44295</v>
      </c>
      <c r="E1392" s="6" t="s">
        <v>46</v>
      </c>
      <c r="F1392" s="6" t="s">
        <v>47</v>
      </c>
      <c r="G1392" s="6" t="s">
        <v>65</v>
      </c>
      <c r="H1392" s="6" t="s">
        <v>17</v>
      </c>
      <c r="I1392" s="8">
        <v>0.45</v>
      </c>
      <c r="J1392" s="9">
        <v>8250</v>
      </c>
      <c r="K1392" s="10">
        <f t="shared" si="10"/>
        <v>3712.5</v>
      </c>
      <c r="L1392" s="10">
        <f t="shared" si="11"/>
        <v>1670.625</v>
      </c>
      <c r="M1392" s="11">
        <v>0.45</v>
      </c>
      <c r="P1392" s="12"/>
    </row>
    <row r="1393" spans="1:16" ht="15.75" customHeight="1">
      <c r="A1393" s="1"/>
      <c r="B1393" s="6" t="s">
        <v>14</v>
      </c>
      <c r="C1393" s="6">
        <v>1185732</v>
      </c>
      <c r="D1393" s="7">
        <v>44295</v>
      </c>
      <c r="E1393" s="6" t="s">
        <v>46</v>
      </c>
      <c r="F1393" s="6" t="s">
        <v>47</v>
      </c>
      <c r="G1393" s="6" t="s">
        <v>65</v>
      </c>
      <c r="H1393" s="6" t="s">
        <v>18</v>
      </c>
      <c r="I1393" s="8">
        <v>0.45</v>
      </c>
      <c r="J1393" s="9">
        <v>5250</v>
      </c>
      <c r="K1393" s="10">
        <f t="shared" si="10"/>
        <v>2362.5</v>
      </c>
      <c r="L1393" s="10">
        <f t="shared" si="11"/>
        <v>826.875</v>
      </c>
      <c r="M1393" s="11">
        <v>0.35</v>
      </c>
      <c r="P1393" s="12"/>
    </row>
    <row r="1394" spans="1:16" ht="15.75" customHeight="1">
      <c r="A1394" s="1"/>
      <c r="B1394" s="6" t="s">
        <v>14</v>
      </c>
      <c r="C1394" s="6">
        <v>1185732</v>
      </c>
      <c r="D1394" s="7">
        <v>44295</v>
      </c>
      <c r="E1394" s="6" t="s">
        <v>46</v>
      </c>
      <c r="F1394" s="6" t="s">
        <v>47</v>
      </c>
      <c r="G1394" s="6" t="s">
        <v>65</v>
      </c>
      <c r="H1394" s="6" t="s">
        <v>19</v>
      </c>
      <c r="I1394" s="8">
        <v>0.35000000000000003</v>
      </c>
      <c r="J1394" s="9">
        <v>5250</v>
      </c>
      <c r="K1394" s="10">
        <f t="shared" si="10"/>
        <v>1837.5000000000002</v>
      </c>
      <c r="L1394" s="10">
        <f t="shared" si="11"/>
        <v>459.37500000000006</v>
      </c>
      <c r="M1394" s="11">
        <v>0.25</v>
      </c>
      <c r="P1394" s="12"/>
    </row>
    <row r="1395" spans="1:16" ht="15.75" customHeight="1">
      <c r="A1395" s="1"/>
      <c r="B1395" s="6" t="s">
        <v>14</v>
      </c>
      <c r="C1395" s="6">
        <v>1185732</v>
      </c>
      <c r="D1395" s="7">
        <v>44295</v>
      </c>
      <c r="E1395" s="6" t="s">
        <v>46</v>
      </c>
      <c r="F1395" s="6" t="s">
        <v>47</v>
      </c>
      <c r="G1395" s="6" t="s">
        <v>65</v>
      </c>
      <c r="H1395" s="6" t="s">
        <v>20</v>
      </c>
      <c r="I1395" s="8">
        <v>0.39999999999999997</v>
      </c>
      <c r="J1395" s="9">
        <v>4500</v>
      </c>
      <c r="K1395" s="10">
        <f t="shared" si="10"/>
        <v>1799.9999999999998</v>
      </c>
      <c r="L1395" s="10">
        <f t="shared" si="11"/>
        <v>539.99999999999989</v>
      </c>
      <c r="M1395" s="11">
        <v>0.3</v>
      </c>
      <c r="P1395" s="12"/>
    </row>
    <row r="1396" spans="1:16" ht="15.75" customHeight="1">
      <c r="A1396" s="1"/>
      <c r="B1396" s="6" t="s">
        <v>14</v>
      </c>
      <c r="C1396" s="6">
        <v>1185732</v>
      </c>
      <c r="D1396" s="7">
        <v>44295</v>
      </c>
      <c r="E1396" s="6" t="s">
        <v>46</v>
      </c>
      <c r="F1396" s="6" t="s">
        <v>47</v>
      </c>
      <c r="G1396" s="6" t="s">
        <v>65</v>
      </c>
      <c r="H1396" s="6" t="s">
        <v>21</v>
      </c>
      <c r="I1396" s="8">
        <v>0.55000000000000004</v>
      </c>
      <c r="J1396" s="9">
        <v>4750</v>
      </c>
      <c r="K1396" s="10">
        <f t="shared" si="10"/>
        <v>2612.5</v>
      </c>
      <c r="L1396" s="10">
        <f t="shared" si="11"/>
        <v>914.37499999999989</v>
      </c>
      <c r="M1396" s="11">
        <v>0.35</v>
      </c>
      <c r="P1396" s="12"/>
    </row>
    <row r="1397" spans="1:16" ht="15.75" customHeight="1">
      <c r="A1397" s="1"/>
      <c r="B1397" s="6" t="s">
        <v>14</v>
      </c>
      <c r="C1397" s="6">
        <v>1185732</v>
      </c>
      <c r="D1397" s="7">
        <v>44295</v>
      </c>
      <c r="E1397" s="6" t="s">
        <v>46</v>
      </c>
      <c r="F1397" s="6" t="s">
        <v>47</v>
      </c>
      <c r="G1397" s="6" t="s">
        <v>65</v>
      </c>
      <c r="H1397" s="6" t="s">
        <v>22</v>
      </c>
      <c r="I1397" s="8">
        <v>0.45</v>
      </c>
      <c r="J1397" s="9">
        <v>6000</v>
      </c>
      <c r="K1397" s="10">
        <f t="shared" si="10"/>
        <v>2700</v>
      </c>
      <c r="L1397" s="10">
        <f t="shared" si="11"/>
        <v>1350</v>
      </c>
      <c r="M1397" s="11">
        <v>0.5</v>
      </c>
      <c r="P1397" s="12"/>
    </row>
    <row r="1398" spans="1:16" ht="15.75" customHeight="1">
      <c r="A1398" s="1"/>
      <c r="B1398" s="6" t="s">
        <v>14</v>
      </c>
      <c r="C1398" s="6">
        <v>1185732</v>
      </c>
      <c r="D1398" s="7">
        <v>44324</v>
      </c>
      <c r="E1398" s="6" t="s">
        <v>46</v>
      </c>
      <c r="F1398" s="6" t="s">
        <v>47</v>
      </c>
      <c r="G1398" s="6" t="s">
        <v>65</v>
      </c>
      <c r="H1398" s="6" t="s">
        <v>17</v>
      </c>
      <c r="I1398" s="8">
        <v>0.55000000000000004</v>
      </c>
      <c r="J1398" s="9">
        <v>8700</v>
      </c>
      <c r="K1398" s="10">
        <f t="shared" si="10"/>
        <v>4785</v>
      </c>
      <c r="L1398" s="10">
        <f t="shared" si="11"/>
        <v>2153.25</v>
      </c>
      <c r="M1398" s="11">
        <v>0.45</v>
      </c>
      <c r="P1398" s="12"/>
    </row>
    <row r="1399" spans="1:16" ht="15.75" customHeight="1">
      <c r="A1399" s="1"/>
      <c r="B1399" s="6" t="s">
        <v>14</v>
      </c>
      <c r="C1399" s="6">
        <v>1185732</v>
      </c>
      <c r="D1399" s="7">
        <v>44324</v>
      </c>
      <c r="E1399" s="6" t="s">
        <v>46</v>
      </c>
      <c r="F1399" s="6" t="s">
        <v>47</v>
      </c>
      <c r="G1399" s="6" t="s">
        <v>65</v>
      </c>
      <c r="H1399" s="6" t="s">
        <v>18</v>
      </c>
      <c r="I1399" s="8">
        <v>0.55000000000000004</v>
      </c>
      <c r="J1399" s="9">
        <v>5750</v>
      </c>
      <c r="K1399" s="10">
        <f t="shared" si="10"/>
        <v>3162.5000000000005</v>
      </c>
      <c r="L1399" s="10">
        <f t="shared" si="11"/>
        <v>1106.875</v>
      </c>
      <c r="M1399" s="11">
        <v>0.35</v>
      </c>
      <c r="P1399" s="12"/>
    </row>
    <row r="1400" spans="1:16" ht="15.75" customHeight="1">
      <c r="A1400" s="1"/>
      <c r="B1400" s="6" t="s">
        <v>14</v>
      </c>
      <c r="C1400" s="6">
        <v>1185732</v>
      </c>
      <c r="D1400" s="7">
        <v>44324</v>
      </c>
      <c r="E1400" s="6" t="s">
        <v>46</v>
      </c>
      <c r="F1400" s="6" t="s">
        <v>47</v>
      </c>
      <c r="G1400" s="6" t="s">
        <v>65</v>
      </c>
      <c r="H1400" s="6" t="s">
        <v>19</v>
      </c>
      <c r="I1400" s="8">
        <v>0.5</v>
      </c>
      <c r="J1400" s="9">
        <v>5500</v>
      </c>
      <c r="K1400" s="10">
        <f t="shared" si="10"/>
        <v>2750</v>
      </c>
      <c r="L1400" s="10">
        <f t="shared" si="11"/>
        <v>687.5</v>
      </c>
      <c r="M1400" s="11">
        <v>0.25</v>
      </c>
      <c r="P1400" s="12"/>
    </row>
    <row r="1401" spans="1:16" ht="15.75" customHeight="1">
      <c r="A1401" s="1"/>
      <c r="B1401" s="6" t="s">
        <v>14</v>
      </c>
      <c r="C1401" s="6">
        <v>1185732</v>
      </c>
      <c r="D1401" s="7">
        <v>44324</v>
      </c>
      <c r="E1401" s="6" t="s">
        <v>46</v>
      </c>
      <c r="F1401" s="6" t="s">
        <v>47</v>
      </c>
      <c r="G1401" s="6" t="s">
        <v>65</v>
      </c>
      <c r="H1401" s="6" t="s">
        <v>20</v>
      </c>
      <c r="I1401" s="8">
        <v>0.5</v>
      </c>
      <c r="J1401" s="9">
        <v>5000</v>
      </c>
      <c r="K1401" s="10">
        <f t="shared" si="10"/>
        <v>2500</v>
      </c>
      <c r="L1401" s="10">
        <f t="shared" si="11"/>
        <v>750</v>
      </c>
      <c r="M1401" s="11">
        <v>0.3</v>
      </c>
      <c r="P1401" s="12"/>
    </row>
    <row r="1402" spans="1:16" ht="15.75" customHeight="1">
      <c r="A1402" s="1"/>
      <c r="B1402" s="6" t="s">
        <v>14</v>
      </c>
      <c r="C1402" s="6">
        <v>1185732</v>
      </c>
      <c r="D1402" s="7">
        <v>44324</v>
      </c>
      <c r="E1402" s="6" t="s">
        <v>46</v>
      </c>
      <c r="F1402" s="6" t="s">
        <v>47</v>
      </c>
      <c r="G1402" s="6" t="s">
        <v>65</v>
      </c>
      <c r="H1402" s="6" t="s">
        <v>21</v>
      </c>
      <c r="I1402" s="8">
        <v>0.6</v>
      </c>
      <c r="J1402" s="9">
        <v>5250</v>
      </c>
      <c r="K1402" s="10">
        <f t="shared" si="10"/>
        <v>3150</v>
      </c>
      <c r="L1402" s="10">
        <f t="shared" si="11"/>
        <v>1102.5</v>
      </c>
      <c r="M1402" s="11">
        <v>0.35</v>
      </c>
      <c r="P1402" s="12"/>
    </row>
    <row r="1403" spans="1:16" ht="15.75" customHeight="1">
      <c r="A1403" s="1"/>
      <c r="B1403" s="6" t="s">
        <v>14</v>
      </c>
      <c r="C1403" s="6">
        <v>1185732</v>
      </c>
      <c r="D1403" s="7">
        <v>44324</v>
      </c>
      <c r="E1403" s="6" t="s">
        <v>46</v>
      </c>
      <c r="F1403" s="6" t="s">
        <v>47</v>
      </c>
      <c r="G1403" s="6" t="s">
        <v>65</v>
      </c>
      <c r="H1403" s="6" t="s">
        <v>22</v>
      </c>
      <c r="I1403" s="8">
        <v>0.65</v>
      </c>
      <c r="J1403" s="9">
        <v>6250</v>
      </c>
      <c r="K1403" s="10">
        <f t="shared" si="10"/>
        <v>4062.5</v>
      </c>
      <c r="L1403" s="10">
        <f t="shared" si="11"/>
        <v>2031.25</v>
      </c>
      <c r="M1403" s="11">
        <v>0.5</v>
      </c>
      <c r="P1403" s="12"/>
    </row>
    <row r="1404" spans="1:16" ht="15.75" customHeight="1">
      <c r="A1404" s="1"/>
      <c r="B1404" s="6" t="s">
        <v>14</v>
      </c>
      <c r="C1404" s="6">
        <v>1185732</v>
      </c>
      <c r="D1404" s="7">
        <v>44357</v>
      </c>
      <c r="E1404" s="6" t="s">
        <v>46</v>
      </c>
      <c r="F1404" s="6" t="s">
        <v>47</v>
      </c>
      <c r="G1404" s="6" t="s">
        <v>65</v>
      </c>
      <c r="H1404" s="6" t="s">
        <v>17</v>
      </c>
      <c r="I1404" s="8">
        <v>0.6</v>
      </c>
      <c r="J1404" s="9">
        <v>8750</v>
      </c>
      <c r="K1404" s="10">
        <f t="shared" si="10"/>
        <v>5250</v>
      </c>
      <c r="L1404" s="10">
        <f t="shared" si="11"/>
        <v>2362.5</v>
      </c>
      <c r="M1404" s="11">
        <v>0.45</v>
      </c>
      <c r="P1404" s="12"/>
    </row>
    <row r="1405" spans="1:16" ht="15.75" customHeight="1">
      <c r="A1405" s="1"/>
      <c r="B1405" s="6" t="s">
        <v>14</v>
      </c>
      <c r="C1405" s="6">
        <v>1185732</v>
      </c>
      <c r="D1405" s="7">
        <v>44357</v>
      </c>
      <c r="E1405" s="6" t="s">
        <v>46</v>
      </c>
      <c r="F1405" s="6" t="s">
        <v>47</v>
      </c>
      <c r="G1405" s="6" t="s">
        <v>65</v>
      </c>
      <c r="H1405" s="6" t="s">
        <v>18</v>
      </c>
      <c r="I1405" s="8">
        <v>0.55000000000000004</v>
      </c>
      <c r="J1405" s="9">
        <v>6250</v>
      </c>
      <c r="K1405" s="10">
        <f t="shared" si="10"/>
        <v>3437.5000000000005</v>
      </c>
      <c r="L1405" s="10">
        <f t="shared" si="11"/>
        <v>1203.125</v>
      </c>
      <c r="M1405" s="11">
        <v>0.35</v>
      </c>
      <c r="P1405" s="12"/>
    </row>
    <row r="1406" spans="1:16" ht="15.75" customHeight="1">
      <c r="A1406" s="1"/>
      <c r="B1406" s="6" t="s">
        <v>14</v>
      </c>
      <c r="C1406" s="6">
        <v>1185732</v>
      </c>
      <c r="D1406" s="7">
        <v>44357</v>
      </c>
      <c r="E1406" s="6" t="s">
        <v>46</v>
      </c>
      <c r="F1406" s="6" t="s">
        <v>47</v>
      </c>
      <c r="G1406" s="6" t="s">
        <v>65</v>
      </c>
      <c r="H1406" s="6" t="s">
        <v>19</v>
      </c>
      <c r="I1406" s="8">
        <v>0.5</v>
      </c>
      <c r="J1406" s="9">
        <v>6000</v>
      </c>
      <c r="K1406" s="10">
        <f t="shared" si="10"/>
        <v>3000</v>
      </c>
      <c r="L1406" s="10">
        <f t="shared" si="11"/>
        <v>750</v>
      </c>
      <c r="M1406" s="11">
        <v>0.25</v>
      </c>
      <c r="P1406" s="12"/>
    </row>
    <row r="1407" spans="1:16" ht="15.75" customHeight="1">
      <c r="A1407" s="1"/>
      <c r="B1407" s="6" t="s">
        <v>14</v>
      </c>
      <c r="C1407" s="6">
        <v>1185732</v>
      </c>
      <c r="D1407" s="7">
        <v>44357</v>
      </c>
      <c r="E1407" s="6" t="s">
        <v>46</v>
      </c>
      <c r="F1407" s="6" t="s">
        <v>47</v>
      </c>
      <c r="G1407" s="6" t="s">
        <v>65</v>
      </c>
      <c r="H1407" s="6" t="s">
        <v>20</v>
      </c>
      <c r="I1407" s="8">
        <v>0.5</v>
      </c>
      <c r="J1407" s="9">
        <v>5750</v>
      </c>
      <c r="K1407" s="10">
        <f t="shared" si="10"/>
        <v>2875</v>
      </c>
      <c r="L1407" s="10">
        <f t="shared" si="11"/>
        <v>862.5</v>
      </c>
      <c r="M1407" s="11">
        <v>0.3</v>
      </c>
      <c r="P1407" s="12"/>
    </row>
    <row r="1408" spans="1:16" ht="15.75" customHeight="1">
      <c r="A1408" s="1"/>
      <c r="B1408" s="6" t="s">
        <v>14</v>
      </c>
      <c r="C1408" s="6">
        <v>1185732</v>
      </c>
      <c r="D1408" s="7">
        <v>44357</v>
      </c>
      <c r="E1408" s="6" t="s">
        <v>46</v>
      </c>
      <c r="F1408" s="6" t="s">
        <v>47</v>
      </c>
      <c r="G1408" s="6" t="s">
        <v>65</v>
      </c>
      <c r="H1408" s="6" t="s">
        <v>21</v>
      </c>
      <c r="I1408" s="8">
        <v>0.65</v>
      </c>
      <c r="J1408" s="9">
        <v>5750</v>
      </c>
      <c r="K1408" s="10">
        <f t="shared" si="10"/>
        <v>3737.5</v>
      </c>
      <c r="L1408" s="10">
        <f t="shared" si="11"/>
        <v>1308.125</v>
      </c>
      <c r="M1408" s="11">
        <v>0.35</v>
      </c>
      <c r="P1408" s="12"/>
    </row>
    <row r="1409" spans="1:16" ht="15.75" customHeight="1">
      <c r="A1409" s="1"/>
      <c r="B1409" s="6" t="s">
        <v>14</v>
      </c>
      <c r="C1409" s="6">
        <v>1185732</v>
      </c>
      <c r="D1409" s="7">
        <v>44357</v>
      </c>
      <c r="E1409" s="6" t="s">
        <v>46</v>
      </c>
      <c r="F1409" s="6" t="s">
        <v>47</v>
      </c>
      <c r="G1409" s="6" t="s">
        <v>65</v>
      </c>
      <c r="H1409" s="6" t="s">
        <v>22</v>
      </c>
      <c r="I1409" s="8">
        <v>0.70000000000000007</v>
      </c>
      <c r="J1409" s="9">
        <v>7250</v>
      </c>
      <c r="K1409" s="10">
        <f t="shared" si="10"/>
        <v>5075.0000000000009</v>
      </c>
      <c r="L1409" s="10">
        <f t="shared" si="11"/>
        <v>2537.5000000000005</v>
      </c>
      <c r="M1409" s="11">
        <v>0.5</v>
      </c>
      <c r="P1409" s="12"/>
    </row>
    <row r="1410" spans="1:16" ht="15.75" customHeight="1">
      <c r="A1410" s="1"/>
      <c r="B1410" s="6" t="s">
        <v>14</v>
      </c>
      <c r="C1410" s="6">
        <v>1185732</v>
      </c>
      <c r="D1410" s="7">
        <v>44385</v>
      </c>
      <c r="E1410" s="6" t="s">
        <v>46</v>
      </c>
      <c r="F1410" s="6" t="s">
        <v>47</v>
      </c>
      <c r="G1410" s="6" t="s">
        <v>65</v>
      </c>
      <c r="H1410" s="6" t="s">
        <v>17</v>
      </c>
      <c r="I1410" s="8">
        <v>0.65</v>
      </c>
      <c r="J1410" s="9">
        <v>9500</v>
      </c>
      <c r="K1410" s="10">
        <f t="shared" si="10"/>
        <v>6175</v>
      </c>
      <c r="L1410" s="10">
        <f t="shared" si="11"/>
        <v>2778.75</v>
      </c>
      <c r="M1410" s="11">
        <v>0.45</v>
      </c>
      <c r="P1410" s="12"/>
    </row>
    <row r="1411" spans="1:16" ht="15.75" customHeight="1">
      <c r="A1411" s="1"/>
      <c r="B1411" s="6" t="s">
        <v>14</v>
      </c>
      <c r="C1411" s="6">
        <v>1185732</v>
      </c>
      <c r="D1411" s="7">
        <v>44385</v>
      </c>
      <c r="E1411" s="6" t="s">
        <v>46</v>
      </c>
      <c r="F1411" s="6" t="s">
        <v>47</v>
      </c>
      <c r="G1411" s="6" t="s">
        <v>65</v>
      </c>
      <c r="H1411" s="6" t="s">
        <v>18</v>
      </c>
      <c r="I1411" s="8">
        <v>0.60000000000000009</v>
      </c>
      <c r="J1411" s="9">
        <v>7000</v>
      </c>
      <c r="K1411" s="10">
        <f t="shared" si="10"/>
        <v>4200.0000000000009</v>
      </c>
      <c r="L1411" s="10">
        <f t="shared" si="11"/>
        <v>1470.0000000000002</v>
      </c>
      <c r="M1411" s="11">
        <v>0.35</v>
      </c>
      <c r="P1411" s="12"/>
    </row>
    <row r="1412" spans="1:16" ht="15.75" customHeight="1">
      <c r="A1412" s="1"/>
      <c r="B1412" s="6" t="s">
        <v>14</v>
      </c>
      <c r="C1412" s="6">
        <v>1185732</v>
      </c>
      <c r="D1412" s="7">
        <v>44385</v>
      </c>
      <c r="E1412" s="6" t="s">
        <v>46</v>
      </c>
      <c r="F1412" s="6" t="s">
        <v>47</v>
      </c>
      <c r="G1412" s="6" t="s">
        <v>65</v>
      </c>
      <c r="H1412" s="6" t="s">
        <v>19</v>
      </c>
      <c r="I1412" s="8">
        <v>0.55000000000000004</v>
      </c>
      <c r="J1412" s="9">
        <v>6250</v>
      </c>
      <c r="K1412" s="10">
        <f t="shared" si="10"/>
        <v>3437.5000000000005</v>
      </c>
      <c r="L1412" s="10">
        <f t="shared" si="11"/>
        <v>859.37500000000011</v>
      </c>
      <c r="M1412" s="11">
        <v>0.25</v>
      </c>
      <c r="P1412" s="12"/>
    </row>
    <row r="1413" spans="1:16" ht="15.75" customHeight="1">
      <c r="A1413" s="1"/>
      <c r="B1413" s="6" t="s">
        <v>14</v>
      </c>
      <c r="C1413" s="6">
        <v>1185732</v>
      </c>
      <c r="D1413" s="7">
        <v>44385</v>
      </c>
      <c r="E1413" s="6" t="s">
        <v>46</v>
      </c>
      <c r="F1413" s="6" t="s">
        <v>47</v>
      </c>
      <c r="G1413" s="6" t="s">
        <v>65</v>
      </c>
      <c r="H1413" s="6" t="s">
        <v>20</v>
      </c>
      <c r="I1413" s="8">
        <v>0.55000000000000004</v>
      </c>
      <c r="J1413" s="9">
        <v>5750</v>
      </c>
      <c r="K1413" s="10">
        <f t="shared" si="10"/>
        <v>3162.5000000000005</v>
      </c>
      <c r="L1413" s="10">
        <f t="shared" si="11"/>
        <v>948.75000000000011</v>
      </c>
      <c r="M1413" s="11">
        <v>0.3</v>
      </c>
      <c r="P1413" s="12"/>
    </row>
    <row r="1414" spans="1:16" ht="15.75" customHeight="1">
      <c r="A1414" s="1"/>
      <c r="B1414" s="6" t="s">
        <v>14</v>
      </c>
      <c r="C1414" s="6">
        <v>1185732</v>
      </c>
      <c r="D1414" s="7">
        <v>44385</v>
      </c>
      <c r="E1414" s="6" t="s">
        <v>46</v>
      </c>
      <c r="F1414" s="6" t="s">
        <v>47</v>
      </c>
      <c r="G1414" s="6" t="s">
        <v>65</v>
      </c>
      <c r="H1414" s="6" t="s">
        <v>21</v>
      </c>
      <c r="I1414" s="8">
        <v>0.65</v>
      </c>
      <c r="J1414" s="9">
        <v>6000</v>
      </c>
      <c r="K1414" s="10">
        <f t="shared" si="10"/>
        <v>3900</v>
      </c>
      <c r="L1414" s="10">
        <f t="shared" si="11"/>
        <v>1365</v>
      </c>
      <c r="M1414" s="11">
        <v>0.35</v>
      </c>
      <c r="P1414" s="12"/>
    </row>
    <row r="1415" spans="1:16" ht="15.75" customHeight="1">
      <c r="A1415" s="1"/>
      <c r="B1415" s="6" t="s">
        <v>14</v>
      </c>
      <c r="C1415" s="6">
        <v>1185732</v>
      </c>
      <c r="D1415" s="7">
        <v>44385</v>
      </c>
      <c r="E1415" s="6" t="s">
        <v>46</v>
      </c>
      <c r="F1415" s="6" t="s">
        <v>47</v>
      </c>
      <c r="G1415" s="6" t="s">
        <v>65</v>
      </c>
      <c r="H1415" s="6" t="s">
        <v>22</v>
      </c>
      <c r="I1415" s="8">
        <v>0.70000000000000007</v>
      </c>
      <c r="J1415" s="9">
        <v>7750</v>
      </c>
      <c r="K1415" s="10">
        <f t="shared" si="10"/>
        <v>5425.0000000000009</v>
      </c>
      <c r="L1415" s="10">
        <f t="shared" si="11"/>
        <v>2712.5000000000005</v>
      </c>
      <c r="M1415" s="11">
        <v>0.5</v>
      </c>
      <c r="P1415" s="12"/>
    </row>
    <row r="1416" spans="1:16" ht="15.75" customHeight="1">
      <c r="A1416" s="1"/>
      <c r="B1416" s="6" t="s">
        <v>14</v>
      </c>
      <c r="C1416" s="6">
        <v>1185732</v>
      </c>
      <c r="D1416" s="7">
        <v>44417</v>
      </c>
      <c r="E1416" s="6" t="s">
        <v>46</v>
      </c>
      <c r="F1416" s="6" t="s">
        <v>47</v>
      </c>
      <c r="G1416" s="6" t="s">
        <v>65</v>
      </c>
      <c r="H1416" s="6" t="s">
        <v>17</v>
      </c>
      <c r="I1416" s="8">
        <v>0.65</v>
      </c>
      <c r="J1416" s="9">
        <v>9250</v>
      </c>
      <c r="K1416" s="10">
        <f t="shared" si="10"/>
        <v>6012.5</v>
      </c>
      <c r="L1416" s="10">
        <f t="shared" si="11"/>
        <v>2705.625</v>
      </c>
      <c r="M1416" s="11">
        <v>0.45</v>
      </c>
      <c r="P1416" s="12"/>
    </row>
    <row r="1417" spans="1:16" ht="15.75" customHeight="1">
      <c r="A1417" s="1"/>
      <c r="B1417" s="6" t="s">
        <v>14</v>
      </c>
      <c r="C1417" s="6">
        <v>1185732</v>
      </c>
      <c r="D1417" s="7">
        <v>44417</v>
      </c>
      <c r="E1417" s="6" t="s">
        <v>46</v>
      </c>
      <c r="F1417" s="6" t="s">
        <v>47</v>
      </c>
      <c r="G1417" s="6" t="s">
        <v>65</v>
      </c>
      <c r="H1417" s="6" t="s">
        <v>18</v>
      </c>
      <c r="I1417" s="8">
        <v>0.60000000000000009</v>
      </c>
      <c r="J1417" s="9">
        <v>7000</v>
      </c>
      <c r="K1417" s="10">
        <f t="shared" si="10"/>
        <v>4200.0000000000009</v>
      </c>
      <c r="L1417" s="10">
        <f t="shared" si="11"/>
        <v>1470.0000000000002</v>
      </c>
      <c r="M1417" s="11">
        <v>0.35</v>
      </c>
      <c r="P1417" s="12"/>
    </row>
    <row r="1418" spans="1:16" ht="15.75" customHeight="1">
      <c r="A1418" s="1"/>
      <c r="B1418" s="6" t="s">
        <v>14</v>
      </c>
      <c r="C1418" s="6">
        <v>1185732</v>
      </c>
      <c r="D1418" s="7">
        <v>44417</v>
      </c>
      <c r="E1418" s="6" t="s">
        <v>46</v>
      </c>
      <c r="F1418" s="6" t="s">
        <v>47</v>
      </c>
      <c r="G1418" s="6" t="s">
        <v>65</v>
      </c>
      <c r="H1418" s="6" t="s">
        <v>19</v>
      </c>
      <c r="I1418" s="8">
        <v>0.55000000000000004</v>
      </c>
      <c r="J1418" s="9">
        <v>6250</v>
      </c>
      <c r="K1418" s="10">
        <f t="shared" si="10"/>
        <v>3437.5000000000005</v>
      </c>
      <c r="L1418" s="10">
        <f t="shared" si="11"/>
        <v>859.37500000000011</v>
      </c>
      <c r="M1418" s="11">
        <v>0.25</v>
      </c>
      <c r="P1418" s="12"/>
    </row>
    <row r="1419" spans="1:16" ht="15.75" customHeight="1">
      <c r="A1419" s="1"/>
      <c r="B1419" s="6" t="s">
        <v>14</v>
      </c>
      <c r="C1419" s="6">
        <v>1185732</v>
      </c>
      <c r="D1419" s="7">
        <v>44417</v>
      </c>
      <c r="E1419" s="6" t="s">
        <v>46</v>
      </c>
      <c r="F1419" s="6" t="s">
        <v>47</v>
      </c>
      <c r="G1419" s="6" t="s">
        <v>65</v>
      </c>
      <c r="H1419" s="6" t="s">
        <v>20</v>
      </c>
      <c r="I1419" s="8">
        <v>0.45</v>
      </c>
      <c r="J1419" s="9">
        <v>5750</v>
      </c>
      <c r="K1419" s="10">
        <f t="shared" si="10"/>
        <v>2587.5</v>
      </c>
      <c r="L1419" s="10">
        <f t="shared" si="11"/>
        <v>776.25</v>
      </c>
      <c r="M1419" s="11">
        <v>0.3</v>
      </c>
      <c r="P1419" s="12"/>
    </row>
    <row r="1420" spans="1:16" ht="15.75" customHeight="1">
      <c r="A1420" s="1"/>
      <c r="B1420" s="6" t="s">
        <v>14</v>
      </c>
      <c r="C1420" s="6">
        <v>1185732</v>
      </c>
      <c r="D1420" s="7">
        <v>44417</v>
      </c>
      <c r="E1420" s="6" t="s">
        <v>46</v>
      </c>
      <c r="F1420" s="6" t="s">
        <v>47</v>
      </c>
      <c r="G1420" s="6" t="s">
        <v>65</v>
      </c>
      <c r="H1420" s="6" t="s">
        <v>21</v>
      </c>
      <c r="I1420" s="8">
        <v>0.55000000000000004</v>
      </c>
      <c r="J1420" s="9">
        <v>5500</v>
      </c>
      <c r="K1420" s="10">
        <f t="shared" si="10"/>
        <v>3025.0000000000005</v>
      </c>
      <c r="L1420" s="10">
        <f t="shared" si="11"/>
        <v>1058.75</v>
      </c>
      <c r="M1420" s="11">
        <v>0.35</v>
      </c>
      <c r="P1420" s="12"/>
    </row>
    <row r="1421" spans="1:16" ht="15.75" customHeight="1">
      <c r="A1421" s="1"/>
      <c r="B1421" s="6" t="s">
        <v>14</v>
      </c>
      <c r="C1421" s="6">
        <v>1185732</v>
      </c>
      <c r="D1421" s="7">
        <v>44417</v>
      </c>
      <c r="E1421" s="6" t="s">
        <v>46</v>
      </c>
      <c r="F1421" s="6" t="s">
        <v>47</v>
      </c>
      <c r="G1421" s="6" t="s">
        <v>65</v>
      </c>
      <c r="H1421" s="6" t="s">
        <v>22</v>
      </c>
      <c r="I1421" s="8">
        <v>0.60000000000000009</v>
      </c>
      <c r="J1421" s="9">
        <v>7250</v>
      </c>
      <c r="K1421" s="10">
        <f t="shared" si="10"/>
        <v>4350.0000000000009</v>
      </c>
      <c r="L1421" s="10">
        <f t="shared" si="11"/>
        <v>2175.0000000000005</v>
      </c>
      <c r="M1421" s="11">
        <v>0.5</v>
      </c>
      <c r="P1421" s="12"/>
    </row>
    <row r="1422" spans="1:16" ht="15.75" customHeight="1">
      <c r="A1422" s="1"/>
      <c r="B1422" s="6" t="s">
        <v>14</v>
      </c>
      <c r="C1422" s="6">
        <v>1185732</v>
      </c>
      <c r="D1422" s="7">
        <v>44447</v>
      </c>
      <c r="E1422" s="6" t="s">
        <v>46</v>
      </c>
      <c r="F1422" s="6" t="s">
        <v>47</v>
      </c>
      <c r="G1422" s="6" t="s">
        <v>65</v>
      </c>
      <c r="H1422" s="6" t="s">
        <v>17</v>
      </c>
      <c r="I1422" s="8">
        <v>0.55000000000000004</v>
      </c>
      <c r="J1422" s="9">
        <v>8500</v>
      </c>
      <c r="K1422" s="10">
        <f t="shared" si="10"/>
        <v>4675</v>
      </c>
      <c r="L1422" s="10">
        <f t="shared" si="11"/>
        <v>2103.75</v>
      </c>
      <c r="M1422" s="11">
        <v>0.45</v>
      </c>
      <c r="P1422" s="12"/>
    </row>
    <row r="1423" spans="1:16" ht="15.75" customHeight="1">
      <c r="A1423" s="1"/>
      <c r="B1423" s="6" t="s">
        <v>14</v>
      </c>
      <c r="C1423" s="6">
        <v>1185732</v>
      </c>
      <c r="D1423" s="7">
        <v>44447</v>
      </c>
      <c r="E1423" s="6" t="s">
        <v>46</v>
      </c>
      <c r="F1423" s="6" t="s">
        <v>47</v>
      </c>
      <c r="G1423" s="6" t="s">
        <v>65</v>
      </c>
      <c r="H1423" s="6" t="s">
        <v>18</v>
      </c>
      <c r="I1423" s="8">
        <v>0.50000000000000011</v>
      </c>
      <c r="J1423" s="9">
        <v>6500</v>
      </c>
      <c r="K1423" s="10">
        <f t="shared" si="10"/>
        <v>3250.0000000000009</v>
      </c>
      <c r="L1423" s="10">
        <f t="shared" si="11"/>
        <v>1137.5000000000002</v>
      </c>
      <c r="M1423" s="11">
        <v>0.35</v>
      </c>
      <c r="P1423" s="12"/>
    </row>
    <row r="1424" spans="1:16" ht="15.75" customHeight="1">
      <c r="A1424" s="1"/>
      <c r="B1424" s="6" t="s">
        <v>14</v>
      </c>
      <c r="C1424" s="6">
        <v>1185732</v>
      </c>
      <c r="D1424" s="7">
        <v>44447</v>
      </c>
      <c r="E1424" s="6" t="s">
        <v>46</v>
      </c>
      <c r="F1424" s="6" t="s">
        <v>47</v>
      </c>
      <c r="G1424" s="6" t="s">
        <v>65</v>
      </c>
      <c r="H1424" s="6" t="s">
        <v>19</v>
      </c>
      <c r="I1424" s="8">
        <v>0.45</v>
      </c>
      <c r="J1424" s="9">
        <v>5500</v>
      </c>
      <c r="K1424" s="10">
        <f t="shared" si="10"/>
        <v>2475</v>
      </c>
      <c r="L1424" s="10">
        <f t="shared" si="11"/>
        <v>618.75</v>
      </c>
      <c r="M1424" s="11">
        <v>0.25</v>
      </c>
      <c r="P1424" s="12"/>
    </row>
    <row r="1425" spans="1:16" ht="15.75" customHeight="1">
      <c r="A1425" s="1"/>
      <c r="B1425" s="6" t="s">
        <v>14</v>
      </c>
      <c r="C1425" s="6">
        <v>1185732</v>
      </c>
      <c r="D1425" s="7">
        <v>44447</v>
      </c>
      <c r="E1425" s="6" t="s">
        <v>46</v>
      </c>
      <c r="F1425" s="6" t="s">
        <v>47</v>
      </c>
      <c r="G1425" s="6" t="s">
        <v>65</v>
      </c>
      <c r="H1425" s="6" t="s">
        <v>20</v>
      </c>
      <c r="I1425" s="8">
        <v>0.45</v>
      </c>
      <c r="J1425" s="9">
        <v>5250</v>
      </c>
      <c r="K1425" s="10">
        <f t="shared" si="10"/>
        <v>2362.5</v>
      </c>
      <c r="L1425" s="10">
        <f t="shared" si="11"/>
        <v>708.75</v>
      </c>
      <c r="M1425" s="11">
        <v>0.3</v>
      </c>
      <c r="P1425" s="12"/>
    </row>
    <row r="1426" spans="1:16" ht="15.75" customHeight="1">
      <c r="A1426" s="1"/>
      <c r="B1426" s="6" t="s">
        <v>14</v>
      </c>
      <c r="C1426" s="6">
        <v>1185732</v>
      </c>
      <c r="D1426" s="7">
        <v>44447</v>
      </c>
      <c r="E1426" s="6" t="s">
        <v>46</v>
      </c>
      <c r="F1426" s="6" t="s">
        <v>47</v>
      </c>
      <c r="G1426" s="6" t="s">
        <v>65</v>
      </c>
      <c r="H1426" s="6" t="s">
        <v>21</v>
      </c>
      <c r="I1426" s="8">
        <v>0.55000000000000004</v>
      </c>
      <c r="J1426" s="9">
        <v>5250</v>
      </c>
      <c r="K1426" s="10">
        <f t="shared" si="10"/>
        <v>2887.5000000000005</v>
      </c>
      <c r="L1426" s="10">
        <f t="shared" si="11"/>
        <v>1010.6250000000001</v>
      </c>
      <c r="M1426" s="11">
        <v>0.35</v>
      </c>
      <c r="P1426" s="12"/>
    </row>
    <row r="1427" spans="1:16" ht="15.75" customHeight="1">
      <c r="A1427" s="1"/>
      <c r="B1427" s="6" t="s">
        <v>14</v>
      </c>
      <c r="C1427" s="6">
        <v>1185732</v>
      </c>
      <c r="D1427" s="7">
        <v>44447</v>
      </c>
      <c r="E1427" s="6" t="s">
        <v>46</v>
      </c>
      <c r="F1427" s="6" t="s">
        <v>47</v>
      </c>
      <c r="G1427" s="6" t="s">
        <v>65</v>
      </c>
      <c r="H1427" s="6" t="s">
        <v>22</v>
      </c>
      <c r="I1427" s="8">
        <v>0.60000000000000009</v>
      </c>
      <c r="J1427" s="9">
        <v>6250</v>
      </c>
      <c r="K1427" s="10">
        <f t="shared" si="10"/>
        <v>3750.0000000000005</v>
      </c>
      <c r="L1427" s="10">
        <f t="shared" si="11"/>
        <v>1875.0000000000002</v>
      </c>
      <c r="M1427" s="11">
        <v>0.5</v>
      </c>
      <c r="P1427" s="12"/>
    </row>
    <row r="1428" spans="1:16" ht="15.75" customHeight="1">
      <c r="A1428" s="1"/>
      <c r="B1428" s="6" t="s">
        <v>14</v>
      </c>
      <c r="C1428" s="6">
        <v>1185732</v>
      </c>
      <c r="D1428" s="7">
        <v>44479</v>
      </c>
      <c r="E1428" s="6" t="s">
        <v>46</v>
      </c>
      <c r="F1428" s="6" t="s">
        <v>47</v>
      </c>
      <c r="G1428" s="6" t="s">
        <v>65</v>
      </c>
      <c r="H1428" s="6" t="s">
        <v>17</v>
      </c>
      <c r="I1428" s="8">
        <v>0.60000000000000009</v>
      </c>
      <c r="J1428" s="9">
        <v>8000</v>
      </c>
      <c r="K1428" s="10">
        <f t="shared" si="10"/>
        <v>4800.0000000000009</v>
      </c>
      <c r="L1428" s="10">
        <f t="shared" si="11"/>
        <v>2160.0000000000005</v>
      </c>
      <c r="M1428" s="11">
        <v>0.45</v>
      </c>
      <c r="P1428" s="12"/>
    </row>
    <row r="1429" spans="1:16" ht="15.75" customHeight="1">
      <c r="A1429" s="1"/>
      <c r="B1429" s="6" t="s">
        <v>14</v>
      </c>
      <c r="C1429" s="6">
        <v>1185732</v>
      </c>
      <c r="D1429" s="7">
        <v>44479</v>
      </c>
      <c r="E1429" s="6" t="s">
        <v>46</v>
      </c>
      <c r="F1429" s="6" t="s">
        <v>47</v>
      </c>
      <c r="G1429" s="6" t="s">
        <v>65</v>
      </c>
      <c r="H1429" s="6" t="s">
        <v>18</v>
      </c>
      <c r="I1429" s="8">
        <v>0.50000000000000011</v>
      </c>
      <c r="J1429" s="9">
        <v>6250</v>
      </c>
      <c r="K1429" s="10">
        <f t="shared" si="10"/>
        <v>3125.0000000000009</v>
      </c>
      <c r="L1429" s="10">
        <f t="shared" si="11"/>
        <v>1093.7500000000002</v>
      </c>
      <c r="M1429" s="11">
        <v>0.35</v>
      </c>
      <c r="P1429" s="12"/>
    </row>
    <row r="1430" spans="1:16" ht="15.75" customHeight="1">
      <c r="A1430" s="1"/>
      <c r="B1430" s="6" t="s">
        <v>14</v>
      </c>
      <c r="C1430" s="6">
        <v>1185732</v>
      </c>
      <c r="D1430" s="7">
        <v>44479</v>
      </c>
      <c r="E1430" s="6" t="s">
        <v>46</v>
      </c>
      <c r="F1430" s="6" t="s">
        <v>47</v>
      </c>
      <c r="G1430" s="6" t="s">
        <v>65</v>
      </c>
      <c r="H1430" s="6" t="s">
        <v>19</v>
      </c>
      <c r="I1430" s="8">
        <v>0.50000000000000011</v>
      </c>
      <c r="J1430" s="9">
        <v>5250</v>
      </c>
      <c r="K1430" s="10">
        <f t="shared" si="10"/>
        <v>2625.0000000000005</v>
      </c>
      <c r="L1430" s="10">
        <f t="shared" si="11"/>
        <v>656.25000000000011</v>
      </c>
      <c r="M1430" s="11">
        <v>0.25</v>
      </c>
      <c r="P1430" s="12"/>
    </row>
    <row r="1431" spans="1:16" ht="15.75" customHeight="1">
      <c r="A1431" s="1"/>
      <c r="B1431" s="6" t="s">
        <v>14</v>
      </c>
      <c r="C1431" s="6">
        <v>1185732</v>
      </c>
      <c r="D1431" s="7">
        <v>44479</v>
      </c>
      <c r="E1431" s="6" t="s">
        <v>46</v>
      </c>
      <c r="F1431" s="6" t="s">
        <v>47</v>
      </c>
      <c r="G1431" s="6" t="s">
        <v>65</v>
      </c>
      <c r="H1431" s="6" t="s">
        <v>20</v>
      </c>
      <c r="I1431" s="8">
        <v>0.50000000000000011</v>
      </c>
      <c r="J1431" s="9">
        <v>5000</v>
      </c>
      <c r="K1431" s="10">
        <f t="shared" si="10"/>
        <v>2500.0000000000005</v>
      </c>
      <c r="L1431" s="10">
        <f t="shared" si="11"/>
        <v>750.00000000000011</v>
      </c>
      <c r="M1431" s="11">
        <v>0.3</v>
      </c>
      <c r="P1431" s="12"/>
    </row>
    <row r="1432" spans="1:16" ht="15.75" customHeight="1">
      <c r="A1432" s="1"/>
      <c r="B1432" s="6" t="s">
        <v>14</v>
      </c>
      <c r="C1432" s="6">
        <v>1185732</v>
      </c>
      <c r="D1432" s="7">
        <v>44479</v>
      </c>
      <c r="E1432" s="6" t="s">
        <v>46</v>
      </c>
      <c r="F1432" s="6" t="s">
        <v>47</v>
      </c>
      <c r="G1432" s="6" t="s">
        <v>65</v>
      </c>
      <c r="H1432" s="6" t="s">
        <v>21</v>
      </c>
      <c r="I1432" s="8">
        <v>0.60000000000000009</v>
      </c>
      <c r="J1432" s="9">
        <v>5000</v>
      </c>
      <c r="K1432" s="10">
        <f t="shared" si="10"/>
        <v>3000.0000000000005</v>
      </c>
      <c r="L1432" s="10">
        <f t="shared" si="11"/>
        <v>1050</v>
      </c>
      <c r="M1432" s="11">
        <v>0.35</v>
      </c>
      <c r="P1432" s="12"/>
    </row>
    <row r="1433" spans="1:16" ht="15.75" customHeight="1">
      <c r="A1433" s="1"/>
      <c r="B1433" s="6" t="s">
        <v>14</v>
      </c>
      <c r="C1433" s="6">
        <v>1185732</v>
      </c>
      <c r="D1433" s="7">
        <v>44479</v>
      </c>
      <c r="E1433" s="6" t="s">
        <v>46</v>
      </c>
      <c r="F1433" s="6" t="s">
        <v>47</v>
      </c>
      <c r="G1433" s="6" t="s">
        <v>65</v>
      </c>
      <c r="H1433" s="6" t="s">
        <v>22</v>
      </c>
      <c r="I1433" s="8">
        <v>0.65</v>
      </c>
      <c r="J1433" s="9">
        <v>6250</v>
      </c>
      <c r="K1433" s="10">
        <f t="shared" si="10"/>
        <v>4062.5</v>
      </c>
      <c r="L1433" s="10">
        <f t="shared" si="11"/>
        <v>2031.25</v>
      </c>
      <c r="M1433" s="11">
        <v>0.5</v>
      </c>
      <c r="P1433" s="12"/>
    </row>
    <row r="1434" spans="1:16" ht="15.75" customHeight="1">
      <c r="A1434" s="1"/>
      <c r="B1434" s="6" t="s">
        <v>14</v>
      </c>
      <c r="C1434" s="6">
        <v>1185732</v>
      </c>
      <c r="D1434" s="7">
        <v>44509</v>
      </c>
      <c r="E1434" s="6" t="s">
        <v>46</v>
      </c>
      <c r="F1434" s="6" t="s">
        <v>47</v>
      </c>
      <c r="G1434" s="6" t="s">
        <v>65</v>
      </c>
      <c r="H1434" s="6" t="s">
        <v>17</v>
      </c>
      <c r="I1434" s="8">
        <v>0.60000000000000009</v>
      </c>
      <c r="J1434" s="9">
        <v>7750</v>
      </c>
      <c r="K1434" s="10">
        <f t="shared" si="10"/>
        <v>4650.0000000000009</v>
      </c>
      <c r="L1434" s="10">
        <f t="shared" si="11"/>
        <v>2092.5000000000005</v>
      </c>
      <c r="M1434" s="11">
        <v>0.45</v>
      </c>
      <c r="P1434" s="12"/>
    </row>
    <row r="1435" spans="1:16" ht="15.75" customHeight="1">
      <c r="A1435" s="1"/>
      <c r="B1435" s="6" t="s">
        <v>14</v>
      </c>
      <c r="C1435" s="6">
        <v>1185732</v>
      </c>
      <c r="D1435" s="7">
        <v>44509</v>
      </c>
      <c r="E1435" s="6" t="s">
        <v>46</v>
      </c>
      <c r="F1435" s="6" t="s">
        <v>47</v>
      </c>
      <c r="G1435" s="6" t="s">
        <v>65</v>
      </c>
      <c r="H1435" s="6" t="s">
        <v>18</v>
      </c>
      <c r="I1435" s="8">
        <v>0.50000000000000011</v>
      </c>
      <c r="J1435" s="9">
        <v>6000</v>
      </c>
      <c r="K1435" s="10">
        <f t="shared" si="10"/>
        <v>3000.0000000000005</v>
      </c>
      <c r="L1435" s="10">
        <f t="shared" si="11"/>
        <v>1050</v>
      </c>
      <c r="M1435" s="11">
        <v>0.35</v>
      </c>
      <c r="P1435" s="12"/>
    </row>
    <row r="1436" spans="1:16" ht="15.75" customHeight="1">
      <c r="A1436" s="1"/>
      <c r="B1436" s="6" t="s">
        <v>14</v>
      </c>
      <c r="C1436" s="6">
        <v>1185732</v>
      </c>
      <c r="D1436" s="7">
        <v>44509</v>
      </c>
      <c r="E1436" s="6" t="s">
        <v>46</v>
      </c>
      <c r="F1436" s="6" t="s">
        <v>47</v>
      </c>
      <c r="G1436" s="6" t="s">
        <v>65</v>
      </c>
      <c r="H1436" s="6" t="s">
        <v>19</v>
      </c>
      <c r="I1436" s="8">
        <v>0.50000000000000011</v>
      </c>
      <c r="J1436" s="9">
        <v>5450</v>
      </c>
      <c r="K1436" s="10">
        <f t="shared" si="10"/>
        <v>2725.0000000000005</v>
      </c>
      <c r="L1436" s="10">
        <f t="shared" si="11"/>
        <v>681.25000000000011</v>
      </c>
      <c r="M1436" s="11">
        <v>0.25</v>
      </c>
      <c r="P1436" s="12"/>
    </row>
    <row r="1437" spans="1:16" ht="15.75" customHeight="1">
      <c r="A1437" s="1"/>
      <c r="B1437" s="6" t="s">
        <v>14</v>
      </c>
      <c r="C1437" s="6">
        <v>1185732</v>
      </c>
      <c r="D1437" s="7">
        <v>44509</v>
      </c>
      <c r="E1437" s="6" t="s">
        <v>46</v>
      </c>
      <c r="F1437" s="6" t="s">
        <v>47</v>
      </c>
      <c r="G1437" s="6" t="s">
        <v>65</v>
      </c>
      <c r="H1437" s="6" t="s">
        <v>20</v>
      </c>
      <c r="I1437" s="8">
        <v>0.50000000000000011</v>
      </c>
      <c r="J1437" s="9">
        <v>5750</v>
      </c>
      <c r="K1437" s="10">
        <f t="shared" si="10"/>
        <v>2875.0000000000005</v>
      </c>
      <c r="L1437" s="10">
        <f t="shared" si="11"/>
        <v>862.50000000000011</v>
      </c>
      <c r="M1437" s="11">
        <v>0.3</v>
      </c>
      <c r="P1437" s="12"/>
    </row>
    <row r="1438" spans="1:16" ht="15.75" customHeight="1">
      <c r="A1438" s="1"/>
      <c r="B1438" s="6" t="s">
        <v>14</v>
      </c>
      <c r="C1438" s="6">
        <v>1185732</v>
      </c>
      <c r="D1438" s="7">
        <v>44509</v>
      </c>
      <c r="E1438" s="6" t="s">
        <v>46</v>
      </c>
      <c r="F1438" s="6" t="s">
        <v>47</v>
      </c>
      <c r="G1438" s="6" t="s">
        <v>65</v>
      </c>
      <c r="H1438" s="6" t="s">
        <v>21</v>
      </c>
      <c r="I1438" s="8">
        <v>0.65</v>
      </c>
      <c r="J1438" s="9">
        <v>5500</v>
      </c>
      <c r="K1438" s="10">
        <f t="shared" si="10"/>
        <v>3575</v>
      </c>
      <c r="L1438" s="10">
        <f t="shared" si="11"/>
        <v>1251.25</v>
      </c>
      <c r="M1438" s="11">
        <v>0.35</v>
      </c>
      <c r="P1438" s="12"/>
    </row>
    <row r="1439" spans="1:16" ht="15.75" customHeight="1">
      <c r="A1439" s="1"/>
      <c r="B1439" s="6" t="s">
        <v>14</v>
      </c>
      <c r="C1439" s="6">
        <v>1185732</v>
      </c>
      <c r="D1439" s="7">
        <v>44509</v>
      </c>
      <c r="E1439" s="6" t="s">
        <v>46</v>
      </c>
      <c r="F1439" s="6" t="s">
        <v>47</v>
      </c>
      <c r="G1439" s="6" t="s">
        <v>65</v>
      </c>
      <c r="H1439" s="6" t="s">
        <v>22</v>
      </c>
      <c r="I1439" s="8">
        <v>0.7</v>
      </c>
      <c r="J1439" s="9">
        <v>6500</v>
      </c>
      <c r="K1439" s="10">
        <f t="shared" si="10"/>
        <v>4550</v>
      </c>
      <c r="L1439" s="10">
        <f t="shared" si="11"/>
        <v>2275</v>
      </c>
      <c r="M1439" s="11">
        <v>0.5</v>
      </c>
      <c r="P1439" s="12"/>
    </row>
    <row r="1440" spans="1:16" ht="15.75" customHeight="1">
      <c r="A1440" s="1"/>
      <c r="B1440" s="6" t="s">
        <v>14</v>
      </c>
      <c r="C1440" s="6">
        <v>1185732</v>
      </c>
      <c r="D1440" s="7">
        <v>44538</v>
      </c>
      <c r="E1440" s="6" t="s">
        <v>46</v>
      </c>
      <c r="F1440" s="6" t="s">
        <v>47</v>
      </c>
      <c r="G1440" s="6" t="s">
        <v>65</v>
      </c>
      <c r="H1440" s="6" t="s">
        <v>17</v>
      </c>
      <c r="I1440" s="8">
        <v>0.65</v>
      </c>
      <c r="J1440" s="9">
        <v>8750</v>
      </c>
      <c r="K1440" s="10">
        <f t="shared" si="10"/>
        <v>5687.5</v>
      </c>
      <c r="L1440" s="10">
        <f t="shared" si="11"/>
        <v>2559.375</v>
      </c>
      <c r="M1440" s="11">
        <v>0.45</v>
      </c>
      <c r="P1440" s="12"/>
    </row>
    <row r="1441" spans="1:18" ht="15.75" customHeight="1">
      <c r="A1441" s="1"/>
      <c r="B1441" s="6" t="s">
        <v>14</v>
      </c>
      <c r="C1441" s="6">
        <v>1185732</v>
      </c>
      <c r="D1441" s="7">
        <v>44538</v>
      </c>
      <c r="E1441" s="6" t="s">
        <v>46</v>
      </c>
      <c r="F1441" s="6" t="s">
        <v>47</v>
      </c>
      <c r="G1441" s="6" t="s">
        <v>65</v>
      </c>
      <c r="H1441" s="6" t="s">
        <v>18</v>
      </c>
      <c r="I1441" s="8">
        <v>0.55000000000000004</v>
      </c>
      <c r="J1441" s="9">
        <v>6750</v>
      </c>
      <c r="K1441" s="10">
        <f t="shared" si="10"/>
        <v>3712.5000000000005</v>
      </c>
      <c r="L1441" s="10">
        <f t="shared" si="11"/>
        <v>1299.375</v>
      </c>
      <c r="M1441" s="11">
        <v>0.35</v>
      </c>
      <c r="P1441" s="12"/>
    </row>
    <row r="1442" spans="1:18" ht="15.75" customHeight="1">
      <c r="A1442" s="1"/>
      <c r="B1442" s="6" t="s">
        <v>14</v>
      </c>
      <c r="C1442" s="6">
        <v>1185732</v>
      </c>
      <c r="D1442" s="7">
        <v>44538</v>
      </c>
      <c r="E1442" s="6" t="s">
        <v>46</v>
      </c>
      <c r="F1442" s="6" t="s">
        <v>47</v>
      </c>
      <c r="G1442" s="6" t="s">
        <v>65</v>
      </c>
      <c r="H1442" s="6" t="s">
        <v>19</v>
      </c>
      <c r="I1442" s="8">
        <v>0.55000000000000004</v>
      </c>
      <c r="J1442" s="9">
        <v>6250</v>
      </c>
      <c r="K1442" s="10">
        <f t="shared" si="10"/>
        <v>3437.5000000000005</v>
      </c>
      <c r="L1442" s="10">
        <f t="shared" si="11"/>
        <v>859.37500000000011</v>
      </c>
      <c r="M1442" s="11">
        <v>0.25</v>
      </c>
      <c r="P1442" s="12"/>
    </row>
    <row r="1443" spans="1:18" ht="15.75" customHeight="1">
      <c r="A1443" s="1"/>
      <c r="B1443" s="6" t="s">
        <v>14</v>
      </c>
      <c r="C1443" s="6">
        <v>1185732</v>
      </c>
      <c r="D1443" s="7">
        <v>44538</v>
      </c>
      <c r="E1443" s="6" t="s">
        <v>46</v>
      </c>
      <c r="F1443" s="6" t="s">
        <v>47</v>
      </c>
      <c r="G1443" s="6" t="s">
        <v>65</v>
      </c>
      <c r="H1443" s="6" t="s">
        <v>20</v>
      </c>
      <c r="I1443" s="8">
        <v>0.55000000000000004</v>
      </c>
      <c r="J1443" s="9">
        <v>5750</v>
      </c>
      <c r="K1443" s="10">
        <f t="shared" si="10"/>
        <v>3162.5000000000005</v>
      </c>
      <c r="L1443" s="10">
        <f t="shared" si="11"/>
        <v>948.75000000000011</v>
      </c>
      <c r="M1443" s="11">
        <v>0.3</v>
      </c>
      <c r="P1443" s="12"/>
    </row>
    <row r="1444" spans="1:18" ht="15.75" customHeight="1">
      <c r="A1444" s="1"/>
      <c r="B1444" s="6" t="s">
        <v>14</v>
      </c>
      <c r="C1444" s="6">
        <v>1185732</v>
      </c>
      <c r="D1444" s="7">
        <v>44538</v>
      </c>
      <c r="E1444" s="6" t="s">
        <v>46</v>
      </c>
      <c r="F1444" s="6" t="s">
        <v>47</v>
      </c>
      <c r="G1444" s="6" t="s">
        <v>65</v>
      </c>
      <c r="H1444" s="6" t="s">
        <v>21</v>
      </c>
      <c r="I1444" s="8">
        <v>0.65</v>
      </c>
      <c r="J1444" s="9">
        <v>5750</v>
      </c>
      <c r="K1444" s="10">
        <f t="shared" si="10"/>
        <v>3737.5</v>
      </c>
      <c r="L1444" s="10">
        <f t="shared" si="11"/>
        <v>1308.125</v>
      </c>
      <c r="M1444" s="11">
        <v>0.35</v>
      </c>
      <c r="P1444" s="12"/>
    </row>
    <row r="1445" spans="1:18" ht="15.75" customHeight="1">
      <c r="A1445" s="1"/>
      <c r="B1445" s="6" t="s">
        <v>14</v>
      </c>
      <c r="C1445" s="6">
        <v>1185732</v>
      </c>
      <c r="D1445" s="7">
        <v>44538</v>
      </c>
      <c r="E1445" s="6" t="s">
        <v>46</v>
      </c>
      <c r="F1445" s="6" t="s">
        <v>47</v>
      </c>
      <c r="G1445" s="6" t="s">
        <v>65</v>
      </c>
      <c r="H1445" s="6" t="s">
        <v>22</v>
      </c>
      <c r="I1445" s="8">
        <v>0.7</v>
      </c>
      <c r="J1445" s="9">
        <v>6750</v>
      </c>
      <c r="K1445" s="10">
        <f t="shared" si="10"/>
        <v>4725</v>
      </c>
      <c r="L1445" s="10">
        <f t="shared" si="11"/>
        <v>2362.5</v>
      </c>
      <c r="M1445" s="11">
        <v>0.5</v>
      </c>
      <c r="P1445" s="12"/>
    </row>
    <row r="1446" spans="1:18" ht="15.75" customHeight="1">
      <c r="A1446" s="1" t="s">
        <v>39</v>
      </c>
      <c r="B1446" s="6" t="s">
        <v>14</v>
      </c>
      <c r="C1446" s="6">
        <v>1185732</v>
      </c>
      <c r="D1446" s="7">
        <v>44210</v>
      </c>
      <c r="E1446" s="6" t="s">
        <v>15</v>
      </c>
      <c r="F1446" s="6" t="s">
        <v>16</v>
      </c>
      <c r="G1446" s="6" t="s">
        <v>66</v>
      </c>
      <c r="H1446" s="6" t="s">
        <v>17</v>
      </c>
      <c r="I1446" s="8">
        <v>0.4</v>
      </c>
      <c r="J1446" s="9">
        <v>8000</v>
      </c>
      <c r="K1446" s="10">
        <f t="shared" si="10"/>
        <v>3200</v>
      </c>
      <c r="L1446" s="10">
        <f t="shared" si="11"/>
        <v>1600</v>
      </c>
      <c r="M1446" s="11">
        <v>0.5</v>
      </c>
      <c r="O1446" s="16"/>
      <c r="P1446" s="17"/>
      <c r="Q1446" s="12"/>
      <c r="R1446" s="13"/>
    </row>
    <row r="1447" spans="1:18" ht="15.75" customHeight="1">
      <c r="A1447" s="1"/>
      <c r="B1447" s="6" t="s">
        <v>14</v>
      </c>
      <c r="C1447" s="6">
        <v>1185732</v>
      </c>
      <c r="D1447" s="7">
        <v>44210</v>
      </c>
      <c r="E1447" s="6" t="s">
        <v>15</v>
      </c>
      <c r="F1447" s="6" t="s">
        <v>16</v>
      </c>
      <c r="G1447" s="6" t="s">
        <v>66</v>
      </c>
      <c r="H1447" s="6" t="s">
        <v>18</v>
      </c>
      <c r="I1447" s="8">
        <v>0.4</v>
      </c>
      <c r="J1447" s="9">
        <v>6000</v>
      </c>
      <c r="K1447" s="10">
        <f t="shared" si="10"/>
        <v>2400</v>
      </c>
      <c r="L1447" s="10">
        <f t="shared" si="11"/>
        <v>720</v>
      </c>
      <c r="M1447" s="11">
        <v>0.3</v>
      </c>
      <c r="O1447" s="16"/>
      <c r="P1447" s="17"/>
      <c r="Q1447" s="12"/>
      <c r="R1447" s="13"/>
    </row>
    <row r="1448" spans="1:18" ht="15.75" customHeight="1">
      <c r="A1448" s="1"/>
      <c r="B1448" s="6" t="s">
        <v>14</v>
      </c>
      <c r="C1448" s="6">
        <v>1185732</v>
      </c>
      <c r="D1448" s="7">
        <v>44210</v>
      </c>
      <c r="E1448" s="6" t="s">
        <v>15</v>
      </c>
      <c r="F1448" s="6" t="s">
        <v>16</v>
      </c>
      <c r="G1448" s="6" t="s">
        <v>66</v>
      </c>
      <c r="H1448" s="6" t="s">
        <v>19</v>
      </c>
      <c r="I1448" s="8">
        <v>0.30000000000000004</v>
      </c>
      <c r="J1448" s="9">
        <v>6000</v>
      </c>
      <c r="K1448" s="10">
        <f t="shared" si="10"/>
        <v>1800.0000000000002</v>
      </c>
      <c r="L1448" s="10">
        <f t="shared" si="11"/>
        <v>630</v>
      </c>
      <c r="M1448" s="11">
        <v>0.35</v>
      </c>
      <c r="O1448" s="16"/>
      <c r="P1448" s="17"/>
      <c r="Q1448" s="12"/>
      <c r="R1448" s="13"/>
    </row>
    <row r="1449" spans="1:18" ht="15.75" customHeight="1">
      <c r="A1449" s="1"/>
      <c r="B1449" s="6" t="s">
        <v>14</v>
      </c>
      <c r="C1449" s="6">
        <v>1185732</v>
      </c>
      <c r="D1449" s="7">
        <v>44210</v>
      </c>
      <c r="E1449" s="6" t="s">
        <v>15</v>
      </c>
      <c r="F1449" s="6" t="s">
        <v>16</v>
      </c>
      <c r="G1449" s="6" t="s">
        <v>66</v>
      </c>
      <c r="H1449" s="6" t="s">
        <v>20</v>
      </c>
      <c r="I1449" s="8">
        <v>0.35</v>
      </c>
      <c r="J1449" s="9">
        <v>4500</v>
      </c>
      <c r="K1449" s="10">
        <f t="shared" si="10"/>
        <v>1575</v>
      </c>
      <c r="L1449" s="10">
        <f t="shared" si="11"/>
        <v>551.25</v>
      </c>
      <c r="M1449" s="11">
        <v>0.35</v>
      </c>
      <c r="O1449" s="16"/>
      <c r="P1449" s="17"/>
      <c r="Q1449" s="12"/>
      <c r="R1449" s="13"/>
    </row>
    <row r="1450" spans="1:18" ht="15.75" customHeight="1">
      <c r="A1450" s="1"/>
      <c r="B1450" s="6" t="s">
        <v>14</v>
      </c>
      <c r="C1450" s="6">
        <v>1185732</v>
      </c>
      <c r="D1450" s="7">
        <v>44210</v>
      </c>
      <c r="E1450" s="6" t="s">
        <v>15</v>
      </c>
      <c r="F1450" s="6" t="s">
        <v>16</v>
      </c>
      <c r="G1450" s="6" t="s">
        <v>66</v>
      </c>
      <c r="H1450" s="6" t="s">
        <v>21</v>
      </c>
      <c r="I1450" s="8">
        <v>0.5</v>
      </c>
      <c r="J1450" s="9">
        <v>5000</v>
      </c>
      <c r="K1450" s="10">
        <f t="shared" si="10"/>
        <v>2500</v>
      </c>
      <c r="L1450" s="10">
        <f t="shared" si="11"/>
        <v>750</v>
      </c>
      <c r="M1450" s="11">
        <v>0.3</v>
      </c>
      <c r="O1450" s="16"/>
      <c r="P1450" s="17"/>
      <c r="Q1450" s="12"/>
      <c r="R1450" s="13"/>
    </row>
    <row r="1451" spans="1:18" ht="15.75" customHeight="1">
      <c r="A1451" s="1"/>
      <c r="B1451" s="6" t="s">
        <v>14</v>
      </c>
      <c r="C1451" s="6">
        <v>1185732</v>
      </c>
      <c r="D1451" s="7">
        <v>44210</v>
      </c>
      <c r="E1451" s="6" t="s">
        <v>15</v>
      </c>
      <c r="F1451" s="6" t="s">
        <v>16</v>
      </c>
      <c r="G1451" s="6" t="s">
        <v>66</v>
      </c>
      <c r="H1451" s="6" t="s">
        <v>22</v>
      </c>
      <c r="I1451" s="8">
        <v>0.4</v>
      </c>
      <c r="J1451" s="9">
        <v>6000</v>
      </c>
      <c r="K1451" s="10">
        <f t="shared" si="10"/>
        <v>2400</v>
      </c>
      <c r="L1451" s="10">
        <f t="shared" si="11"/>
        <v>600</v>
      </c>
      <c r="M1451" s="11">
        <v>0.25</v>
      </c>
      <c r="O1451" s="16"/>
      <c r="P1451" s="17"/>
      <c r="Q1451" s="12"/>
      <c r="R1451" s="13"/>
    </row>
    <row r="1452" spans="1:18" ht="15.75" customHeight="1">
      <c r="A1452" s="1"/>
      <c r="B1452" s="6" t="s">
        <v>14</v>
      </c>
      <c r="C1452" s="6">
        <v>1185732</v>
      </c>
      <c r="D1452" s="7">
        <v>44239</v>
      </c>
      <c r="E1452" s="6" t="s">
        <v>15</v>
      </c>
      <c r="F1452" s="6" t="s">
        <v>16</v>
      </c>
      <c r="G1452" s="6" t="s">
        <v>66</v>
      </c>
      <c r="H1452" s="6" t="s">
        <v>17</v>
      </c>
      <c r="I1452" s="8">
        <v>0.4</v>
      </c>
      <c r="J1452" s="9">
        <v>8500</v>
      </c>
      <c r="K1452" s="10">
        <f t="shared" si="10"/>
        <v>3400</v>
      </c>
      <c r="L1452" s="10">
        <f t="shared" si="11"/>
        <v>1700</v>
      </c>
      <c r="M1452" s="11">
        <v>0.5</v>
      </c>
      <c r="O1452" s="16"/>
      <c r="P1452" s="17"/>
      <c r="Q1452" s="12"/>
      <c r="R1452" s="13"/>
    </row>
    <row r="1453" spans="1:18" ht="15.75" customHeight="1">
      <c r="A1453" s="1"/>
      <c r="B1453" s="6" t="s">
        <v>14</v>
      </c>
      <c r="C1453" s="6">
        <v>1185732</v>
      </c>
      <c r="D1453" s="7">
        <v>44239</v>
      </c>
      <c r="E1453" s="6" t="s">
        <v>15</v>
      </c>
      <c r="F1453" s="6" t="s">
        <v>16</v>
      </c>
      <c r="G1453" s="6" t="s">
        <v>66</v>
      </c>
      <c r="H1453" s="6" t="s">
        <v>18</v>
      </c>
      <c r="I1453" s="8">
        <v>0.4</v>
      </c>
      <c r="J1453" s="9">
        <v>5000</v>
      </c>
      <c r="K1453" s="10">
        <f t="shared" si="10"/>
        <v>2000</v>
      </c>
      <c r="L1453" s="10">
        <f t="shared" si="11"/>
        <v>600</v>
      </c>
      <c r="M1453" s="11">
        <v>0.3</v>
      </c>
      <c r="O1453" s="16"/>
      <c r="P1453" s="17"/>
      <c r="Q1453" s="12"/>
      <c r="R1453" s="13"/>
    </row>
    <row r="1454" spans="1:18" ht="15.75" customHeight="1">
      <c r="A1454" s="1"/>
      <c r="B1454" s="6" t="s">
        <v>14</v>
      </c>
      <c r="C1454" s="6">
        <v>1185732</v>
      </c>
      <c r="D1454" s="7">
        <v>44239</v>
      </c>
      <c r="E1454" s="6" t="s">
        <v>15</v>
      </c>
      <c r="F1454" s="6" t="s">
        <v>16</v>
      </c>
      <c r="G1454" s="6" t="s">
        <v>66</v>
      </c>
      <c r="H1454" s="6" t="s">
        <v>19</v>
      </c>
      <c r="I1454" s="8">
        <v>0.30000000000000004</v>
      </c>
      <c r="J1454" s="9">
        <v>5500</v>
      </c>
      <c r="K1454" s="10">
        <f t="shared" si="10"/>
        <v>1650.0000000000002</v>
      </c>
      <c r="L1454" s="10">
        <f t="shared" si="11"/>
        <v>577.5</v>
      </c>
      <c r="M1454" s="11">
        <v>0.35</v>
      </c>
      <c r="O1454" s="16"/>
      <c r="P1454" s="17"/>
      <c r="Q1454" s="12"/>
      <c r="R1454" s="13"/>
    </row>
    <row r="1455" spans="1:18" ht="15.75" customHeight="1">
      <c r="A1455" s="1"/>
      <c r="B1455" s="6" t="s">
        <v>14</v>
      </c>
      <c r="C1455" s="6">
        <v>1185732</v>
      </c>
      <c r="D1455" s="7">
        <v>44239</v>
      </c>
      <c r="E1455" s="6" t="s">
        <v>15</v>
      </c>
      <c r="F1455" s="6" t="s">
        <v>16</v>
      </c>
      <c r="G1455" s="6" t="s">
        <v>66</v>
      </c>
      <c r="H1455" s="6" t="s">
        <v>20</v>
      </c>
      <c r="I1455" s="8">
        <v>0.35</v>
      </c>
      <c r="J1455" s="9">
        <v>4250</v>
      </c>
      <c r="K1455" s="10">
        <f t="shared" si="10"/>
        <v>1487.5</v>
      </c>
      <c r="L1455" s="10">
        <f t="shared" si="11"/>
        <v>520.625</v>
      </c>
      <c r="M1455" s="11">
        <v>0.35</v>
      </c>
      <c r="O1455" s="16"/>
      <c r="P1455" s="17"/>
      <c r="Q1455" s="12"/>
      <c r="R1455" s="13"/>
    </row>
    <row r="1456" spans="1:18" ht="15.75" customHeight="1">
      <c r="A1456" s="1"/>
      <c r="B1456" s="6" t="s">
        <v>14</v>
      </c>
      <c r="C1456" s="6">
        <v>1185732</v>
      </c>
      <c r="D1456" s="7">
        <v>44239</v>
      </c>
      <c r="E1456" s="6" t="s">
        <v>15</v>
      </c>
      <c r="F1456" s="6" t="s">
        <v>16</v>
      </c>
      <c r="G1456" s="6" t="s">
        <v>66</v>
      </c>
      <c r="H1456" s="6" t="s">
        <v>21</v>
      </c>
      <c r="I1456" s="8">
        <v>0.5</v>
      </c>
      <c r="J1456" s="9">
        <v>5000</v>
      </c>
      <c r="K1456" s="10">
        <f t="shared" si="10"/>
        <v>2500</v>
      </c>
      <c r="L1456" s="10">
        <f t="shared" si="11"/>
        <v>750</v>
      </c>
      <c r="M1456" s="11">
        <v>0.3</v>
      </c>
      <c r="O1456" s="16"/>
      <c r="P1456" s="17"/>
      <c r="Q1456" s="12"/>
      <c r="R1456" s="13"/>
    </row>
    <row r="1457" spans="1:18" ht="15.75" customHeight="1">
      <c r="A1457" s="1"/>
      <c r="B1457" s="6" t="s">
        <v>14</v>
      </c>
      <c r="C1457" s="6">
        <v>1185732</v>
      </c>
      <c r="D1457" s="7">
        <v>44239</v>
      </c>
      <c r="E1457" s="6" t="s">
        <v>15</v>
      </c>
      <c r="F1457" s="6" t="s">
        <v>16</v>
      </c>
      <c r="G1457" s="6" t="s">
        <v>66</v>
      </c>
      <c r="H1457" s="6" t="s">
        <v>22</v>
      </c>
      <c r="I1457" s="8">
        <v>0.4</v>
      </c>
      <c r="J1457" s="9">
        <v>6000</v>
      </c>
      <c r="K1457" s="10">
        <f t="shared" si="10"/>
        <v>2400</v>
      </c>
      <c r="L1457" s="10">
        <f t="shared" si="11"/>
        <v>600</v>
      </c>
      <c r="M1457" s="11">
        <v>0.25</v>
      </c>
      <c r="O1457" s="16"/>
      <c r="P1457" s="17"/>
      <c r="Q1457" s="12"/>
      <c r="R1457" s="13"/>
    </row>
    <row r="1458" spans="1:18" ht="15.75" customHeight="1">
      <c r="A1458" s="1"/>
      <c r="B1458" s="6" t="s">
        <v>14</v>
      </c>
      <c r="C1458" s="6">
        <v>1185732</v>
      </c>
      <c r="D1458" s="7">
        <v>44265</v>
      </c>
      <c r="E1458" s="6" t="s">
        <v>15</v>
      </c>
      <c r="F1458" s="6" t="s">
        <v>16</v>
      </c>
      <c r="G1458" s="6" t="s">
        <v>66</v>
      </c>
      <c r="H1458" s="6" t="s">
        <v>17</v>
      </c>
      <c r="I1458" s="8">
        <v>0.4</v>
      </c>
      <c r="J1458" s="9">
        <v>8200</v>
      </c>
      <c r="K1458" s="10">
        <f t="shared" si="10"/>
        <v>3280</v>
      </c>
      <c r="L1458" s="10">
        <f t="shared" si="11"/>
        <v>1640</v>
      </c>
      <c r="M1458" s="11">
        <v>0.5</v>
      </c>
      <c r="O1458" s="16"/>
      <c r="P1458" s="17"/>
      <c r="Q1458" s="12"/>
      <c r="R1458" s="13"/>
    </row>
    <row r="1459" spans="1:18" ht="15.75" customHeight="1">
      <c r="A1459" s="1"/>
      <c r="B1459" s="6" t="s">
        <v>14</v>
      </c>
      <c r="C1459" s="6">
        <v>1185732</v>
      </c>
      <c r="D1459" s="7">
        <v>44265</v>
      </c>
      <c r="E1459" s="6" t="s">
        <v>15</v>
      </c>
      <c r="F1459" s="6" t="s">
        <v>16</v>
      </c>
      <c r="G1459" s="6" t="s">
        <v>66</v>
      </c>
      <c r="H1459" s="6" t="s">
        <v>18</v>
      </c>
      <c r="I1459" s="8">
        <v>0.4</v>
      </c>
      <c r="J1459" s="9">
        <v>5250</v>
      </c>
      <c r="K1459" s="10">
        <f t="shared" si="10"/>
        <v>2100</v>
      </c>
      <c r="L1459" s="10">
        <f t="shared" si="11"/>
        <v>630</v>
      </c>
      <c r="M1459" s="11">
        <v>0.3</v>
      </c>
      <c r="O1459" s="16"/>
      <c r="P1459" s="17"/>
      <c r="Q1459" s="12"/>
      <c r="R1459" s="13"/>
    </row>
    <row r="1460" spans="1:18" ht="15.75" customHeight="1">
      <c r="A1460" s="1"/>
      <c r="B1460" s="6" t="s">
        <v>14</v>
      </c>
      <c r="C1460" s="6">
        <v>1185732</v>
      </c>
      <c r="D1460" s="7">
        <v>44265</v>
      </c>
      <c r="E1460" s="6" t="s">
        <v>15</v>
      </c>
      <c r="F1460" s="6" t="s">
        <v>16</v>
      </c>
      <c r="G1460" s="6" t="s">
        <v>66</v>
      </c>
      <c r="H1460" s="6" t="s">
        <v>19</v>
      </c>
      <c r="I1460" s="8">
        <v>0.30000000000000004</v>
      </c>
      <c r="J1460" s="9">
        <v>5500</v>
      </c>
      <c r="K1460" s="10">
        <f t="shared" si="10"/>
        <v>1650.0000000000002</v>
      </c>
      <c r="L1460" s="10">
        <f t="shared" si="11"/>
        <v>577.5</v>
      </c>
      <c r="M1460" s="11">
        <v>0.35</v>
      </c>
      <c r="O1460" s="16"/>
      <c r="P1460" s="17"/>
      <c r="Q1460" s="12"/>
      <c r="R1460" s="13"/>
    </row>
    <row r="1461" spans="1:18" ht="15.75" customHeight="1">
      <c r="A1461" s="1"/>
      <c r="B1461" s="6" t="s">
        <v>14</v>
      </c>
      <c r="C1461" s="6">
        <v>1185732</v>
      </c>
      <c r="D1461" s="7">
        <v>44265</v>
      </c>
      <c r="E1461" s="6" t="s">
        <v>15</v>
      </c>
      <c r="F1461" s="6" t="s">
        <v>16</v>
      </c>
      <c r="G1461" s="6" t="s">
        <v>66</v>
      </c>
      <c r="H1461" s="6" t="s">
        <v>20</v>
      </c>
      <c r="I1461" s="8">
        <v>0.35</v>
      </c>
      <c r="J1461" s="9">
        <v>4000</v>
      </c>
      <c r="K1461" s="10">
        <f t="shared" si="10"/>
        <v>1400</v>
      </c>
      <c r="L1461" s="10">
        <f t="shared" si="11"/>
        <v>489.99999999999994</v>
      </c>
      <c r="M1461" s="11">
        <v>0.35</v>
      </c>
      <c r="O1461" s="16"/>
      <c r="P1461" s="17"/>
      <c r="Q1461" s="12"/>
      <c r="R1461" s="13"/>
    </row>
    <row r="1462" spans="1:18" ht="15.75" customHeight="1">
      <c r="A1462" s="1"/>
      <c r="B1462" s="6" t="s">
        <v>14</v>
      </c>
      <c r="C1462" s="6">
        <v>1185732</v>
      </c>
      <c r="D1462" s="7">
        <v>44265</v>
      </c>
      <c r="E1462" s="6" t="s">
        <v>15</v>
      </c>
      <c r="F1462" s="6" t="s">
        <v>16</v>
      </c>
      <c r="G1462" s="6" t="s">
        <v>66</v>
      </c>
      <c r="H1462" s="6" t="s">
        <v>21</v>
      </c>
      <c r="I1462" s="8">
        <v>0.5</v>
      </c>
      <c r="J1462" s="9">
        <v>4500</v>
      </c>
      <c r="K1462" s="10">
        <f t="shared" si="10"/>
        <v>2250</v>
      </c>
      <c r="L1462" s="10">
        <f t="shared" si="11"/>
        <v>675</v>
      </c>
      <c r="M1462" s="11">
        <v>0.3</v>
      </c>
      <c r="O1462" s="16"/>
      <c r="P1462" s="17"/>
      <c r="Q1462" s="12"/>
      <c r="R1462" s="13"/>
    </row>
    <row r="1463" spans="1:18" ht="15.75" customHeight="1">
      <c r="A1463" s="1"/>
      <c r="B1463" s="6" t="s">
        <v>14</v>
      </c>
      <c r="C1463" s="6">
        <v>1185732</v>
      </c>
      <c r="D1463" s="7">
        <v>44265</v>
      </c>
      <c r="E1463" s="6" t="s">
        <v>15</v>
      </c>
      <c r="F1463" s="6" t="s">
        <v>16</v>
      </c>
      <c r="G1463" s="6" t="s">
        <v>66</v>
      </c>
      <c r="H1463" s="6" t="s">
        <v>22</v>
      </c>
      <c r="I1463" s="8">
        <v>0.4</v>
      </c>
      <c r="J1463" s="9">
        <v>5500</v>
      </c>
      <c r="K1463" s="10">
        <f t="shared" si="10"/>
        <v>2200</v>
      </c>
      <c r="L1463" s="10">
        <f t="shared" si="11"/>
        <v>550</v>
      </c>
      <c r="M1463" s="11">
        <v>0.25</v>
      </c>
      <c r="O1463" s="16"/>
      <c r="P1463" s="17"/>
      <c r="Q1463" s="12"/>
      <c r="R1463" s="13"/>
    </row>
    <row r="1464" spans="1:18" ht="15.75" customHeight="1">
      <c r="A1464" s="1"/>
      <c r="B1464" s="6" t="s">
        <v>14</v>
      </c>
      <c r="C1464" s="6">
        <v>1185732</v>
      </c>
      <c r="D1464" s="7">
        <v>44297</v>
      </c>
      <c r="E1464" s="6" t="s">
        <v>15</v>
      </c>
      <c r="F1464" s="6" t="s">
        <v>16</v>
      </c>
      <c r="G1464" s="6" t="s">
        <v>66</v>
      </c>
      <c r="H1464" s="6" t="s">
        <v>17</v>
      </c>
      <c r="I1464" s="8">
        <v>0.4</v>
      </c>
      <c r="J1464" s="9">
        <v>8000</v>
      </c>
      <c r="K1464" s="10">
        <f t="shared" si="10"/>
        <v>3200</v>
      </c>
      <c r="L1464" s="10">
        <f t="shared" si="11"/>
        <v>1600</v>
      </c>
      <c r="M1464" s="11">
        <v>0.5</v>
      </c>
      <c r="O1464" s="16"/>
      <c r="P1464" s="17"/>
      <c r="Q1464" s="12"/>
      <c r="R1464" s="13"/>
    </row>
    <row r="1465" spans="1:18" ht="15.75" customHeight="1">
      <c r="A1465" s="1"/>
      <c r="B1465" s="6" t="s">
        <v>14</v>
      </c>
      <c r="C1465" s="6">
        <v>1185732</v>
      </c>
      <c r="D1465" s="7">
        <v>44297</v>
      </c>
      <c r="E1465" s="6" t="s">
        <v>15</v>
      </c>
      <c r="F1465" s="6" t="s">
        <v>16</v>
      </c>
      <c r="G1465" s="6" t="s">
        <v>66</v>
      </c>
      <c r="H1465" s="6" t="s">
        <v>18</v>
      </c>
      <c r="I1465" s="8">
        <v>0.4</v>
      </c>
      <c r="J1465" s="9">
        <v>5000</v>
      </c>
      <c r="K1465" s="10">
        <f t="shared" si="10"/>
        <v>2000</v>
      </c>
      <c r="L1465" s="10">
        <f t="shared" si="11"/>
        <v>600</v>
      </c>
      <c r="M1465" s="11">
        <v>0.3</v>
      </c>
      <c r="O1465" s="16"/>
      <c r="P1465" s="17"/>
      <c r="Q1465" s="12"/>
      <c r="R1465" s="13"/>
    </row>
    <row r="1466" spans="1:18" ht="15.75" customHeight="1">
      <c r="A1466" s="1"/>
      <c r="B1466" s="6" t="s">
        <v>14</v>
      </c>
      <c r="C1466" s="6">
        <v>1185732</v>
      </c>
      <c r="D1466" s="7">
        <v>44297</v>
      </c>
      <c r="E1466" s="6" t="s">
        <v>15</v>
      </c>
      <c r="F1466" s="6" t="s">
        <v>16</v>
      </c>
      <c r="G1466" s="6" t="s">
        <v>66</v>
      </c>
      <c r="H1466" s="6" t="s">
        <v>19</v>
      </c>
      <c r="I1466" s="8">
        <v>0.30000000000000004</v>
      </c>
      <c r="J1466" s="9">
        <v>5000</v>
      </c>
      <c r="K1466" s="10">
        <f t="shared" si="10"/>
        <v>1500.0000000000002</v>
      </c>
      <c r="L1466" s="10">
        <f t="shared" si="11"/>
        <v>525</v>
      </c>
      <c r="M1466" s="11">
        <v>0.35</v>
      </c>
      <c r="O1466" s="16"/>
      <c r="P1466" s="17"/>
      <c r="Q1466" s="12"/>
      <c r="R1466" s="13"/>
    </row>
    <row r="1467" spans="1:18" ht="15.75" customHeight="1">
      <c r="A1467" s="1"/>
      <c r="B1467" s="6" t="s">
        <v>14</v>
      </c>
      <c r="C1467" s="6">
        <v>1185732</v>
      </c>
      <c r="D1467" s="7">
        <v>44297</v>
      </c>
      <c r="E1467" s="6" t="s">
        <v>15</v>
      </c>
      <c r="F1467" s="6" t="s">
        <v>16</v>
      </c>
      <c r="G1467" s="6" t="s">
        <v>66</v>
      </c>
      <c r="H1467" s="6" t="s">
        <v>20</v>
      </c>
      <c r="I1467" s="8">
        <v>0.35</v>
      </c>
      <c r="J1467" s="9">
        <v>4250</v>
      </c>
      <c r="K1467" s="10">
        <f t="shared" si="10"/>
        <v>1487.5</v>
      </c>
      <c r="L1467" s="10">
        <f t="shared" si="11"/>
        <v>520.625</v>
      </c>
      <c r="M1467" s="11">
        <v>0.35</v>
      </c>
      <c r="O1467" s="16"/>
      <c r="P1467" s="17"/>
      <c r="Q1467" s="12"/>
      <c r="R1467" s="13"/>
    </row>
    <row r="1468" spans="1:18" ht="15.75" customHeight="1">
      <c r="A1468" s="1"/>
      <c r="B1468" s="6" t="s">
        <v>14</v>
      </c>
      <c r="C1468" s="6">
        <v>1185732</v>
      </c>
      <c r="D1468" s="7">
        <v>44297</v>
      </c>
      <c r="E1468" s="6" t="s">
        <v>15</v>
      </c>
      <c r="F1468" s="6" t="s">
        <v>16</v>
      </c>
      <c r="G1468" s="6" t="s">
        <v>66</v>
      </c>
      <c r="H1468" s="6" t="s">
        <v>21</v>
      </c>
      <c r="I1468" s="8">
        <v>0.5</v>
      </c>
      <c r="J1468" s="9">
        <v>4250</v>
      </c>
      <c r="K1468" s="10">
        <f t="shared" si="10"/>
        <v>2125</v>
      </c>
      <c r="L1468" s="10">
        <f t="shared" si="11"/>
        <v>637.5</v>
      </c>
      <c r="M1468" s="11">
        <v>0.3</v>
      </c>
      <c r="O1468" s="16"/>
      <c r="P1468" s="17"/>
      <c r="Q1468" s="12"/>
      <c r="R1468" s="13"/>
    </row>
    <row r="1469" spans="1:18" ht="15.75" customHeight="1">
      <c r="A1469" s="1"/>
      <c r="B1469" s="6" t="s">
        <v>14</v>
      </c>
      <c r="C1469" s="6">
        <v>1185732</v>
      </c>
      <c r="D1469" s="7">
        <v>44297</v>
      </c>
      <c r="E1469" s="6" t="s">
        <v>15</v>
      </c>
      <c r="F1469" s="6" t="s">
        <v>16</v>
      </c>
      <c r="G1469" s="6" t="s">
        <v>66</v>
      </c>
      <c r="H1469" s="6" t="s">
        <v>22</v>
      </c>
      <c r="I1469" s="8">
        <v>0.4</v>
      </c>
      <c r="J1469" s="9">
        <v>5500</v>
      </c>
      <c r="K1469" s="10">
        <f t="shared" si="10"/>
        <v>2200</v>
      </c>
      <c r="L1469" s="10">
        <f t="shared" si="11"/>
        <v>550</v>
      </c>
      <c r="M1469" s="11">
        <v>0.25</v>
      </c>
      <c r="O1469" s="16"/>
      <c r="P1469" s="17"/>
      <c r="Q1469" s="12"/>
      <c r="R1469" s="13"/>
    </row>
    <row r="1470" spans="1:18" ht="15.75" customHeight="1">
      <c r="A1470" s="1"/>
      <c r="B1470" s="6" t="s">
        <v>14</v>
      </c>
      <c r="C1470" s="6">
        <v>1185732</v>
      </c>
      <c r="D1470" s="7">
        <v>44326</v>
      </c>
      <c r="E1470" s="6" t="s">
        <v>15</v>
      </c>
      <c r="F1470" s="6" t="s">
        <v>16</v>
      </c>
      <c r="G1470" s="6" t="s">
        <v>66</v>
      </c>
      <c r="H1470" s="6" t="s">
        <v>17</v>
      </c>
      <c r="I1470" s="8">
        <v>0.5</v>
      </c>
      <c r="J1470" s="9">
        <v>8200</v>
      </c>
      <c r="K1470" s="10">
        <f t="shared" si="10"/>
        <v>4100</v>
      </c>
      <c r="L1470" s="10">
        <f t="shared" si="11"/>
        <v>2050</v>
      </c>
      <c r="M1470" s="11">
        <v>0.5</v>
      </c>
      <c r="O1470" s="16"/>
      <c r="P1470" s="17"/>
      <c r="Q1470" s="12"/>
      <c r="R1470" s="13"/>
    </row>
    <row r="1471" spans="1:18" ht="15.75" customHeight="1">
      <c r="A1471" s="1"/>
      <c r="B1471" s="6" t="s">
        <v>14</v>
      </c>
      <c r="C1471" s="6">
        <v>1185732</v>
      </c>
      <c r="D1471" s="7">
        <v>44326</v>
      </c>
      <c r="E1471" s="6" t="s">
        <v>15</v>
      </c>
      <c r="F1471" s="6" t="s">
        <v>16</v>
      </c>
      <c r="G1471" s="6" t="s">
        <v>66</v>
      </c>
      <c r="H1471" s="6" t="s">
        <v>18</v>
      </c>
      <c r="I1471" s="8">
        <v>0.45000000000000007</v>
      </c>
      <c r="J1471" s="9">
        <v>5250</v>
      </c>
      <c r="K1471" s="10">
        <f t="shared" si="10"/>
        <v>2362.5000000000005</v>
      </c>
      <c r="L1471" s="10">
        <f t="shared" si="11"/>
        <v>708.75000000000011</v>
      </c>
      <c r="M1471" s="11">
        <v>0.3</v>
      </c>
      <c r="O1471" s="16"/>
      <c r="P1471" s="17"/>
      <c r="Q1471" s="12"/>
      <c r="R1471" s="13"/>
    </row>
    <row r="1472" spans="1:18" ht="15.75" customHeight="1">
      <c r="A1472" s="1"/>
      <c r="B1472" s="6" t="s">
        <v>14</v>
      </c>
      <c r="C1472" s="6">
        <v>1185732</v>
      </c>
      <c r="D1472" s="7">
        <v>44326</v>
      </c>
      <c r="E1472" s="6" t="s">
        <v>15</v>
      </c>
      <c r="F1472" s="6" t="s">
        <v>16</v>
      </c>
      <c r="G1472" s="6" t="s">
        <v>66</v>
      </c>
      <c r="H1472" s="6" t="s">
        <v>19</v>
      </c>
      <c r="I1472" s="8">
        <v>0.4</v>
      </c>
      <c r="J1472" s="9">
        <v>5000</v>
      </c>
      <c r="K1472" s="10">
        <f t="shared" si="10"/>
        <v>2000</v>
      </c>
      <c r="L1472" s="10">
        <f t="shared" si="11"/>
        <v>700</v>
      </c>
      <c r="M1472" s="11">
        <v>0.35</v>
      </c>
      <c r="O1472" s="16"/>
      <c r="P1472" s="17"/>
      <c r="Q1472" s="12"/>
      <c r="R1472" s="13"/>
    </row>
    <row r="1473" spans="1:18" ht="15.75" customHeight="1">
      <c r="A1473" s="1"/>
      <c r="B1473" s="6" t="s">
        <v>14</v>
      </c>
      <c r="C1473" s="6">
        <v>1185732</v>
      </c>
      <c r="D1473" s="7">
        <v>44326</v>
      </c>
      <c r="E1473" s="6" t="s">
        <v>15</v>
      </c>
      <c r="F1473" s="6" t="s">
        <v>16</v>
      </c>
      <c r="G1473" s="6" t="s">
        <v>66</v>
      </c>
      <c r="H1473" s="6" t="s">
        <v>20</v>
      </c>
      <c r="I1473" s="8">
        <v>0.4</v>
      </c>
      <c r="J1473" s="9">
        <v>4500</v>
      </c>
      <c r="K1473" s="10">
        <f t="shared" si="10"/>
        <v>1800</v>
      </c>
      <c r="L1473" s="10">
        <f t="shared" si="11"/>
        <v>630</v>
      </c>
      <c r="M1473" s="11">
        <v>0.35</v>
      </c>
      <c r="O1473" s="16"/>
      <c r="P1473" s="17"/>
      <c r="Q1473" s="12"/>
      <c r="R1473" s="13"/>
    </row>
    <row r="1474" spans="1:18" ht="15.75" customHeight="1">
      <c r="A1474" s="1"/>
      <c r="B1474" s="6" t="s">
        <v>14</v>
      </c>
      <c r="C1474" s="6">
        <v>1185732</v>
      </c>
      <c r="D1474" s="7">
        <v>44326</v>
      </c>
      <c r="E1474" s="6" t="s">
        <v>15</v>
      </c>
      <c r="F1474" s="6" t="s">
        <v>16</v>
      </c>
      <c r="G1474" s="6" t="s">
        <v>66</v>
      </c>
      <c r="H1474" s="6" t="s">
        <v>21</v>
      </c>
      <c r="I1474" s="8">
        <v>0.5</v>
      </c>
      <c r="J1474" s="9">
        <v>4750</v>
      </c>
      <c r="K1474" s="10">
        <f t="shared" si="10"/>
        <v>2375</v>
      </c>
      <c r="L1474" s="10">
        <f t="shared" si="11"/>
        <v>712.5</v>
      </c>
      <c r="M1474" s="11">
        <v>0.3</v>
      </c>
      <c r="O1474" s="16"/>
      <c r="P1474" s="17"/>
      <c r="Q1474" s="12"/>
      <c r="R1474" s="13"/>
    </row>
    <row r="1475" spans="1:18" ht="15.75" customHeight="1">
      <c r="A1475" s="1"/>
      <c r="B1475" s="6" t="s">
        <v>14</v>
      </c>
      <c r="C1475" s="6">
        <v>1185732</v>
      </c>
      <c r="D1475" s="7">
        <v>44326</v>
      </c>
      <c r="E1475" s="6" t="s">
        <v>15</v>
      </c>
      <c r="F1475" s="6" t="s">
        <v>16</v>
      </c>
      <c r="G1475" s="6" t="s">
        <v>66</v>
      </c>
      <c r="H1475" s="6" t="s">
        <v>22</v>
      </c>
      <c r="I1475" s="8">
        <v>0.55000000000000004</v>
      </c>
      <c r="J1475" s="9">
        <v>6000</v>
      </c>
      <c r="K1475" s="10">
        <f t="shared" si="10"/>
        <v>3300.0000000000005</v>
      </c>
      <c r="L1475" s="10">
        <f t="shared" si="11"/>
        <v>825.00000000000011</v>
      </c>
      <c r="M1475" s="11">
        <v>0.25</v>
      </c>
      <c r="O1475" s="16"/>
      <c r="P1475" s="17"/>
      <c r="Q1475" s="12"/>
      <c r="R1475" s="13"/>
    </row>
    <row r="1476" spans="1:18" ht="15.75" customHeight="1">
      <c r="A1476" s="1"/>
      <c r="B1476" s="6" t="s">
        <v>14</v>
      </c>
      <c r="C1476" s="6">
        <v>1185732</v>
      </c>
      <c r="D1476" s="7">
        <v>44359</v>
      </c>
      <c r="E1476" s="6" t="s">
        <v>15</v>
      </c>
      <c r="F1476" s="6" t="s">
        <v>16</v>
      </c>
      <c r="G1476" s="6" t="s">
        <v>66</v>
      </c>
      <c r="H1476" s="6" t="s">
        <v>17</v>
      </c>
      <c r="I1476" s="8">
        <v>0.5</v>
      </c>
      <c r="J1476" s="9">
        <v>8500</v>
      </c>
      <c r="K1476" s="10">
        <f t="shared" si="10"/>
        <v>4250</v>
      </c>
      <c r="L1476" s="10">
        <f t="shared" si="11"/>
        <v>2125</v>
      </c>
      <c r="M1476" s="11">
        <v>0.5</v>
      </c>
      <c r="O1476" s="16"/>
      <c r="P1476" s="17"/>
      <c r="Q1476" s="12"/>
      <c r="R1476" s="13"/>
    </row>
    <row r="1477" spans="1:18" ht="15.75" customHeight="1">
      <c r="A1477" s="1"/>
      <c r="B1477" s="6" t="s">
        <v>14</v>
      </c>
      <c r="C1477" s="6">
        <v>1185732</v>
      </c>
      <c r="D1477" s="7">
        <v>44359</v>
      </c>
      <c r="E1477" s="6" t="s">
        <v>15</v>
      </c>
      <c r="F1477" s="6" t="s">
        <v>16</v>
      </c>
      <c r="G1477" s="6" t="s">
        <v>66</v>
      </c>
      <c r="H1477" s="6" t="s">
        <v>18</v>
      </c>
      <c r="I1477" s="8">
        <v>0.45000000000000007</v>
      </c>
      <c r="J1477" s="9">
        <v>6000</v>
      </c>
      <c r="K1477" s="10">
        <f t="shared" si="10"/>
        <v>2700.0000000000005</v>
      </c>
      <c r="L1477" s="10">
        <f t="shared" si="11"/>
        <v>810.00000000000011</v>
      </c>
      <c r="M1477" s="11">
        <v>0.3</v>
      </c>
      <c r="O1477" s="16"/>
      <c r="P1477" s="17"/>
      <c r="Q1477" s="12"/>
      <c r="R1477" s="13"/>
    </row>
    <row r="1478" spans="1:18" ht="15.75" customHeight="1">
      <c r="A1478" s="1"/>
      <c r="B1478" s="6" t="s">
        <v>14</v>
      </c>
      <c r="C1478" s="6">
        <v>1185732</v>
      </c>
      <c r="D1478" s="7">
        <v>44359</v>
      </c>
      <c r="E1478" s="6" t="s">
        <v>15</v>
      </c>
      <c r="F1478" s="6" t="s">
        <v>16</v>
      </c>
      <c r="G1478" s="6" t="s">
        <v>66</v>
      </c>
      <c r="H1478" s="6" t="s">
        <v>19</v>
      </c>
      <c r="I1478" s="8">
        <v>0.4</v>
      </c>
      <c r="J1478" s="9">
        <v>5250</v>
      </c>
      <c r="K1478" s="10">
        <f t="shared" si="10"/>
        <v>2100</v>
      </c>
      <c r="L1478" s="10">
        <f t="shared" si="11"/>
        <v>735</v>
      </c>
      <c r="M1478" s="11">
        <v>0.35</v>
      </c>
      <c r="O1478" s="16"/>
      <c r="P1478" s="17"/>
      <c r="Q1478" s="12"/>
      <c r="R1478" s="13"/>
    </row>
    <row r="1479" spans="1:18" ht="15.75" customHeight="1">
      <c r="A1479" s="1"/>
      <c r="B1479" s="6" t="s">
        <v>14</v>
      </c>
      <c r="C1479" s="6">
        <v>1185732</v>
      </c>
      <c r="D1479" s="7">
        <v>44359</v>
      </c>
      <c r="E1479" s="6" t="s">
        <v>15</v>
      </c>
      <c r="F1479" s="6" t="s">
        <v>16</v>
      </c>
      <c r="G1479" s="6" t="s">
        <v>66</v>
      </c>
      <c r="H1479" s="6" t="s">
        <v>20</v>
      </c>
      <c r="I1479" s="8">
        <v>0.4</v>
      </c>
      <c r="J1479" s="9">
        <v>5000</v>
      </c>
      <c r="K1479" s="10">
        <f t="shared" si="10"/>
        <v>2000</v>
      </c>
      <c r="L1479" s="10">
        <f t="shared" si="11"/>
        <v>700</v>
      </c>
      <c r="M1479" s="11">
        <v>0.35</v>
      </c>
      <c r="O1479" s="16"/>
      <c r="P1479" s="17"/>
      <c r="Q1479" s="12"/>
      <c r="R1479" s="13"/>
    </row>
    <row r="1480" spans="1:18" ht="15.75" customHeight="1">
      <c r="A1480" s="1"/>
      <c r="B1480" s="6" t="s">
        <v>14</v>
      </c>
      <c r="C1480" s="6">
        <v>1185732</v>
      </c>
      <c r="D1480" s="7">
        <v>44359</v>
      </c>
      <c r="E1480" s="6" t="s">
        <v>15</v>
      </c>
      <c r="F1480" s="6" t="s">
        <v>16</v>
      </c>
      <c r="G1480" s="6" t="s">
        <v>66</v>
      </c>
      <c r="H1480" s="6" t="s">
        <v>21</v>
      </c>
      <c r="I1480" s="8">
        <v>0.5</v>
      </c>
      <c r="J1480" s="9">
        <v>5000</v>
      </c>
      <c r="K1480" s="10">
        <f t="shared" si="10"/>
        <v>2500</v>
      </c>
      <c r="L1480" s="10">
        <f t="shared" si="11"/>
        <v>750</v>
      </c>
      <c r="M1480" s="11">
        <v>0.3</v>
      </c>
      <c r="O1480" s="16"/>
      <c r="P1480" s="17"/>
      <c r="Q1480" s="12"/>
      <c r="R1480" s="13"/>
    </row>
    <row r="1481" spans="1:18" ht="15.75" customHeight="1">
      <c r="A1481" s="1"/>
      <c r="B1481" s="6" t="s">
        <v>14</v>
      </c>
      <c r="C1481" s="6">
        <v>1185732</v>
      </c>
      <c r="D1481" s="7">
        <v>44359</v>
      </c>
      <c r="E1481" s="6" t="s">
        <v>15</v>
      </c>
      <c r="F1481" s="6" t="s">
        <v>16</v>
      </c>
      <c r="G1481" s="6" t="s">
        <v>66</v>
      </c>
      <c r="H1481" s="6" t="s">
        <v>22</v>
      </c>
      <c r="I1481" s="8">
        <v>0.55000000000000004</v>
      </c>
      <c r="J1481" s="9">
        <v>6500</v>
      </c>
      <c r="K1481" s="10">
        <f t="shared" si="10"/>
        <v>3575.0000000000005</v>
      </c>
      <c r="L1481" s="10">
        <f t="shared" si="11"/>
        <v>893.75000000000011</v>
      </c>
      <c r="M1481" s="11">
        <v>0.25</v>
      </c>
      <c r="O1481" s="16"/>
      <c r="P1481" s="17"/>
      <c r="Q1481" s="12"/>
      <c r="R1481" s="13"/>
    </row>
    <row r="1482" spans="1:18" ht="15.75" customHeight="1">
      <c r="A1482" s="1"/>
      <c r="B1482" s="6" t="s">
        <v>14</v>
      </c>
      <c r="C1482" s="6">
        <v>1185732</v>
      </c>
      <c r="D1482" s="7">
        <v>44387</v>
      </c>
      <c r="E1482" s="6" t="s">
        <v>15</v>
      </c>
      <c r="F1482" s="6" t="s">
        <v>16</v>
      </c>
      <c r="G1482" s="6" t="s">
        <v>66</v>
      </c>
      <c r="H1482" s="6" t="s">
        <v>17</v>
      </c>
      <c r="I1482" s="8">
        <v>0.5</v>
      </c>
      <c r="J1482" s="9">
        <v>8750</v>
      </c>
      <c r="K1482" s="10">
        <f t="shared" si="10"/>
        <v>4375</v>
      </c>
      <c r="L1482" s="10">
        <f t="shared" si="11"/>
        <v>2187.5</v>
      </c>
      <c r="M1482" s="11">
        <v>0.5</v>
      </c>
      <c r="O1482" s="16"/>
      <c r="P1482" s="17"/>
      <c r="Q1482" s="12"/>
      <c r="R1482" s="13"/>
    </row>
    <row r="1483" spans="1:18" ht="15.75" customHeight="1">
      <c r="A1483" s="1"/>
      <c r="B1483" s="6" t="s">
        <v>14</v>
      </c>
      <c r="C1483" s="6">
        <v>1185732</v>
      </c>
      <c r="D1483" s="7">
        <v>44387</v>
      </c>
      <c r="E1483" s="6" t="s">
        <v>15</v>
      </c>
      <c r="F1483" s="6" t="s">
        <v>16</v>
      </c>
      <c r="G1483" s="6" t="s">
        <v>66</v>
      </c>
      <c r="H1483" s="6" t="s">
        <v>18</v>
      </c>
      <c r="I1483" s="8">
        <v>0.45000000000000007</v>
      </c>
      <c r="J1483" s="9">
        <v>6250</v>
      </c>
      <c r="K1483" s="10">
        <f t="shared" si="10"/>
        <v>2812.5000000000005</v>
      </c>
      <c r="L1483" s="10">
        <f t="shared" si="11"/>
        <v>843.75000000000011</v>
      </c>
      <c r="M1483" s="11">
        <v>0.3</v>
      </c>
      <c r="O1483" s="16"/>
      <c r="P1483" s="17"/>
      <c r="Q1483" s="12"/>
      <c r="R1483" s="13"/>
    </row>
    <row r="1484" spans="1:18" ht="15.75" customHeight="1">
      <c r="A1484" s="1"/>
      <c r="B1484" s="6" t="s">
        <v>14</v>
      </c>
      <c r="C1484" s="6">
        <v>1185732</v>
      </c>
      <c r="D1484" s="7">
        <v>44387</v>
      </c>
      <c r="E1484" s="6" t="s">
        <v>15</v>
      </c>
      <c r="F1484" s="6" t="s">
        <v>16</v>
      </c>
      <c r="G1484" s="6" t="s">
        <v>66</v>
      </c>
      <c r="H1484" s="6" t="s">
        <v>19</v>
      </c>
      <c r="I1484" s="8">
        <v>0.4</v>
      </c>
      <c r="J1484" s="9">
        <v>5500</v>
      </c>
      <c r="K1484" s="10">
        <f t="shared" si="10"/>
        <v>2200</v>
      </c>
      <c r="L1484" s="10">
        <f t="shared" si="11"/>
        <v>770</v>
      </c>
      <c r="M1484" s="11">
        <v>0.35</v>
      </c>
      <c r="O1484" s="16"/>
      <c r="P1484" s="17"/>
      <c r="Q1484" s="12"/>
      <c r="R1484" s="13"/>
    </row>
    <row r="1485" spans="1:18" ht="15.75" customHeight="1">
      <c r="A1485" s="1"/>
      <c r="B1485" s="6" t="s">
        <v>14</v>
      </c>
      <c r="C1485" s="6">
        <v>1185732</v>
      </c>
      <c r="D1485" s="7">
        <v>44387</v>
      </c>
      <c r="E1485" s="6" t="s">
        <v>15</v>
      </c>
      <c r="F1485" s="6" t="s">
        <v>16</v>
      </c>
      <c r="G1485" s="6" t="s">
        <v>66</v>
      </c>
      <c r="H1485" s="6" t="s">
        <v>20</v>
      </c>
      <c r="I1485" s="8">
        <v>0.4</v>
      </c>
      <c r="J1485" s="9">
        <v>5000</v>
      </c>
      <c r="K1485" s="10">
        <f t="shared" si="10"/>
        <v>2000</v>
      </c>
      <c r="L1485" s="10">
        <f t="shared" si="11"/>
        <v>700</v>
      </c>
      <c r="M1485" s="11">
        <v>0.35</v>
      </c>
      <c r="O1485" s="16"/>
      <c r="P1485" s="17"/>
      <c r="Q1485" s="12"/>
      <c r="R1485" s="13"/>
    </row>
    <row r="1486" spans="1:18" ht="15.75" customHeight="1">
      <c r="A1486" s="1"/>
      <c r="B1486" s="6" t="s">
        <v>14</v>
      </c>
      <c r="C1486" s="6">
        <v>1185732</v>
      </c>
      <c r="D1486" s="7">
        <v>44387</v>
      </c>
      <c r="E1486" s="6" t="s">
        <v>15</v>
      </c>
      <c r="F1486" s="6" t="s">
        <v>16</v>
      </c>
      <c r="G1486" s="6" t="s">
        <v>66</v>
      </c>
      <c r="H1486" s="6" t="s">
        <v>21</v>
      </c>
      <c r="I1486" s="8">
        <v>0.5</v>
      </c>
      <c r="J1486" s="9">
        <v>5250</v>
      </c>
      <c r="K1486" s="10">
        <f t="shared" si="10"/>
        <v>2625</v>
      </c>
      <c r="L1486" s="10">
        <f t="shared" si="11"/>
        <v>787.5</v>
      </c>
      <c r="M1486" s="11">
        <v>0.3</v>
      </c>
      <c r="O1486" s="16"/>
      <c r="P1486" s="17"/>
      <c r="Q1486" s="12"/>
      <c r="R1486" s="13"/>
    </row>
    <row r="1487" spans="1:18" ht="15.75" customHeight="1">
      <c r="A1487" s="1"/>
      <c r="B1487" s="6" t="s">
        <v>14</v>
      </c>
      <c r="C1487" s="6">
        <v>1185732</v>
      </c>
      <c r="D1487" s="7">
        <v>44387</v>
      </c>
      <c r="E1487" s="6" t="s">
        <v>15</v>
      </c>
      <c r="F1487" s="6" t="s">
        <v>16</v>
      </c>
      <c r="G1487" s="6" t="s">
        <v>66</v>
      </c>
      <c r="H1487" s="6" t="s">
        <v>22</v>
      </c>
      <c r="I1487" s="8">
        <v>0.55000000000000004</v>
      </c>
      <c r="J1487" s="9">
        <v>7000</v>
      </c>
      <c r="K1487" s="10">
        <f t="shared" si="10"/>
        <v>3850.0000000000005</v>
      </c>
      <c r="L1487" s="10">
        <f t="shared" si="11"/>
        <v>962.50000000000011</v>
      </c>
      <c r="M1487" s="11">
        <v>0.25</v>
      </c>
      <c r="O1487" s="16"/>
      <c r="P1487" s="17"/>
      <c r="Q1487" s="12"/>
      <c r="R1487" s="13"/>
    </row>
    <row r="1488" spans="1:18" ht="15.75" customHeight="1">
      <c r="A1488" s="1"/>
      <c r="B1488" s="6" t="s">
        <v>14</v>
      </c>
      <c r="C1488" s="6">
        <v>1185732</v>
      </c>
      <c r="D1488" s="7">
        <v>44419</v>
      </c>
      <c r="E1488" s="6" t="s">
        <v>15</v>
      </c>
      <c r="F1488" s="6" t="s">
        <v>16</v>
      </c>
      <c r="G1488" s="6" t="s">
        <v>66</v>
      </c>
      <c r="H1488" s="6" t="s">
        <v>17</v>
      </c>
      <c r="I1488" s="8">
        <v>0.5</v>
      </c>
      <c r="J1488" s="9">
        <v>8500</v>
      </c>
      <c r="K1488" s="10">
        <f t="shared" si="10"/>
        <v>4250</v>
      </c>
      <c r="L1488" s="10">
        <f t="shared" si="11"/>
        <v>2125</v>
      </c>
      <c r="M1488" s="11">
        <v>0.5</v>
      </c>
      <c r="O1488" s="16"/>
      <c r="P1488" s="17"/>
      <c r="Q1488" s="12"/>
      <c r="R1488" s="13"/>
    </row>
    <row r="1489" spans="1:18" ht="15.75" customHeight="1">
      <c r="A1489" s="1"/>
      <c r="B1489" s="6" t="s">
        <v>14</v>
      </c>
      <c r="C1489" s="6">
        <v>1185732</v>
      </c>
      <c r="D1489" s="7">
        <v>44419</v>
      </c>
      <c r="E1489" s="6" t="s">
        <v>15</v>
      </c>
      <c r="F1489" s="6" t="s">
        <v>16</v>
      </c>
      <c r="G1489" s="6" t="s">
        <v>66</v>
      </c>
      <c r="H1489" s="6" t="s">
        <v>18</v>
      </c>
      <c r="I1489" s="8">
        <v>0.45000000000000007</v>
      </c>
      <c r="J1489" s="9">
        <v>6250</v>
      </c>
      <c r="K1489" s="10">
        <f t="shared" si="10"/>
        <v>2812.5000000000005</v>
      </c>
      <c r="L1489" s="10">
        <f t="shared" si="11"/>
        <v>843.75000000000011</v>
      </c>
      <c r="M1489" s="11">
        <v>0.3</v>
      </c>
      <c r="O1489" s="16"/>
      <c r="P1489" s="17"/>
      <c r="Q1489" s="12"/>
      <c r="R1489" s="13"/>
    </row>
    <row r="1490" spans="1:18" ht="15.75" customHeight="1">
      <c r="A1490" s="1"/>
      <c r="B1490" s="6" t="s">
        <v>14</v>
      </c>
      <c r="C1490" s="6">
        <v>1185732</v>
      </c>
      <c r="D1490" s="7">
        <v>44419</v>
      </c>
      <c r="E1490" s="6" t="s">
        <v>15</v>
      </c>
      <c r="F1490" s="6" t="s">
        <v>16</v>
      </c>
      <c r="G1490" s="6" t="s">
        <v>66</v>
      </c>
      <c r="H1490" s="6" t="s">
        <v>19</v>
      </c>
      <c r="I1490" s="8">
        <v>0.4</v>
      </c>
      <c r="J1490" s="9">
        <v>5500</v>
      </c>
      <c r="K1490" s="10">
        <f t="shared" si="10"/>
        <v>2200</v>
      </c>
      <c r="L1490" s="10">
        <f t="shared" si="11"/>
        <v>770</v>
      </c>
      <c r="M1490" s="11">
        <v>0.35</v>
      </c>
      <c r="O1490" s="16"/>
      <c r="P1490" s="17"/>
      <c r="Q1490" s="12"/>
      <c r="R1490" s="13"/>
    </row>
    <row r="1491" spans="1:18" ht="15.75" customHeight="1">
      <c r="A1491" s="1"/>
      <c r="B1491" s="6" t="s">
        <v>14</v>
      </c>
      <c r="C1491" s="6">
        <v>1185732</v>
      </c>
      <c r="D1491" s="7">
        <v>44419</v>
      </c>
      <c r="E1491" s="6" t="s">
        <v>15</v>
      </c>
      <c r="F1491" s="6" t="s">
        <v>16</v>
      </c>
      <c r="G1491" s="6" t="s">
        <v>66</v>
      </c>
      <c r="H1491" s="6" t="s">
        <v>20</v>
      </c>
      <c r="I1491" s="8">
        <v>0.4</v>
      </c>
      <c r="J1491" s="9">
        <v>5250</v>
      </c>
      <c r="K1491" s="10">
        <f t="shared" si="10"/>
        <v>2100</v>
      </c>
      <c r="L1491" s="10">
        <f t="shared" si="11"/>
        <v>735</v>
      </c>
      <c r="M1491" s="11">
        <v>0.35</v>
      </c>
      <c r="O1491" s="16"/>
      <c r="P1491" s="17"/>
      <c r="Q1491" s="12"/>
      <c r="R1491" s="13"/>
    </row>
    <row r="1492" spans="1:18" ht="15.75" customHeight="1">
      <c r="A1492" s="1"/>
      <c r="B1492" s="6" t="s">
        <v>14</v>
      </c>
      <c r="C1492" s="6">
        <v>1185732</v>
      </c>
      <c r="D1492" s="7">
        <v>44419</v>
      </c>
      <c r="E1492" s="6" t="s">
        <v>15</v>
      </c>
      <c r="F1492" s="6" t="s">
        <v>16</v>
      </c>
      <c r="G1492" s="6" t="s">
        <v>66</v>
      </c>
      <c r="H1492" s="6" t="s">
        <v>21</v>
      </c>
      <c r="I1492" s="8">
        <v>0.5</v>
      </c>
      <c r="J1492" s="9">
        <v>5000</v>
      </c>
      <c r="K1492" s="10">
        <f t="shared" si="10"/>
        <v>2500</v>
      </c>
      <c r="L1492" s="10">
        <f t="shared" si="11"/>
        <v>750</v>
      </c>
      <c r="M1492" s="11">
        <v>0.3</v>
      </c>
      <c r="O1492" s="16"/>
      <c r="P1492" s="17"/>
      <c r="Q1492" s="12"/>
      <c r="R1492" s="13"/>
    </row>
    <row r="1493" spans="1:18" ht="15.75" customHeight="1">
      <c r="A1493" s="1"/>
      <c r="B1493" s="6" t="s">
        <v>14</v>
      </c>
      <c r="C1493" s="6">
        <v>1185732</v>
      </c>
      <c r="D1493" s="7">
        <v>44419</v>
      </c>
      <c r="E1493" s="6" t="s">
        <v>15</v>
      </c>
      <c r="F1493" s="6" t="s">
        <v>16</v>
      </c>
      <c r="G1493" s="6" t="s">
        <v>66</v>
      </c>
      <c r="H1493" s="6" t="s">
        <v>22</v>
      </c>
      <c r="I1493" s="8">
        <v>0.55000000000000004</v>
      </c>
      <c r="J1493" s="9">
        <v>6750</v>
      </c>
      <c r="K1493" s="10">
        <f t="shared" si="10"/>
        <v>3712.5000000000005</v>
      </c>
      <c r="L1493" s="10">
        <f t="shared" si="11"/>
        <v>928.12500000000011</v>
      </c>
      <c r="M1493" s="11">
        <v>0.25</v>
      </c>
      <c r="O1493" s="16"/>
      <c r="P1493" s="17"/>
      <c r="Q1493" s="12"/>
      <c r="R1493" s="13"/>
    </row>
    <row r="1494" spans="1:18" ht="15.75" customHeight="1">
      <c r="A1494" s="1"/>
      <c r="B1494" s="6" t="s">
        <v>14</v>
      </c>
      <c r="C1494" s="6">
        <v>1185732</v>
      </c>
      <c r="D1494" s="7">
        <v>44449</v>
      </c>
      <c r="E1494" s="6" t="s">
        <v>15</v>
      </c>
      <c r="F1494" s="6" t="s">
        <v>16</v>
      </c>
      <c r="G1494" s="6" t="s">
        <v>66</v>
      </c>
      <c r="H1494" s="6" t="s">
        <v>17</v>
      </c>
      <c r="I1494" s="8">
        <v>0.5</v>
      </c>
      <c r="J1494" s="9">
        <v>8000</v>
      </c>
      <c r="K1494" s="10">
        <f t="shared" si="10"/>
        <v>4000</v>
      </c>
      <c r="L1494" s="10">
        <f t="shared" si="11"/>
        <v>2000</v>
      </c>
      <c r="M1494" s="11">
        <v>0.5</v>
      </c>
      <c r="O1494" s="16"/>
      <c r="P1494" s="17"/>
      <c r="Q1494" s="12"/>
      <c r="R1494" s="13"/>
    </row>
    <row r="1495" spans="1:18" ht="15.75" customHeight="1">
      <c r="A1495" s="1"/>
      <c r="B1495" s="6" t="s">
        <v>14</v>
      </c>
      <c r="C1495" s="6">
        <v>1185732</v>
      </c>
      <c r="D1495" s="7">
        <v>44449</v>
      </c>
      <c r="E1495" s="6" t="s">
        <v>15</v>
      </c>
      <c r="F1495" s="6" t="s">
        <v>16</v>
      </c>
      <c r="G1495" s="6" t="s">
        <v>66</v>
      </c>
      <c r="H1495" s="6" t="s">
        <v>18</v>
      </c>
      <c r="I1495" s="8">
        <v>0.45000000000000007</v>
      </c>
      <c r="J1495" s="9">
        <v>6000</v>
      </c>
      <c r="K1495" s="10">
        <f t="shared" si="10"/>
        <v>2700.0000000000005</v>
      </c>
      <c r="L1495" s="10">
        <f t="shared" si="11"/>
        <v>810.00000000000011</v>
      </c>
      <c r="M1495" s="11">
        <v>0.3</v>
      </c>
      <c r="O1495" s="16"/>
      <c r="P1495" s="17"/>
      <c r="Q1495" s="12"/>
      <c r="R1495" s="13"/>
    </row>
    <row r="1496" spans="1:18" ht="15.75" customHeight="1">
      <c r="A1496" s="1"/>
      <c r="B1496" s="6" t="s">
        <v>14</v>
      </c>
      <c r="C1496" s="6">
        <v>1185732</v>
      </c>
      <c r="D1496" s="7">
        <v>44449</v>
      </c>
      <c r="E1496" s="6" t="s">
        <v>15</v>
      </c>
      <c r="F1496" s="6" t="s">
        <v>16</v>
      </c>
      <c r="G1496" s="6" t="s">
        <v>66</v>
      </c>
      <c r="H1496" s="6" t="s">
        <v>19</v>
      </c>
      <c r="I1496" s="8">
        <v>0.4</v>
      </c>
      <c r="J1496" s="9">
        <v>5250</v>
      </c>
      <c r="K1496" s="10">
        <f t="shared" si="10"/>
        <v>2100</v>
      </c>
      <c r="L1496" s="10">
        <f t="shared" si="11"/>
        <v>735</v>
      </c>
      <c r="M1496" s="11">
        <v>0.35</v>
      </c>
      <c r="O1496" s="16"/>
      <c r="P1496" s="17"/>
      <c r="Q1496" s="12"/>
      <c r="R1496" s="13"/>
    </row>
    <row r="1497" spans="1:18" ht="15.75" customHeight="1">
      <c r="A1497" s="1"/>
      <c r="B1497" s="6" t="s">
        <v>14</v>
      </c>
      <c r="C1497" s="6">
        <v>1185732</v>
      </c>
      <c r="D1497" s="7">
        <v>44449</v>
      </c>
      <c r="E1497" s="6" t="s">
        <v>15</v>
      </c>
      <c r="F1497" s="6" t="s">
        <v>16</v>
      </c>
      <c r="G1497" s="6" t="s">
        <v>66</v>
      </c>
      <c r="H1497" s="6" t="s">
        <v>20</v>
      </c>
      <c r="I1497" s="8">
        <v>0.4</v>
      </c>
      <c r="J1497" s="9">
        <v>5000</v>
      </c>
      <c r="K1497" s="10">
        <f t="shared" si="10"/>
        <v>2000</v>
      </c>
      <c r="L1497" s="10">
        <f t="shared" si="11"/>
        <v>700</v>
      </c>
      <c r="M1497" s="11">
        <v>0.35</v>
      </c>
      <c r="O1497" s="16"/>
      <c r="P1497" s="17"/>
      <c r="Q1497" s="12"/>
      <c r="R1497" s="13"/>
    </row>
    <row r="1498" spans="1:18" ht="15.75" customHeight="1">
      <c r="A1498" s="1"/>
      <c r="B1498" s="6" t="s">
        <v>14</v>
      </c>
      <c r="C1498" s="6">
        <v>1185732</v>
      </c>
      <c r="D1498" s="7">
        <v>44449</v>
      </c>
      <c r="E1498" s="6" t="s">
        <v>15</v>
      </c>
      <c r="F1498" s="6" t="s">
        <v>16</v>
      </c>
      <c r="G1498" s="6" t="s">
        <v>66</v>
      </c>
      <c r="H1498" s="6" t="s">
        <v>21</v>
      </c>
      <c r="I1498" s="8">
        <v>0.5</v>
      </c>
      <c r="J1498" s="9">
        <v>5000</v>
      </c>
      <c r="K1498" s="10">
        <f t="shared" si="10"/>
        <v>2500</v>
      </c>
      <c r="L1498" s="10">
        <f t="shared" si="11"/>
        <v>750</v>
      </c>
      <c r="M1498" s="11">
        <v>0.3</v>
      </c>
      <c r="O1498" s="16"/>
      <c r="P1498" s="17"/>
      <c r="Q1498" s="12"/>
      <c r="R1498" s="13"/>
    </row>
    <row r="1499" spans="1:18" ht="15.75" customHeight="1">
      <c r="A1499" s="1"/>
      <c r="B1499" s="6" t="s">
        <v>14</v>
      </c>
      <c r="C1499" s="6">
        <v>1185732</v>
      </c>
      <c r="D1499" s="7">
        <v>44449</v>
      </c>
      <c r="E1499" s="6" t="s">
        <v>15</v>
      </c>
      <c r="F1499" s="6" t="s">
        <v>16</v>
      </c>
      <c r="G1499" s="6" t="s">
        <v>66</v>
      </c>
      <c r="H1499" s="6" t="s">
        <v>22</v>
      </c>
      <c r="I1499" s="8">
        <v>0.55000000000000004</v>
      </c>
      <c r="J1499" s="9">
        <v>6000</v>
      </c>
      <c r="K1499" s="10">
        <f t="shared" si="10"/>
        <v>3300.0000000000005</v>
      </c>
      <c r="L1499" s="10">
        <f t="shared" si="11"/>
        <v>825.00000000000011</v>
      </c>
      <c r="M1499" s="11">
        <v>0.25</v>
      </c>
      <c r="O1499" s="16"/>
      <c r="P1499" s="17"/>
      <c r="Q1499" s="12"/>
      <c r="R1499" s="13"/>
    </row>
    <row r="1500" spans="1:18" ht="15.75" customHeight="1">
      <c r="A1500" s="1"/>
      <c r="B1500" s="6" t="s">
        <v>14</v>
      </c>
      <c r="C1500" s="6">
        <v>1185732</v>
      </c>
      <c r="D1500" s="7">
        <v>44481</v>
      </c>
      <c r="E1500" s="6" t="s">
        <v>15</v>
      </c>
      <c r="F1500" s="6" t="s">
        <v>16</v>
      </c>
      <c r="G1500" s="6" t="s">
        <v>66</v>
      </c>
      <c r="H1500" s="6" t="s">
        <v>17</v>
      </c>
      <c r="I1500" s="8">
        <v>0.55000000000000004</v>
      </c>
      <c r="J1500" s="9">
        <v>7750</v>
      </c>
      <c r="K1500" s="10">
        <f t="shared" si="10"/>
        <v>4262.5</v>
      </c>
      <c r="L1500" s="10">
        <f t="shared" si="11"/>
        <v>2131.25</v>
      </c>
      <c r="M1500" s="11">
        <v>0.5</v>
      </c>
      <c r="O1500" s="16"/>
      <c r="P1500" s="17"/>
      <c r="Q1500" s="12"/>
      <c r="R1500" s="13"/>
    </row>
    <row r="1501" spans="1:18" ht="15.75" customHeight="1">
      <c r="A1501" s="1"/>
      <c r="B1501" s="6" t="s">
        <v>14</v>
      </c>
      <c r="C1501" s="6">
        <v>1185732</v>
      </c>
      <c r="D1501" s="7">
        <v>44481</v>
      </c>
      <c r="E1501" s="6" t="s">
        <v>15</v>
      </c>
      <c r="F1501" s="6" t="s">
        <v>16</v>
      </c>
      <c r="G1501" s="6" t="s">
        <v>66</v>
      </c>
      <c r="H1501" s="6" t="s">
        <v>18</v>
      </c>
      <c r="I1501" s="8">
        <v>0.45000000000000007</v>
      </c>
      <c r="J1501" s="9">
        <v>6000</v>
      </c>
      <c r="K1501" s="10">
        <f t="shared" si="10"/>
        <v>2700.0000000000005</v>
      </c>
      <c r="L1501" s="10">
        <f t="shared" si="11"/>
        <v>810.00000000000011</v>
      </c>
      <c r="M1501" s="11">
        <v>0.3</v>
      </c>
      <c r="O1501" s="16"/>
      <c r="P1501" s="17"/>
      <c r="Q1501" s="12"/>
      <c r="R1501" s="13"/>
    </row>
    <row r="1502" spans="1:18" ht="15.75" customHeight="1">
      <c r="A1502" s="1"/>
      <c r="B1502" s="6" t="s">
        <v>14</v>
      </c>
      <c r="C1502" s="6">
        <v>1185732</v>
      </c>
      <c r="D1502" s="7">
        <v>44481</v>
      </c>
      <c r="E1502" s="6" t="s">
        <v>15</v>
      </c>
      <c r="F1502" s="6" t="s">
        <v>16</v>
      </c>
      <c r="G1502" s="6" t="s">
        <v>66</v>
      </c>
      <c r="H1502" s="6" t="s">
        <v>19</v>
      </c>
      <c r="I1502" s="8">
        <v>0.45000000000000007</v>
      </c>
      <c r="J1502" s="9">
        <v>5000</v>
      </c>
      <c r="K1502" s="10">
        <f t="shared" si="10"/>
        <v>2250.0000000000005</v>
      </c>
      <c r="L1502" s="10">
        <f t="shared" si="11"/>
        <v>787.50000000000011</v>
      </c>
      <c r="M1502" s="11">
        <v>0.35</v>
      </c>
      <c r="O1502" s="16"/>
      <c r="P1502" s="17"/>
      <c r="Q1502" s="12"/>
      <c r="R1502" s="13"/>
    </row>
    <row r="1503" spans="1:18" ht="15.75" customHeight="1">
      <c r="A1503" s="1"/>
      <c r="B1503" s="6" t="s">
        <v>14</v>
      </c>
      <c r="C1503" s="6">
        <v>1185732</v>
      </c>
      <c r="D1503" s="7">
        <v>44481</v>
      </c>
      <c r="E1503" s="6" t="s">
        <v>15</v>
      </c>
      <c r="F1503" s="6" t="s">
        <v>16</v>
      </c>
      <c r="G1503" s="6" t="s">
        <v>66</v>
      </c>
      <c r="H1503" s="6" t="s">
        <v>20</v>
      </c>
      <c r="I1503" s="8">
        <v>0.45000000000000007</v>
      </c>
      <c r="J1503" s="9">
        <v>4750</v>
      </c>
      <c r="K1503" s="10">
        <f t="shared" si="10"/>
        <v>2137.5000000000005</v>
      </c>
      <c r="L1503" s="10">
        <f t="shared" si="11"/>
        <v>748.12500000000011</v>
      </c>
      <c r="M1503" s="11">
        <v>0.35</v>
      </c>
      <c r="O1503" s="16"/>
      <c r="P1503" s="17"/>
      <c r="Q1503" s="12"/>
      <c r="R1503" s="13"/>
    </row>
    <row r="1504" spans="1:18" ht="15.75" customHeight="1">
      <c r="A1504" s="1"/>
      <c r="B1504" s="6" t="s">
        <v>14</v>
      </c>
      <c r="C1504" s="6">
        <v>1185732</v>
      </c>
      <c r="D1504" s="7">
        <v>44481</v>
      </c>
      <c r="E1504" s="6" t="s">
        <v>15</v>
      </c>
      <c r="F1504" s="6" t="s">
        <v>16</v>
      </c>
      <c r="G1504" s="6" t="s">
        <v>66</v>
      </c>
      <c r="H1504" s="6" t="s">
        <v>21</v>
      </c>
      <c r="I1504" s="8">
        <v>0.55000000000000004</v>
      </c>
      <c r="J1504" s="9">
        <v>4750</v>
      </c>
      <c r="K1504" s="10">
        <f t="shared" si="10"/>
        <v>2612.5</v>
      </c>
      <c r="L1504" s="10">
        <f t="shared" si="11"/>
        <v>783.75</v>
      </c>
      <c r="M1504" s="11">
        <v>0.3</v>
      </c>
      <c r="O1504" s="16"/>
      <c r="P1504" s="17"/>
      <c r="Q1504" s="12"/>
      <c r="R1504" s="13"/>
    </row>
    <row r="1505" spans="1:18" ht="15.75" customHeight="1">
      <c r="A1505" s="1"/>
      <c r="B1505" s="6" t="s">
        <v>14</v>
      </c>
      <c r="C1505" s="6">
        <v>1185732</v>
      </c>
      <c r="D1505" s="7">
        <v>44481</v>
      </c>
      <c r="E1505" s="6" t="s">
        <v>15</v>
      </c>
      <c r="F1505" s="6" t="s">
        <v>16</v>
      </c>
      <c r="G1505" s="6" t="s">
        <v>66</v>
      </c>
      <c r="H1505" s="6" t="s">
        <v>22</v>
      </c>
      <c r="I1505" s="8">
        <v>0.6</v>
      </c>
      <c r="J1505" s="9">
        <v>6000</v>
      </c>
      <c r="K1505" s="10">
        <f t="shared" si="10"/>
        <v>3600</v>
      </c>
      <c r="L1505" s="10">
        <f t="shared" si="11"/>
        <v>900</v>
      </c>
      <c r="M1505" s="11">
        <v>0.25</v>
      </c>
      <c r="O1505" s="16"/>
      <c r="P1505" s="17"/>
      <c r="Q1505" s="12"/>
      <c r="R1505" s="13"/>
    </row>
    <row r="1506" spans="1:18" ht="15.75" customHeight="1">
      <c r="A1506" s="1"/>
      <c r="B1506" s="6" t="s">
        <v>14</v>
      </c>
      <c r="C1506" s="6">
        <v>1185732</v>
      </c>
      <c r="D1506" s="7">
        <v>44511</v>
      </c>
      <c r="E1506" s="6" t="s">
        <v>15</v>
      </c>
      <c r="F1506" s="6" t="s">
        <v>16</v>
      </c>
      <c r="G1506" s="6" t="s">
        <v>66</v>
      </c>
      <c r="H1506" s="6" t="s">
        <v>17</v>
      </c>
      <c r="I1506" s="8">
        <v>0.55000000000000004</v>
      </c>
      <c r="J1506" s="9">
        <v>7500</v>
      </c>
      <c r="K1506" s="10">
        <f t="shared" si="10"/>
        <v>4125</v>
      </c>
      <c r="L1506" s="10">
        <f t="shared" si="11"/>
        <v>2062.5</v>
      </c>
      <c r="M1506" s="11">
        <v>0.5</v>
      </c>
      <c r="O1506" s="16"/>
      <c r="P1506" s="17"/>
      <c r="Q1506" s="12"/>
      <c r="R1506" s="13"/>
    </row>
    <row r="1507" spans="1:18" ht="15.75" customHeight="1">
      <c r="A1507" s="1"/>
      <c r="B1507" s="6" t="s">
        <v>14</v>
      </c>
      <c r="C1507" s="6">
        <v>1185732</v>
      </c>
      <c r="D1507" s="7">
        <v>44511</v>
      </c>
      <c r="E1507" s="6" t="s">
        <v>15</v>
      </c>
      <c r="F1507" s="6" t="s">
        <v>16</v>
      </c>
      <c r="G1507" s="6" t="s">
        <v>66</v>
      </c>
      <c r="H1507" s="6" t="s">
        <v>18</v>
      </c>
      <c r="I1507" s="8">
        <v>0.45000000000000007</v>
      </c>
      <c r="J1507" s="9">
        <v>5750</v>
      </c>
      <c r="K1507" s="10">
        <f t="shared" si="10"/>
        <v>2587.5000000000005</v>
      </c>
      <c r="L1507" s="10">
        <f t="shared" si="11"/>
        <v>776.25000000000011</v>
      </c>
      <c r="M1507" s="11">
        <v>0.3</v>
      </c>
      <c r="O1507" s="16"/>
      <c r="P1507" s="17"/>
      <c r="Q1507" s="12"/>
      <c r="R1507" s="13"/>
    </row>
    <row r="1508" spans="1:18" ht="15.75" customHeight="1">
      <c r="A1508" s="1"/>
      <c r="B1508" s="6" t="s">
        <v>14</v>
      </c>
      <c r="C1508" s="6">
        <v>1185732</v>
      </c>
      <c r="D1508" s="7">
        <v>44511</v>
      </c>
      <c r="E1508" s="6" t="s">
        <v>15</v>
      </c>
      <c r="F1508" s="6" t="s">
        <v>16</v>
      </c>
      <c r="G1508" s="6" t="s">
        <v>66</v>
      </c>
      <c r="H1508" s="6" t="s">
        <v>19</v>
      </c>
      <c r="I1508" s="8">
        <v>0.45000000000000007</v>
      </c>
      <c r="J1508" s="9">
        <v>5200</v>
      </c>
      <c r="K1508" s="10">
        <f t="shared" si="10"/>
        <v>2340.0000000000005</v>
      </c>
      <c r="L1508" s="10">
        <f t="shared" si="11"/>
        <v>819.00000000000011</v>
      </c>
      <c r="M1508" s="11">
        <v>0.35</v>
      </c>
      <c r="O1508" s="16"/>
      <c r="P1508" s="17"/>
      <c r="Q1508" s="12"/>
      <c r="R1508" s="13"/>
    </row>
    <row r="1509" spans="1:18" ht="15.75" customHeight="1">
      <c r="A1509" s="1"/>
      <c r="B1509" s="6" t="s">
        <v>14</v>
      </c>
      <c r="C1509" s="6">
        <v>1185732</v>
      </c>
      <c r="D1509" s="7">
        <v>44511</v>
      </c>
      <c r="E1509" s="6" t="s">
        <v>15</v>
      </c>
      <c r="F1509" s="6" t="s">
        <v>16</v>
      </c>
      <c r="G1509" s="6" t="s">
        <v>66</v>
      </c>
      <c r="H1509" s="6" t="s">
        <v>20</v>
      </c>
      <c r="I1509" s="8">
        <v>0.45000000000000007</v>
      </c>
      <c r="J1509" s="9">
        <v>5000</v>
      </c>
      <c r="K1509" s="10">
        <f t="shared" si="10"/>
        <v>2250.0000000000005</v>
      </c>
      <c r="L1509" s="10">
        <f t="shared" si="11"/>
        <v>787.50000000000011</v>
      </c>
      <c r="M1509" s="11">
        <v>0.35</v>
      </c>
      <c r="O1509" s="16"/>
      <c r="P1509" s="17"/>
      <c r="Q1509" s="12"/>
      <c r="R1509" s="13"/>
    </row>
    <row r="1510" spans="1:18" ht="15.75" customHeight="1">
      <c r="A1510" s="1"/>
      <c r="B1510" s="6" t="s">
        <v>14</v>
      </c>
      <c r="C1510" s="6">
        <v>1185732</v>
      </c>
      <c r="D1510" s="7">
        <v>44511</v>
      </c>
      <c r="E1510" s="6" t="s">
        <v>15</v>
      </c>
      <c r="F1510" s="6" t="s">
        <v>16</v>
      </c>
      <c r="G1510" s="6" t="s">
        <v>66</v>
      </c>
      <c r="H1510" s="6" t="s">
        <v>21</v>
      </c>
      <c r="I1510" s="8">
        <v>0.55000000000000004</v>
      </c>
      <c r="J1510" s="9">
        <v>4750</v>
      </c>
      <c r="K1510" s="10">
        <f t="shared" si="10"/>
        <v>2612.5</v>
      </c>
      <c r="L1510" s="10">
        <f t="shared" si="11"/>
        <v>783.75</v>
      </c>
      <c r="M1510" s="11">
        <v>0.3</v>
      </c>
      <c r="O1510" s="16"/>
      <c r="P1510" s="17"/>
      <c r="Q1510" s="12"/>
      <c r="R1510" s="13"/>
    </row>
    <row r="1511" spans="1:18" ht="15.75" customHeight="1">
      <c r="A1511" s="1"/>
      <c r="B1511" s="6" t="s">
        <v>14</v>
      </c>
      <c r="C1511" s="6">
        <v>1185732</v>
      </c>
      <c r="D1511" s="7">
        <v>44511</v>
      </c>
      <c r="E1511" s="6" t="s">
        <v>15</v>
      </c>
      <c r="F1511" s="6" t="s">
        <v>16</v>
      </c>
      <c r="G1511" s="6" t="s">
        <v>66</v>
      </c>
      <c r="H1511" s="6" t="s">
        <v>22</v>
      </c>
      <c r="I1511" s="8">
        <v>0.6</v>
      </c>
      <c r="J1511" s="9">
        <v>5750</v>
      </c>
      <c r="K1511" s="10">
        <f t="shared" si="10"/>
        <v>3450</v>
      </c>
      <c r="L1511" s="10">
        <f t="shared" si="11"/>
        <v>862.5</v>
      </c>
      <c r="M1511" s="11">
        <v>0.25</v>
      </c>
      <c r="O1511" s="16"/>
      <c r="P1511" s="17"/>
      <c r="Q1511" s="12"/>
      <c r="R1511" s="13"/>
    </row>
    <row r="1512" spans="1:18" ht="15.75" customHeight="1">
      <c r="A1512" s="1"/>
      <c r="B1512" s="6" t="s">
        <v>14</v>
      </c>
      <c r="C1512" s="6">
        <v>1185732</v>
      </c>
      <c r="D1512" s="7">
        <v>44540</v>
      </c>
      <c r="E1512" s="6" t="s">
        <v>15</v>
      </c>
      <c r="F1512" s="6" t="s">
        <v>16</v>
      </c>
      <c r="G1512" s="6" t="s">
        <v>66</v>
      </c>
      <c r="H1512" s="6" t="s">
        <v>17</v>
      </c>
      <c r="I1512" s="8">
        <v>0.55000000000000004</v>
      </c>
      <c r="J1512" s="9">
        <v>8000</v>
      </c>
      <c r="K1512" s="10">
        <f t="shared" si="10"/>
        <v>4400</v>
      </c>
      <c r="L1512" s="10">
        <f t="shared" si="11"/>
        <v>2200</v>
      </c>
      <c r="M1512" s="11">
        <v>0.5</v>
      </c>
      <c r="O1512" s="16"/>
      <c r="P1512" s="17"/>
      <c r="Q1512" s="12"/>
      <c r="R1512" s="13"/>
    </row>
    <row r="1513" spans="1:18" ht="15.75" customHeight="1">
      <c r="A1513" s="1"/>
      <c r="B1513" s="6" t="s">
        <v>14</v>
      </c>
      <c r="C1513" s="6">
        <v>1185732</v>
      </c>
      <c r="D1513" s="7">
        <v>44540</v>
      </c>
      <c r="E1513" s="6" t="s">
        <v>15</v>
      </c>
      <c r="F1513" s="6" t="s">
        <v>16</v>
      </c>
      <c r="G1513" s="6" t="s">
        <v>66</v>
      </c>
      <c r="H1513" s="6" t="s">
        <v>18</v>
      </c>
      <c r="I1513" s="8">
        <v>0.45000000000000007</v>
      </c>
      <c r="J1513" s="9">
        <v>6000</v>
      </c>
      <c r="K1513" s="10">
        <f t="shared" si="10"/>
        <v>2700.0000000000005</v>
      </c>
      <c r="L1513" s="10">
        <f t="shared" si="11"/>
        <v>810.00000000000011</v>
      </c>
      <c r="M1513" s="11">
        <v>0.3</v>
      </c>
      <c r="O1513" s="16"/>
      <c r="P1513" s="17"/>
      <c r="Q1513" s="12"/>
      <c r="R1513" s="13"/>
    </row>
    <row r="1514" spans="1:18" ht="15.75" customHeight="1">
      <c r="A1514" s="1"/>
      <c r="B1514" s="6" t="s">
        <v>14</v>
      </c>
      <c r="C1514" s="6">
        <v>1185732</v>
      </c>
      <c r="D1514" s="7">
        <v>44540</v>
      </c>
      <c r="E1514" s="6" t="s">
        <v>15</v>
      </c>
      <c r="F1514" s="6" t="s">
        <v>16</v>
      </c>
      <c r="G1514" s="6" t="s">
        <v>66</v>
      </c>
      <c r="H1514" s="6" t="s">
        <v>19</v>
      </c>
      <c r="I1514" s="8">
        <v>0.45000000000000007</v>
      </c>
      <c r="J1514" s="9">
        <v>5500</v>
      </c>
      <c r="K1514" s="10">
        <f t="shared" si="10"/>
        <v>2475.0000000000005</v>
      </c>
      <c r="L1514" s="10">
        <f t="shared" si="11"/>
        <v>866.25000000000011</v>
      </c>
      <c r="M1514" s="11">
        <v>0.35</v>
      </c>
      <c r="O1514" s="16"/>
      <c r="P1514" s="17"/>
      <c r="Q1514" s="12"/>
      <c r="R1514" s="13"/>
    </row>
    <row r="1515" spans="1:18" ht="15.75" customHeight="1">
      <c r="A1515" s="1"/>
      <c r="B1515" s="6" t="s">
        <v>14</v>
      </c>
      <c r="C1515" s="6">
        <v>1185732</v>
      </c>
      <c r="D1515" s="7">
        <v>44540</v>
      </c>
      <c r="E1515" s="6" t="s">
        <v>15</v>
      </c>
      <c r="F1515" s="6" t="s">
        <v>16</v>
      </c>
      <c r="G1515" s="6" t="s">
        <v>66</v>
      </c>
      <c r="H1515" s="6" t="s">
        <v>20</v>
      </c>
      <c r="I1515" s="8">
        <v>0.45000000000000007</v>
      </c>
      <c r="J1515" s="9">
        <v>5000</v>
      </c>
      <c r="K1515" s="10">
        <f t="shared" si="10"/>
        <v>2250.0000000000005</v>
      </c>
      <c r="L1515" s="10">
        <f t="shared" si="11"/>
        <v>787.50000000000011</v>
      </c>
      <c r="M1515" s="11">
        <v>0.35</v>
      </c>
      <c r="O1515" s="16"/>
      <c r="P1515" s="17"/>
      <c r="Q1515" s="12"/>
      <c r="R1515" s="13"/>
    </row>
    <row r="1516" spans="1:18" ht="15.75" customHeight="1">
      <c r="A1516" s="1"/>
      <c r="B1516" s="6" t="s">
        <v>14</v>
      </c>
      <c r="C1516" s="6">
        <v>1185732</v>
      </c>
      <c r="D1516" s="7">
        <v>44540</v>
      </c>
      <c r="E1516" s="6" t="s">
        <v>15</v>
      </c>
      <c r="F1516" s="6" t="s">
        <v>16</v>
      </c>
      <c r="G1516" s="6" t="s">
        <v>66</v>
      </c>
      <c r="H1516" s="6" t="s">
        <v>21</v>
      </c>
      <c r="I1516" s="8">
        <v>0.55000000000000004</v>
      </c>
      <c r="J1516" s="9">
        <v>5000</v>
      </c>
      <c r="K1516" s="10">
        <f t="shared" si="10"/>
        <v>2750</v>
      </c>
      <c r="L1516" s="10">
        <f t="shared" si="11"/>
        <v>825</v>
      </c>
      <c r="M1516" s="11">
        <v>0.3</v>
      </c>
      <c r="O1516" s="16"/>
      <c r="P1516" s="17"/>
      <c r="Q1516" s="12"/>
      <c r="R1516" s="13"/>
    </row>
    <row r="1517" spans="1:18" ht="15.75" customHeight="1">
      <c r="A1517" s="1"/>
      <c r="B1517" s="6" t="s">
        <v>14</v>
      </c>
      <c r="C1517" s="6">
        <v>1185732</v>
      </c>
      <c r="D1517" s="7">
        <v>44540</v>
      </c>
      <c r="E1517" s="6" t="s">
        <v>15</v>
      </c>
      <c r="F1517" s="6" t="s">
        <v>16</v>
      </c>
      <c r="G1517" s="6" t="s">
        <v>66</v>
      </c>
      <c r="H1517" s="6" t="s">
        <v>22</v>
      </c>
      <c r="I1517" s="8">
        <v>0.6</v>
      </c>
      <c r="J1517" s="9">
        <v>6000</v>
      </c>
      <c r="K1517" s="10">
        <f t="shared" si="10"/>
        <v>3600</v>
      </c>
      <c r="L1517" s="10">
        <f t="shared" si="11"/>
        <v>900</v>
      </c>
      <c r="M1517" s="11">
        <v>0.25</v>
      </c>
      <c r="O1517" s="16"/>
      <c r="P1517" s="17"/>
      <c r="Q1517" s="12"/>
      <c r="R1517" s="13"/>
    </row>
    <row r="1518" spans="1:18" ht="15.75" customHeight="1">
      <c r="A1518" s="1" t="s">
        <v>39</v>
      </c>
      <c r="B1518" s="6" t="s">
        <v>27</v>
      </c>
      <c r="C1518" s="6">
        <v>1128299</v>
      </c>
      <c r="D1518" s="7">
        <v>44220</v>
      </c>
      <c r="E1518" s="6" t="s">
        <v>28</v>
      </c>
      <c r="F1518" s="6" t="s">
        <v>67</v>
      </c>
      <c r="G1518" s="6" t="s">
        <v>68</v>
      </c>
      <c r="H1518" s="6" t="s">
        <v>17</v>
      </c>
      <c r="I1518" s="8">
        <v>0.30000000000000004</v>
      </c>
      <c r="J1518" s="9">
        <v>3500</v>
      </c>
      <c r="K1518" s="10">
        <f t="shared" si="10"/>
        <v>1050.0000000000002</v>
      </c>
      <c r="L1518" s="10">
        <f t="shared" si="11"/>
        <v>367.50000000000006</v>
      </c>
      <c r="M1518" s="11">
        <v>0.35</v>
      </c>
      <c r="O1518" s="16"/>
      <c r="P1518" s="17"/>
      <c r="Q1518" s="12"/>
      <c r="R1518" s="13"/>
    </row>
    <row r="1519" spans="1:18" ht="15.75" customHeight="1">
      <c r="A1519" s="1"/>
      <c r="B1519" s="6" t="s">
        <v>27</v>
      </c>
      <c r="C1519" s="6">
        <v>1128299</v>
      </c>
      <c r="D1519" s="7">
        <v>44220</v>
      </c>
      <c r="E1519" s="6" t="s">
        <v>28</v>
      </c>
      <c r="F1519" s="6" t="s">
        <v>67</v>
      </c>
      <c r="G1519" s="6" t="s">
        <v>68</v>
      </c>
      <c r="H1519" s="6" t="s">
        <v>18</v>
      </c>
      <c r="I1519" s="8">
        <v>0.4</v>
      </c>
      <c r="J1519" s="9">
        <v>3500</v>
      </c>
      <c r="K1519" s="10">
        <f t="shared" si="10"/>
        <v>1400</v>
      </c>
      <c r="L1519" s="10">
        <f t="shared" si="11"/>
        <v>489.99999999999994</v>
      </c>
      <c r="M1519" s="11">
        <v>0.35</v>
      </c>
      <c r="O1519" s="16"/>
      <c r="P1519" s="17"/>
      <c r="Q1519" s="12"/>
      <c r="R1519" s="13"/>
    </row>
    <row r="1520" spans="1:18" ht="15.75" customHeight="1">
      <c r="A1520" s="1"/>
      <c r="B1520" s="6" t="s">
        <v>27</v>
      </c>
      <c r="C1520" s="6">
        <v>1128299</v>
      </c>
      <c r="D1520" s="7">
        <v>44220</v>
      </c>
      <c r="E1520" s="6" t="s">
        <v>28</v>
      </c>
      <c r="F1520" s="6" t="s">
        <v>67</v>
      </c>
      <c r="G1520" s="6" t="s">
        <v>68</v>
      </c>
      <c r="H1520" s="6" t="s">
        <v>19</v>
      </c>
      <c r="I1520" s="8">
        <v>0.4</v>
      </c>
      <c r="J1520" s="9">
        <v>3500</v>
      </c>
      <c r="K1520" s="10">
        <f t="shared" si="10"/>
        <v>1400</v>
      </c>
      <c r="L1520" s="10">
        <f t="shared" si="11"/>
        <v>489.99999999999994</v>
      </c>
      <c r="M1520" s="11">
        <v>0.35</v>
      </c>
      <c r="O1520" s="16"/>
      <c r="P1520" s="17"/>
      <c r="Q1520" s="12"/>
      <c r="R1520" s="13"/>
    </row>
    <row r="1521" spans="1:18" ht="15.75" customHeight="1">
      <c r="A1521" s="1"/>
      <c r="B1521" s="6" t="s">
        <v>27</v>
      </c>
      <c r="C1521" s="6">
        <v>1128299</v>
      </c>
      <c r="D1521" s="7">
        <v>44220</v>
      </c>
      <c r="E1521" s="6" t="s">
        <v>28</v>
      </c>
      <c r="F1521" s="6" t="s">
        <v>67</v>
      </c>
      <c r="G1521" s="6" t="s">
        <v>68</v>
      </c>
      <c r="H1521" s="6" t="s">
        <v>20</v>
      </c>
      <c r="I1521" s="8">
        <v>0.4</v>
      </c>
      <c r="J1521" s="9">
        <v>2000</v>
      </c>
      <c r="K1521" s="10">
        <f t="shared" si="10"/>
        <v>800</v>
      </c>
      <c r="L1521" s="10">
        <f t="shared" si="11"/>
        <v>280</v>
      </c>
      <c r="M1521" s="11">
        <v>0.35</v>
      </c>
      <c r="O1521" s="16"/>
      <c r="P1521" s="17"/>
      <c r="Q1521" s="12"/>
      <c r="R1521" s="13"/>
    </row>
    <row r="1522" spans="1:18" ht="15.75" customHeight="1">
      <c r="A1522" s="1"/>
      <c r="B1522" s="6" t="s">
        <v>27</v>
      </c>
      <c r="C1522" s="6">
        <v>1128299</v>
      </c>
      <c r="D1522" s="7">
        <v>44220</v>
      </c>
      <c r="E1522" s="6" t="s">
        <v>28</v>
      </c>
      <c r="F1522" s="6" t="s">
        <v>67</v>
      </c>
      <c r="G1522" s="6" t="s">
        <v>68</v>
      </c>
      <c r="H1522" s="6" t="s">
        <v>21</v>
      </c>
      <c r="I1522" s="8">
        <v>0.45000000000000007</v>
      </c>
      <c r="J1522" s="9">
        <v>1500</v>
      </c>
      <c r="K1522" s="10">
        <f t="shared" si="10"/>
        <v>675.00000000000011</v>
      </c>
      <c r="L1522" s="10">
        <f t="shared" si="11"/>
        <v>270.00000000000006</v>
      </c>
      <c r="M1522" s="11">
        <v>0.4</v>
      </c>
      <c r="O1522" s="16"/>
      <c r="P1522" s="17"/>
      <c r="Q1522" s="12"/>
      <c r="R1522" s="13"/>
    </row>
    <row r="1523" spans="1:18" ht="15.75" customHeight="1">
      <c r="A1523" s="1"/>
      <c r="B1523" s="6" t="s">
        <v>27</v>
      </c>
      <c r="C1523" s="6">
        <v>1128299</v>
      </c>
      <c r="D1523" s="7">
        <v>44220</v>
      </c>
      <c r="E1523" s="6" t="s">
        <v>28</v>
      </c>
      <c r="F1523" s="6" t="s">
        <v>67</v>
      </c>
      <c r="G1523" s="6" t="s">
        <v>68</v>
      </c>
      <c r="H1523" s="6" t="s">
        <v>22</v>
      </c>
      <c r="I1523" s="8">
        <v>0.4</v>
      </c>
      <c r="J1523" s="9">
        <v>4000</v>
      </c>
      <c r="K1523" s="10">
        <f t="shared" si="10"/>
        <v>1600</v>
      </c>
      <c r="L1523" s="10">
        <f t="shared" si="11"/>
        <v>480</v>
      </c>
      <c r="M1523" s="11">
        <v>0.3</v>
      </c>
      <c r="O1523" s="16"/>
      <c r="P1523" s="17"/>
      <c r="Q1523" s="12"/>
      <c r="R1523" s="13"/>
    </row>
    <row r="1524" spans="1:18" ht="15.75" customHeight="1">
      <c r="A1524" s="1"/>
      <c r="B1524" s="6" t="s">
        <v>27</v>
      </c>
      <c r="C1524" s="6">
        <v>1128299</v>
      </c>
      <c r="D1524" s="7">
        <v>44251</v>
      </c>
      <c r="E1524" s="6" t="s">
        <v>28</v>
      </c>
      <c r="F1524" s="6" t="s">
        <v>67</v>
      </c>
      <c r="G1524" s="6" t="s">
        <v>68</v>
      </c>
      <c r="H1524" s="6" t="s">
        <v>17</v>
      </c>
      <c r="I1524" s="8">
        <v>0.30000000000000004</v>
      </c>
      <c r="J1524" s="9">
        <v>4500</v>
      </c>
      <c r="K1524" s="10">
        <f t="shared" si="10"/>
        <v>1350.0000000000002</v>
      </c>
      <c r="L1524" s="10">
        <f t="shared" si="11"/>
        <v>472.50000000000006</v>
      </c>
      <c r="M1524" s="11">
        <v>0.35</v>
      </c>
      <c r="O1524" s="16"/>
      <c r="P1524" s="17"/>
      <c r="Q1524" s="12"/>
      <c r="R1524" s="13"/>
    </row>
    <row r="1525" spans="1:18" ht="15.75" customHeight="1">
      <c r="A1525" s="1"/>
      <c r="B1525" s="6" t="s">
        <v>27</v>
      </c>
      <c r="C1525" s="6">
        <v>1128299</v>
      </c>
      <c r="D1525" s="7">
        <v>44251</v>
      </c>
      <c r="E1525" s="6" t="s">
        <v>28</v>
      </c>
      <c r="F1525" s="6" t="s">
        <v>67</v>
      </c>
      <c r="G1525" s="6" t="s">
        <v>68</v>
      </c>
      <c r="H1525" s="6" t="s">
        <v>18</v>
      </c>
      <c r="I1525" s="8">
        <v>0.4</v>
      </c>
      <c r="J1525" s="9">
        <v>3500</v>
      </c>
      <c r="K1525" s="10">
        <f t="shared" si="10"/>
        <v>1400</v>
      </c>
      <c r="L1525" s="10">
        <f t="shared" si="11"/>
        <v>489.99999999999994</v>
      </c>
      <c r="M1525" s="11">
        <v>0.35</v>
      </c>
      <c r="O1525" s="16"/>
      <c r="P1525" s="17"/>
      <c r="Q1525" s="12"/>
      <c r="R1525" s="13"/>
    </row>
    <row r="1526" spans="1:18" ht="15.75" customHeight="1">
      <c r="A1526" s="1"/>
      <c r="B1526" s="6" t="s">
        <v>27</v>
      </c>
      <c r="C1526" s="6">
        <v>1128299</v>
      </c>
      <c r="D1526" s="7">
        <v>44251</v>
      </c>
      <c r="E1526" s="6" t="s">
        <v>28</v>
      </c>
      <c r="F1526" s="6" t="s">
        <v>67</v>
      </c>
      <c r="G1526" s="6" t="s">
        <v>68</v>
      </c>
      <c r="H1526" s="6" t="s">
        <v>19</v>
      </c>
      <c r="I1526" s="8">
        <v>0.4</v>
      </c>
      <c r="J1526" s="9">
        <v>3500</v>
      </c>
      <c r="K1526" s="10">
        <f t="shared" si="10"/>
        <v>1400</v>
      </c>
      <c r="L1526" s="10">
        <f t="shared" si="11"/>
        <v>489.99999999999994</v>
      </c>
      <c r="M1526" s="11">
        <v>0.35</v>
      </c>
      <c r="O1526" s="16"/>
      <c r="P1526" s="17"/>
      <c r="Q1526" s="12"/>
      <c r="R1526" s="13"/>
    </row>
    <row r="1527" spans="1:18" ht="15.75" customHeight="1">
      <c r="A1527" s="1"/>
      <c r="B1527" s="6" t="s">
        <v>27</v>
      </c>
      <c r="C1527" s="6">
        <v>1128299</v>
      </c>
      <c r="D1527" s="7">
        <v>44251</v>
      </c>
      <c r="E1527" s="6" t="s">
        <v>28</v>
      </c>
      <c r="F1527" s="6" t="s">
        <v>67</v>
      </c>
      <c r="G1527" s="6" t="s">
        <v>68</v>
      </c>
      <c r="H1527" s="6" t="s">
        <v>20</v>
      </c>
      <c r="I1527" s="8">
        <v>0.4</v>
      </c>
      <c r="J1527" s="9">
        <v>2000</v>
      </c>
      <c r="K1527" s="10">
        <f t="shared" si="10"/>
        <v>800</v>
      </c>
      <c r="L1527" s="10">
        <f t="shared" si="11"/>
        <v>280</v>
      </c>
      <c r="M1527" s="11">
        <v>0.35</v>
      </c>
      <c r="O1527" s="16"/>
      <c r="P1527" s="17"/>
      <c r="Q1527" s="12"/>
      <c r="R1527" s="13"/>
    </row>
    <row r="1528" spans="1:18" ht="15.75" customHeight="1">
      <c r="A1528" s="1"/>
      <c r="B1528" s="6" t="s">
        <v>27</v>
      </c>
      <c r="C1528" s="6">
        <v>1128299</v>
      </c>
      <c r="D1528" s="7">
        <v>44251</v>
      </c>
      <c r="E1528" s="6" t="s">
        <v>28</v>
      </c>
      <c r="F1528" s="6" t="s">
        <v>67</v>
      </c>
      <c r="G1528" s="6" t="s">
        <v>68</v>
      </c>
      <c r="H1528" s="6" t="s">
        <v>21</v>
      </c>
      <c r="I1528" s="8">
        <v>0.45000000000000007</v>
      </c>
      <c r="J1528" s="9">
        <v>1250</v>
      </c>
      <c r="K1528" s="10">
        <f t="shared" si="10"/>
        <v>562.50000000000011</v>
      </c>
      <c r="L1528" s="10">
        <f t="shared" si="11"/>
        <v>225.00000000000006</v>
      </c>
      <c r="M1528" s="11">
        <v>0.4</v>
      </c>
      <c r="O1528" s="16"/>
      <c r="P1528" s="17"/>
      <c r="Q1528" s="12"/>
      <c r="R1528" s="13"/>
    </row>
    <row r="1529" spans="1:18" ht="15.75" customHeight="1">
      <c r="A1529" s="1"/>
      <c r="B1529" s="6" t="s">
        <v>27</v>
      </c>
      <c r="C1529" s="6">
        <v>1128299</v>
      </c>
      <c r="D1529" s="7">
        <v>44251</v>
      </c>
      <c r="E1529" s="6" t="s">
        <v>28</v>
      </c>
      <c r="F1529" s="6" t="s">
        <v>67</v>
      </c>
      <c r="G1529" s="6" t="s">
        <v>68</v>
      </c>
      <c r="H1529" s="6" t="s">
        <v>22</v>
      </c>
      <c r="I1529" s="8">
        <v>0.4</v>
      </c>
      <c r="J1529" s="9">
        <v>3250</v>
      </c>
      <c r="K1529" s="10">
        <f t="shared" si="10"/>
        <v>1300</v>
      </c>
      <c r="L1529" s="10">
        <f t="shared" si="11"/>
        <v>390</v>
      </c>
      <c r="M1529" s="11">
        <v>0.3</v>
      </c>
      <c r="O1529" s="16"/>
      <c r="P1529" s="17"/>
      <c r="Q1529" s="12"/>
      <c r="R1529" s="13"/>
    </row>
    <row r="1530" spans="1:18" ht="15.75" customHeight="1">
      <c r="A1530" s="1"/>
      <c r="B1530" s="6" t="s">
        <v>27</v>
      </c>
      <c r="C1530" s="6">
        <v>1128299</v>
      </c>
      <c r="D1530" s="7">
        <v>44278</v>
      </c>
      <c r="E1530" s="6" t="s">
        <v>28</v>
      </c>
      <c r="F1530" s="6" t="s">
        <v>67</v>
      </c>
      <c r="G1530" s="6" t="s">
        <v>68</v>
      </c>
      <c r="H1530" s="6" t="s">
        <v>17</v>
      </c>
      <c r="I1530" s="8">
        <v>0.4</v>
      </c>
      <c r="J1530" s="9">
        <v>4750</v>
      </c>
      <c r="K1530" s="10">
        <f t="shared" si="10"/>
        <v>1900</v>
      </c>
      <c r="L1530" s="10">
        <f t="shared" si="11"/>
        <v>665</v>
      </c>
      <c r="M1530" s="11">
        <v>0.35</v>
      </c>
      <c r="O1530" s="16"/>
      <c r="P1530" s="17"/>
      <c r="Q1530" s="12"/>
      <c r="R1530" s="13"/>
    </row>
    <row r="1531" spans="1:18" ht="15.75" customHeight="1">
      <c r="A1531" s="1"/>
      <c r="B1531" s="6" t="s">
        <v>27</v>
      </c>
      <c r="C1531" s="6">
        <v>1128299</v>
      </c>
      <c r="D1531" s="7">
        <v>44278</v>
      </c>
      <c r="E1531" s="6" t="s">
        <v>28</v>
      </c>
      <c r="F1531" s="6" t="s">
        <v>67</v>
      </c>
      <c r="G1531" s="6" t="s">
        <v>68</v>
      </c>
      <c r="H1531" s="6" t="s">
        <v>18</v>
      </c>
      <c r="I1531" s="8">
        <v>0.5</v>
      </c>
      <c r="J1531" s="9">
        <v>3250</v>
      </c>
      <c r="K1531" s="10">
        <f t="shared" si="10"/>
        <v>1625</v>
      </c>
      <c r="L1531" s="10">
        <f t="shared" si="11"/>
        <v>568.75</v>
      </c>
      <c r="M1531" s="11">
        <v>0.35</v>
      </c>
      <c r="O1531" s="16"/>
      <c r="P1531" s="17"/>
      <c r="Q1531" s="12"/>
      <c r="R1531" s="13"/>
    </row>
    <row r="1532" spans="1:18" ht="15.75" customHeight="1">
      <c r="A1532" s="1"/>
      <c r="B1532" s="6" t="s">
        <v>27</v>
      </c>
      <c r="C1532" s="6">
        <v>1128299</v>
      </c>
      <c r="D1532" s="7">
        <v>44278</v>
      </c>
      <c r="E1532" s="6" t="s">
        <v>28</v>
      </c>
      <c r="F1532" s="6" t="s">
        <v>67</v>
      </c>
      <c r="G1532" s="6" t="s">
        <v>68</v>
      </c>
      <c r="H1532" s="6" t="s">
        <v>19</v>
      </c>
      <c r="I1532" s="8">
        <v>0.54999999999999993</v>
      </c>
      <c r="J1532" s="9">
        <v>3500</v>
      </c>
      <c r="K1532" s="10">
        <f t="shared" si="10"/>
        <v>1924.9999999999998</v>
      </c>
      <c r="L1532" s="10">
        <f t="shared" si="11"/>
        <v>673.74999999999989</v>
      </c>
      <c r="M1532" s="11">
        <v>0.35</v>
      </c>
      <c r="O1532" s="16"/>
      <c r="P1532" s="17"/>
      <c r="Q1532" s="12"/>
      <c r="R1532" s="13"/>
    </row>
    <row r="1533" spans="1:18" ht="15.75" customHeight="1">
      <c r="A1533" s="1"/>
      <c r="B1533" s="6" t="s">
        <v>27</v>
      </c>
      <c r="C1533" s="6">
        <v>1128299</v>
      </c>
      <c r="D1533" s="7">
        <v>44278</v>
      </c>
      <c r="E1533" s="6" t="s">
        <v>28</v>
      </c>
      <c r="F1533" s="6" t="s">
        <v>67</v>
      </c>
      <c r="G1533" s="6" t="s">
        <v>68</v>
      </c>
      <c r="H1533" s="6" t="s">
        <v>20</v>
      </c>
      <c r="I1533" s="8">
        <v>0.5</v>
      </c>
      <c r="J1533" s="9">
        <v>2500</v>
      </c>
      <c r="K1533" s="10">
        <f t="shared" si="10"/>
        <v>1250</v>
      </c>
      <c r="L1533" s="10">
        <f t="shared" si="11"/>
        <v>437.5</v>
      </c>
      <c r="M1533" s="11">
        <v>0.35</v>
      </c>
      <c r="O1533" s="16"/>
      <c r="P1533" s="17"/>
      <c r="Q1533" s="12"/>
      <c r="R1533" s="13"/>
    </row>
    <row r="1534" spans="1:18" ht="15.75" customHeight="1">
      <c r="A1534" s="1"/>
      <c r="B1534" s="6" t="s">
        <v>27</v>
      </c>
      <c r="C1534" s="6">
        <v>1128299</v>
      </c>
      <c r="D1534" s="7">
        <v>44278</v>
      </c>
      <c r="E1534" s="6" t="s">
        <v>28</v>
      </c>
      <c r="F1534" s="6" t="s">
        <v>67</v>
      </c>
      <c r="G1534" s="6" t="s">
        <v>68</v>
      </c>
      <c r="H1534" s="6" t="s">
        <v>21</v>
      </c>
      <c r="I1534" s="8">
        <v>0.55000000000000004</v>
      </c>
      <c r="J1534" s="9">
        <v>1000</v>
      </c>
      <c r="K1534" s="10">
        <f t="shared" si="10"/>
        <v>550</v>
      </c>
      <c r="L1534" s="10">
        <f t="shared" si="11"/>
        <v>220</v>
      </c>
      <c r="M1534" s="11">
        <v>0.4</v>
      </c>
      <c r="O1534" s="16"/>
      <c r="P1534" s="17"/>
      <c r="Q1534" s="12"/>
      <c r="R1534" s="13"/>
    </row>
    <row r="1535" spans="1:18" ht="15.75" customHeight="1">
      <c r="A1535" s="1"/>
      <c r="B1535" s="6" t="s">
        <v>27</v>
      </c>
      <c r="C1535" s="6">
        <v>1128299</v>
      </c>
      <c r="D1535" s="7">
        <v>44278</v>
      </c>
      <c r="E1535" s="6" t="s">
        <v>28</v>
      </c>
      <c r="F1535" s="6" t="s">
        <v>67</v>
      </c>
      <c r="G1535" s="6" t="s">
        <v>68</v>
      </c>
      <c r="H1535" s="6" t="s">
        <v>22</v>
      </c>
      <c r="I1535" s="8">
        <v>0.5</v>
      </c>
      <c r="J1535" s="9">
        <v>3000</v>
      </c>
      <c r="K1535" s="10">
        <f t="shared" si="10"/>
        <v>1500</v>
      </c>
      <c r="L1535" s="10">
        <f t="shared" si="11"/>
        <v>450</v>
      </c>
      <c r="M1535" s="11">
        <v>0.3</v>
      </c>
      <c r="O1535" s="16"/>
      <c r="P1535" s="17"/>
      <c r="Q1535" s="12"/>
      <c r="R1535" s="13"/>
    </row>
    <row r="1536" spans="1:18" ht="15.75" customHeight="1">
      <c r="A1536" s="1"/>
      <c r="B1536" s="6" t="s">
        <v>27</v>
      </c>
      <c r="C1536" s="6">
        <v>1128299</v>
      </c>
      <c r="D1536" s="7">
        <v>44310</v>
      </c>
      <c r="E1536" s="6" t="s">
        <v>28</v>
      </c>
      <c r="F1536" s="6" t="s">
        <v>67</v>
      </c>
      <c r="G1536" s="6" t="s">
        <v>68</v>
      </c>
      <c r="H1536" s="6" t="s">
        <v>17</v>
      </c>
      <c r="I1536" s="8">
        <v>0.55000000000000004</v>
      </c>
      <c r="J1536" s="9">
        <v>4750</v>
      </c>
      <c r="K1536" s="10">
        <f t="shared" ref="K1536:K1790" si="12">I1536*J1536</f>
        <v>2612.5</v>
      </c>
      <c r="L1536" s="10">
        <f t="shared" ref="L1536:L1790" si="13">K1536*M1536</f>
        <v>914.37499999999989</v>
      </c>
      <c r="M1536" s="11">
        <v>0.35</v>
      </c>
      <c r="O1536" s="16"/>
      <c r="P1536" s="17"/>
      <c r="Q1536" s="12"/>
      <c r="R1536" s="13"/>
    </row>
    <row r="1537" spans="1:18" ht="15.75" customHeight="1">
      <c r="A1537" s="1"/>
      <c r="B1537" s="6" t="s">
        <v>27</v>
      </c>
      <c r="C1537" s="6">
        <v>1128299</v>
      </c>
      <c r="D1537" s="7">
        <v>44310</v>
      </c>
      <c r="E1537" s="6" t="s">
        <v>28</v>
      </c>
      <c r="F1537" s="6" t="s">
        <v>67</v>
      </c>
      <c r="G1537" s="6" t="s">
        <v>68</v>
      </c>
      <c r="H1537" s="6" t="s">
        <v>18</v>
      </c>
      <c r="I1537" s="8">
        <v>0.60000000000000009</v>
      </c>
      <c r="J1537" s="9">
        <v>2750</v>
      </c>
      <c r="K1537" s="10">
        <f t="shared" si="12"/>
        <v>1650.0000000000002</v>
      </c>
      <c r="L1537" s="10">
        <f t="shared" si="13"/>
        <v>577.5</v>
      </c>
      <c r="M1537" s="11">
        <v>0.35</v>
      </c>
      <c r="O1537" s="16"/>
      <c r="P1537" s="17"/>
      <c r="Q1537" s="12"/>
      <c r="R1537" s="13"/>
    </row>
    <row r="1538" spans="1:18" ht="15.75" customHeight="1">
      <c r="A1538" s="1"/>
      <c r="B1538" s="6" t="s">
        <v>27</v>
      </c>
      <c r="C1538" s="6">
        <v>1128299</v>
      </c>
      <c r="D1538" s="7">
        <v>44310</v>
      </c>
      <c r="E1538" s="6" t="s">
        <v>28</v>
      </c>
      <c r="F1538" s="6" t="s">
        <v>67</v>
      </c>
      <c r="G1538" s="6" t="s">
        <v>68</v>
      </c>
      <c r="H1538" s="6" t="s">
        <v>19</v>
      </c>
      <c r="I1538" s="8">
        <v>0.60000000000000009</v>
      </c>
      <c r="J1538" s="9">
        <v>3250</v>
      </c>
      <c r="K1538" s="10">
        <f t="shared" si="12"/>
        <v>1950.0000000000002</v>
      </c>
      <c r="L1538" s="10">
        <f t="shared" si="13"/>
        <v>682.5</v>
      </c>
      <c r="M1538" s="11">
        <v>0.35</v>
      </c>
      <c r="O1538" s="16"/>
      <c r="P1538" s="17"/>
      <c r="Q1538" s="12"/>
      <c r="R1538" s="13"/>
    </row>
    <row r="1539" spans="1:18" ht="15.75" customHeight="1">
      <c r="A1539" s="1"/>
      <c r="B1539" s="6" t="s">
        <v>27</v>
      </c>
      <c r="C1539" s="6">
        <v>1128299</v>
      </c>
      <c r="D1539" s="7">
        <v>44310</v>
      </c>
      <c r="E1539" s="6" t="s">
        <v>28</v>
      </c>
      <c r="F1539" s="6" t="s">
        <v>67</v>
      </c>
      <c r="G1539" s="6" t="s">
        <v>68</v>
      </c>
      <c r="H1539" s="6" t="s">
        <v>20</v>
      </c>
      <c r="I1539" s="8">
        <v>0.45000000000000007</v>
      </c>
      <c r="J1539" s="9">
        <v>2250</v>
      </c>
      <c r="K1539" s="10">
        <f t="shared" si="12"/>
        <v>1012.5000000000001</v>
      </c>
      <c r="L1539" s="10">
        <f t="shared" si="13"/>
        <v>354.375</v>
      </c>
      <c r="M1539" s="11">
        <v>0.35</v>
      </c>
      <c r="O1539" s="16"/>
      <c r="P1539" s="17"/>
      <c r="Q1539" s="12"/>
      <c r="R1539" s="13"/>
    </row>
    <row r="1540" spans="1:18" ht="15.75" customHeight="1">
      <c r="A1540" s="1"/>
      <c r="B1540" s="6" t="s">
        <v>27</v>
      </c>
      <c r="C1540" s="6">
        <v>1128299</v>
      </c>
      <c r="D1540" s="7">
        <v>44310</v>
      </c>
      <c r="E1540" s="6" t="s">
        <v>28</v>
      </c>
      <c r="F1540" s="6" t="s">
        <v>67</v>
      </c>
      <c r="G1540" s="6" t="s">
        <v>68</v>
      </c>
      <c r="H1540" s="6" t="s">
        <v>21</v>
      </c>
      <c r="I1540" s="8">
        <v>0.50000000000000011</v>
      </c>
      <c r="J1540" s="9">
        <v>1250</v>
      </c>
      <c r="K1540" s="10">
        <f t="shared" si="12"/>
        <v>625.00000000000011</v>
      </c>
      <c r="L1540" s="10">
        <f t="shared" si="13"/>
        <v>250.00000000000006</v>
      </c>
      <c r="M1540" s="11">
        <v>0.4</v>
      </c>
      <c r="O1540" s="16"/>
      <c r="P1540" s="17"/>
      <c r="Q1540" s="12"/>
      <c r="R1540" s="13"/>
    </row>
    <row r="1541" spans="1:18" ht="15.75" customHeight="1">
      <c r="A1541" s="1"/>
      <c r="B1541" s="6" t="s">
        <v>27</v>
      </c>
      <c r="C1541" s="6">
        <v>1128299</v>
      </c>
      <c r="D1541" s="7">
        <v>44310</v>
      </c>
      <c r="E1541" s="6" t="s">
        <v>28</v>
      </c>
      <c r="F1541" s="6" t="s">
        <v>67</v>
      </c>
      <c r="G1541" s="6" t="s">
        <v>68</v>
      </c>
      <c r="H1541" s="6" t="s">
        <v>22</v>
      </c>
      <c r="I1541" s="8">
        <v>0.65000000000000013</v>
      </c>
      <c r="J1541" s="9">
        <v>3000</v>
      </c>
      <c r="K1541" s="10">
        <f t="shared" si="12"/>
        <v>1950.0000000000005</v>
      </c>
      <c r="L1541" s="10">
        <f t="shared" si="13"/>
        <v>585.00000000000011</v>
      </c>
      <c r="M1541" s="11">
        <v>0.3</v>
      </c>
      <c r="O1541" s="16"/>
      <c r="P1541" s="17"/>
      <c r="Q1541" s="12"/>
      <c r="R1541" s="13"/>
    </row>
    <row r="1542" spans="1:18" ht="15.75" customHeight="1">
      <c r="A1542" s="1"/>
      <c r="B1542" s="6" t="s">
        <v>27</v>
      </c>
      <c r="C1542" s="6">
        <v>1128299</v>
      </c>
      <c r="D1542" s="7">
        <v>44341</v>
      </c>
      <c r="E1542" s="6" t="s">
        <v>28</v>
      </c>
      <c r="F1542" s="6" t="s">
        <v>67</v>
      </c>
      <c r="G1542" s="6" t="s">
        <v>68</v>
      </c>
      <c r="H1542" s="6" t="s">
        <v>17</v>
      </c>
      <c r="I1542" s="8">
        <v>0.5</v>
      </c>
      <c r="J1542" s="9">
        <v>5000</v>
      </c>
      <c r="K1542" s="10">
        <f t="shared" si="12"/>
        <v>2500</v>
      </c>
      <c r="L1542" s="10">
        <f t="shared" si="13"/>
        <v>875</v>
      </c>
      <c r="M1542" s="11">
        <v>0.35</v>
      </c>
      <c r="O1542" s="16"/>
      <c r="P1542" s="17"/>
      <c r="Q1542" s="12"/>
      <c r="R1542" s="13"/>
    </row>
    <row r="1543" spans="1:18" ht="15.75" customHeight="1">
      <c r="A1543" s="1"/>
      <c r="B1543" s="6" t="s">
        <v>27</v>
      </c>
      <c r="C1543" s="6">
        <v>1128299</v>
      </c>
      <c r="D1543" s="7">
        <v>44341</v>
      </c>
      <c r="E1543" s="6" t="s">
        <v>28</v>
      </c>
      <c r="F1543" s="6" t="s">
        <v>67</v>
      </c>
      <c r="G1543" s="6" t="s">
        <v>68</v>
      </c>
      <c r="H1543" s="6" t="s">
        <v>18</v>
      </c>
      <c r="I1543" s="8">
        <v>0.55000000000000004</v>
      </c>
      <c r="J1543" s="9">
        <v>3500</v>
      </c>
      <c r="K1543" s="10">
        <f t="shared" si="12"/>
        <v>1925.0000000000002</v>
      </c>
      <c r="L1543" s="10">
        <f t="shared" si="13"/>
        <v>673.75</v>
      </c>
      <c r="M1543" s="11">
        <v>0.35</v>
      </c>
      <c r="O1543" s="16"/>
      <c r="P1543" s="17"/>
      <c r="Q1543" s="12"/>
      <c r="R1543" s="13"/>
    </row>
    <row r="1544" spans="1:18" ht="15.75" customHeight="1">
      <c r="A1544" s="1"/>
      <c r="B1544" s="6" t="s">
        <v>27</v>
      </c>
      <c r="C1544" s="6">
        <v>1128299</v>
      </c>
      <c r="D1544" s="7">
        <v>44341</v>
      </c>
      <c r="E1544" s="6" t="s">
        <v>28</v>
      </c>
      <c r="F1544" s="6" t="s">
        <v>67</v>
      </c>
      <c r="G1544" s="6" t="s">
        <v>68</v>
      </c>
      <c r="H1544" s="6" t="s">
        <v>19</v>
      </c>
      <c r="I1544" s="8">
        <v>0.55000000000000004</v>
      </c>
      <c r="J1544" s="9">
        <v>3500</v>
      </c>
      <c r="K1544" s="10">
        <f t="shared" si="12"/>
        <v>1925.0000000000002</v>
      </c>
      <c r="L1544" s="10">
        <f t="shared" si="13"/>
        <v>673.75</v>
      </c>
      <c r="M1544" s="11">
        <v>0.35</v>
      </c>
      <c r="O1544" s="16"/>
      <c r="P1544" s="17"/>
      <c r="Q1544" s="12"/>
      <c r="R1544" s="13"/>
    </row>
    <row r="1545" spans="1:18" ht="15.75" customHeight="1">
      <c r="A1545" s="1"/>
      <c r="B1545" s="6" t="s">
        <v>27</v>
      </c>
      <c r="C1545" s="6">
        <v>1128299</v>
      </c>
      <c r="D1545" s="7">
        <v>44341</v>
      </c>
      <c r="E1545" s="6" t="s">
        <v>28</v>
      </c>
      <c r="F1545" s="6" t="s">
        <v>67</v>
      </c>
      <c r="G1545" s="6" t="s">
        <v>68</v>
      </c>
      <c r="H1545" s="6" t="s">
        <v>20</v>
      </c>
      <c r="I1545" s="8">
        <v>0.5</v>
      </c>
      <c r="J1545" s="9">
        <v>2750</v>
      </c>
      <c r="K1545" s="10">
        <f t="shared" si="12"/>
        <v>1375</v>
      </c>
      <c r="L1545" s="10">
        <f t="shared" si="13"/>
        <v>481.24999999999994</v>
      </c>
      <c r="M1545" s="11">
        <v>0.35</v>
      </c>
      <c r="O1545" s="16"/>
      <c r="P1545" s="17"/>
      <c r="Q1545" s="12"/>
      <c r="R1545" s="13"/>
    </row>
    <row r="1546" spans="1:18" ht="15.75" customHeight="1">
      <c r="A1546" s="1"/>
      <c r="B1546" s="6" t="s">
        <v>27</v>
      </c>
      <c r="C1546" s="6">
        <v>1128299</v>
      </c>
      <c r="D1546" s="7">
        <v>44341</v>
      </c>
      <c r="E1546" s="6" t="s">
        <v>28</v>
      </c>
      <c r="F1546" s="6" t="s">
        <v>67</v>
      </c>
      <c r="G1546" s="6" t="s">
        <v>68</v>
      </c>
      <c r="H1546" s="6" t="s">
        <v>21</v>
      </c>
      <c r="I1546" s="8">
        <v>0.44999999999999996</v>
      </c>
      <c r="J1546" s="9">
        <v>1750</v>
      </c>
      <c r="K1546" s="10">
        <f t="shared" si="12"/>
        <v>787.49999999999989</v>
      </c>
      <c r="L1546" s="10">
        <f t="shared" si="13"/>
        <v>315</v>
      </c>
      <c r="M1546" s="11">
        <v>0.4</v>
      </c>
      <c r="O1546" s="16"/>
      <c r="P1546" s="17"/>
      <c r="Q1546" s="12"/>
      <c r="R1546" s="13"/>
    </row>
    <row r="1547" spans="1:18" ht="15.75" customHeight="1">
      <c r="A1547" s="1"/>
      <c r="B1547" s="6" t="s">
        <v>27</v>
      </c>
      <c r="C1547" s="6">
        <v>1128299</v>
      </c>
      <c r="D1547" s="7">
        <v>44341</v>
      </c>
      <c r="E1547" s="6" t="s">
        <v>28</v>
      </c>
      <c r="F1547" s="6" t="s">
        <v>67</v>
      </c>
      <c r="G1547" s="6" t="s">
        <v>68</v>
      </c>
      <c r="H1547" s="6" t="s">
        <v>22</v>
      </c>
      <c r="I1547" s="8">
        <v>0.6</v>
      </c>
      <c r="J1547" s="9">
        <v>5250</v>
      </c>
      <c r="K1547" s="10">
        <f t="shared" si="12"/>
        <v>3150</v>
      </c>
      <c r="L1547" s="10">
        <f t="shared" si="13"/>
        <v>945</v>
      </c>
      <c r="M1547" s="11">
        <v>0.3</v>
      </c>
      <c r="O1547" s="16"/>
      <c r="P1547" s="17"/>
      <c r="Q1547" s="12"/>
      <c r="R1547" s="13"/>
    </row>
    <row r="1548" spans="1:18" ht="15.75" customHeight="1">
      <c r="A1548" s="1"/>
      <c r="B1548" s="6" t="s">
        <v>27</v>
      </c>
      <c r="C1548" s="6">
        <v>1128299</v>
      </c>
      <c r="D1548" s="7">
        <v>44371</v>
      </c>
      <c r="E1548" s="6" t="s">
        <v>28</v>
      </c>
      <c r="F1548" s="6" t="s">
        <v>67</v>
      </c>
      <c r="G1548" s="6" t="s">
        <v>68</v>
      </c>
      <c r="H1548" s="6" t="s">
        <v>17</v>
      </c>
      <c r="I1548" s="8">
        <v>0.54999999999999993</v>
      </c>
      <c r="J1548" s="9">
        <v>7750</v>
      </c>
      <c r="K1548" s="10">
        <f t="shared" si="12"/>
        <v>4262.4999999999991</v>
      </c>
      <c r="L1548" s="10">
        <f t="shared" si="13"/>
        <v>1491.8749999999995</v>
      </c>
      <c r="M1548" s="11">
        <v>0.35</v>
      </c>
      <c r="O1548" s="16"/>
      <c r="P1548" s="17"/>
      <c r="Q1548" s="12"/>
      <c r="R1548" s="13"/>
    </row>
    <row r="1549" spans="1:18" ht="15.75" customHeight="1">
      <c r="A1549" s="1"/>
      <c r="B1549" s="6" t="s">
        <v>27</v>
      </c>
      <c r="C1549" s="6">
        <v>1128299</v>
      </c>
      <c r="D1549" s="7">
        <v>44371</v>
      </c>
      <c r="E1549" s="6" t="s">
        <v>28</v>
      </c>
      <c r="F1549" s="6" t="s">
        <v>67</v>
      </c>
      <c r="G1549" s="6" t="s">
        <v>68</v>
      </c>
      <c r="H1549" s="6" t="s">
        <v>18</v>
      </c>
      <c r="I1549" s="8">
        <v>0.64999999999999991</v>
      </c>
      <c r="J1549" s="9">
        <v>6500</v>
      </c>
      <c r="K1549" s="10">
        <f t="shared" si="12"/>
        <v>4224.9999999999991</v>
      </c>
      <c r="L1549" s="10">
        <f t="shared" si="13"/>
        <v>1478.7499999999995</v>
      </c>
      <c r="M1549" s="11">
        <v>0.35</v>
      </c>
      <c r="O1549" s="16"/>
      <c r="P1549" s="17"/>
      <c r="Q1549" s="12"/>
      <c r="R1549" s="13"/>
    </row>
    <row r="1550" spans="1:18" ht="15.75" customHeight="1">
      <c r="A1550" s="1"/>
      <c r="B1550" s="6" t="s">
        <v>27</v>
      </c>
      <c r="C1550" s="6">
        <v>1128299</v>
      </c>
      <c r="D1550" s="7">
        <v>44371</v>
      </c>
      <c r="E1550" s="6" t="s">
        <v>28</v>
      </c>
      <c r="F1550" s="6" t="s">
        <v>67</v>
      </c>
      <c r="G1550" s="6" t="s">
        <v>68</v>
      </c>
      <c r="H1550" s="6" t="s">
        <v>19</v>
      </c>
      <c r="I1550" s="8">
        <v>0.79999999999999993</v>
      </c>
      <c r="J1550" s="9">
        <v>6500</v>
      </c>
      <c r="K1550" s="10">
        <f t="shared" si="12"/>
        <v>5200</v>
      </c>
      <c r="L1550" s="10">
        <f t="shared" si="13"/>
        <v>1819.9999999999998</v>
      </c>
      <c r="M1550" s="11">
        <v>0.35</v>
      </c>
      <c r="O1550" s="16"/>
      <c r="P1550" s="17"/>
      <c r="Q1550" s="12"/>
      <c r="R1550" s="13"/>
    </row>
    <row r="1551" spans="1:18" ht="15.75" customHeight="1">
      <c r="A1551" s="1"/>
      <c r="B1551" s="6" t="s">
        <v>27</v>
      </c>
      <c r="C1551" s="6">
        <v>1128299</v>
      </c>
      <c r="D1551" s="7">
        <v>44371</v>
      </c>
      <c r="E1551" s="6" t="s">
        <v>28</v>
      </c>
      <c r="F1551" s="6" t="s">
        <v>67</v>
      </c>
      <c r="G1551" s="6" t="s">
        <v>68</v>
      </c>
      <c r="H1551" s="6" t="s">
        <v>20</v>
      </c>
      <c r="I1551" s="8">
        <v>0.79999999999999993</v>
      </c>
      <c r="J1551" s="9">
        <v>5250</v>
      </c>
      <c r="K1551" s="10">
        <f t="shared" si="12"/>
        <v>4200</v>
      </c>
      <c r="L1551" s="10">
        <f t="shared" si="13"/>
        <v>1470</v>
      </c>
      <c r="M1551" s="11">
        <v>0.35</v>
      </c>
      <c r="O1551" s="16"/>
      <c r="P1551" s="17"/>
      <c r="Q1551" s="12"/>
      <c r="R1551" s="13"/>
    </row>
    <row r="1552" spans="1:18" ht="15.75" customHeight="1">
      <c r="A1552" s="1"/>
      <c r="B1552" s="6" t="s">
        <v>27</v>
      </c>
      <c r="C1552" s="6">
        <v>1128299</v>
      </c>
      <c r="D1552" s="7">
        <v>44371</v>
      </c>
      <c r="E1552" s="6" t="s">
        <v>28</v>
      </c>
      <c r="F1552" s="6" t="s">
        <v>67</v>
      </c>
      <c r="G1552" s="6" t="s">
        <v>68</v>
      </c>
      <c r="H1552" s="6" t="s">
        <v>21</v>
      </c>
      <c r="I1552" s="8">
        <v>0.9</v>
      </c>
      <c r="J1552" s="9">
        <v>4000</v>
      </c>
      <c r="K1552" s="10">
        <f t="shared" si="12"/>
        <v>3600</v>
      </c>
      <c r="L1552" s="10">
        <f t="shared" si="13"/>
        <v>1440</v>
      </c>
      <c r="M1552" s="11">
        <v>0.4</v>
      </c>
      <c r="O1552" s="16"/>
      <c r="P1552" s="17"/>
      <c r="Q1552" s="12"/>
      <c r="R1552" s="13"/>
    </row>
    <row r="1553" spans="1:18" ht="15.75" customHeight="1">
      <c r="A1553" s="1"/>
      <c r="B1553" s="6" t="s">
        <v>27</v>
      </c>
      <c r="C1553" s="6">
        <v>1128299</v>
      </c>
      <c r="D1553" s="7">
        <v>44371</v>
      </c>
      <c r="E1553" s="6" t="s">
        <v>28</v>
      </c>
      <c r="F1553" s="6" t="s">
        <v>67</v>
      </c>
      <c r="G1553" s="6" t="s">
        <v>68</v>
      </c>
      <c r="H1553" s="6" t="s">
        <v>22</v>
      </c>
      <c r="I1553" s="8">
        <v>1.05</v>
      </c>
      <c r="J1553" s="9">
        <v>7000</v>
      </c>
      <c r="K1553" s="10">
        <f t="shared" si="12"/>
        <v>7350</v>
      </c>
      <c r="L1553" s="10">
        <f t="shared" si="13"/>
        <v>2205</v>
      </c>
      <c r="M1553" s="11">
        <v>0.3</v>
      </c>
      <c r="O1553" s="16"/>
      <c r="P1553" s="17"/>
      <c r="Q1553" s="12"/>
      <c r="R1553" s="13"/>
    </row>
    <row r="1554" spans="1:18" ht="15.75" customHeight="1">
      <c r="A1554" s="1"/>
      <c r="B1554" s="6" t="s">
        <v>27</v>
      </c>
      <c r="C1554" s="6">
        <v>1128299</v>
      </c>
      <c r="D1554" s="7">
        <v>44400</v>
      </c>
      <c r="E1554" s="6" t="s">
        <v>28</v>
      </c>
      <c r="F1554" s="6" t="s">
        <v>67</v>
      </c>
      <c r="G1554" s="6" t="s">
        <v>68</v>
      </c>
      <c r="H1554" s="6" t="s">
        <v>17</v>
      </c>
      <c r="I1554" s="8">
        <v>0.85</v>
      </c>
      <c r="J1554" s="9">
        <v>8500</v>
      </c>
      <c r="K1554" s="10">
        <f t="shared" si="12"/>
        <v>7225</v>
      </c>
      <c r="L1554" s="10">
        <f t="shared" si="13"/>
        <v>2528.75</v>
      </c>
      <c r="M1554" s="11">
        <v>0.35</v>
      </c>
      <c r="O1554" s="16"/>
      <c r="P1554" s="17"/>
      <c r="Q1554" s="12"/>
      <c r="R1554" s="13"/>
    </row>
    <row r="1555" spans="1:18" ht="15.75" customHeight="1">
      <c r="A1555" s="1"/>
      <c r="B1555" s="6" t="s">
        <v>27</v>
      </c>
      <c r="C1555" s="6">
        <v>1128299</v>
      </c>
      <c r="D1555" s="7">
        <v>44400</v>
      </c>
      <c r="E1555" s="6" t="s">
        <v>28</v>
      </c>
      <c r="F1555" s="6" t="s">
        <v>67</v>
      </c>
      <c r="G1555" s="6" t="s">
        <v>68</v>
      </c>
      <c r="H1555" s="6" t="s">
        <v>18</v>
      </c>
      <c r="I1555" s="8">
        <v>0.9</v>
      </c>
      <c r="J1555" s="9">
        <v>7000</v>
      </c>
      <c r="K1555" s="10">
        <f t="shared" si="12"/>
        <v>6300</v>
      </c>
      <c r="L1555" s="10">
        <f t="shared" si="13"/>
        <v>2205</v>
      </c>
      <c r="M1555" s="11">
        <v>0.35</v>
      </c>
      <c r="O1555" s="16"/>
      <c r="P1555" s="17"/>
      <c r="Q1555" s="12"/>
      <c r="R1555" s="13"/>
    </row>
    <row r="1556" spans="1:18" ht="15.75" customHeight="1">
      <c r="A1556" s="1"/>
      <c r="B1556" s="6" t="s">
        <v>27</v>
      </c>
      <c r="C1556" s="6">
        <v>1128299</v>
      </c>
      <c r="D1556" s="7">
        <v>44400</v>
      </c>
      <c r="E1556" s="6" t="s">
        <v>28</v>
      </c>
      <c r="F1556" s="6" t="s">
        <v>67</v>
      </c>
      <c r="G1556" s="6" t="s">
        <v>68</v>
      </c>
      <c r="H1556" s="6" t="s">
        <v>19</v>
      </c>
      <c r="I1556" s="8">
        <v>0.9</v>
      </c>
      <c r="J1556" s="9">
        <v>6500</v>
      </c>
      <c r="K1556" s="10">
        <f t="shared" si="12"/>
        <v>5850</v>
      </c>
      <c r="L1556" s="10">
        <f t="shared" si="13"/>
        <v>2047.4999999999998</v>
      </c>
      <c r="M1556" s="11">
        <v>0.35</v>
      </c>
      <c r="O1556" s="16"/>
      <c r="P1556" s="17"/>
      <c r="Q1556" s="12"/>
      <c r="R1556" s="13"/>
    </row>
    <row r="1557" spans="1:18" ht="15.75" customHeight="1">
      <c r="A1557" s="1"/>
      <c r="B1557" s="6" t="s">
        <v>27</v>
      </c>
      <c r="C1557" s="6">
        <v>1128299</v>
      </c>
      <c r="D1557" s="7">
        <v>44400</v>
      </c>
      <c r="E1557" s="6" t="s">
        <v>28</v>
      </c>
      <c r="F1557" s="6" t="s">
        <v>67</v>
      </c>
      <c r="G1557" s="6" t="s">
        <v>68</v>
      </c>
      <c r="H1557" s="6" t="s">
        <v>20</v>
      </c>
      <c r="I1557" s="8">
        <v>0.85</v>
      </c>
      <c r="J1557" s="9">
        <v>5500</v>
      </c>
      <c r="K1557" s="10">
        <f t="shared" si="12"/>
        <v>4675</v>
      </c>
      <c r="L1557" s="10">
        <f t="shared" si="13"/>
        <v>1636.25</v>
      </c>
      <c r="M1557" s="11">
        <v>0.35</v>
      </c>
      <c r="O1557" s="16"/>
      <c r="P1557" s="17"/>
      <c r="Q1557" s="12"/>
      <c r="R1557" s="13"/>
    </row>
    <row r="1558" spans="1:18" ht="15.75" customHeight="1">
      <c r="A1558" s="1"/>
      <c r="B1558" s="6" t="s">
        <v>27</v>
      </c>
      <c r="C1558" s="6">
        <v>1128299</v>
      </c>
      <c r="D1558" s="7">
        <v>44400</v>
      </c>
      <c r="E1558" s="6" t="s">
        <v>28</v>
      </c>
      <c r="F1558" s="6" t="s">
        <v>67</v>
      </c>
      <c r="G1558" s="6" t="s">
        <v>68</v>
      </c>
      <c r="H1558" s="6" t="s">
        <v>21</v>
      </c>
      <c r="I1558" s="8">
        <v>0.9</v>
      </c>
      <c r="J1558" s="9">
        <v>6000</v>
      </c>
      <c r="K1558" s="10">
        <f t="shared" si="12"/>
        <v>5400</v>
      </c>
      <c r="L1558" s="10">
        <f t="shared" si="13"/>
        <v>2160</v>
      </c>
      <c r="M1558" s="11">
        <v>0.4</v>
      </c>
      <c r="O1558" s="16"/>
      <c r="P1558" s="17"/>
      <c r="Q1558" s="12"/>
      <c r="R1558" s="13"/>
    </row>
    <row r="1559" spans="1:18" ht="15.75" customHeight="1">
      <c r="A1559" s="1"/>
      <c r="B1559" s="6" t="s">
        <v>27</v>
      </c>
      <c r="C1559" s="6">
        <v>1128299</v>
      </c>
      <c r="D1559" s="7">
        <v>44400</v>
      </c>
      <c r="E1559" s="6" t="s">
        <v>28</v>
      </c>
      <c r="F1559" s="6" t="s">
        <v>67</v>
      </c>
      <c r="G1559" s="6" t="s">
        <v>68</v>
      </c>
      <c r="H1559" s="6" t="s">
        <v>22</v>
      </c>
      <c r="I1559" s="8">
        <v>1.05</v>
      </c>
      <c r="J1559" s="9">
        <v>6000</v>
      </c>
      <c r="K1559" s="10">
        <f t="shared" si="12"/>
        <v>6300</v>
      </c>
      <c r="L1559" s="10">
        <f t="shared" si="13"/>
        <v>1890</v>
      </c>
      <c r="M1559" s="11">
        <v>0.3</v>
      </c>
      <c r="O1559" s="16"/>
      <c r="P1559" s="17"/>
      <c r="Q1559" s="12"/>
      <c r="R1559" s="13"/>
    </row>
    <row r="1560" spans="1:18" ht="15.75" customHeight="1">
      <c r="A1560" s="1"/>
      <c r="B1560" s="6" t="s">
        <v>27</v>
      </c>
      <c r="C1560" s="6">
        <v>1128299</v>
      </c>
      <c r="D1560" s="7">
        <v>44432</v>
      </c>
      <c r="E1560" s="6" t="s">
        <v>28</v>
      </c>
      <c r="F1560" s="6" t="s">
        <v>67</v>
      </c>
      <c r="G1560" s="6" t="s">
        <v>68</v>
      </c>
      <c r="H1560" s="6" t="s">
        <v>17</v>
      </c>
      <c r="I1560" s="8">
        <v>0.9</v>
      </c>
      <c r="J1560" s="9">
        <v>8000</v>
      </c>
      <c r="K1560" s="10">
        <f t="shared" si="12"/>
        <v>7200</v>
      </c>
      <c r="L1560" s="10">
        <f t="shared" si="13"/>
        <v>2520</v>
      </c>
      <c r="M1560" s="11">
        <v>0.35</v>
      </c>
      <c r="O1560" s="16"/>
      <c r="P1560" s="17"/>
      <c r="Q1560" s="12"/>
      <c r="R1560" s="13"/>
    </row>
    <row r="1561" spans="1:18" ht="15.75" customHeight="1">
      <c r="A1561" s="1"/>
      <c r="B1561" s="6" t="s">
        <v>27</v>
      </c>
      <c r="C1561" s="6">
        <v>1128299</v>
      </c>
      <c r="D1561" s="7">
        <v>44432</v>
      </c>
      <c r="E1561" s="6" t="s">
        <v>28</v>
      </c>
      <c r="F1561" s="6" t="s">
        <v>67</v>
      </c>
      <c r="G1561" s="6" t="s">
        <v>68</v>
      </c>
      <c r="H1561" s="6" t="s">
        <v>18</v>
      </c>
      <c r="I1561" s="8">
        <v>0.8</v>
      </c>
      <c r="J1561" s="9">
        <v>7750</v>
      </c>
      <c r="K1561" s="10">
        <f t="shared" si="12"/>
        <v>6200</v>
      </c>
      <c r="L1561" s="10">
        <f t="shared" si="13"/>
        <v>2170</v>
      </c>
      <c r="M1561" s="11">
        <v>0.35</v>
      </c>
      <c r="O1561" s="16"/>
      <c r="P1561" s="17"/>
      <c r="Q1561" s="12"/>
      <c r="R1561" s="13"/>
    </row>
    <row r="1562" spans="1:18" ht="15.75" customHeight="1">
      <c r="A1562" s="1"/>
      <c r="B1562" s="6" t="s">
        <v>27</v>
      </c>
      <c r="C1562" s="6">
        <v>1128299</v>
      </c>
      <c r="D1562" s="7">
        <v>44432</v>
      </c>
      <c r="E1562" s="6" t="s">
        <v>28</v>
      </c>
      <c r="F1562" s="6" t="s">
        <v>67</v>
      </c>
      <c r="G1562" s="6" t="s">
        <v>68</v>
      </c>
      <c r="H1562" s="6" t="s">
        <v>19</v>
      </c>
      <c r="I1562" s="8">
        <v>0.70000000000000007</v>
      </c>
      <c r="J1562" s="9">
        <v>6500</v>
      </c>
      <c r="K1562" s="10">
        <f t="shared" si="12"/>
        <v>4550</v>
      </c>
      <c r="L1562" s="10">
        <f t="shared" si="13"/>
        <v>1592.5</v>
      </c>
      <c r="M1562" s="11">
        <v>0.35</v>
      </c>
      <c r="O1562" s="16"/>
      <c r="P1562" s="17"/>
      <c r="Q1562" s="12"/>
      <c r="R1562" s="13"/>
    </row>
    <row r="1563" spans="1:18" ht="15.75" customHeight="1">
      <c r="A1563" s="1"/>
      <c r="B1563" s="6" t="s">
        <v>27</v>
      </c>
      <c r="C1563" s="6">
        <v>1128299</v>
      </c>
      <c r="D1563" s="7">
        <v>44432</v>
      </c>
      <c r="E1563" s="6" t="s">
        <v>28</v>
      </c>
      <c r="F1563" s="6" t="s">
        <v>67</v>
      </c>
      <c r="G1563" s="6" t="s">
        <v>68</v>
      </c>
      <c r="H1563" s="6" t="s">
        <v>20</v>
      </c>
      <c r="I1563" s="8">
        <v>0.70000000000000007</v>
      </c>
      <c r="J1563" s="9">
        <v>4250</v>
      </c>
      <c r="K1563" s="10">
        <f t="shared" si="12"/>
        <v>2975.0000000000005</v>
      </c>
      <c r="L1563" s="10">
        <f t="shared" si="13"/>
        <v>1041.25</v>
      </c>
      <c r="M1563" s="11">
        <v>0.35</v>
      </c>
      <c r="O1563" s="16"/>
      <c r="P1563" s="17"/>
      <c r="Q1563" s="12"/>
      <c r="R1563" s="13"/>
    </row>
    <row r="1564" spans="1:18" ht="15.75" customHeight="1">
      <c r="A1564" s="1"/>
      <c r="B1564" s="6" t="s">
        <v>27</v>
      </c>
      <c r="C1564" s="6">
        <v>1128299</v>
      </c>
      <c r="D1564" s="7">
        <v>44432</v>
      </c>
      <c r="E1564" s="6" t="s">
        <v>28</v>
      </c>
      <c r="F1564" s="6" t="s">
        <v>67</v>
      </c>
      <c r="G1564" s="6" t="s">
        <v>68</v>
      </c>
      <c r="H1564" s="6" t="s">
        <v>21</v>
      </c>
      <c r="I1564" s="8">
        <v>0.7</v>
      </c>
      <c r="J1564" s="9">
        <v>4250</v>
      </c>
      <c r="K1564" s="10">
        <f t="shared" si="12"/>
        <v>2975</v>
      </c>
      <c r="L1564" s="10">
        <f t="shared" si="13"/>
        <v>1190</v>
      </c>
      <c r="M1564" s="11">
        <v>0.4</v>
      </c>
      <c r="O1564" s="16"/>
      <c r="P1564" s="17"/>
      <c r="Q1564" s="12"/>
      <c r="R1564" s="13"/>
    </row>
    <row r="1565" spans="1:18" ht="15.75" customHeight="1">
      <c r="A1565" s="1"/>
      <c r="B1565" s="6" t="s">
        <v>27</v>
      </c>
      <c r="C1565" s="6">
        <v>1128299</v>
      </c>
      <c r="D1565" s="7">
        <v>44432</v>
      </c>
      <c r="E1565" s="6" t="s">
        <v>28</v>
      </c>
      <c r="F1565" s="6" t="s">
        <v>67</v>
      </c>
      <c r="G1565" s="6" t="s">
        <v>68</v>
      </c>
      <c r="H1565" s="6" t="s">
        <v>22</v>
      </c>
      <c r="I1565" s="8">
        <v>0.75</v>
      </c>
      <c r="J1565" s="9">
        <v>2500</v>
      </c>
      <c r="K1565" s="10">
        <f t="shared" si="12"/>
        <v>1875</v>
      </c>
      <c r="L1565" s="10">
        <f t="shared" si="13"/>
        <v>562.5</v>
      </c>
      <c r="M1565" s="11">
        <v>0.3</v>
      </c>
      <c r="O1565" s="16"/>
      <c r="P1565" s="17"/>
      <c r="Q1565" s="12"/>
      <c r="R1565" s="13"/>
    </row>
    <row r="1566" spans="1:18" ht="15.75" customHeight="1">
      <c r="A1566" s="1"/>
      <c r="B1566" s="6" t="s">
        <v>27</v>
      </c>
      <c r="C1566" s="6">
        <v>1128299</v>
      </c>
      <c r="D1566" s="7">
        <v>44464</v>
      </c>
      <c r="E1566" s="6" t="s">
        <v>28</v>
      </c>
      <c r="F1566" s="6" t="s">
        <v>67</v>
      </c>
      <c r="G1566" s="6" t="s">
        <v>68</v>
      </c>
      <c r="H1566" s="6" t="s">
        <v>17</v>
      </c>
      <c r="I1566" s="8">
        <v>0.50000000000000011</v>
      </c>
      <c r="J1566" s="9">
        <v>4500</v>
      </c>
      <c r="K1566" s="10">
        <f t="shared" si="12"/>
        <v>2250.0000000000005</v>
      </c>
      <c r="L1566" s="10">
        <f t="shared" si="13"/>
        <v>787.50000000000011</v>
      </c>
      <c r="M1566" s="11">
        <v>0.35</v>
      </c>
      <c r="O1566" s="16"/>
      <c r="P1566" s="17"/>
      <c r="Q1566" s="12"/>
      <c r="R1566" s="13"/>
    </row>
    <row r="1567" spans="1:18" ht="15.75" customHeight="1">
      <c r="A1567" s="1"/>
      <c r="B1567" s="6" t="s">
        <v>27</v>
      </c>
      <c r="C1567" s="6">
        <v>1128299</v>
      </c>
      <c r="D1567" s="7">
        <v>44464</v>
      </c>
      <c r="E1567" s="6" t="s">
        <v>28</v>
      </c>
      <c r="F1567" s="6" t="s">
        <v>67</v>
      </c>
      <c r="G1567" s="6" t="s">
        <v>68</v>
      </c>
      <c r="H1567" s="6" t="s">
        <v>18</v>
      </c>
      <c r="I1567" s="8">
        <v>0.55000000000000016</v>
      </c>
      <c r="J1567" s="9">
        <v>4500</v>
      </c>
      <c r="K1567" s="10">
        <f t="shared" si="12"/>
        <v>2475.0000000000009</v>
      </c>
      <c r="L1567" s="10">
        <f t="shared" si="13"/>
        <v>866.25000000000023</v>
      </c>
      <c r="M1567" s="11">
        <v>0.35</v>
      </c>
      <c r="O1567" s="16"/>
      <c r="P1567" s="17"/>
      <c r="Q1567" s="12"/>
      <c r="R1567" s="13"/>
    </row>
    <row r="1568" spans="1:18" ht="15.75" customHeight="1">
      <c r="A1568" s="1"/>
      <c r="B1568" s="6" t="s">
        <v>27</v>
      </c>
      <c r="C1568" s="6">
        <v>1128299</v>
      </c>
      <c r="D1568" s="7">
        <v>44464</v>
      </c>
      <c r="E1568" s="6" t="s">
        <v>28</v>
      </c>
      <c r="F1568" s="6" t="s">
        <v>67</v>
      </c>
      <c r="G1568" s="6" t="s">
        <v>68</v>
      </c>
      <c r="H1568" s="6" t="s">
        <v>19</v>
      </c>
      <c r="I1568" s="8">
        <v>0.50000000000000011</v>
      </c>
      <c r="J1568" s="9">
        <v>2500</v>
      </c>
      <c r="K1568" s="10">
        <f t="shared" si="12"/>
        <v>1250.0000000000002</v>
      </c>
      <c r="L1568" s="10">
        <f t="shared" si="13"/>
        <v>437.50000000000006</v>
      </c>
      <c r="M1568" s="11">
        <v>0.35</v>
      </c>
      <c r="O1568" s="16"/>
      <c r="P1568" s="17"/>
      <c r="Q1568" s="12"/>
      <c r="R1568" s="13"/>
    </row>
    <row r="1569" spans="1:18" ht="15.75" customHeight="1">
      <c r="A1569" s="1"/>
      <c r="B1569" s="6" t="s">
        <v>27</v>
      </c>
      <c r="C1569" s="6">
        <v>1128299</v>
      </c>
      <c r="D1569" s="7">
        <v>44464</v>
      </c>
      <c r="E1569" s="6" t="s">
        <v>28</v>
      </c>
      <c r="F1569" s="6" t="s">
        <v>67</v>
      </c>
      <c r="G1569" s="6" t="s">
        <v>68</v>
      </c>
      <c r="H1569" s="6" t="s">
        <v>20</v>
      </c>
      <c r="I1569" s="8">
        <v>0.50000000000000011</v>
      </c>
      <c r="J1569" s="9">
        <v>2000</v>
      </c>
      <c r="K1569" s="10">
        <f t="shared" si="12"/>
        <v>1000.0000000000002</v>
      </c>
      <c r="L1569" s="10">
        <f t="shared" si="13"/>
        <v>350.00000000000006</v>
      </c>
      <c r="M1569" s="11">
        <v>0.35</v>
      </c>
      <c r="O1569" s="16"/>
      <c r="P1569" s="17"/>
      <c r="Q1569" s="12"/>
      <c r="R1569" s="13"/>
    </row>
    <row r="1570" spans="1:18" ht="15.75" customHeight="1">
      <c r="A1570" s="1"/>
      <c r="B1570" s="6" t="s">
        <v>27</v>
      </c>
      <c r="C1570" s="6">
        <v>1128299</v>
      </c>
      <c r="D1570" s="7">
        <v>44464</v>
      </c>
      <c r="E1570" s="6" t="s">
        <v>28</v>
      </c>
      <c r="F1570" s="6" t="s">
        <v>67</v>
      </c>
      <c r="G1570" s="6" t="s">
        <v>68</v>
      </c>
      <c r="H1570" s="6" t="s">
        <v>21</v>
      </c>
      <c r="I1570" s="8">
        <v>0.60000000000000009</v>
      </c>
      <c r="J1570" s="9">
        <v>2250</v>
      </c>
      <c r="K1570" s="10">
        <f t="shared" si="12"/>
        <v>1350.0000000000002</v>
      </c>
      <c r="L1570" s="10">
        <f t="shared" si="13"/>
        <v>540.00000000000011</v>
      </c>
      <c r="M1570" s="11">
        <v>0.4</v>
      </c>
      <c r="O1570" s="16"/>
      <c r="P1570" s="17"/>
      <c r="Q1570" s="12"/>
      <c r="R1570" s="13"/>
    </row>
    <row r="1571" spans="1:18" ht="15.75" customHeight="1">
      <c r="A1571" s="1"/>
      <c r="B1571" s="6" t="s">
        <v>27</v>
      </c>
      <c r="C1571" s="6">
        <v>1128299</v>
      </c>
      <c r="D1571" s="7">
        <v>44464</v>
      </c>
      <c r="E1571" s="6" t="s">
        <v>28</v>
      </c>
      <c r="F1571" s="6" t="s">
        <v>67</v>
      </c>
      <c r="G1571" s="6" t="s">
        <v>68</v>
      </c>
      <c r="H1571" s="6" t="s">
        <v>22</v>
      </c>
      <c r="I1571" s="8">
        <v>0.44999999999999996</v>
      </c>
      <c r="J1571" s="9">
        <v>2500</v>
      </c>
      <c r="K1571" s="10">
        <f t="shared" si="12"/>
        <v>1125</v>
      </c>
      <c r="L1571" s="10">
        <f t="shared" si="13"/>
        <v>337.5</v>
      </c>
      <c r="M1571" s="11">
        <v>0.3</v>
      </c>
      <c r="O1571" s="16"/>
      <c r="P1571" s="17"/>
      <c r="Q1571" s="12"/>
      <c r="R1571" s="13"/>
    </row>
    <row r="1572" spans="1:18" ht="15.75" customHeight="1">
      <c r="A1572" s="1"/>
      <c r="B1572" s="6" t="s">
        <v>27</v>
      </c>
      <c r="C1572" s="6">
        <v>1128299</v>
      </c>
      <c r="D1572" s="7">
        <v>44493</v>
      </c>
      <c r="E1572" s="6" t="s">
        <v>28</v>
      </c>
      <c r="F1572" s="6" t="s">
        <v>67</v>
      </c>
      <c r="G1572" s="6" t="s">
        <v>68</v>
      </c>
      <c r="H1572" s="6" t="s">
        <v>17</v>
      </c>
      <c r="I1572" s="8">
        <v>0.4</v>
      </c>
      <c r="J1572" s="9">
        <v>3500</v>
      </c>
      <c r="K1572" s="10">
        <f t="shared" si="12"/>
        <v>1400</v>
      </c>
      <c r="L1572" s="10">
        <f t="shared" si="13"/>
        <v>489.99999999999994</v>
      </c>
      <c r="M1572" s="11">
        <v>0.35</v>
      </c>
      <c r="O1572" s="16"/>
      <c r="P1572" s="17"/>
      <c r="Q1572" s="12"/>
      <c r="R1572" s="13"/>
    </row>
    <row r="1573" spans="1:18" ht="15.75" customHeight="1">
      <c r="A1573" s="1"/>
      <c r="B1573" s="6" t="s">
        <v>27</v>
      </c>
      <c r="C1573" s="6">
        <v>1128299</v>
      </c>
      <c r="D1573" s="7">
        <v>44493</v>
      </c>
      <c r="E1573" s="6" t="s">
        <v>28</v>
      </c>
      <c r="F1573" s="6" t="s">
        <v>67</v>
      </c>
      <c r="G1573" s="6" t="s">
        <v>68</v>
      </c>
      <c r="H1573" s="6" t="s">
        <v>18</v>
      </c>
      <c r="I1573" s="8">
        <v>0.55000000000000016</v>
      </c>
      <c r="J1573" s="9">
        <v>5250</v>
      </c>
      <c r="K1573" s="10">
        <f t="shared" si="12"/>
        <v>2887.5000000000009</v>
      </c>
      <c r="L1573" s="10">
        <f t="shared" si="13"/>
        <v>1010.6250000000002</v>
      </c>
      <c r="M1573" s="11">
        <v>0.35</v>
      </c>
      <c r="O1573" s="16"/>
      <c r="P1573" s="17"/>
      <c r="Q1573" s="12"/>
      <c r="R1573" s="13"/>
    </row>
    <row r="1574" spans="1:18" ht="15.75" customHeight="1">
      <c r="A1574" s="1"/>
      <c r="B1574" s="6" t="s">
        <v>27</v>
      </c>
      <c r="C1574" s="6">
        <v>1128299</v>
      </c>
      <c r="D1574" s="7">
        <v>44493</v>
      </c>
      <c r="E1574" s="6" t="s">
        <v>28</v>
      </c>
      <c r="F1574" s="6" t="s">
        <v>67</v>
      </c>
      <c r="G1574" s="6" t="s">
        <v>68</v>
      </c>
      <c r="H1574" s="6" t="s">
        <v>19</v>
      </c>
      <c r="I1574" s="8">
        <v>0.50000000000000011</v>
      </c>
      <c r="J1574" s="9">
        <v>3500</v>
      </c>
      <c r="K1574" s="10">
        <f t="shared" si="12"/>
        <v>1750.0000000000005</v>
      </c>
      <c r="L1574" s="10">
        <f t="shared" si="13"/>
        <v>612.50000000000011</v>
      </c>
      <c r="M1574" s="11">
        <v>0.35</v>
      </c>
      <c r="O1574" s="16"/>
      <c r="P1574" s="17"/>
      <c r="Q1574" s="12"/>
      <c r="R1574" s="13"/>
    </row>
    <row r="1575" spans="1:18" ht="15.75" customHeight="1">
      <c r="A1575" s="1"/>
      <c r="B1575" s="6" t="s">
        <v>27</v>
      </c>
      <c r="C1575" s="6">
        <v>1128299</v>
      </c>
      <c r="D1575" s="7">
        <v>44493</v>
      </c>
      <c r="E1575" s="6" t="s">
        <v>28</v>
      </c>
      <c r="F1575" s="6" t="s">
        <v>67</v>
      </c>
      <c r="G1575" s="6" t="s">
        <v>68</v>
      </c>
      <c r="H1575" s="6" t="s">
        <v>20</v>
      </c>
      <c r="I1575" s="8">
        <v>0.45000000000000007</v>
      </c>
      <c r="J1575" s="9">
        <v>3250</v>
      </c>
      <c r="K1575" s="10">
        <f t="shared" si="12"/>
        <v>1462.5000000000002</v>
      </c>
      <c r="L1575" s="10">
        <f t="shared" si="13"/>
        <v>511.87500000000006</v>
      </c>
      <c r="M1575" s="11">
        <v>0.35</v>
      </c>
      <c r="O1575" s="16"/>
      <c r="P1575" s="17"/>
      <c r="Q1575" s="12"/>
      <c r="R1575" s="13"/>
    </row>
    <row r="1576" spans="1:18" ht="15.75" customHeight="1">
      <c r="A1576" s="1"/>
      <c r="B1576" s="6" t="s">
        <v>27</v>
      </c>
      <c r="C1576" s="6">
        <v>1128299</v>
      </c>
      <c r="D1576" s="7">
        <v>44493</v>
      </c>
      <c r="E1576" s="6" t="s">
        <v>28</v>
      </c>
      <c r="F1576" s="6" t="s">
        <v>67</v>
      </c>
      <c r="G1576" s="6" t="s">
        <v>68</v>
      </c>
      <c r="H1576" s="6" t="s">
        <v>21</v>
      </c>
      <c r="I1576" s="8">
        <v>0.55000000000000004</v>
      </c>
      <c r="J1576" s="9">
        <v>3000</v>
      </c>
      <c r="K1576" s="10">
        <f t="shared" si="12"/>
        <v>1650.0000000000002</v>
      </c>
      <c r="L1576" s="10">
        <f t="shared" si="13"/>
        <v>660.00000000000011</v>
      </c>
      <c r="M1576" s="11">
        <v>0.4</v>
      </c>
      <c r="O1576" s="16"/>
      <c r="P1576" s="17"/>
      <c r="Q1576" s="12"/>
      <c r="R1576" s="13"/>
    </row>
    <row r="1577" spans="1:18" ht="15.75" customHeight="1">
      <c r="A1577" s="1"/>
      <c r="B1577" s="6" t="s">
        <v>27</v>
      </c>
      <c r="C1577" s="6">
        <v>1128299</v>
      </c>
      <c r="D1577" s="7">
        <v>44493</v>
      </c>
      <c r="E1577" s="6" t="s">
        <v>28</v>
      </c>
      <c r="F1577" s="6" t="s">
        <v>67</v>
      </c>
      <c r="G1577" s="6" t="s">
        <v>68</v>
      </c>
      <c r="H1577" s="6" t="s">
        <v>22</v>
      </c>
      <c r="I1577" s="8">
        <v>0.60000000000000009</v>
      </c>
      <c r="J1577" s="9">
        <v>3500</v>
      </c>
      <c r="K1577" s="10">
        <f t="shared" si="12"/>
        <v>2100.0000000000005</v>
      </c>
      <c r="L1577" s="10">
        <f t="shared" si="13"/>
        <v>630.00000000000011</v>
      </c>
      <c r="M1577" s="11">
        <v>0.3</v>
      </c>
      <c r="O1577" s="16"/>
      <c r="P1577" s="17"/>
      <c r="Q1577" s="12"/>
      <c r="R1577" s="13"/>
    </row>
    <row r="1578" spans="1:18" ht="15.75" customHeight="1">
      <c r="A1578" s="1"/>
      <c r="B1578" s="6" t="s">
        <v>27</v>
      </c>
      <c r="C1578" s="6">
        <v>1128299</v>
      </c>
      <c r="D1578" s="7">
        <v>44524</v>
      </c>
      <c r="E1578" s="6" t="s">
        <v>28</v>
      </c>
      <c r="F1578" s="6" t="s">
        <v>67</v>
      </c>
      <c r="G1578" s="6" t="s">
        <v>68</v>
      </c>
      <c r="H1578" s="6" t="s">
        <v>17</v>
      </c>
      <c r="I1578" s="8">
        <v>0.45000000000000007</v>
      </c>
      <c r="J1578" s="9">
        <v>5750</v>
      </c>
      <c r="K1578" s="10">
        <f t="shared" si="12"/>
        <v>2587.5000000000005</v>
      </c>
      <c r="L1578" s="10">
        <f t="shared" si="13"/>
        <v>905.62500000000011</v>
      </c>
      <c r="M1578" s="11">
        <v>0.35</v>
      </c>
      <c r="O1578" s="16"/>
      <c r="P1578" s="17"/>
      <c r="Q1578" s="12"/>
      <c r="R1578" s="13"/>
    </row>
    <row r="1579" spans="1:18" ht="15.75" customHeight="1">
      <c r="A1579" s="1"/>
      <c r="B1579" s="6" t="s">
        <v>27</v>
      </c>
      <c r="C1579" s="6">
        <v>1128299</v>
      </c>
      <c r="D1579" s="7">
        <v>44524</v>
      </c>
      <c r="E1579" s="6" t="s">
        <v>28</v>
      </c>
      <c r="F1579" s="6" t="s">
        <v>67</v>
      </c>
      <c r="G1579" s="6" t="s">
        <v>68</v>
      </c>
      <c r="H1579" s="6" t="s">
        <v>18</v>
      </c>
      <c r="I1579" s="8">
        <v>0.50000000000000011</v>
      </c>
      <c r="J1579" s="9">
        <v>6500</v>
      </c>
      <c r="K1579" s="10">
        <f t="shared" si="12"/>
        <v>3250.0000000000009</v>
      </c>
      <c r="L1579" s="10">
        <f t="shared" si="13"/>
        <v>1137.5000000000002</v>
      </c>
      <c r="M1579" s="11">
        <v>0.35</v>
      </c>
      <c r="O1579" s="16"/>
      <c r="P1579" s="17"/>
      <c r="Q1579" s="12"/>
      <c r="R1579" s="13"/>
    </row>
    <row r="1580" spans="1:18" ht="15.75" customHeight="1">
      <c r="A1580" s="1"/>
      <c r="B1580" s="6" t="s">
        <v>27</v>
      </c>
      <c r="C1580" s="6">
        <v>1128299</v>
      </c>
      <c r="D1580" s="7">
        <v>44524</v>
      </c>
      <c r="E1580" s="6" t="s">
        <v>28</v>
      </c>
      <c r="F1580" s="6" t="s">
        <v>67</v>
      </c>
      <c r="G1580" s="6" t="s">
        <v>68</v>
      </c>
      <c r="H1580" s="6" t="s">
        <v>19</v>
      </c>
      <c r="I1580" s="8">
        <v>0.45000000000000007</v>
      </c>
      <c r="J1580" s="9">
        <v>4750</v>
      </c>
      <c r="K1580" s="10">
        <f t="shared" si="12"/>
        <v>2137.5000000000005</v>
      </c>
      <c r="L1580" s="10">
        <f t="shared" si="13"/>
        <v>748.12500000000011</v>
      </c>
      <c r="M1580" s="11">
        <v>0.35</v>
      </c>
      <c r="O1580" s="16"/>
      <c r="P1580" s="17"/>
      <c r="Q1580" s="12"/>
      <c r="R1580" s="13"/>
    </row>
    <row r="1581" spans="1:18" ht="15.75" customHeight="1">
      <c r="A1581" s="1"/>
      <c r="B1581" s="6" t="s">
        <v>27</v>
      </c>
      <c r="C1581" s="6">
        <v>1128299</v>
      </c>
      <c r="D1581" s="7">
        <v>44524</v>
      </c>
      <c r="E1581" s="6" t="s">
        <v>28</v>
      </c>
      <c r="F1581" s="6" t="s">
        <v>67</v>
      </c>
      <c r="G1581" s="6" t="s">
        <v>68</v>
      </c>
      <c r="H1581" s="6" t="s">
        <v>20</v>
      </c>
      <c r="I1581" s="8">
        <v>0.55000000000000016</v>
      </c>
      <c r="J1581" s="9">
        <v>4500</v>
      </c>
      <c r="K1581" s="10">
        <f t="shared" si="12"/>
        <v>2475.0000000000009</v>
      </c>
      <c r="L1581" s="10">
        <f t="shared" si="13"/>
        <v>866.25000000000023</v>
      </c>
      <c r="M1581" s="11">
        <v>0.35</v>
      </c>
      <c r="O1581" s="16"/>
      <c r="P1581" s="17"/>
      <c r="Q1581" s="12"/>
      <c r="R1581" s="13"/>
    </row>
    <row r="1582" spans="1:18" ht="15.75" customHeight="1">
      <c r="A1582" s="1"/>
      <c r="B1582" s="6" t="s">
        <v>27</v>
      </c>
      <c r="C1582" s="6">
        <v>1128299</v>
      </c>
      <c r="D1582" s="7">
        <v>44524</v>
      </c>
      <c r="E1582" s="6" t="s">
        <v>28</v>
      </c>
      <c r="F1582" s="6" t="s">
        <v>67</v>
      </c>
      <c r="G1582" s="6" t="s">
        <v>68</v>
      </c>
      <c r="H1582" s="6" t="s">
        <v>21</v>
      </c>
      <c r="I1582" s="8">
        <v>0.75000000000000011</v>
      </c>
      <c r="J1582" s="9">
        <v>4250</v>
      </c>
      <c r="K1582" s="10">
        <f t="shared" si="12"/>
        <v>3187.5000000000005</v>
      </c>
      <c r="L1582" s="10">
        <f t="shared" si="13"/>
        <v>1275.0000000000002</v>
      </c>
      <c r="M1582" s="11">
        <v>0.4</v>
      </c>
      <c r="O1582" s="16"/>
      <c r="P1582" s="17"/>
      <c r="Q1582" s="12"/>
      <c r="R1582" s="13"/>
    </row>
    <row r="1583" spans="1:18" ht="15.75" customHeight="1">
      <c r="A1583" s="1"/>
      <c r="B1583" s="6" t="s">
        <v>27</v>
      </c>
      <c r="C1583" s="6">
        <v>1128299</v>
      </c>
      <c r="D1583" s="7">
        <v>44524</v>
      </c>
      <c r="E1583" s="6" t="s">
        <v>28</v>
      </c>
      <c r="F1583" s="6" t="s">
        <v>67</v>
      </c>
      <c r="G1583" s="6" t="s">
        <v>68</v>
      </c>
      <c r="H1583" s="6" t="s">
        <v>22</v>
      </c>
      <c r="I1583" s="8">
        <v>0.80000000000000016</v>
      </c>
      <c r="J1583" s="9">
        <v>5500</v>
      </c>
      <c r="K1583" s="10">
        <f t="shared" si="12"/>
        <v>4400.0000000000009</v>
      </c>
      <c r="L1583" s="10">
        <f t="shared" si="13"/>
        <v>1320.0000000000002</v>
      </c>
      <c r="M1583" s="11">
        <v>0.3</v>
      </c>
      <c r="O1583" s="16"/>
      <c r="P1583" s="17"/>
      <c r="Q1583" s="12"/>
      <c r="R1583" s="13"/>
    </row>
    <row r="1584" spans="1:18" ht="15.75" customHeight="1">
      <c r="A1584" s="1"/>
      <c r="B1584" s="6" t="s">
        <v>27</v>
      </c>
      <c r="C1584" s="6">
        <v>1128299</v>
      </c>
      <c r="D1584" s="7">
        <v>44553</v>
      </c>
      <c r="E1584" s="6" t="s">
        <v>28</v>
      </c>
      <c r="F1584" s="6" t="s">
        <v>67</v>
      </c>
      <c r="G1584" s="6" t="s">
        <v>68</v>
      </c>
      <c r="H1584" s="6" t="s">
        <v>17</v>
      </c>
      <c r="I1584" s="8">
        <v>0.65000000000000013</v>
      </c>
      <c r="J1584" s="9">
        <v>7500</v>
      </c>
      <c r="K1584" s="10">
        <f t="shared" si="12"/>
        <v>4875.0000000000009</v>
      </c>
      <c r="L1584" s="10">
        <f t="shared" si="13"/>
        <v>1706.2500000000002</v>
      </c>
      <c r="M1584" s="11">
        <v>0.35</v>
      </c>
      <c r="O1584" s="16"/>
      <c r="P1584" s="17"/>
      <c r="Q1584" s="12"/>
      <c r="R1584" s="13"/>
    </row>
    <row r="1585" spans="1:18" ht="15.75" customHeight="1">
      <c r="A1585" s="1"/>
      <c r="B1585" s="6" t="s">
        <v>27</v>
      </c>
      <c r="C1585" s="6">
        <v>1128299</v>
      </c>
      <c r="D1585" s="7">
        <v>44553</v>
      </c>
      <c r="E1585" s="6" t="s">
        <v>28</v>
      </c>
      <c r="F1585" s="6" t="s">
        <v>67</v>
      </c>
      <c r="G1585" s="6" t="s">
        <v>68</v>
      </c>
      <c r="H1585" s="6" t="s">
        <v>18</v>
      </c>
      <c r="I1585" s="8">
        <v>0.75000000000000022</v>
      </c>
      <c r="J1585" s="9">
        <v>7500</v>
      </c>
      <c r="K1585" s="10">
        <f t="shared" si="12"/>
        <v>5625.0000000000018</v>
      </c>
      <c r="L1585" s="10">
        <f t="shared" si="13"/>
        <v>1968.7500000000005</v>
      </c>
      <c r="M1585" s="11">
        <v>0.35</v>
      </c>
      <c r="O1585" s="16"/>
      <c r="P1585" s="17"/>
      <c r="Q1585" s="12"/>
      <c r="R1585" s="13"/>
    </row>
    <row r="1586" spans="1:18" ht="15.75" customHeight="1">
      <c r="A1586" s="1"/>
      <c r="B1586" s="6" t="s">
        <v>27</v>
      </c>
      <c r="C1586" s="6">
        <v>1128299</v>
      </c>
      <c r="D1586" s="7">
        <v>44553</v>
      </c>
      <c r="E1586" s="6" t="s">
        <v>28</v>
      </c>
      <c r="F1586" s="6" t="s">
        <v>67</v>
      </c>
      <c r="G1586" s="6" t="s">
        <v>68</v>
      </c>
      <c r="H1586" s="6" t="s">
        <v>19</v>
      </c>
      <c r="I1586" s="8">
        <v>0.70000000000000018</v>
      </c>
      <c r="J1586" s="9">
        <v>5500</v>
      </c>
      <c r="K1586" s="10">
        <f t="shared" si="12"/>
        <v>3850.0000000000009</v>
      </c>
      <c r="L1586" s="10">
        <f t="shared" si="13"/>
        <v>1347.5000000000002</v>
      </c>
      <c r="M1586" s="11">
        <v>0.35</v>
      </c>
      <c r="O1586" s="16"/>
      <c r="P1586" s="17"/>
      <c r="Q1586" s="12"/>
      <c r="R1586" s="13"/>
    </row>
    <row r="1587" spans="1:18" ht="15.75" customHeight="1">
      <c r="A1587" s="1"/>
      <c r="B1587" s="6" t="s">
        <v>27</v>
      </c>
      <c r="C1587" s="6">
        <v>1128299</v>
      </c>
      <c r="D1587" s="7">
        <v>44553</v>
      </c>
      <c r="E1587" s="6" t="s">
        <v>28</v>
      </c>
      <c r="F1587" s="6" t="s">
        <v>67</v>
      </c>
      <c r="G1587" s="6" t="s">
        <v>68</v>
      </c>
      <c r="H1587" s="6" t="s">
        <v>20</v>
      </c>
      <c r="I1587" s="8">
        <v>0.70000000000000018</v>
      </c>
      <c r="J1587" s="9">
        <v>5500</v>
      </c>
      <c r="K1587" s="10">
        <f t="shared" si="12"/>
        <v>3850.0000000000009</v>
      </c>
      <c r="L1587" s="10">
        <f t="shared" si="13"/>
        <v>1347.5000000000002</v>
      </c>
      <c r="M1587" s="11">
        <v>0.35</v>
      </c>
      <c r="O1587" s="16"/>
      <c r="P1587" s="17"/>
      <c r="Q1587" s="12"/>
      <c r="R1587" s="13"/>
    </row>
    <row r="1588" spans="1:18" ht="15.75" customHeight="1">
      <c r="A1588" s="1"/>
      <c r="B1588" s="6" t="s">
        <v>27</v>
      </c>
      <c r="C1588" s="6">
        <v>1128299</v>
      </c>
      <c r="D1588" s="7">
        <v>44553</v>
      </c>
      <c r="E1588" s="6" t="s">
        <v>28</v>
      </c>
      <c r="F1588" s="6" t="s">
        <v>67</v>
      </c>
      <c r="G1588" s="6" t="s">
        <v>68</v>
      </c>
      <c r="H1588" s="6" t="s">
        <v>21</v>
      </c>
      <c r="I1588" s="8">
        <v>0.80000000000000016</v>
      </c>
      <c r="J1588" s="9">
        <v>4750</v>
      </c>
      <c r="K1588" s="10">
        <f t="shared" si="12"/>
        <v>3800.0000000000009</v>
      </c>
      <c r="L1588" s="10">
        <f t="shared" si="13"/>
        <v>1520.0000000000005</v>
      </c>
      <c r="M1588" s="11">
        <v>0.4</v>
      </c>
      <c r="O1588" s="16"/>
      <c r="P1588" s="17"/>
      <c r="Q1588" s="12"/>
      <c r="R1588" s="13"/>
    </row>
    <row r="1589" spans="1:18" ht="15.75" customHeight="1">
      <c r="A1589" s="1"/>
      <c r="B1589" s="6" t="s">
        <v>27</v>
      </c>
      <c r="C1589" s="6">
        <v>1128299</v>
      </c>
      <c r="D1589" s="7">
        <v>44553</v>
      </c>
      <c r="E1589" s="6" t="s">
        <v>28</v>
      </c>
      <c r="F1589" s="6" t="s">
        <v>67</v>
      </c>
      <c r="G1589" s="6" t="s">
        <v>68</v>
      </c>
      <c r="H1589" s="6" t="s">
        <v>22</v>
      </c>
      <c r="I1589" s="8">
        <v>0.8500000000000002</v>
      </c>
      <c r="J1589" s="9">
        <v>5750</v>
      </c>
      <c r="K1589" s="10">
        <f t="shared" si="12"/>
        <v>4887.5000000000009</v>
      </c>
      <c r="L1589" s="10">
        <f t="shared" si="13"/>
        <v>1466.2500000000002</v>
      </c>
      <c r="M1589" s="11">
        <v>0.3</v>
      </c>
      <c r="O1589" s="16"/>
      <c r="P1589" s="17"/>
      <c r="Q1589" s="12"/>
      <c r="R1589" s="13"/>
    </row>
    <row r="1590" spans="1:18" ht="15.75" customHeight="1">
      <c r="A1590" s="1" t="s">
        <v>39</v>
      </c>
      <c r="B1590" s="6" t="s">
        <v>14</v>
      </c>
      <c r="C1590" s="6">
        <v>1185732</v>
      </c>
      <c r="D1590" s="7">
        <v>44215</v>
      </c>
      <c r="E1590" s="6" t="s">
        <v>46</v>
      </c>
      <c r="F1590" s="6" t="s">
        <v>69</v>
      </c>
      <c r="G1590" s="6" t="s">
        <v>70</v>
      </c>
      <c r="H1590" s="6" t="s">
        <v>17</v>
      </c>
      <c r="I1590" s="8">
        <v>0.35</v>
      </c>
      <c r="J1590" s="9">
        <v>7500</v>
      </c>
      <c r="K1590" s="10">
        <f t="shared" si="12"/>
        <v>2625</v>
      </c>
      <c r="L1590" s="10">
        <f t="shared" si="13"/>
        <v>1312.5</v>
      </c>
      <c r="M1590" s="11">
        <v>0.5</v>
      </c>
      <c r="O1590" s="16"/>
      <c r="P1590" s="17"/>
      <c r="Q1590" s="12"/>
      <c r="R1590" s="13"/>
    </row>
    <row r="1591" spans="1:18" ht="15.75" customHeight="1">
      <c r="A1591" s="1"/>
      <c r="B1591" s="6" t="s">
        <v>14</v>
      </c>
      <c r="C1591" s="6">
        <v>1185732</v>
      </c>
      <c r="D1591" s="7">
        <v>44215</v>
      </c>
      <c r="E1591" s="6" t="s">
        <v>46</v>
      </c>
      <c r="F1591" s="6" t="s">
        <v>69</v>
      </c>
      <c r="G1591" s="6" t="s">
        <v>70</v>
      </c>
      <c r="H1591" s="6" t="s">
        <v>18</v>
      </c>
      <c r="I1591" s="8">
        <v>0.35</v>
      </c>
      <c r="J1591" s="9">
        <v>5500</v>
      </c>
      <c r="K1591" s="10">
        <f t="shared" si="12"/>
        <v>1924.9999999999998</v>
      </c>
      <c r="L1591" s="10">
        <f t="shared" si="13"/>
        <v>769.99999999999989</v>
      </c>
      <c r="M1591" s="11">
        <v>0.39999999999999997</v>
      </c>
      <c r="O1591" s="16"/>
      <c r="P1591" s="17"/>
      <c r="Q1591" s="12"/>
      <c r="R1591" s="13"/>
    </row>
    <row r="1592" spans="1:18" ht="15.75" customHeight="1">
      <c r="A1592" s="1"/>
      <c r="B1592" s="6" t="s">
        <v>14</v>
      </c>
      <c r="C1592" s="6">
        <v>1185732</v>
      </c>
      <c r="D1592" s="7">
        <v>44215</v>
      </c>
      <c r="E1592" s="6" t="s">
        <v>46</v>
      </c>
      <c r="F1592" s="6" t="s">
        <v>69</v>
      </c>
      <c r="G1592" s="6" t="s">
        <v>70</v>
      </c>
      <c r="H1592" s="6" t="s">
        <v>19</v>
      </c>
      <c r="I1592" s="8">
        <v>0.25</v>
      </c>
      <c r="J1592" s="9">
        <v>5500</v>
      </c>
      <c r="K1592" s="10">
        <f t="shared" si="12"/>
        <v>1375</v>
      </c>
      <c r="L1592" s="10">
        <f t="shared" si="13"/>
        <v>412.5</v>
      </c>
      <c r="M1592" s="11">
        <v>0.3</v>
      </c>
      <c r="O1592" s="16"/>
      <c r="P1592" s="17"/>
      <c r="Q1592" s="12"/>
      <c r="R1592" s="13"/>
    </row>
    <row r="1593" spans="1:18" ht="15.75" customHeight="1">
      <c r="A1593" s="1"/>
      <c r="B1593" s="6" t="s">
        <v>14</v>
      </c>
      <c r="C1593" s="6">
        <v>1185732</v>
      </c>
      <c r="D1593" s="7">
        <v>44215</v>
      </c>
      <c r="E1593" s="6" t="s">
        <v>46</v>
      </c>
      <c r="F1593" s="6" t="s">
        <v>69</v>
      </c>
      <c r="G1593" s="6" t="s">
        <v>70</v>
      </c>
      <c r="H1593" s="6" t="s">
        <v>20</v>
      </c>
      <c r="I1593" s="8">
        <v>0.29999999999999993</v>
      </c>
      <c r="J1593" s="9">
        <v>4000</v>
      </c>
      <c r="K1593" s="10">
        <f t="shared" si="12"/>
        <v>1199.9999999999998</v>
      </c>
      <c r="L1593" s="10">
        <f t="shared" si="13"/>
        <v>419.99999999999989</v>
      </c>
      <c r="M1593" s="11">
        <v>0.35</v>
      </c>
      <c r="O1593" s="16"/>
      <c r="P1593" s="17"/>
      <c r="Q1593" s="12"/>
      <c r="R1593" s="13"/>
    </row>
    <row r="1594" spans="1:18" ht="15.75" customHeight="1">
      <c r="A1594" s="1"/>
      <c r="B1594" s="6" t="s">
        <v>14</v>
      </c>
      <c r="C1594" s="6">
        <v>1185732</v>
      </c>
      <c r="D1594" s="7">
        <v>44215</v>
      </c>
      <c r="E1594" s="6" t="s">
        <v>46</v>
      </c>
      <c r="F1594" s="6" t="s">
        <v>69</v>
      </c>
      <c r="G1594" s="6" t="s">
        <v>70</v>
      </c>
      <c r="H1594" s="6" t="s">
        <v>21</v>
      </c>
      <c r="I1594" s="8">
        <v>0.45000000000000007</v>
      </c>
      <c r="J1594" s="9">
        <v>4500</v>
      </c>
      <c r="K1594" s="10">
        <f t="shared" si="12"/>
        <v>2025.0000000000002</v>
      </c>
      <c r="L1594" s="10">
        <f t="shared" si="13"/>
        <v>810</v>
      </c>
      <c r="M1594" s="11">
        <v>0.39999999999999997</v>
      </c>
      <c r="O1594" s="16"/>
      <c r="P1594" s="17"/>
      <c r="Q1594" s="12"/>
      <c r="R1594" s="13"/>
    </row>
    <row r="1595" spans="1:18" ht="15.75" customHeight="1">
      <c r="A1595" s="1"/>
      <c r="B1595" s="6" t="s">
        <v>14</v>
      </c>
      <c r="C1595" s="6">
        <v>1185732</v>
      </c>
      <c r="D1595" s="7">
        <v>44215</v>
      </c>
      <c r="E1595" s="6" t="s">
        <v>46</v>
      </c>
      <c r="F1595" s="6" t="s">
        <v>69</v>
      </c>
      <c r="G1595" s="6" t="s">
        <v>70</v>
      </c>
      <c r="H1595" s="6" t="s">
        <v>22</v>
      </c>
      <c r="I1595" s="8">
        <v>0.35</v>
      </c>
      <c r="J1595" s="9">
        <v>5500</v>
      </c>
      <c r="K1595" s="10">
        <f t="shared" si="12"/>
        <v>1924.9999999999998</v>
      </c>
      <c r="L1595" s="10">
        <f t="shared" si="13"/>
        <v>1058.75</v>
      </c>
      <c r="M1595" s="11">
        <v>0.55000000000000004</v>
      </c>
      <c r="O1595" s="16"/>
      <c r="P1595" s="17"/>
      <c r="Q1595" s="12"/>
      <c r="R1595" s="13"/>
    </row>
    <row r="1596" spans="1:18" ht="15.75" customHeight="1">
      <c r="A1596" s="1"/>
      <c r="B1596" s="6" t="s">
        <v>14</v>
      </c>
      <c r="C1596" s="6">
        <v>1185732</v>
      </c>
      <c r="D1596" s="7">
        <v>44244</v>
      </c>
      <c r="E1596" s="6" t="s">
        <v>46</v>
      </c>
      <c r="F1596" s="6" t="s">
        <v>69</v>
      </c>
      <c r="G1596" s="6" t="s">
        <v>70</v>
      </c>
      <c r="H1596" s="6" t="s">
        <v>17</v>
      </c>
      <c r="I1596" s="8">
        <v>0.35</v>
      </c>
      <c r="J1596" s="9">
        <v>8000</v>
      </c>
      <c r="K1596" s="10">
        <f t="shared" si="12"/>
        <v>2800</v>
      </c>
      <c r="L1596" s="10">
        <f t="shared" si="13"/>
        <v>1400</v>
      </c>
      <c r="M1596" s="11">
        <v>0.5</v>
      </c>
      <c r="O1596" s="16"/>
      <c r="P1596" s="17"/>
      <c r="Q1596" s="12"/>
      <c r="R1596" s="13"/>
    </row>
    <row r="1597" spans="1:18" ht="15.75" customHeight="1">
      <c r="A1597" s="1"/>
      <c r="B1597" s="6" t="s">
        <v>14</v>
      </c>
      <c r="C1597" s="6">
        <v>1185732</v>
      </c>
      <c r="D1597" s="7">
        <v>44244</v>
      </c>
      <c r="E1597" s="6" t="s">
        <v>46</v>
      </c>
      <c r="F1597" s="6" t="s">
        <v>69</v>
      </c>
      <c r="G1597" s="6" t="s">
        <v>70</v>
      </c>
      <c r="H1597" s="6" t="s">
        <v>18</v>
      </c>
      <c r="I1597" s="8">
        <v>0.35</v>
      </c>
      <c r="J1597" s="9">
        <v>4500</v>
      </c>
      <c r="K1597" s="10">
        <f t="shared" si="12"/>
        <v>1575</v>
      </c>
      <c r="L1597" s="10">
        <f t="shared" si="13"/>
        <v>630</v>
      </c>
      <c r="M1597" s="11">
        <v>0.39999999999999997</v>
      </c>
      <c r="O1597" s="16"/>
      <c r="P1597" s="17"/>
      <c r="Q1597" s="12"/>
      <c r="R1597" s="13"/>
    </row>
    <row r="1598" spans="1:18" ht="15.75" customHeight="1">
      <c r="A1598" s="1"/>
      <c r="B1598" s="6" t="s">
        <v>14</v>
      </c>
      <c r="C1598" s="6">
        <v>1185732</v>
      </c>
      <c r="D1598" s="7">
        <v>44244</v>
      </c>
      <c r="E1598" s="6" t="s">
        <v>46</v>
      </c>
      <c r="F1598" s="6" t="s">
        <v>69</v>
      </c>
      <c r="G1598" s="6" t="s">
        <v>70</v>
      </c>
      <c r="H1598" s="6" t="s">
        <v>19</v>
      </c>
      <c r="I1598" s="8">
        <v>0.25</v>
      </c>
      <c r="J1598" s="9">
        <v>5000</v>
      </c>
      <c r="K1598" s="10">
        <f t="shared" si="12"/>
        <v>1250</v>
      </c>
      <c r="L1598" s="10">
        <f t="shared" si="13"/>
        <v>375</v>
      </c>
      <c r="M1598" s="11">
        <v>0.3</v>
      </c>
      <c r="O1598" s="16"/>
      <c r="P1598" s="17"/>
      <c r="Q1598" s="12"/>
      <c r="R1598" s="13"/>
    </row>
    <row r="1599" spans="1:18" ht="15.75" customHeight="1">
      <c r="A1599" s="1"/>
      <c r="B1599" s="6" t="s">
        <v>14</v>
      </c>
      <c r="C1599" s="6">
        <v>1185732</v>
      </c>
      <c r="D1599" s="7">
        <v>44244</v>
      </c>
      <c r="E1599" s="6" t="s">
        <v>46</v>
      </c>
      <c r="F1599" s="6" t="s">
        <v>69</v>
      </c>
      <c r="G1599" s="6" t="s">
        <v>70</v>
      </c>
      <c r="H1599" s="6" t="s">
        <v>20</v>
      </c>
      <c r="I1599" s="8">
        <v>0.29999999999999993</v>
      </c>
      <c r="J1599" s="9">
        <v>3750</v>
      </c>
      <c r="K1599" s="10">
        <f t="shared" si="12"/>
        <v>1124.9999999999998</v>
      </c>
      <c r="L1599" s="10">
        <f t="shared" si="13"/>
        <v>393.74999999999989</v>
      </c>
      <c r="M1599" s="11">
        <v>0.35</v>
      </c>
      <c r="O1599" s="16"/>
      <c r="P1599" s="17"/>
      <c r="Q1599" s="12"/>
      <c r="R1599" s="13"/>
    </row>
    <row r="1600" spans="1:18" ht="15.75" customHeight="1">
      <c r="A1600" s="1"/>
      <c r="B1600" s="6" t="s">
        <v>14</v>
      </c>
      <c r="C1600" s="6">
        <v>1185732</v>
      </c>
      <c r="D1600" s="7">
        <v>44244</v>
      </c>
      <c r="E1600" s="6" t="s">
        <v>46</v>
      </c>
      <c r="F1600" s="6" t="s">
        <v>69</v>
      </c>
      <c r="G1600" s="6" t="s">
        <v>70</v>
      </c>
      <c r="H1600" s="6" t="s">
        <v>21</v>
      </c>
      <c r="I1600" s="8">
        <v>0.45000000000000007</v>
      </c>
      <c r="J1600" s="9">
        <v>4500</v>
      </c>
      <c r="K1600" s="10">
        <f t="shared" si="12"/>
        <v>2025.0000000000002</v>
      </c>
      <c r="L1600" s="10">
        <f t="shared" si="13"/>
        <v>810</v>
      </c>
      <c r="M1600" s="11">
        <v>0.39999999999999997</v>
      </c>
      <c r="O1600" s="16"/>
      <c r="P1600" s="17"/>
      <c r="Q1600" s="12"/>
      <c r="R1600" s="13"/>
    </row>
    <row r="1601" spans="1:18" ht="15.75" customHeight="1">
      <c r="A1601" s="1"/>
      <c r="B1601" s="6" t="s">
        <v>14</v>
      </c>
      <c r="C1601" s="6">
        <v>1185732</v>
      </c>
      <c r="D1601" s="7">
        <v>44244</v>
      </c>
      <c r="E1601" s="6" t="s">
        <v>46</v>
      </c>
      <c r="F1601" s="6" t="s">
        <v>69</v>
      </c>
      <c r="G1601" s="6" t="s">
        <v>70</v>
      </c>
      <c r="H1601" s="6" t="s">
        <v>22</v>
      </c>
      <c r="I1601" s="8">
        <v>0.35</v>
      </c>
      <c r="J1601" s="9">
        <v>5500</v>
      </c>
      <c r="K1601" s="10">
        <f t="shared" si="12"/>
        <v>1924.9999999999998</v>
      </c>
      <c r="L1601" s="10">
        <f t="shared" si="13"/>
        <v>1058.75</v>
      </c>
      <c r="M1601" s="11">
        <v>0.55000000000000004</v>
      </c>
      <c r="O1601" s="16"/>
      <c r="P1601" s="17"/>
      <c r="Q1601" s="12"/>
      <c r="R1601" s="13"/>
    </row>
    <row r="1602" spans="1:18" ht="15.75" customHeight="1">
      <c r="A1602" s="1"/>
      <c r="B1602" s="6" t="s">
        <v>14</v>
      </c>
      <c r="C1602" s="6">
        <v>1185732</v>
      </c>
      <c r="D1602" s="7">
        <v>44270</v>
      </c>
      <c r="E1602" s="6" t="s">
        <v>46</v>
      </c>
      <c r="F1602" s="6" t="s">
        <v>69</v>
      </c>
      <c r="G1602" s="6" t="s">
        <v>70</v>
      </c>
      <c r="H1602" s="6" t="s">
        <v>17</v>
      </c>
      <c r="I1602" s="8">
        <v>0.35</v>
      </c>
      <c r="J1602" s="9">
        <v>7700</v>
      </c>
      <c r="K1602" s="10">
        <f t="shared" si="12"/>
        <v>2695</v>
      </c>
      <c r="L1602" s="10">
        <f t="shared" si="13"/>
        <v>1347.5</v>
      </c>
      <c r="M1602" s="11">
        <v>0.5</v>
      </c>
      <c r="O1602" s="16"/>
      <c r="P1602" s="17"/>
      <c r="Q1602" s="12"/>
      <c r="R1602" s="13"/>
    </row>
    <row r="1603" spans="1:18" ht="15.75" customHeight="1">
      <c r="A1603" s="1"/>
      <c r="B1603" s="6" t="s">
        <v>14</v>
      </c>
      <c r="C1603" s="6">
        <v>1185732</v>
      </c>
      <c r="D1603" s="7">
        <v>44270</v>
      </c>
      <c r="E1603" s="6" t="s">
        <v>46</v>
      </c>
      <c r="F1603" s="6" t="s">
        <v>69</v>
      </c>
      <c r="G1603" s="6" t="s">
        <v>70</v>
      </c>
      <c r="H1603" s="6" t="s">
        <v>18</v>
      </c>
      <c r="I1603" s="8">
        <v>0.35</v>
      </c>
      <c r="J1603" s="9">
        <v>4500</v>
      </c>
      <c r="K1603" s="10">
        <f t="shared" si="12"/>
        <v>1575</v>
      </c>
      <c r="L1603" s="10">
        <f t="shared" si="13"/>
        <v>630</v>
      </c>
      <c r="M1603" s="11">
        <v>0.39999999999999997</v>
      </c>
      <c r="O1603" s="16"/>
      <c r="P1603" s="17"/>
      <c r="Q1603" s="12"/>
      <c r="R1603" s="13"/>
    </row>
    <row r="1604" spans="1:18" ht="15.75" customHeight="1">
      <c r="A1604" s="1"/>
      <c r="B1604" s="6" t="s">
        <v>14</v>
      </c>
      <c r="C1604" s="6">
        <v>1185732</v>
      </c>
      <c r="D1604" s="7">
        <v>44270</v>
      </c>
      <c r="E1604" s="6" t="s">
        <v>46</v>
      </c>
      <c r="F1604" s="6" t="s">
        <v>69</v>
      </c>
      <c r="G1604" s="6" t="s">
        <v>70</v>
      </c>
      <c r="H1604" s="6" t="s">
        <v>19</v>
      </c>
      <c r="I1604" s="8">
        <v>0.25</v>
      </c>
      <c r="J1604" s="9">
        <v>4750</v>
      </c>
      <c r="K1604" s="10">
        <f t="shared" si="12"/>
        <v>1187.5</v>
      </c>
      <c r="L1604" s="10">
        <f t="shared" si="13"/>
        <v>356.25</v>
      </c>
      <c r="M1604" s="11">
        <v>0.3</v>
      </c>
      <c r="O1604" s="16"/>
      <c r="P1604" s="17"/>
      <c r="Q1604" s="12"/>
      <c r="R1604" s="13"/>
    </row>
    <row r="1605" spans="1:18" ht="15.75" customHeight="1">
      <c r="A1605" s="1"/>
      <c r="B1605" s="6" t="s">
        <v>14</v>
      </c>
      <c r="C1605" s="6">
        <v>1185732</v>
      </c>
      <c r="D1605" s="7">
        <v>44270</v>
      </c>
      <c r="E1605" s="6" t="s">
        <v>46</v>
      </c>
      <c r="F1605" s="6" t="s">
        <v>69</v>
      </c>
      <c r="G1605" s="6" t="s">
        <v>70</v>
      </c>
      <c r="H1605" s="6" t="s">
        <v>20</v>
      </c>
      <c r="I1605" s="8">
        <v>0.29999999999999993</v>
      </c>
      <c r="J1605" s="9">
        <v>3250</v>
      </c>
      <c r="K1605" s="10">
        <f t="shared" si="12"/>
        <v>974.99999999999977</v>
      </c>
      <c r="L1605" s="10">
        <f t="shared" si="13"/>
        <v>341.24999999999989</v>
      </c>
      <c r="M1605" s="11">
        <v>0.35</v>
      </c>
      <c r="O1605" s="16"/>
      <c r="P1605" s="17"/>
      <c r="Q1605" s="12"/>
      <c r="R1605" s="13"/>
    </row>
    <row r="1606" spans="1:18" ht="15.75" customHeight="1">
      <c r="A1606" s="1"/>
      <c r="B1606" s="6" t="s">
        <v>14</v>
      </c>
      <c r="C1606" s="6">
        <v>1185732</v>
      </c>
      <c r="D1606" s="7">
        <v>44270</v>
      </c>
      <c r="E1606" s="6" t="s">
        <v>46</v>
      </c>
      <c r="F1606" s="6" t="s">
        <v>69</v>
      </c>
      <c r="G1606" s="6" t="s">
        <v>70</v>
      </c>
      <c r="H1606" s="6" t="s">
        <v>21</v>
      </c>
      <c r="I1606" s="8">
        <v>0.45000000000000007</v>
      </c>
      <c r="J1606" s="9">
        <v>3750</v>
      </c>
      <c r="K1606" s="10">
        <f t="shared" si="12"/>
        <v>1687.5000000000002</v>
      </c>
      <c r="L1606" s="10">
        <f t="shared" si="13"/>
        <v>675</v>
      </c>
      <c r="M1606" s="11">
        <v>0.39999999999999997</v>
      </c>
      <c r="O1606" s="16"/>
      <c r="P1606" s="17"/>
      <c r="Q1606" s="12"/>
      <c r="R1606" s="13"/>
    </row>
    <row r="1607" spans="1:18" ht="15.75" customHeight="1">
      <c r="A1607" s="1"/>
      <c r="B1607" s="6" t="s">
        <v>14</v>
      </c>
      <c r="C1607" s="6">
        <v>1185732</v>
      </c>
      <c r="D1607" s="7">
        <v>44270</v>
      </c>
      <c r="E1607" s="6" t="s">
        <v>46</v>
      </c>
      <c r="F1607" s="6" t="s">
        <v>69</v>
      </c>
      <c r="G1607" s="6" t="s">
        <v>70</v>
      </c>
      <c r="H1607" s="6" t="s">
        <v>22</v>
      </c>
      <c r="I1607" s="8">
        <v>0.35</v>
      </c>
      <c r="J1607" s="9">
        <v>4750</v>
      </c>
      <c r="K1607" s="10">
        <f t="shared" si="12"/>
        <v>1662.5</v>
      </c>
      <c r="L1607" s="10">
        <f t="shared" si="13"/>
        <v>914.37500000000011</v>
      </c>
      <c r="M1607" s="11">
        <v>0.55000000000000004</v>
      </c>
      <c r="O1607" s="16"/>
      <c r="P1607" s="17"/>
      <c r="Q1607" s="12"/>
      <c r="R1607" s="13"/>
    </row>
    <row r="1608" spans="1:18" ht="15.75" customHeight="1">
      <c r="A1608" s="1"/>
      <c r="B1608" s="6" t="s">
        <v>14</v>
      </c>
      <c r="C1608" s="6">
        <v>1185732</v>
      </c>
      <c r="D1608" s="7">
        <v>44302</v>
      </c>
      <c r="E1608" s="6" t="s">
        <v>46</v>
      </c>
      <c r="F1608" s="6" t="s">
        <v>69</v>
      </c>
      <c r="G1608" s="6" t="s">
        <v>70</v>
      </c>
      <c r="H1608" s="6" t="s">
        <v>17</v>
      </c>
      <c r="I1608" s="8">
        <v>0.35</v>
      </c>
      <c r="J1608" s="9">
        <v>7250</v>
      </c>
      <c r="K1608" s="10">
        <f t="shared" si="12"/>
        <v>2537.5</v>
      </c>
      <c r="L1608" s="10">
        <f t="shared" si="13"/>
        <v>1268.75</v>
      </c>
      <c r="M1608" s="11">
        <v>0.5</v>
      </c>
      <c r="O1608" s="16"/>
      <c r="P1608" s="17"/>
      <c r="Q1608" s="12"/>
      <c r="R1608" s="13"/>
    </row>
    <row r="1609" spans="1:18" ht="15.75" customHeight="1">
      <c r="A1609" s="1"/>
      <c r="B1609" s="6" t="s">
        <v>14</v>
      </c>
      <c r="C1609" s="6">
        <v>1185732</v>
      </c>
      <c r="D1609" s="7">
        <v>44302</v>
      </c>
      <c r="E1609" s="6" t="s">
        <v>46</v>
      </c>
      <c r="F1609" s="6" t="s">
        <v>69</v>
      </c>
      <c r="G1609" s="6" t="s">
        <v>70</v>
      </c>
      <c r="H1609" s="6" t="s">
        <v>18</v>
      </c>
      <c r="I1609" s="8">
        <v>0.4</v>
      </c>
      <c r="J1609" s="9">
        <v>4250</v>
      </c>
      <c r="K1609" s="10">
        <f t="shared" si="12"/>
        <v>1700</v>
      </c>
      <c r="L1609" s="10">
        <f t="shared" si="13"/>
        <v>680</v>
      </c>
      <c r="M1609" s="11">
        <v>0.39999999999999997</v>
      </c>
      <c r="O1609" s="16"/>
      <c r="P1609" s="17"/>
      <c r="Q1609" s="12"/>
      <c r="R1609" s="13"/>
    </row>
    <row r="1610" spans="1:18" ht="15.75" customHeight="1">
      <c r="A1610" s="1"/>
      <c r="B1610" s="6" t="s">
        <v>14</v>
      </c>
      <c r="C1610" s="6">
        <v>1185732</v>
      </c>
      <c r="D1610" s="7">
        <v>44302</v>
      </c>
      <c r="E1610" s="6" t="s">
        <v>46</v>
      </c>
      <c r="F1610" s="6" t="s">
        <v>69</v>
      </c>
      <c r="G1610" s="6" t="s">
        <v>70</v>
      </c>
      <c r="H1610" s="6" t="s">
        <v>19</v>
      </c>
      <c r="I1610" s="8">
        <v>0.30000000000000004</v>
      </c>
      <c r="J1610" s="9">
        <v>4500</v>
      </c>
      <c r="K1610" s="10">
        <f t="shared" si="12"/>
        <v>1350.0000000000002</v>
      </c>
      <c r="L1610" s="10">
        <f t="shared" si="13"/>
        <v>405.00000000000006</v>
      </c>
      <c r="M1610" s="11">
        <v>0.3</v>
      </c>
      <c r="O1610" s="16"/>
      <c r="P1610" s="17"/>
      <c r="Q1610" s="12"/>
      <c r="R1610" s="13"/>
    </row>
    <row r="1611" spans="1:18" ht="15.75" customHeight="1">
      <c r="A1611" s="1"/>
      <c r="B1611" s="6" t="s">
        <v>14</v>
      </c>
      <c r="C1611" s="6">
        <v>1185732</v>
      </c>
      <c r="D1611" s="7">
        <v>44302</v>
      </c>
      <c r="E1611" s="6" t="s">
        <v>46</v>
      </c>
      <c r="F1611" s="6" t="s">
        <v>69</v>
      </c>
      <c r="G1611" s="6" t="s">
        <v>70</v>
      </c>
      <c r="H1611" s="6" t="s">
        <v>20</v>
      </c>
      <c r="I1611" s="8">
        <v>0.35</v>
      </c>
      <c r="J1611" s="9">
        <v>3750</v>
      </c>
      <c r="K1611" s="10">
        <f t="shared" si="12"/>
        <v>1312.5</v>
      </c>
      <c r="L1611" s="10">
        <f t="shared" si="13"/>
        <v>459.37499999999994</v>
      </c>
      <c r="M1611" s="11">
        <v>0.35</v>
      </c>
      <c r="O1611" s="16"/>
      <c r="P1611" s="17"/>
      <c r="Q1611" s="12"/>
      <c r="R1611" s="13"/>
    </row>
    <row r="1612" spans="1:18" ht="15.75" customHeight="1">
      <c r="A1612" s="1"/>
      <c r="B1612" s="6" t="s">
        <v>14</v>
      </c>
      <c r="C1612" s="6">
        <v>1185732</v>
      </c>
      <c r="D1612" s="7">
        <v>44302</v>
      </c>
      <c r="E1612" s="6" t="s">
        <v>46</v>
      </c>
      <c r="F1612" s="6" t="s">
        <v>69</v>
      </c>
      <c r="G1612" s="6" t="s">
        <v>70</v>
      </c>
      <c r="H1612" s="6" t="s">
        <v>21</v>
      </c>
      <c r="I1612" s="8">
        <v>0.5</v>
      </c>
      <c r="J1612" s="9">
        <v>4000</v>
      </c>
      <c r="K1612" s="10">
        <f t="shared" si="12"/>
        <v>2000</v>
      </c>
      <c r="L1612" s="10">
        <f t="shared" si="13"/>
        <v>799.99999999999989</v>
      </c>
      <c r="M1612" s="11">
        <v>0.39999999999999997</v>
      </c>
      <c r="O1612" s="16"/>
      <c r="P1612" s="17"/>
      <c r="Q1612" s="12"/>
      <c r="R1612" s="13"/>
    </row>
    <row r="1613" spans="1:18" ht="15.75" customHeight="1">
      <c r="A1613" s="1"/>
      <c r="B1613" s="6" t="s">
        <v>14</v>
      </c>
      <c r="C1613" s="6">
        <v>1185732</v>
      </c>
      <c r="D1613" s="7">
        <v>44302</v>
      </c>
      <c r="E1613" s="6" t="s">
        <v>46</v>
      </c>
      <c r="F1613" s="6" t="s">
        <v>69</v>
      </c>
      <c r="G1613" s="6" t="s">
        <v>70</v>
      </c>
      <c r="H1613" s="6" t="s">
        <v>22</v>
      </c>
      <c r="I1613" s="8">
        <v>0.4</v>
      </c>
      <c r="J1613" s="9">
        <v>5250</v>
      </c>
      <c r="K1613" s="10">
        <f t="shared" si="12"/>
        <v>2100</v>
      </c>
      <c r="L1613" s="10">
        <f t="shared" si="13"/>
        <v>1155</v>
      </c>
      <c r="M1613" s="11">
        <v>0.55000000000000004</v>
      </c>
      <c r="O1613" s="16"/>
      <c r="P1613" s="17"/>
      <c r="Q1613" s="12"/>
      <c r="R1613" s="13"/>
    </row>
    <row r="1614" spans="1:18" ht="15.75" customHeight="1">
      <c r="A1614" s="1"/>
      <c r="B1614" s="6" t="s">
        <v>14</v>
      </c>
      <c r="C1614" s="6">
        <v>1185732</v>
      </c>
      <c r="D1614" s="7">
        <v>44331</v>
      </c>
      <c r="E1614" s="6" t="s">
        <v>46</v>
      </c>
      <c r="F1614" s="6" t="s">
        <v>69</v>
      </c>
      <c r="G1614" s="6" t="s">
        <v>70</v>
      </c>
      <c r="H1614" s="6" t="s">
        <v>17</v>
      </c>
      <c r="I1614" s="8">
        <v>0.5</v>
      </c>
      <c r="J1614" s="9">
        <v>7950</v>
      </c>
      <c r="K1614" s="10">
        <f t="shared" si="12"/>
        <v>3975</v>
      </c>
      <c r="L1614" s="10">
        <f t="shared" si="13"/>
        <v>1987.5</v>
      </c>
      <c r="M1614" s="11">
        <v>0.5</v>
      </c>
      <c r="O1614" s="16"/>
      <c r="P1614" s="17"/>
      <c r="Q1614" s="12"/>
      <c r="R1614" s="13"/>
    </row>
    <row r="1615" spans="1:18" ht="15.75" customHeight="1">
      <c r="A1615" s="1"/>
      <c r="B1615" s="6" t="s">
        <v>14</v>
      </c>
      <c r="C1615" s="6">
        <v>1185732</v>
      </c>
      <c r="D1615" s="7">
        <v>44331</v>
      </c>
      <c r="E1615" s="6" t="s">
        <v>46</v>
      </c>
      <c r="F1615" s="6" t="s">
        <v>69</v>
      </c>
      <c r="G1615" s="6" t="s">
        <v>70</v>
      </c>
      <c r="H1615" s="6" t="s">
        <v>18</v>
      </c>
      <c r="I1615" s="8">
        <v>0.5</v>
      </c>
      <c r="J1615" s="9">
        <v>5000</v>
      </c>
      <c r="K1615" s="10">
        <f t="shared" si="12"/>
        <v>2500</v>
      </c>
      <c r="L1615" s="10">
        <f t="shared" si="13"/>
        <v>999.99999999999989</v>
      </c>
      <c r="M1615" s="11">
        <v>0.39999999999999997</v>
      </c>
      <c r="O1615" s="16"/>
      <c r="P1615" s="17"/>
      <c r="Q1615" s="12"/>
      <c r="R1615" s="13"/>
    </row>
    <row r="1616" spans="1:18" ht="15.75" customHeight="1">
      <c r="A1616" s="1"/>
      <c r="B1616" s="6" t="s">
        <v>14</v>
      </c>
      <c r="C1616" s="6">
        <v>1185732</v>
      </c>
      <c r="D1616" s="7">
        <v>44331</v>
      </c>
      <c r="E1616" s="6" t="s">
        <v>46</v>
      </c>
      <c r="F1616" s="6" t="s">
        <v>69</v>
      </c>
      <c r="G1616" s="6" t="s">
        <v>70</v>
      </c>
      <c r="H1616" s="6" t="s">
        <v>19</v>
      </c>
      <c r="I1616" s="8">
        <v>0.45</v>
      </c>
      <c r="J1616" s="9">
        <v>4750</v>
      </c>
      <c r="K1616" s="10">
        <f t="shared" si="12"/>
        <v>2137.5</v>
      </c>
      <c r="L1616" s="10">
        <f t="shared" si="13"/>
        <v>641.25</v>
      </c>
      <c r="M1616" s="11">
        <v>0.3</v>
      </c>
      <c r="O1616" s="16"/>
      <c r="P1616" s="17"/>
      <c r="Q1616" s="12"/>
      <c r="R1616" s="13"/>
    </row>
    <row r="1617" spans="1:18" ht="15.75" customHeight="1">
      <c r="A1617" s="1"/>
      <c r="B1617" s="6" t="s">
        <v>14</v>
      </c>
      <c r="C1617" s="6">
        <v>1185732</v>
      </c>
      <c r="D1617" s="7">
        <v>44331</v>
      </c>
      <c r="E1617" s="6" t="s">
        <v>46</v>
      </c>
      <c r="F1617" s="6" t="s">
        <v>69</v>
      </c>
      <c r="G1617" s="6" t="s">
        <v>70</v>
      </c>
      <c r="H1617" s="6" t="s">
        <v>20</v>
      </c>
      <c r="I1617" s="8">
        <v>0.45</v>
      </c>
      <c r="J1617" s="9">
        <v>4500</v>
      </c>
      <c r="K1617" s="10">
        <f t="shared" si="12"/>
        <v>2025</v>
      </c>
      <c r="L1617" s="10">
        <f t="shared" si="13"/>
        <v>708.75</v>
      </c>
      <c r="M1617" s="11">
        <v>0.35</v>
      </c>
      <c r="O1617" s="16"/>
      <c r="P1617" s="17"/>
      <c r="Q1617" s="12"/>
      <c r="R1617" s="13"/>
    </row>
    <row r="1618" spans="1:18" ht="15.75" customHeight="1">
      <c r="A1618" s="1"/>
      <c r="B1618" s="6" t="s">
        <v>14</v>
      </c>
      <c r="C1618" s="6">
        <v>1185732</v>
      </c>
      <c r="D1618" s="7">
        <v>44331</v>
      </c>
      <c r="E1618" s="6" t="s">
        <v>46</v>
      </c>
      <c r="F1618" s="6" t="s">
        <v>69</v>
      </c>
      <c r="G1618" s="6" t="s">
        <v>70</v>
      </c>
      <c r="H1618" s="6" t="s">
        <v>21</v>
      </c>
      <c r="I1618" s="8">
        <v>0.54999999999999993</v>
      </c>
      <c r="J1618" s="9">
        <v>4750</v>
      </c>
      <c r="K1618" s="10">
        <f t="shared" si="12"/>
        <v>2612.4999999999995</v>
      </c>
      <c r="L1618" s="10">
        <f t="shared" si="13"/>
        <v>1044.9999999999998</v>
      </c>
      <c r="M1618" s="11">
        <v>0.39999999999999997</v>
      </c>
      <c r="O1618" s="16"/>
      <c r="P1618" s="17"/>
      <c r="Q1618" s="12"/>
      <c r="R1618" s="13"/>
    </row>
    <row r="1619" spans="1:18" ht="15.75" customHeight="1">
      <c r="A1619" s="1"/>
      <c r="B1619" s="6" t="s">
        <v>14</v>
      </c>
      <c r="C1619" s="6">
        <v>1185732</v>
      </c>
      <c r="D1619" s="7">
        <v>44331</v>
      </c>
      <c r="E1619" s="6" t="s">
        <v>46</v>
      </c>
      <c r="F1619" s="6" t="s">
        <v>69</v>
      </c>
      <c r="G1619" s="6" t="s">
        <v>70</v>
      </c>
      <c r="H1619" s="6" t="s">
        <v>22</v>
      </c>
      <c r="I1619" s="8">
        <v>0.6</v>
      </c>
      <c r="J1619" s="9">
        <v>5750</v>
      </c>
      <c r="K1619" s="10">
        <f t="shared" si="12"/>
        <v>3450</v>
      </c>
      <c r="L1619" s="10">
        <f t="shared" si="13"/>
        <v>1897.5000000000002</v>
      </c>
      <c r="M1619" s="11">
        <v>0.55000000000000004</v>
      </c>
      <c r="O1619" s="16"/>
      <c r="P1619" s="17"/>
      <c r="Q1619" s="12"/>
      <c r="R1619" s="13"/>
    </row>
    <row r="1620" spans="1:18" ht="15.75" customHeight="1">
      <c r="A1620" s="1"/>
      <c r="B1620" s="6" t="s">
        <v>14</v>
      </c>
      <c r="C1620" s="6">
        <v>1185732</v>
      </c>
      <c r="D1620" s="7">
        <v>44364</v>
      </c>
      <c r="E1620" s="6" t="s">
        <v>46</v>
      </c>
      <c r="F1620" s="6" t="s">
        <v>69</v>
      </c>
      <c r="G1620" s="6" t="s">
        <v>70</v>
      </c>
      <c r="H1620" s="6" t="s">
        <v>17</v>
      </c>
      <c r="I1620" s="8">
        <v>0.54999999999999993</v>
      </c>
      <c r="J1620" s="9">
        <v>8250</v>
      </c>
      <c r="K1620" s="10">
        <f t="shared" si="12"/>
        <v>4537.4999999999991</v>
      </c>
      <c r="L1620" s="10">
        <f t="shared" si="13"/>
        <v>2268.7499999999995</v>
      </c>
      <c r="M1620" s="11">
        <v>0.5</v>
      </c>
      <c r="O1620" s="16"/>
      <c r="P1620" s="17"/>
      <c r="Q1620" s="12"/>
      <c r="R1620" s="13"/>
    </row>
    <row r="1621" spans="1:18" ht="15.75" customHeight="1">
      <c r="A1621" s="1"/>
      <c r="B1621" s="6" t="s">
        <v>14</v>
      </c>
      <c r="C1621" s="6">
        <v>1185732</v>
      </c>
      <c r="D1621" s="7">
        <v>44364</v>
      </c>
      <c r="E1621" s="6" t="s">
        <v>46</v>
      </c>
      <c r="F1621" s="6" t="s">
        <v>69</v>
      </c>
      <c r="G1621" s="6" t="s">
        <v>70</v>
      </c>
      <c r="H1621" s="6" t="s">
        <v>18</v>
      </c>
      <c r="I1621" s="8">
        <v>0.5</v>
      </c>
      <c r="J1621" s="9">
        <v>5750</v>
      </c>
      <c r="K1621" s="10">
        <f t="shared" si="12"/>
        <v>2875</v>
      </c>
      <c r="L1621" s="10">
        <f t="shared" si="13"/>
        <v>1150</v>
      </c>
      <c r="M1621" s="11">
        <v>0.39999999999999997</v>
      </c>
      <c r="O1621" s="16"/>
      <c r="P1621" s="17"/>
      <c r="Q1621" s="12"/>
      <c r="R1621" s="13"/>
    </row>
    <row r="1622" spans="1:18" ht="15.75" customHeight="1">
      <c r="A1622" s="1"/>
      <c r="B1622" s="6" t="s">
        <v>14</v>
      </c>
      <c r="C1622" s="6">
        <v>1185732</v>
      </c>
      <c r="D1622" s="7">
        <v>44364</v>
      </c>
      <c r="E1622" s="6" t="s">
        <v>46</v>
      </c>
      <c r="F1622" s="6" t="s">
        <v>69</v>
      </c>
      <c r="G1622" s="6" t="s">
        <v>70</v>
      </c>
      <c r="H1622" s="6" t="s">
        <v>19</v>
      </c>
      <c r="I1622" s="8">
        <v>0.45</v>
      </c>
      <c r="J1622" s="9">
        <v>5500</v>
      </c>
      <c r="K1622" s="10">
        <f t="shared" si="12"/>
        <v>2475</v>
      </c>
      <c r="L1622" s="10">
        <f t="shared" si="13"/>
        <v>742.5</v>
      </c>
      <c r="M1622" s="11">
        <v>0.3</v>
      </c>
      <c r="O1622" s="16"/>
      <c r="P1622" s="17"/>
      <c r="Q1622" s="12"/>
      <c r="R1622" s="13"/>
    </row>
    <row r="1623" spans="1:18" ht="15.75" customHeight="1">
      <c r="A1623" s="1"/>
      <c r="B1623" s="6" t="s">
        <v>14</v>
      </c>
      <c r="C1623" s="6">
        <v>1185732</v>
      </c>
      <c r="D1623" s="7">
        <v>44364</v>
      </c>
      <c r="E1623" s="6" t="s">
        <v>46</v>
      </c>
      <c r="F1623" s="6" t="s">
        <v>69</v>
      </c>
      <c r="G1623" s="6" t="s">
        <v>70</v>
      </c>
      <c r="H1623" s="6" t="s">
        <v>20</v>
      </c>
      <c r="I1623" s="8">
        <v>0.45</v>
      </c>
      <c r="J1623" s="9">
        <v>5250</v>
      </c>
      <c r="K1623" s="10">
        <f t="shared" si="12"/>
        <v>2362.5</v>
      </c>
      <c r="L1623" s="10">
        <f t="shared" si="13"/>
        <v>826.875</v>
      </c>
      <c r="M1623" s="11">
        <v>0.35</v>
      </c>
      <c r="O1623" s="16"/>
      <c r="P1623" s="17"/>
      <c r="Q1623" s="12"/>
      <c r="R1623" s="13"/>
    </row>
    <row r="1624" spans="1:18" ht="15.75" customHeight="1">
      <c r="A1624" s="1"/>
      <c r="B1624" s="6" t="s">
        <v>14</v>
      </c>
      <c r="C1624" s="6">
        <v>1185732</v>
      </c>
      <c r="D1624" s="7">
        <v>44364</v>
      </c>
      <c r="E1624" s="6" t="s">
        <v>46</v>
      </c>
      <c r="F1624" s="6" t="s">
        <v>69</v>
      </c>
      <c r="G1624" s="6" t="s">
        <v>70</v>
      </c>
      <c r="H1624" s="6" t="s">
        <v>21</v>
      </c>
      <c r="I1624" s="8">
        <v>0.6</v>
      </c>
      <c r="J1624" s="9">
        <v>5250</v>
      </c>
      <c r="K1624" s="10">
        <f t="shared" si="12"/>
        <v>3150</v>
      </c>
      <c r="L1624" s="10">
        <f t="shared" si="13"/>
        <v>1260</v>
      </c>
      <c r="M1624" s="11">
        <v>0.39999999999999997</v>
      </c>
      <c r="O1624" s="16"/>
      <c r="P1624" s="17"/>
      <c r="Q1624" s="12"/>
      <c r="R1624" s="13"/>
    </row>
    <row r="1625" spans="1:18" ht="15.75" customHeight="1">
      <c r="A1625" s="1"/>
      <c r="B1625" s="6" t="s">
        <v>14</v>
      </c>
      <c r="C1625" s="6">
        <v>1185732</v>
      </c>
      <c r="D1625" s="7">
        <v>44364</v>
      </c>
      <c r="E1625" s="6" t="s">
        <v>46</v>
      </c>
      <c r="F1625" s="6" t="s">
        <v>69</v>
      </c>
      <c r="G1625" s="6" t="s">
        <v>70</v>
      </c>
      <c r="H1625" s="6" t="s">
        <v>22</v>
      </c>
      <c r="I1625" s="8">
        <v>0.65</v>
      </c>
      <c r="J1625" s="9">
        <v>6750</v>
      </c>
      <c r="K1625" s="10">
        <f t="shared" si="12"/>
        <v>4387.5</v>
      </c>
      <c r="L1625" s="10">
        <f t="shared" si="13"/>
        <v>2413.125</v>
      </c>
      <c r="M1625" s="11">
        <v>0.55000000000000004</v>
      </c>
      <c r="O1625" s="16"/>
      <c r="P1625" s="17"/>
      <c r="Q1625" s="12"/>
      <c r="R1625" s="13"/>
    </row>
    <row r="1626" spans="1:18" ht="15.75" customHeight="1">
      <c r="A1626" s="1"/>
      <c r="B1626" s="6" t="s">
        <v>14</v>
      </c>
      <c r="C1626" s="6">
        <v>1185732</v>
      </c>
      <c r="D1626" s="7">
        <v>44392</v>
      </c>
      <c r="E1626" s="6" t="s">
        <v>46</v>
      </c>
      <c r="F1626" s="6" t="s">
        <v>69</v>
      </c>
      <c r="G1626" s="6" t="s">
        <v>70</v>
      </c>
      <c r="H1626" s="6" t="s">
        <v>17</v>
      </c>
      <c r="I1626" s="8">
        <v>0.6</v>
      </c>
      <c r="J1626" s="9">
        <v>9000</v>
      </c>
      <c r="K1626" s="10">
        <f t="shared" si="12"/>
        <v>5400</v>
      </c>
      <c r="L1626" s="10">
        <f t="shared" si="13"/>
        <v>2700</v>
      </c>
      <c r="M1626" s="11">
        <v>0.5</v>
      </c>
      <c r="O1626" s="16"/>
      <c r="P1626" s="17"/>
      <c r="Q1626" s="12"/>
      <c r="R1626" s="13"/>
    </row>
    <row r="1627" spans="1:18" ht="15.75" customHeight="1">
      <c r="A1627" s="1"/>
      <c r="B1627" s="6" t="s">
        <v>14</v>
      </c>
      <c r="C1627" s="6">
        <v>1185732</v>
      </c>
      <c r="D1627" s="7">
        <v>44392</v>
      </c>
      <c r="E1627" s="6" t="s">
        <v>46</v>
      </c>
      <c r="F1627" s="6" t="s">
        <v>69</v>
      </c>
      <c r="G1627" s="6" t="s">
        <v>70</v>
      </c>
      <c r="H1627" s="6" t="s">
        <v>18</v>
      </c>
      <c r="I1627" s="8">
        <v>0.55000000000000004</v>
      </c>
      <c r="J1627" s="9">
        <v>6500</v>
      </c>
      <c r="K1627" s="10">
        <f t="shared" si="12"/>
        <v>3575.0000000000005</v>
      </c>
      <c r="L1627" s="10">
        <f t="shared" si="13"/>
        <v>1430</v>
      </c>
      <c r="M1627" s="11">
        <v>0.39999999999999997</v>
      </c>
      <c r="O1627" s="16"/>
      <c r="P1627" s="17"/>
      <c r="Q1627" s="12"/>
      <c r="R1627" s="13"/>
    </row>
    <row r="1628" spans="1:18" ht="15.75" customHeight="1">
      <c r="A1628" s="1"/>
      <c r="B1628" s="6" t="s">
        <v>14</v>
      </c>
      <c r="C1628" s="6">
        <v>1185732</v>
      </c>
      <c r="D1628" s="7">
        <v>44392</v>
      </c>
      <c r="E1628" s="6" t="s">
        <v>46</v>
      </c>
      <c r="F1628" s="6" t="s">
        <v>69</v>
      </c>
      <c r="G1628" s="6" t="s">
        <v>70</v>
      </c>
      <c r="H1628" s="6" t="s">
        <v>19</v>
      </c>
      <c r="I1628" s="8">
        <v>0.5</v>
      </c>
      <c r="J1628" s="9">
        <v>5750</v>
      </c>
      <c r="K1628" s="10">
        <f t="shared" si="12"/>
        <v>2875</v>
      </c>
      <c r="L1628" s="10">
        <f t="shared" si="13"/>
        <v>862.5</v>
      </c>
      <c r="M1628" s="11">
        <v>0.3</v>
      </c>
      <c r="O1628" s="16"/>
      <c r="P1628" s="17"/>
      <c r="Q1628" s="12"/>
      <c r="R1628" s="13"/>
    </row>
    <row r="1629" spans="1:18" ht="15.75" customHeight="1">
      <c r="A1629" s="1"/>
      <c r="B1629" s="6" t="s">
        <v>14</v>
      </c>
      <c r="C1629" s="6">
        <v>1185732</v>
      </c>
      <c r="D1629" s="7">
        <v>44392</v>
      </c>
      <c r="E1629" s="6" t="s">
        <v>46</v>
      </c>
      <c r="F1629" s="6" t="s">
        <v>69</v>
      </c>
      <c r="G1629" s="6" t="s">
        <v>70</v>
      </c>
      <c r="H1629" s="6" t="s">
        <v>20</v>
      </c>
      <c r="I1629" s="8">
        <v>0.5</v>
      </c>
      <c r="J1629" s="9">
        <v>5250</v>
      </c>
      <c r="K1629" s="10">
        <f t="shared" si="12"/>
        <v>2625</v>
      </c>
      <c r="L1629" s="10">
        <f t="shared" si="13"/>
        <v>918.74999999999989</v>
      </c>
      <c r="M1629" s="11">
        <v>0.35</v>
      </c>
      <c r="O1629" s="16"/>
      <c r="P1629" s="17"/>
      <c r="Q1629" s="12"/>
      <c r="R1629" s="13"/>
    </row>
    <row r="1630" spans="1:18" ht="15.75" customHeight="1">
      <c r="A1630" s="1"/>
      <c r="B1630" s="6" t="s">
        <v>14</v>
      </c>
      <c r="C1630" s="6">
        <v>1185732</v>
      </c>
      <c r="D1630" s="7">
        <v>44392</v>
      </c>
      <c r="E1630" s="6" t="s">
        <v>46</v>
      </c>
      <c r="F1630" s="6" t="s">
        <v>69</v>
      </c>
      <c r="G1630" s="6" t="s">
        <v>70</v>
      </c>
      <c r="H1630" s="6" t="s">
        <v>21</v>
      </c>
      <c r="I1630" s="8">
        <v>0.6</v>
      </c>
      <c r="J1630" s="9">
        <v>5500</v>
      </c>
      <c r="K1630" s="10">
        <f t="shared" si="12"/>
        <v>3300</v>
      </c>
      <c r="L1630" s="10">
        <f t="shared" si="13"/>
        <v>1320</v>
      </c>
      <c r="M1630" s="11">
        <v>0.39999999999999997</v>
      </c>
      <c r="O1630" s="16"/>
      <c r="P1630" s="17"/>
      <c r="Q1630" s="12"/>
      <c r="R1630" s="13"/>
    </row>
    <row r="1631" spans="1:18" ht="15.75" customHeight="1">
      <c r="A1631" s="1"/>
      <c r="B1631" s="6" t="s">
        <v>14</v>
      </c>
      <c r="C1631" s="6">
        <v>1185732</v>
      </c>
      <c r="D1631" s="7">
        <v>44392</v>
      </c>
      <c r="E1631" s="6" t="s">
        <v>46</v>
      </c>
      <c r="F1631" s="6" t="s">
        <v>69</v>
      </c>
      <c r="G1631" s="6" t="s">
        <v>70</v>
      </c>
      <c r="H1631" s="6" t="s">
        <v>22</v>
      </c>
      <c r="I1631" s="8">
        <v>0.65</v>
      </c>
      <c r="J1631" s="9">
        <v>7250</v>
      </c>
      <c r="K1631" s="10">
        <f t="shared" si="12"/>
        <v>4712.5</v>
      </c>
      <c r="L1631" s="10">
        <f t="shared" si="13"/>
        <v>2591.875</v>
      </c>
      <c r="M1631" s="11">
        <v>0.55000000000000004</v>
      </c>
      <c r="O1631" s="16"/>
      <c r="P1631" s="17"/>
      <c r="Q1631" s="12"/>
      <c r="R1631" s="13"/>
    </row>
    <row r="1632" spans="1:18" ht="15.75" customHeight="1">
      <c r="A1632" s="1"/>
      <c r="B1632" s="6" t="s">
        <v>14</v>
      </c>
      <c r="C1632" s="6">
        <v>1185732</v>
      </c>
      <c r="D1632" s="7">
        <v>44424</v>
      </c>
      <c r="E1632" s="6" t="s">
        <v>46</v>
      </c>
      <c r="F1632" s="6" t="s">
        <v>69</v>
      </c>
      <c r="G1632" s="6" t="s">
        <v>70</v>
      </c>
      <c r="H1632" s="6" t="s">
        <v>17</v>
      </c>
      <c r="I1632" s="8">
        <v>0.6</v>
      </c>
      <c r="J1632" s="9">
        <v>8750</v>
      </c>
      <c r="K1632" s="10">
        <f t="shared" si="12"/>
        <v>5250</v>
      </c>
      <c r="L1632" s="10">
        <f t="shared" si="13"/>
        <v>2625</v>
      </c>
      <c r="M1632" s="11">
        <v>0.5</v>
      </c>
      <c r="O1632" s="16"/>
      <c r="P1632" s="17"/>
      <c r="Q1632" s="12"/>
      <c r="R1632" s="13"/>
    </row>
    <row r="1633" spans="1:18" ht="15.75" customHeight="1">
      <c r="A1633" s="1"/>
      <c r="B1633" s="6" t="s">
        <v>14</v>
      </c>
      <c r="C1633" s="6">
        <v>1185732</v>
      </c>
      <c r="D1633" s="7">
        <v>44424</v>
      </c>
      <c r="E1633" s="6" t="s">
        <v>46</v>
      </c>
      <c r="F1633" s="6" t="s">
        <v>69</v>
      </c>
      <c r="G1633" s="6" t="s">
        <v>70</v>
      </c>
      <c r="H1633" s="6" t="s">
        <v>18</v>
      </c>
      <c r="I1633" s="8">
        <v>0.55000000000000004</v>
      </c>
      <c r="J1633" s="9">
        <v>6500</v>
      </c>
      <c r="K1633" s="10">
        <f t="shared" si="12"/>
        <v>3575.0000000000005</v>
      </c>
      <c r="L1633" s="10">
        <f t="shared" si="13"/>
        <v>1430</v>
      </c>
      <c r="M1633" s="11">
        <v>0.39999999999999997</v>
      </c>
      <c r="O1633" s="16"/>
      <c r="P1633" s="17"/>
      <c r="Q1633" s="12"/>
      <c r="R1633" s="13"/>
    </row>
    <row r="1634" spans="1:18" ht="15.75" customHeight="1">
      <c r="A1634" s="1"/>
      <c r="B1634" s="6" t="s">
        <v>14</v>
      </c>
      <c r="C1634" s="6">
        <v>1185732</v>
      </c>
      <c r="D1634" s="7">
        <v>44424</v>
      </c>
      <c r="E1634" s="6" t="s">
        <v>46</v>
      </c>
      <c r="F1634" s="6" t="s">
        <v>69</v>
      </c>
      <c r="G1634" s="6" t="s">
        <v>70</v>
      </c>
      <c r="H1634" s="6" t="s">
        <v>19</v>
      </c>
      <c r="I1634" s="8">
        <v>0.45000000000000007</v>
      </c>
      <c r="J1634" s="9">
        <v>5750</v>
      </c>
      <c r="K1634" s="10">
        <f t="shared" si="12"/>
        <v>2587.5000000000005</v>
      </c>
      <c r="L1634" s="10">
        <f t="shared" si="13"/>
        <v>776.25000000000011</v>
      </c>
      <c r="M1634" s="11">
        <v>0.3</v>
      </c>
      <c r="O1634" s="16"/>
      <c r="P1634" s="17"/>
      <c r="Q1634" s="12"/>
      <c r="R1634" s="13"/>
    </row>
    <row r="1635" spans="1:18" ht="15.75" customHeight="1">
      <c r="A1635" s="1"/>
      <c r="B1635" s="6" t="s">
        <v>14</v>
      </c>
      <c r="C1635" s="6">
        <v>1185732</v>
      </c>
      <c r="D1635" s="7">
        <v>44424</v>
      </c>
      <c r="E1635" s="6" t="s">
        <v>46</v>
      </c>
      <c r="F1635" s="6" t="s">
        <v>69</v>
      </c>
      <c r="G1635" s="6" t="s">
        <v>70</v>
      </c>
      <c r="H1635" s="6" t="s">
        <v>20</v>
      </c>
      <c r="I1635" s="8">
        <v>0.35</v>
      </c>
      <c r="J1635" s="9">
        <v>5250</v>
      </c>
      <c r="K1635" s="10">
        <f t="shared" si="12"/>
        <v>1837.4999999999998</v>
      </c>
      <c r="L1635" s="10">
        <f t="shared" si="13"/>
        <v>643.12499999999989</v>
      </c>
      <c r="M1635" s="11">
        <v>0.35</v>
      </c>
      <c r="O1635" s="16"/>
      <c r="P1635" s="17"/>
      <c r="Q1635" s="12"/>
      <c r="R1635" s="13"/>
    </row>
    <row r="1636" spans="1:18" ht="15.75" customHeight="1">
      <c r="A1636" s="1"/>
      <c r="B1636" s="6" t="s">
        <v>14</v>
      </c>
      <c r="C1636" s="6">
        <v>1185732</v>
      </c>
      <c r="D1636" s="7">
        <v>44424</v>
      </c>
      <c r="E1636" s="6" t="s">
        <v>46</v>
      </c>
      <c r="F1636" s="6" t="s">
        <v>69</v>
      </c>
      <c r="G1636" s="6" t="s">
        <v>70</v>
      </c>
      <c r="H1636" s="6" t="s">
        <v>21</v>
      </c>
      <c r="I1636" s="8">
        <v>0.45000000000000007</v>
      </c>
      <c r="J1636" s="9">
        <v>5000</v>
      </c>
      <c r="K1636" s="10">
        <f t="shared" si="12"/>
        <v>2250.0000000000005</v>
      </c>
      <c r="L1636" s="10">
        <f t="shared" si="13"/>
        <v>900.00000000000011</v>
      </c>
      <c r="M1636" s="11">
        <v>0.39999999999999997</v>
      </c>
      <c r="O1636" s="16"/>
      <c r="P1636" s="17"/>
      <c r="Q1636" s="12"/>
      <c r="R1636" s="13"/>
    </row>
    <row r="1637" spans="1:18" ht="15.75" customHeight="1">
      <c r="A1637" s="1"/>
      <c r="B1637" s="6" t="s">
        <v>14</v>
      </c>
      <c r="C1637" s="6">
        <v>1185732</v>
      </c>
      <c r="D1637" s="7">
        <v>44424</v>
      </c>
      <c r="E1637" s="6" t="s">
        <v>46</v>
      </c>
      <c r="F1637" s="6" t="s">
        <v>69</v>
      </c>
      <c r="G1637" s="6" t="s">
        <v>70</v>
      </c>
      <c r="H1637" s="6" t="s">
        <v>22</v>
      </c>
      <c r="I1637" s="8">
        <v>0.50000000000000011</v>
      </c>
      <c r="J1637" s="9">
        <v>6750</v>
      </c>
      <c r="K1637" s="10">
        <f t="shared" si="12"/>
        <v>3375.0000000000009</v>
      </c>
      <c r="L1637" s="10">
        <f t="shared" si="13"/>
        <v>1856.2500000000007</v>
      </c>
      <c r="M1637" s="11">
        <v>0.55000000000000004</v>
      </c>
      <c r="O1637" s="16"/>
      <c r="P1637" s="17"/>
      <c r="Q1637" s="12"/>
      <c r="R1637" s="13"/>
    </row>
    <row r="1638" spans="1:18" ht="15.75" customHeight="1">
      <c r="A1638" s="1"/>
      <c r="B1638" s="6" t="s">
        <v>14</v>
      </c>
      <c r="C1638" s="6">
        <v>1185732</v>
      </c>
      <c r="D1638" s="7">
        <v>44454</v>
      </c>
      <c r="E1638" s="6" t="s">
        <v>46</v>
      </c>
      <c r="F1638" s="6" t="s">
        <v>69</v>
      </c>
      <c r="G1638" s="6" t="s">
        <v>70</v>
      </c>
      <c r="H1638" s="6" t="s">
        <v>17</v>
      </c>
      <c r="I1638" s="8">
        <v>0.45000000000000007</v>
      </c>
      <c r="J1638" s="9">
        <v>8000</v>
      </c>
      <c r="K1638" s="10">
        <f t="shared" si="12"/>
        <v>3600.0000000000005</v>
      </c>
      <c r="L1638" s="10">
        <f t="shared" si="13"/>
        <v>1800.0000000000002</v>
      </c>
      <c r="M1638" s="11">
        <v>0.5</v>
      </c>
      <c r="O1638" s="16"/>
      <c r="P1638" s="17"/>
      <c r="Q1638" s="12"/>
      <c r="R1638" s="13"/>
    </row>
    <row r="1639" spans="1:18" ht="15.75" customHeight="1">
      <c r="A1639" s="1"/>
      <c r="B1639" s="6" t="s">
        <v>14</v>
      </c>
      <c r="C1639" s="6">
        <v>1185732</v>
      </c>
      <c r="D1639" s="7">
        <v>44454</v>
      </c>
      <c r="E1639" s="6" t="s">
        <v>46</v>
      </c>
      <c r="F1639" s="6" t="s">
        <v>69</v>
      </c>
      <c r="G1639" s="6" t="s">
        <v>70</v>
      </c>
      <c r="H1639" s="6" t="s">
        <v>18</v>
      </c>
      <c r="I1639" s="8">
        <v>0.40000000000000013</v>
      </c>
      <c r="J1639" s="9">
        <v>6000</v>
      </c>
      <c r="K1639" s="10">
        <f t="shared" si="12"/>
        <v>2400.0000000000009</v>
      </c>
      <c r="L1639" s="10">
        <f t="shared" si="13"/>
        <v>960.00000000000023</v>
      </c>
      <c r="M1639" s="11">
        <v>0.39999999999999997</v>
      </c>
      <c r="O1639" s="16"/>
      <c r="P1639" s="17"/>
      <c r="Q1639" s="12"/>
      <c r="R1639" s="13"/>
    </row>
    <row r="1640" spans="1:18" ht="15.75" customHeight="1">
      <c r="A1640" s="1"/>
      <c r="B1640" s="6" t="s">
        <v>14</v>
      </c>
      <c r="C1640" s="6">
        <v>1185732</v>
      </c>
      <c r="D1640" s="7">
        <v>44454</v>
      </c>
      <c r="E1640" s="6" t="s">
        <v>46</v>
      </c>
      <c r="F1640" s="6" t="s">
        <v>69</v>
      </c>
      <c r="G1640" s="6" t="s">
        <v>70</v>
      </c>
      <c r="H1640" s="6" t="s">
        <v>19</v>
      </c>
      <c r="I1640" s="8">
        <v>0.35</v>
      </c>
      <c r="J1640" s="9">
        <v>5000</v>
      </c>
      <c r="K1640" s="10">
        <f t="shared" si="12"/>
        <v>1750</v>
      </c>
      <c r="L1640" s="10">
        <f t="shared" si="13"/>
        <v>525</v>
      </c>
      <c r="M1640" s="11">
        <v>0.3</v>
      </c>
      <c r="O1640" s="16"/>
      <c r="P1640" s="17"/>
      <c r="Q1640" s="12"/>
      <c r="R1640" s="13"/>
    </row>
    <row r="1641" spans="1:18" ht="15.75" customHeight="1">
      <c r="A1641" s="1"/>
      <c r="B1641" s="6" t="s">
        <v>14</v>
      </c>
      <c r="C1641" s="6">
        <v>1185732</v>
      </c>
      <c r="D1641" s="7">
        <v>44454</v>
      </c>
      <c r="E1641" s="6" t="s">
        <v>46</v>
      </c>
      <c r="F1641" s="6" t="s">
        <v>69</v>
      </c>
      <c r="G1641" s="6" t="s">
        <v>70</v>
      </c>
      <c r="H1641" s="6" t="s">
        <v>20</v>
      </c>
      <c r="I1641" s="8">
        <v>0.35</v>
      </c>
      <c r="J1641" s="9">
        <v>4750</v>
      </c>
      <c r="K1641" s="10">
        <f t="shared" si="12"/>
        <v>1662.5</v>
      </c>
      <c r="L1641" s="10">
        <f t="shared" si="13"/>
        <v>581.875</v>
      </c>
      <c r="M1641" s="11">
        <v>0.35</v>
      </c>
      <c r="O1641" s="16"/>
      <c r="P1641" s="17"/>
      <c r="Q1641" s="12"/>
      <c r="R1641" s="13"/>
    </row>
    <row r="1642" spans="1:18" ht="15.75" customHeight="1">
      <c r="A1642" s="1"/>
      <c r="B1642" s="6" t="s">
        <v>14</v>
      </c>
      <c r="C1642" s="6">
        <v>1185732</v>
      </c>
      <c r="D1642" s="7">
        <v>44454</v>
      </c>
      <c r="E1642" s="6" t="s">
        <v>46</v>
      </c>
      <c r="F1642" s="6" t="s">
        <v>69</v>
      </c>
      <c r="G1642" s="6" t="s">
        <v>70</v>
      </c>
      <c r="H1642" s="6" t="s">
        <v>21</v>
      </c>
      <c r="I1642" s="8">
        <v>0.45000000000000007</v>
      </c>
      <c r="J1642" s="9">
        <v>4750</v>
      </c>
      <c r="K1642" s="10">
        <f t="shared" si="12"/>
        <v>2137.5000000000005</v>
      </c>
      <c r="L1642" s="10">
        <f t="shared" si="13"/>
        <v>855.00000000000011</v>
      </c>
      <c r="M1642" s="11">
        <v>0.39999999999999997</v>
      </c>
      <c r="O1642" s="16"/>
      <c r="P1642" s="17"/>
      <c r="Q1642" s="12"/>
      <c r="R1642" s="13"/>
    </row>
    <row r="1643" spans="1:18" ht="15.75" customHeight="1">
      <c r="A1643" s="1"/>
      <c r="B1643" s="6" t="s">
        <v>14</v>
      </c>
      <c r="C1643" s="6">
        <v>1185732</v>
      </c>
      <c r="D1643" s="7">
        <v>44454</v>
      </c>
      <c r="E1643" s="6" t="s">
        <v>46</v>
      </c>
      <c r="F1643" s="6" t="s">
        <v>69</v>
      </c>
      <c r="G1643" s="6" t="s">
        <v>70</v>
      </c>
      <c r="H1643" s="6" t="s">
        <v>22</v>
      </c>
      <c r="I1643" s="8">
        <v>0.50000000000000011</v>
      </c>
      <c r="J1643" s="9">
        <v>5750</v>
      </c>
      <c r="K1643" s="10">
        <f t="shared" si="12"/>
        <v>2875.0000000000005</v>
      </c>
      <c r="L1643" s="10">
        <f t="shared" si="13"/>
        <v>1581.2500000000005</v>
      </c>
      <c r="M1643" s="11">
        <v>0.55000000000000004</v>
      </c>
      <c r="O1643" s="16"/>
      <c r="P1643" s="17"/>
      <c r="Q1643" s="12"/>
      <c r="R1643" s="13"/>
    </row>
    <row r="1644" spans="1:18" ht="15.75" customHeight="1">
      <c r="A1644" s="1"/>
      <c r="B1644" s="6" t="s">
        <v>14</v>
      </c>
      <c r="C1644" s="6">
        <v>1185732</v>
      </c>
      <c r="D1644" s="7">
        <v>44486</v>
      </c>
      <c r="E1644" s="6" t="s">
        <v>46</v>
      </c>
      <c r="F1644" s="6" t="s">
        <v>69</v>
      </c>
      <c r="G1644" s="6" t="s">
        <v>70</v>
      </c>
      <c r="H1644" s="6" t="s">
        <v>17</v>
      </c>
      <c r="I1644" s="8">
        <v>0.50000000000000011</v>
      </c>
      <c r="J1644" s="9">
        <v>7500</v>
      </c>
      <c r="K1644" s="10">
        <f t="shared" si="12"/>
        <v>3750.0000000000009</v>
      </c>
      <c r="L1644" s="10">
        <f t="shared" si="13"/>
        <v>1875.0000000000005</v>
      </c>
      <c r="M1644" s="11">
        <v>0.5</v>
      </c>
      <c r="O1644" s="16"/>
      <c r="P1644" s="17"/>
      <c r="Q1644" s="12"/>
      <c r="R1644" s="13"/>
    </row>
    <row r="1645" spans="1:18" ht="15.75" customHeight="1">
      <c r="A1645" s="1"/>
      <c r="B1645" s="6" t="s">
        <v>14</v>
      </c>
      <c r="C1645" s="6">
        <v>1185732</v>
      </c>
      <c r="D1645" s="7">
        <v>44486</v>
      </c>
      <c r="E1645" s="6" t="s">
        <v>46</v>
      </c>
      <c r="F1645" s="6" t="s">
        <v>69</v>
      </c>
      <c r="G1645" s="6" t="s">
        <v>70</v>
      </c>
      <c r="H1645" s="6" t="s">
        <v>18</v>
      </c>
      <c r="I1645" s="8">
        <v>0.40000000000000013</v>
      </c>
      <c r="J1645" s="9">
        <v>5750</v>
      </c>
      <c r="K1645" s="10">
        <f t="shared" si="12"/>
        <v>2300.0000000000009</v>
      </c>
      <c r="L1645" s="10">
        <f t="shared" si="13"/>
        <v>920.00000000000034</v>
      </c>
      <c r="M1645" s="11">
        <v>0.39999999999999997</v>
      </c>
      <c r="O1645" s="16"/>
      <c r="P1645" s="17"/>
      <c r="Q1645" s="12"/>
      <c r="R1645" s="13"/>
    </row>
    <row r="1646" spans="1:18" ht="15.75" customHeight="1">
      <c r="A1646" s="1"/>
      <c r="B1646" s="6" t="s">
        <v>14</v>
      </c>
      <c r="C1646" s="6">
        <v>1185732</v>
      </c>
      <c r="D1646" s="7">
        <v>44486</v>
      </c>
      <c r="E1646" s="6" t="s">
        <v>46</v>
      </c>
      <c r="F1646" s="6" t="s">
        <v>69</v>
      </c>
      <c r="G1646" s="6" t="s">
        <v>70</v>
      </c>
      <c r="H1646" s="6" t="s">
        <v>19</v>
      </c>
      <c r="I1646" s="8">
        <v>0.40000000000000013</v>
      </c>
      <c r="J1646" s="9">
        <v>4250</v>
      </c>
      <c r="K1646" s="10">
        <f t="shared" si="12"/>
        <v>1700.0000000000005</v>
      </c>
      <c r="L1646" s="10">
        <f t="shared" si="13"/>
        <v>510.00000000000011</v>
      </c>
      <c r="M1646" s="11">
        <v>0.3</v>
      </c>
      <c r="O1646" s="16"/>
      <c r="P1646" s="17"/>
      <c r="Q1646" s="12"/>
      <c r="R1646" s="13"/>
    </row>
    <row r="1647" spans="1:18" ht="15.75" customHeight="1">
      <c r="A1647" s="1"/>
      <c r="B1647" s="6" t="s">
        <v>14</v>
      </c>
      <c r="C1647" s="6">
        <v>1185732</v>
      </c>
      <c r="D1647" s="7">
        <v>44486</v>
      </c>
      <c r="E1647" s="6" t="s">
        <v>46</v>
      </c>
      <c r="F1647" s="6" t="s">
        <v>69</v>
      </c>
      <c r="G1647" s="6" t="s">
        <v>70</v>
      </c>
      <c r="H1647" s="6" t="s">
        <v>20</v>
      </c>
      <c r="I1647" s="8">
        <v>0.40000000000000013</v>
      </c>
      <c r="J1647" s="9">
        <v>4000</v>
      </c>
      <c r="K1647" s="10">
        <f t="shared" si="12"/>
        <v>1600.0000000000005</v>
      </c>
      <c r="L1647" s="10">
        <f t="shared" si="13"/>
        <v>560.00000000000011</v>
      </c>
      <c r="M1647" s="11">
        <v>0.35</v>
      </c>
      <c r="O1647" s="16"/>
      <c r="P1647" s="17"/>
      <c r="Q1647" s="12"/>
      <c r="R1647" s="13"/>
    </row>
    <row r="1648" spans="1:18" ht="15.75" customHeight="1">
      <c r="A1648" s="1"/>
      <c r="B1648" s="6" t="s">
        <v>14</v>
      </c>
      <c r="C1648" s="6">
        <v>1185732</v>
      </c>
      <c r="D1648" s="7">
        <v>44486</v>
      </c>
      <c r="E1648" s="6" t="s">
        <v>46</v>
      </c>
      <c r="F1648" s="6" t="s">
        <v>69</v>
      </c>
      <c r="G1648" s="6" t="s">
        <v>70</v>
      </c>
      <c r="H1648" s="6" t="s">
        <v>21</v>
      </c>
      <c r="I1648" s="8">
        <v>0.50000000000000011</v>
      </c>
      <c r="J1648" s="9">
        <v>4000</v>
      </c>
      <c r="K1648" s="10">
        <f t="shared" si="12"/>
        <v>2000.0000000000005</v>
      </c>
      <c r="L1648" s="10">
        <f t="shared" si="13"/>
        <v>800.00000000000011</v>
      </c>
      <c r="M1648" s="11">
        <v>0.39999999999999997</v>
      </c>
      <c r="O1648" s="16"/>
      <c r="P1648" s="17"/>
      <c r="Q1648" s="12"/>
      <c r="R1648" s="13"/>
    </row>
    <row r="1649" spans="1:18" ht="15.75" customHeight="1">
      <c r="A1649" s="1"/>
      <c r="B1649" s="6" t="s">
        <v>14</v>
      </c>
      <c r="C1649" s="6">
        <v>1185732</v>
      </c>
      <c r="D1649" s="7">
        <v>44486</v>
      </c>
      <c r="E1649" s="6" t="s">
        <v>46</v>
      </c>
      <c r="F1649" s="6" t="s">
        <v>69</v>
      </c>
      <c r="G1649" s="6" t="s">
        <v>70</v>
      </c>
      <c r="H1649" s="6" t="s">
        <v>22</v>
      </c>
      <c r="I1649" s="8">
        <v>0.55000000000000004</v>
      </c>
      <c r="J1649" s="9">
        <v>5250</v>
      </c>
      <c r="K1649" s="10">
        <f t="shared" si="12"/>
        <v>2887.5000000000005</v>
      </c>
      <c r="L1649" s="10">
        <f t="shared" si="13"/>
        <v>1588.1250000000005</v>
      </c>
      <c r="M1649" s="11">
        <v>0.55000000000000004</v>
      </c>
      <c r="O1649" s="16"/>
      <c r="P1649" s="17"/>
      <c r="Q1649" s="12"/>
      <c r="R1649" s="13"/>
    </row>
    <row r="1650" spans="1:18" ht="15.75" customHeight="1">
      <c r="A1650" s="1"/>
      <c r="B1650" s="6" t="s">
        <v>14</v>
      </c>
      <c r="C1650" s="6">
        <v>1185732</v>
      </c>
      <c r="D1650" s="7">
        <v>44516</v>
      </c>
      <c r="E1650" s="6" t="s">
        <v>46</v>
      </c>
      <c r="F1650" s="6" t="s">
        <v>69</v>
      </c>
      <c r="G1650" s="6" t="s">
        <v>70</v>
      </c>
      <c r="H1650" s="6" t="s">
        <v>17</v>
      </c>
      <c r="I1650" s="8">
        <v>0.50000000000000011</v>
      </c>
      <c r="J1650" s="9">
        <v>6750</v>
      </c>
      <c r="K1650" s="10">
        <f t="shared" si="12"/>
        <v>3375.0000000000009</v>
      </c>
      <c r="L1650" s="10">
        <f t="shared" si="13"/>
        <v>1687.5000000000005</v>
      </c>
      <c r="M1650" s="11">
        <v>0.5</v>
      </c>
      <c r="O1650" s="16"/>
      <c r="P1650" s="17"/>
      <c r="Q1650" s="12"/>
      <c r="R1650" s="13"/>
    </row>
    <row r="1651" spans="1:18" ht="15.75" customHeight="1">
      <c r="A1651" s="1"/>
      <c r="B1651" s="6" t="s">
        <v>14</v>
      </c>
      <c r="C1651" s="6">
        <v>1185732</v>
      </c>
      <c r="D1651" s="7">
        <v>44516</v>
      </c>
      <c r="E1651" s="6" t="s">
        <v>46</v>
      </c>
      <c r="F1651" s="6" t="s">
        <v>69</v>
      </c>
      <c r="G1651" s="6" t="s">
        <v>70</v>
      </c>
      <c r="H1651" s="6" t="s">
        <v>18</v>
      </c>
      <c r="I1651" s="8">
        <v>0.45000000000000012</v>
      </c>
      <c r="J1651" s="9">
        <v>5000</v>
      </c>
      <c r="K1651" s="10">
        <f t="shared" si="12"/>
        <v>2250.0000000000005</v>
      </c>
      <c r="L1651" s="10">
        <f t="shared" si="13"/>
        <v>900.00000000000011</v>
      </c>
      <c r="M1651" s="11">
        <v>0.39999999999999997</v>
      </c>
      <c r="O1651" s="16"/>
      <c r="P1651" s="17"/>
      <c r="Q1651" s="12"/>
      <c r="R1651" s="13"/>
    </row>
    <row r="1652" spans="1:18" ht="15.75" customHeight="1">
      <c r="A1652" s="1"/>
      <c r="B1652" s="6" t="s">
        <v>14</v>
      </c>
      <c r="C1652" s="6">
        <v>1185732</v>
      </c>
      <c r="D1652" s="7">
        <v>44516</v>
      </c>
      <c r="E1652" s="6" t="s">
        <v>46</v>
      </c>
      <c r="F1652" s="6" t="s">
        <v>69</v>
      </c>
      <c r="G1652" s="6" t="s">
        <v>70</v>
      </c>
      <c r="H1652" s="6" t="s">
        <v>19</v>
      </c>
      <c r="I1652" s="8">
        <v>0.45000000000000012</v>
      </c>
      <c r="J1652" s="9">
        <v>4450</v>
      </c>
      <c r="K1652" s="10">
        <f t="shared" si="12"/>
        <v>2002.5000000000005</v>
      </c>
      <c r="L1652" s="10">
        <f t="shared" si="13"/>
        <v>600.75000000000011</v>
      </c>
      <c r="M1652" s="11">
        <v>0.3</v>
      </c>
      <c r="O1652" s="16"/>
      <c r="P1652" s="17"/>
      <c r="Q1652" s="12"/>
      <c r="R1652" s="13"/>
    </row>
    <row r="1653" spans="1:18" ht="15.75" customHeight="1">
      <c r="A1653" s="1"/>
      <c r="B1653" s="6" t="s">
        <v>14</v>
      </c>
      <c r="C1653" s="6">
        <v>1185732</v>
      </c>
      <c r="D1653" s="7">
        <v>44516</v>
      </c>
      <c r="E1653" s="6" t="s">
        <v>46</v>
      </c>
      <c r="F1653" s="6" t="s">
        <v>69</v>
      </c>
      <c r="G1653" s="6" t="s">
        <v>70</v>
      </c>
      <c r="H1653" s="6" t="s">
        <v>20</v>
      </c>
      <c r="I1653" s="8">
        <v>0.45000000000000012</v>
      </c>
      <c r="J1653" s="9">
        <v>4750</v>
      </c>
      <c r="K1653" s="10">
        <f t="shared" si="12"/>
        <v>2137.5000000000005</v>
      </c>
      <c r="L1653" s="10">
        <f t="shared" si="13"/>
        <v>748.12500000000011</v>
      </c>
      <c r="M1653" s="11">
        <v>0.35</v>
      </c>
      <c r="O1653" s="16"/>
      <c r="P1653" s="17"/>
      <c r="Q1653" s="12"/>
      <c r="R1653" s="13"/>
    </row>
    <row r="1654" spans="1:18" ht="15.75" customHeight="1">
      <c r="A1654" s="1"/>
      <c r="B1654" s="6" t="s">
        <v>14</v>
      </c>
      <c r="C1654" s="6">
        <v>1185732</v>
      </c>
      <c r="D1654" s="7">
        <v>44516</v>
      </c>
      <c r="E1654" s="6" t="s">
        <v>46</v>
      </c>
      <c r="F1654" s="6" t="s">
        <v>69</v>
      </c>
      <c r="G1654" s="6" t="s">
        <v>70</v>
      </c>
      <c r="H1654" s="6" t="s">
        <v>21</v>
      </c>
      <c r="I1654" s="8">
        <v>0.6</v>
      </c>
      <c r="J1654" s="9">
        <v>4500</v>
      </c>
      <c r="K1654" s="10">
        <f t="shared" si="12"/>
        <v>2700</v>
      </c>
      <c r="L1654" s="10">
        <f t="shared" si="13"/>
        <v>1080</v>
      </c>
      <c r="M1654" s="11">
        <v>0.39999999999999997</v>
      </c>
      <c r="O1654" s="16"/>
      <c r="P1654" s="17"/>
      <c r="Q1654" s="12"/>
      <c r="R1654" s="13"/>
    </row>
    <row r="1655" spans="1:18" ht="15.75" customHeight="1">
      <c r="A1655" s="1"/>
      <c r="B1655" s="6" t="s">
        <v>14</v>
      </c>
      <c r="C1655" s="6">
        <v>1185732</v>
      </c>
      <c r="D1655" s="7">
        <v>44516</v>
      </c>
      <c r="E1655" s="6" t="s">
        <v>46</v>
      </c>
      <c r="F1655" s="6" t="s">
        <v>69</v>
      </c>
      <c r="G1655" s="6" t="s">
        <v>70</v>
      </c>
      <c r="H1655" s="6" t="s">
        <v>22</v>
      </c>
      <c r="I1655" s="8">
        <v>0.64999999999999991</v>
      </c>
      <c r="J1655" s="9">
        <v>6250</v>
      </c>
      <c r="K1655" s="10">
        <f t="shared" si="12"/>
        <v>4062.4999999999995</v>
      </c>
      <c r="L1655" s="10">
        <f t="shared" si="13"/>
        <v>2234.375</v>
      </c>
      <c r="M1655" s="11">
        <v>0.55000000000000004</v>
      </c>
      <c r="O1655" s="16"/>
      <c r="P1655" s="17"/>
      <c r="Q1655" s="12"/>
      <c r="R1655" s="13"/>
    </row>
    <row r="1656" spans="1:18" ht="15.75" customHeight="1">
      <c r="A1656" s="1"/>
      <c r="B1656" s="6" t="s">
        <v>14</v>
      </c>
      <c r="C1656" s="6">
        <v>1185732</v>
      </c>
      <c r="D1656" s="7">
        <v>44545</v>
      </c>
      <c r="E1656" s="6" t="s">
        <v>46</v>
      </c>
      <c r="F1656" s="6" t="s">
        <v>69</v>
      </c>
      <c r="G1656" s="6" t="s">
        <v>70</v>
      </c>
      <c r="H1656" s="6" t="s">
        <v>17</v>
      </c>
      <c r="I1656" s="8">
        <v>0.6</v>
      </c>
      <c r="J1656" s="9">
        <v>8500</v>
      </c>
      <c r="K1656" s="10">
        <f t="shared" si="12"/>
        <v>5100</v>
      </c>
      <c r="L1656" s="10">
        <f t="shared" si="13"/>
        <v>2550</v>
      </c>
      <c r="M1656" s="11">
        <v>0.5</v>
      </c>
      <c r="O1656" s="16"/>
      <c r="P1656" s="17"/>
      <c r="Q1656" s="12"/>
      <c r="R1656" s="13"/>
    </row>
    <row r="1657" spans="1:18" ht="15.75" customHeight="1">
      <c r="A1657" s="1"/>
      <c r="B1657" s="6" t="s">
        <v>14</v>
      </c>
      <c r="C1657" s="6">
        <v>1185732</v>
      </c>
      <c r="D1657" s="7">
        <v>44545</v>
      </c>
      <c r="E1657" s="6" t="s">
        <v>46</v>
      </c>
      <c r="F1657" s="6" t="s">
        <v>69</v>
      </c>
      <c r="G1657" s="6" t="s">
        <v>70</v>
      </c>
      <c r="H1657" s="6" t="s">
        <v>18</v>
      </c>
      <c r="I1657" s="8">
        <v>0.5</v>
      </c>
      <c r="J1657" s="9">
        <v>6500</v>
      </c>
      <c r="K1657" s="10">
        <f t="shared" si="12"/>
        <v>3250</v>
      </c>
      <c r="L1657" s="10">
        <f t="shared" si="13"/>
        <v>1300</v>
      </c>
      <c r="M1657" s="11">
        <v>0.39999999999999997</v>
      </c>
      <c r="O1657" s="16"/>
      <c r="P1657" s="17"/>
      <c r="Q1657" s="12"/>
      <c r="R1657" s="13"/>
    </row>
    <row r="1658" spans="1:18" ht="15.75" customHeight="1">
      <c r="A1658" s="1"/>
      <c r="B1658" s="6" t="s">
        <v>14</v>
      </c>
      <c r="C1658" s="6">
        <v>1185732</v>
      </c>
      <c r="D1658" s="7">
        <v>44545</v>
      </c>
      <c r="E1658" s="6" t="s">
        <v>46</v>
      </c>
      <c r="F1658" s="6" t="s">
        <v>69</v>
      </c>
      <c r="G1658" s="6" t="s">
        <v>70</v>
      </c>
      <c r="H1658" s="6" t="s">
        <v>19</v>
      </c>
      <c r="I1658" s="8">
        <v>0.5</v>
      </c>
      <c r="J1658" s="9">
        <v>6000</v>
      </c>
      <c r="K1658" s="10">
        <f t="shared" si="12"/>
        <v>3000</v>
      </c>
      <c r="L1658" s="10">
        <f t="shared" si="13"/>
        <v>900</v>
      </c>
      <c r="M1658" s="11">
        <v>0.3</v>
      </c>
      <c r="O1658" s="16"/>
      <c r="P1658" s="17"/>
      <c r="Q1658" s="12"/>
      <c r="R1658" s="13"/>
    </row>
    <row r="1659" spans="1:18" ht="15.75" customHeight="1">
      <c r="A1659" s="1"/>
      <c r="B1659" s="6" t="s">
        <v>14</v>
      </c>
      <c r="C1659" s="6">
        <v>1185732</v>
      </c>
      <c r="D1659" s="7">
        <v>44545</v>
      </c>
      <c r="E1659" s="6" t="s">
        <v>46</v>
      </c>
      <c r="F1659" s="6" t="s">
        <v>69</v>
      </c>
      <c r="G1659" s="6" t="s">
        <v>70</v>
      </c>
      <c r="H1659" s="6" t="s">
        <v>20</v>
      </c>
      <c r="I1659" s="8">
        <v>0.5</v>
      </c>
      <c r="J1659" s="9">
        <v>5500</v>
      </c>
      <c r="K1659" s="10">
        <f t="shared" si="12"/>
        <v>2750</v>
      </c>
      <c r="L1659" s="10">
        <f t="shared" si="13"/>
        <v>962.49999999999989</v>
      </c>
      <c r="M1659" s="11">
        <v>0.35</v>
      </c>
      <c r="O1659" s="16"/>
      <c r="P1659" s="17"/>
      <c r="Q1659" s="12"/>
      <c r="R1659" s="13"/>
    </row>
    <row r="1660" spans="1:18" ht="15.75" customHeight="1">
      <c r="A1660" s="1"/>
      <c r="B1660" s="6" t="s">
        <v>14</v>
      </c>
      <c r="C1660" s="6">
        <v>1185732</v>
      </c>
      <c r="D1660" s="7">
        <v>44545</v>
      </c>
      <c r="E1660" s="6" t="s">
        <v>46</v>
      </c>
      <c r="F1660" s="6" t="s">
        <v>69</v>
      </c>
      <c r="G1660" s="6" t="s">
        <v>70</v>
      </c>
      <c r="H1660" s="6" t="s">
        <v>21</v>
      </c>
      <c r="I1660" s="8">
        <v>0.6</v>
      </c>
      <c r="J1660" s="9">
        <v>5500</v>
      </c>
      <c r="K1660" s="10">
        <f t="shared" si="12"/>
        <v>3300</v>
      </c>
      <c r="L1660" s="10">
        <f t="shared" si="13"/>
        <v>1320</v>
      </c>
      <c r="M1660" s="11">
        <v>0.39999999999999997</v>
      </c>
      <c r="O1660" s="16"/>
      <c r="P1660" s="17"/>
      <c r="Q1660" s="12"/>
      <c r="R1660" s="13"/>
    </row>
    <row r="1661" spans="1:18" ht="15.75" customHeight="1">
      <c r="A1661" s="1"/>
      <c r="B1661" s="6" t="s">
        <v>14</v>
      </c>
      <c r="C1661" s="6">
        <v>1185732</v>
      </c>
      <c r="D1661" s="7">
        <v>44545</v>
      </c>
      <c r="E1661" s="6" t="s">
        <v>46</v>
      </c>
      <c r="F1661" s="6" t="s">
        <v>69</v>
      </c>
      <c r="G1661" s="6" t="s">
        <v>70</v>
      </c>
      <c r="H1661" s="6" t="s">
        <v>22</v>
      </c>
      <c r="I1661" s="8">
        <v>0.64999999999999991</v>
      </c>
      <c r="J1661" s="9">
        <v>6500</v>
      </c>
      <c r="K1661" s="10">
        <f t="shared" si="12"/>
        <v>4224.9999999999991</v>
      </c>
      <c r="L1661" s="10">
        <f t="shared" si="13"/>
        <v>2323.7499999999995</v>
      </c>
      <c r="M1661" s="11">
        <v>0.55000000000000004</v>
      </c>
      <c r="O1661" s="16"/>
      <c r="P1661" s="17"/>
      <c r="Q1661" s="12"/>
      <c r="R1661" s="13"/>
    </row>
    <row r="1662" spans="1:18" ht="15.75" customHeight="1">
      <c r="A1662" s="1" t="s">
        <v>39</v>
      </c>
      <c r="B1662" s="6" t="s">
        <v>14</v>
      </c>
      <c r="C1662" s="6">
        <v>1185732</v>
      </c>
      <c r="D1662" s="7">
        <v>44214</v>
      </c>
      <c r="E1662" s="6" t="s">
        <v>33</v>
      </c>
      <c r="F1662" s="6" t="s">
        <v>71</v>
      </c>
      <c r="G1662" s="6" t="s">
        <v>72</v>
      </c>
      <c r="H1662" s="6" t="s">
        <v>17</v>
      </c>
      <c r="I1662" s="8">
        <v>0.3</v>
      </c>
      <c r="J1662" s="9">
        <v>6250</v>
      </c>
      <c r="K1662" s="10">
        <f t="shared" si="12"/>
        <v>1875</v>
      </c>
      <c r="L1662" s="10">
        <f t="shared" si="13"/>
        <v>750</v>
      </c>
      <c r="M1662" s="11">
        <v>0.4</v>
      </c>
      <c r="O1662" s="16"/>
      <c r="P1662" s="14"/>
      <c r="Q1662" s="12"/>
      <c r="R1662" s="13"/>
    </row>
    <row r="1663" spans="1:18" ht="15.75" customHeight="1">
      <c r="A1663" s="1"/>
      <c r="B1663" s="6" t="s">
        <v>14</v>
      </c>
      <c r="C1663" s="6">
        <v>1185732</v>
      </c>
      <c r="D1663" s="7">
        <v>44214</v>
      </c>
      <c r="E1663" s="6" t="s">
        <v>33</v>
      </c>
      <c r="F1663" s="6" t="s">
        <v>71</v>
      </c>
      <c r="G1663" s="6" t="s">
        <v>72</v>
      </c>
      <c r="H1663" s="6" t="s">
        <v>18</v>
      </c>
      <c r="I1663" s="8">
        <v>0.3</v>
      </c>
      <c r="J1663" s="9">
        <v>4250</v>
      </c>
      <c r="K1663" s="10">
        <f t="shared" si="12"/>
        <v>1275</v>
      </c>
      <c r="L1663" s="10">
        <f t="shared" si="13"/>
        <v>446.25</v>
      </c>
      <c r="M1663" s="11">
        <v>0.35</v>
      </c>
      <c r="O1663" s="16"/>
      <c r="P1663" s="14"/>
      <c r="Q1663" s="12"/>
      <c r="R1663" s="13"/>
    </row>
    <row r="1664" spans="1:18" ht="15.75" customHeight="1">
      <c r="A1664" s="1"/>
      <c r="B1664" s="6" t="s">
        <v>14</v>
      </c>
      <c r="C1664" s="6">
        <v>1185732</v>
      </c>
      <c r="D1664" s="7">
        <v>44214</v>
      </c>
      <c r="E1664" s="6" t="s">
        <v>33</v>
      </c>
      <c r="F1664" s="6" t="s">
        <v>71</v>
      </c>
      <c r="G1664" s="6" t="s">
        <v>72</v>
      </c>
      <c r="H1664" s="6" t="s">
        <v>19</v>
      </c>
      <c r="I1664" s="8">
        <v>0.2</v>
      </c>
      <c r="J1664" s="9">
        <v>4250</v>
      </c>
      <c r="K1664" s="10">
        <f t="shared" si="12"/>
        <v>850</v>
      </c>
      <c r="L1664" s="10">
        <f t="shared" si="13"/>
        <v>297.5</v>
      </c>
      <c r="M1664" s="11">
        <v>0.35</v>
      </c>
      <c r="O1664" s="16"/>
      <c r="P1664" s="14"/>
      <c r="Q1664" s="12"/>
      <c r="R1664" s="13"/>
    </row>
    <row r="1665" spans="1:18" ht="15.75" customHeight="1">
      <c r="A1665" s="1"/>
      <c r="B1665" s="6" t="s">
        <v>14</v>
      </c>
      <c r="C1665" s="6">
        <v>1185732</v>
      </c>
      <c r="D1665" s="7">
        <v>44214</v>
      </c>
      <c r="E1665" s="6" t="s">
        <v>33</v>
      </c>
      <c r="F1665" s="6" t="s">
        <v>71</v>
      </c>
      <c r="G1665" s="6" t="s">
        <v>72</v>
      </c>
      <c r="H1665" s="6" t="s">
        <v>20</v>
      </c>
      <c r="I1665" s="8">
        <v>0.25000000000000006</v>
      </c>
      <c r="J1665" s="9">
        <v>2750</v>
      </c>
      <c r="K1665" s="10">
        <f t="shared" si="12"/>
        <v>687.50000000000011</v>
      </c>
      <c r="L1665" s="10">
        <f t="shared" si="13"/>
        <v>275.00000000000006</v>
      </c>
      <c r="M1665" s="11">
        <v>0.4</v>
      </c>
      <c r="O1665" s="16"/>
      <c r="P1665" s="14"/>
      <c r="Q1665" s="12"/>
      <c r="R1665" s="13"/>
    </row>
    <row r="1666" spans="1:18" ht="15.75" customHeight="1">
      <c r="A1666" s="1"/>
      <c r="B1666" s="6" t="s">
        <v>14</v>
      </c>
      <c r="C1666" s="6">
        <v>1185732</v>
      </c>
      <c r="D1666" s="7">
        <v>44214</v>
      </c>
      <c r="E1666" s="6" t="s">
        <v>33</v>
      </c>
      <c r="F1666" s="6" t="s">
        <v>71</v>
      </c>
      <c r="G1666" s="6" t="s">
        <v>72</v>
      </c>
      <c r="H1666" s="6" t="s">
        <v>21</v>
      </c>
      <c r="I1666" s="8">
        <v>0.39999999999999997</v>
      </c>
      <c r="J1666" s="9">
        <v>3250</v>
      </c>
      <c r="K1666" s="10">
        <f t="shared" si="12"/>
        <v>1300</v>
      </c>
      <c r="L1666" s="10">
        <f t="shared" si="13"/>
        <v>454.99999999999994</v>
      </c>
      <c r="M1666" s="11">
        <v>0.35</v>
      </c>
      <c r="O1666" s="16"/>
      <c r="P1666" s="14"/>
      <c r="Q1666" s="12"/>
      <c r="R1666" s="13"/>
    </row>
    <row r="1667" spans="1:18" ht="15.75" customHeight="1">
      <c r="A1667" s="1"/>
      <c r="B1667" s="6" t="s">
        <v>14</v>
      </c>
      <c r="C1667" s="6">
        <v>1185732</v>
      </c>
      <c r="D1667" s="7">
        <v>44214</v>
      </c>
      <c r="E1667" s="6" t="s">
        <v>33</v>
      </c>
      <c r="F1667" s="6" t="s">
        <v>71</v>
      </c>
      <c r="G1667" s="6" t="s">
        <v>72</v>
      </c>
      <c r="H1667" s="6" t="s">
        <v>22</v>
      </c>
      <c r="I1667" s="8">
        <v>0.3</v>
      </c>
      <c r="J1667" s="9">
        <v>4250</v>
      </c>
      <c r="K1667" s="10">
        <f t="shared" si="12"/>
        <v>1275</v>
      </c>
      <c r="L1667" s="10">
        <f t="shared" si="13"/>
        <v>637.5</v>
      </c>
      <c r="M1667" s="11">
        <v>0.5</v>
      </c>
      <c r="O1667" s="16"/>
      <c r="P1667" s="14"/>
      <c r="Q1667" s="12"/>
      <c r="R1667" s="13"/>
    </row>
    <row r="1668" spans="1:18" ht="15.75" customHeight="1">
      <c r="A1668" s="1"/>
      <c r="B1668" s="6" t="s">
        <v>14</v>
      </c>
      <c r="C1668" s="6">
        <v>1185732</v>
      </c>
      <c r="D1668" s="7">
        <v>44245</v>
      </c>
      <c r="E1668" s="6" t="s">
        <v>33</v>
      </c>
      <c r="F1668" s="6" t="s">
        <v>71</v>
      </c>
      <c r="G1668" s="6" t="s">
        <v>72</v>
      </c>
      <c r="H1668" s="6" t="s">
        <v>17</v>
      </c>
      <c r="I1668" s="8">
        <v>0.3</v>
      </c>
      <c r="J1668" s="9">
        <v>6750</v>
      </c>
      <c r="K1668" s="10">
        <f t="shared" si="12"/>
        <v>2025</v>
      </c>
      <c r="L1668" s="10">
        <f t="shared" si="13"/>
        <v>810</v>
      </c>
      <c r="M1668" s="11">
        <v>0.4</v>
      </c>
      <c r="O1668" s="16"/>
      <c r="P1668" s="14"/>
      <c r="Q1668" s="12"/>
      <c r="R1668" s="13"/>
    </row>
    <row r="1669" spans="1:18" ht="15.75" customHeight="1">
      <c r="A1669" s="1"/>
      <c r="B1669" s="6" t="s">
        <v>14</v>
      </c>
      <c r="C1669" s="6">
        <v>1185732</v>
      </c>
      <c r="D1669" s="7">
        <v>44245</v>
      </c>
      <c r="E1669" s="6" t="s">
        <v>33</v>
      </c>
      <c r="F1669" s="6" t="s">
        <v>71</v>
      </c>
      <c r="G1669" s="6" t="s">
        <v>72</v>
      </c>
      <c r="H1669" s="6" t="s">
        <v>18</v>
      </c>
      <c r="I1669" s="8">
        <v>0.3</v>
      </c>
      <c r="J1669" s="9">
        <v>3250</v>
      </c>
      <c r="K1669" s="10">
        <f t="shared" si="12"/>
        <v>975</v>
      </c>
      <c r="L1669" s="10">
        <f t="shared" si="13"/>
        <v>341.25</v>
      </c>
      <c r="M1669" s="11">
        <v>0.35</v>
      </c>
      <c r="O1669" s="16"/>
      <c r="P1669" s="14"/>
      <c r="Q1669" s="12"/>
      <c r="R1669" s="13"/>
    </row>
    <row r="1670" spans="1:18" ht="15.75" customHeight="1">
      <c r="A1670" s="1"/>
      <c r="B1670" s="6" t="s">
        <v>14</v>
      </c>
      <c r="C1670" s="6">
        <v>1185732</v>
      </c>
      <c r="D1670" s="7">
        <v>44245</v>
      </c>
      <c r="E1670" s="6" t="s">
        <v>33</v>
      </c>
      <c r="F1670" s="6" t="s">
        <v>71</v>
      </c>
      <c r="G1670" s="6" t="s">
        <v>72</v>
      </c>
      <c r="H1670" s="6" t="s">
        <v>19</v>
      </c>
      <c r="I1670" s="8">
        <v>0.2</v>
      </c>
      <c r="J1670" s="9">
        <v>3750</v>
      </c>
      <c r="K1670" s="10">
        <f t="shared" si="12"/>
        <v>750</v>
      </c>
      <c r="L1670" s="10">
        <f t="shared" si="13"/>
        <v>262.5</v>
      </c>
      <c r="M1670" s="11">
        <v>0.35</v>
      </c>
      <c r="O1670" s="16"/>
      <c r="P1670" s="14"/>
      <c r="Q1670" s="12"/>
      <c r="R1670" s="13"/>
    </row>
    <row r="1671" spans="1:18" ht="15.75" customHeight="1">
      <c r="A1671" s="1"/>
      <c r="B1671" s="6" t="s">
        <v>14</v>
      </c>
      <c r="C1671" s="6">
        <v>1185732</v>
      </c>
      <c r="D1671" s="7">
        <v>44245</v>
      </c>
      <c r="E1671" s="6" t="s">
        <v>33</v>
      </c>
      <c r="F1671" s="6" t="s">
        <v>71</v>
      </c>
      <c r="G1671" s="6" t="s">
        <v>72</v>
      </c>
      <c r="H1671" s="6" t="s">
        <v>20</v>
      </c>
      <c r="I1671" s="8">
        <v>0.25000000000000006</v>
      </c>
      <c r="J1671" s="9">
        <v>2500</v>
      </c>
      <c r="K1671" s="10">
        <f t="shared" si="12"/>
        <v>625.00000000000011</v>
      </c>
      <c r="L1671" s="10">
        <f t="shared" si="13"/>
        <v>250.00000000000006</v>
      </c>
      <c r="M1671" s="11">
        <v>0.4</v>
      </c>
      <c r="O1671" s="16"/>
      <c r="P1671" s="14"/>
      <c r="Q1671" s="12"/>
      <c r="R1671" s="13"/>
    </row>
    <row r="1672" spans="1:18" ht="15.75" customHeight="1">
      <c r="A1672" s="1"/>
      <c r="B1672" s="6" t="s">
        <v>14</v>
      </c>
      <c r="C1672" s="6">
        <v>1185732</v>
      </c>
      <c r="D1672" s="7">
        <v>44245</v>
      </c>
      <c r="E1672" s="6" t="s">
        <v>33</v>
      </c>
      <c r="F1672" s="6" t="s">
        <v>71</v>
      </c>
      <c r="G1672" s="6" t="s">
        <v>72</v>
      </c>
      <c r="H1672" s="6" t="s">
        <v>21</v>
      </c>
      <c r="I1672" s="8">
        <v>0.39999999999999997</v>
      </c>
      <c r="J1672" s="9">
        <v>3250</v>
      </c>
      <c r="K1672" s="10">
        <f t="shared" si="12"/>
        <v>1300</v>
      </c>
      <c r="L1672" s="10">
        <f t="shared" si="13"/>
        <v>454.99999999999994</v>
      </c>
      <c r="M1672" s="11">
        <v>0.35</v>
      </c>
      <c r="O1672" s="16"/>
      <c r="P1672" s="14"/>
      <c r="Q1672" s="12"/>
      <c r="R1672" s="13"/>
    </row>
    <row r="1673" spans="1:18" ht="15.75" customHeight="1">
      <c r="A1673" s="1"/>
      <c r="B1673" s="6" t="s">
        <v>14</v>
      </c>
      <c r="C1673" s="6">
        <v>1185732</v>
      </c>
      <c r="D1673" s="7">
        <v>44245</v>
      </c>
      <c r="E1673" s="6" t="s">
        <v>33</v>
      </c>
      <c r="F1673" s="6" t="s">
        <v>71</v>
      </c>
      <c r="G1673" s="6" t="s">
        <v>72</v>
      </c>
      <c r="H1673" s="6" t="s">
        <v>22</v>
      </c>
      <c r="I1673" s="8">
        <v>0.3</v>
      </c>
      <c r="J1673" s="9">
        <v>4000</v>
      </c>
      <c r="K1673" s="10">
        <f t="shared" si="12"/>
        <v>1200</v>
      </c>
      <c r="L1673" s="10">
        <f t="shared" si="13"/>
        <v>600</v>
      </c>
      <c r="M1673" s="11">
        <v>0.5</v>
      </c>
      <c r="O1673" s="16"/>
      <c r="P1673" s="14"/>
      <c r="Q1673" s="12"/>
      <c r="R1673" s="13"/>
    </row>
    <row r="1674" spans="1:18" ht="15.75" customHeight="1">
      <c r="A1674" s="1"/>
      <c r="B1674" s="6" t="s">
        <v>14</v>
      </c>
      <c r="C1674" s="6">
        <v>1185732</v>
      </c>
      <c r="D1674" s="7">
        <v>44272</v>
      </c>
      <c r="E1674" s="6" t="s">
        <v>33</v>
      </c>
      <c r="F1674" s="6" t="s">
        <v>71</v>
      </c>
      <c r="G1674" s="6" t="s">
        <v>72</v>
      </c>
      <c r="H1674" s="6" t="s">
        <v>17</v>
      </c>
      <c r="I1674" s="8">
        <v>0.35000000000000003</v>
      </c>
      <c r="J1674" s="9">
        <v>6200</v>
      </c>
      <c r="K1674" s="10">
        <f t="shared" si="12"/>
        <v>2170</v>
      </c>
      <c r="L1674" s="10">
        <f t="shared" si="13"/>
        <v>868</v>
      </c>
      <c r="M1674" s="11">
        <v>0.4</v>
      </c>
      <c r="O1674" s="16"/>
      <c r="P1674" s="14"/>
      <c r="Q1674" s="12"/>
      <c r="R1674" s="13"/>
    </row>
    <row r="1675" spans="1:18" ht="15.75" customHeight="1">
      <c r="A1675" s="1"/>
      <c r="B1675" s="6" t="s">
        <v>14</v>
      </c>
      <c r="C1675" s="6">
        <v>1185732</v>
      </c>
      <c r="D1675" s="7">
        <v>44272</v>
      </c>
      <c r="E1675" s="6" t="s">
        <v>33</v>
      </c>
      <c r="F1675" s="6" t="s">
        <v>71</v>
      </c>
      <c r="G1675" s="6" t="s">
        <v>72</v>
      </c>
      <c r="H1675" s="6" t="s">
        <v>18</v>
      </c>
      <c r="I1675" s="8">
        <v>0.35000000000000003</v>
      </c>
      <c r="J1675" s="9">
        <v>3000</v>
      </c>
      <c r="K1675" s="10">
        <f t="shared" si="12"/>
        <v>1050</v>
      </c>
      <c r="L1675" s="10">
        <f t="shared" si="13"/>
        <v>367.5</v>
      </c>
      <c r="M1675" s="11">
        <v>0.35</v>
      </c>
      <c r="O1675" s="16"/>
      <c r="P1675" s="14"/>
      <c r="Q1675" s="12"/>
      <c r="R1675" s="13"/>
    </row>
    <row r="1676" spans="1:18" ht="15.75" customHeight="1">
      <c r="A1676" s="1"/>
      <c r="B1676" s="6" t="s">
        <v>14</v>
      </c>
      <c r="C1676" s="6">
        <v>1185732</v>
      </c>
      <c r="D1676" s="7">
        <v>44272</v>
      </c>
      <c r="E1676" s="6" t="s">
        <v>33</v>
      </c>
      <c r="F1676" s="6" t="s">
        <v>71</v>
      </c>
      <c r="G1676" s="6" t="s">
        <v>72</v>
      </c>
      <c r="H1676" s="6" t="s">
        <v>19</v>
      </c>
      <c r="I1676" s="8">
        <v>0.25000000000000006</v>
      </c>
      <c r="J1676" s="9">
        <v>3500</v>
      </c>
      <c r="K1676" s="10">
        <f t="shared" si="12"/>
        <v>875.00000000000023</v>
      </c>
      <c r="L1676" s="10">
        <f t="shared" si="13"/>
        <v>306.25000000000006</v>
      </c>
      <c r="M1676" s="11">
        <v>0.35</v>
      </c>
      <c r="O1676" s="16"/>
      <c r="P1676" s="14"/>
      <c r="Q1676" s="12"/>
      <c r="R1676" s="13"/>
    </row>
    <row r="1677" spans="1:18" ht="15.75" customHeight="1">
      <c r="A1677" s="1"/>
      <c r="B1677" s="6" t="s">
        <v>14</v>
      </c>
      <c r="C1677" s="6">
        <v>1185732</v>
      </c>
      <c r="D1677" s="7">
        <v>44272</v>
      </c>
      <c r="E1677" s="6" t="s">
        <v>33</v>
      </c>
      <c r="F1677" s="6" t="s">
        <v>71</v>
      </c>
      <c r="G1677" s="6" t="s">
        <v>72</v>
      </c>
      <c r="H1677" s="6" t="s">
        <v>20</v>
      </c>
      <c r="I1677" s="8">
        <v>0.3</v>
      </c>
      <c r="J1677" s="9">
        <v>2000</v>
      </c>
      <c r="K1677" s="10">
        <f t="shared" si="12"/>
        <v>600</v>
      </c>
      <c r="L1677" s="10">
        <f t="shared" si="13"/>
        <v>240</v>
      </c>
      <c r="M1677" s="11">
        <v>0.4</v>
      </c>
      <c r="O1677" s="16"/>
      <c r="P1677" s="14"/>
      <c r="Q1677" s="12"/>
      <c r="R1677" s="13"/>
    </row>
    <row r="1678" spans="1:18" ht="15.75" customHeight="1">
      <c r="A1678" s="1"/>
      <c r="B1678" s="6" t="s">
        <v>14</v>
      </c>
      <c r="C1678" s="6">
        <v>1185732</v>
      </c>
      <c r="D1678" s="7">
        <v>44272</v>
      </c>
      <c r="E1678" s="6" t="s">
        <v>33</v>
      </c>
      <c r="F1678" s="6" t="s">
        <v>71</v>
      </c>
      <c r="G1678" s="6" t="s">
        <v>72</v>
      </c>
      <c r="H1678" s="6" t="s">
        <v>21</v>
      </c>
      <c r="I1678" s="8">
        <v>0.45</v>
      </c>
      <c r="J1678" s="9">
        <v>2500</v>
      </c>
      <c r="K1678" s="10">
        <f t="shared" si="12"/>
        <v>1125</v>
      </c>
      <c r="L1678" s="10">
        <f t="shared" si="13"/>
        <v>393.75</v>
      </c>
      <c r="M1678" s="11">
        <v>0.35</v>
      </c>
      <c r="O1678" s="16"/>
      <c r="P1678" s="14"/>
      <c r="Q1678" s="12"/>
      <c r="R1678" s="13"/>
    </row>
    <row r="1679" spans="1:18" ht="15.75" customHeight="1">
      <c r="A1679" s="1"/>
      <c r="B1679" s="6" t="s">
        <v>14</v>
      </c>
      <c r="C1679" s="6">
        <v>1185732</v>
      </c>
      <c r="D1679" s="7">
        <v>44272</v>
      </c>
      <c r="E1679" s="6" t="s">
        <v>33</v>
      </c>
      <c r="F1679" s="6" t="s">
        <v>71</v>
      </c>
      <c r="G1679" s="6" t="s">
        <v>72</v>
      </c>
      <c r="H1679" s="6" t="s">
        <v>22</v>
      </c>
      <c r="I1679" s="8">
        <v>0.35000000000000003</v>
      </c>
      <c r="J1679" s="9">
        <v>3500</v>
      </c>
      <c r="K1679" s="10">
        <f t="shared" si="12"/>
        <v>1225.0000000000002</v>
      </c>
      <c r="L1679" s="10">
        <f t="shared" si="13"/>
        <v>612.50000000000011</v>
      </c>
      <c r="M1679" s="11">
        <v>0.5</v>
      </c>
      <c r="O1679" s="16"/>
      <c r="P1679" s="14"/>
      <c r="Q1679" s="12"/>
      <c r="R1679" s="13"/>
    </row>
    <row r="1680" spans="1:18" ht="15.75" customHeight="1">
      <c r="A1680" s="1"/>
      <c r="B1680" s="6" t="s">
        <v>14</v>
      </c>
      <c r="C1680" s="6">
        <v>1185732</v>
      </c>
      <c r="D1680" s="7">
        <v>44304</v>
      </c>
      <c r="E1680" s="6" t="s">
        <v>33</v>
      </c>
      <c r="F1680" s="6" t="s">
        <v>71</v>
      </c>
      <c r="G1680" s="6" t="s">
        <v>72</v>
      </c>
      <c r="H1680" s="6" t="s">
        <v>17</v>
      </c>
      <c r="I1680" s="8">
        <v>0.35000000000000003</v>
      </c>
      <c r="J1680" s="9">
        <v>5750</v>
      </c>
      <c r="K1680" s="10">
        <f t="shared" si="12"/>
        <v>2012.5000000000002</v>
      </c>
      <c r="L1680" s="10">
        <f t="shared" si="13"/>
        <v>805.00000000000011</v>
      </c>
      <c r="M1680" s="11">
        <v>0.4</v>
      </c>
      <c r="O1680" s="16"/>
      <c r="P1680" s="14"/>
      <c r="Q1680" s="12"/>
      <c r="R1680" s="13"/>
    </row>
    <row r="1681" spans="1:18" ht="15.75" customHeight="1">
      <c r="A1681" s="1"/>
      <c r="B1681" s="6" t="s">
        <v>14</v>
      </c>
      <c r="C1681" s="6">
        <v>1185732</v>
      </c>
      <c r="D1681" s="7">
        <v>44304</v>
      </c>
      <c r="E1681" s="6" t="s">
        <v>33</v>
      </c>
      <c r="F1681" s="6" t="s">
        <v>71</v>
      </c>
      <c r="G1681" s="6" t="s">
        <v>72</v>
      </c>
      <c r="H1681" s="6" t="s">
        <v>18</v>
      </c>
      <c r="I1681" s="8">
        <v>0.30000000000000004</v>
      </c>
      <c r="J1681" s="9">
        <v>2750</v>
      </c>
      <c r="K1681" s="10">
        <f t="shared" si="12"/>
        <v>825.00000000000011</v>
      </c>
      <c r="L1681" s="10">
        <f t="shared" si="13"/>
        <v>288.75</v>
      </c>
      <c r="M1681" s="11">
        <v>0.35</v>
      </c>
      <c r="O1681" s="16"/>
      <c r="P1681" s="14"/>
      <c r="Q1681" s="12"/>
      <c r="R1681" s="13"/>
    </row>
    <row r="1682" spans="1:18" ht="15.75" customHeight="1">
      <c r="A1682" s="1"/>
      <c r="B1682" s="6" t="s">
        <v>14</v>
      </c>
      <c r="C1682" s="6">
        <v>1185732</v>
      </c>
      <c r="D1682" s="7">
        <v>44304</v>
      </c>
      <c r="E1682" s="6" t="s">
        <v>33</v>
      </c>
      <c r="F1682" s="6" t="s">
        <v>71</v>
      </c>
      <c r="G1682" s="6" t="s">
        <v>72</v>
      </c>
      <c r="H1682" s="6" t="s">
        <v>19</v>
      </c>
      <c r="I1682" s="8">
        <v>0.20000000000000007</v>
      </c>
      <c r="J1682" s="9">
        <v>2750</v>
      </c>
      <c r="K1682" s="10">
        <f t="shared" si="12"/>
        <v>550.00000000000023</v>
      </c>
      <c r="L1682" s="10">
        <f t="shared" si="13"/>
        <v>192.50000000000006</v>
      </c>
      <c r="M1682" s="11">
        <v>0.35</v>
      </c>
      <c r="O1682" s="16"/>
      <c r="P1682" s="14"/>
      <c r="Q1682" s="12"/>
      <c r="R1682" s="13"/>
    </row>
    <row r="1683" spans="1:18" ht="15.75" customHeight="1">
      <c r="A1683" s="1"/>
      <c r="B1683" s="6" t="s">
        <v>14</v>
      </c>
      <c r="C1683" s="6">
        <v>1185732</v>
      </c>
      <c r="D1683" s="7">
        <v>44304</v>
      </c>
      <c r="E1683" s="6" t="s">
        <v>33</v>
      </c>
      <c r="F1683" s="6" t="s">
        <v>71</v>
      </c>
      <c r="G1683" s="6" t="s">
        <v>72</v>
      </c>
      <c r="H1683" s="6" t="s">
        <v>20</v>
      </c>
      <c r="I1683" s="8">
        <v>0.25</v>
      </c>
      <c r="J1683" s="9">
        <v>2000</v>
      </c>
      <c r="K1683" s="10">
        <f t="shared" si="12"/>
        <v>500</v>
      </c>
      <c r="L1683" s="10">
        <f t="shared" si="13"/>
        <v>200</v>
      </c>
      <c r="M1683" s="11">
        <v>0.4</v>
      </c>
      <c r="O1683" s="16"/>
      <c r="P1683" s="14"/>
      <c r="Q1683" s="12"/>
      <c r="R1683" s="13"/>
    </row>
    <row r="1684" spans="1:18" ht="15.75" customHeight="1">
      <c r="A1684" s="1"/>
      <c r="B1684" s="6" t="s">
        <v>14</v>
      </c>
      <c r="C1684" s="6">
        <v>1185732</v>
      </c>
      <c r="D1684" s="7">
        <v>44304</v>
      </c>
      <c r="E1684" s="6" t="s">
        <v>33</v>
      </c>
      <c r="F1684" s="6" t="s">
        <v>71</v>
      </c>
      <c r="G1684" s="6" t="s">
        <v>72</v>
      </c>
      <c r="H1684" s="6" t="s">
        <v>21</v>
      </c>
      <c r="I1684" s="8">
        <v>0.4</v>
      </c>
      <c r="J1684" s="9">
        <v>2250</v>
      </c>
      <c r="K1684" s="10">
        <f t="shared" si="12"/>
        <v>900</v>
      </c>
      <c r="L1684" s="10">
        <f t="shared" si="13"/>
        <v>315</v>
      </c>
      <c r="M1684" s="11">
        <v>0.35</v>
      </c>
      <c r="O1684" s="16"/>
      <c r="P1684" s="14"/>
      <c r="Q1684" s="12"/>
      <c r="R1684" s="13"/>
    </row>
    <row r="1685" spans="1:18" ht="15.75" customHeight="1">
      <c r="A1685" s="1"/>
      <c r="B1685" s="6" t="s">
        <v>14</v>
      </c>
      <c r="C1685" s="6">
        <v>1185732</v>
      </c>
      <c r="D1685" s="7">
        <v>44304</v>
      </c>
      <c r="E1685" s="6" t="s">
        <v>33</v>
      </c>
      <c r="F1685" s="6" t="s">
        <v>71</v>
      </c>
      <c r="G1685" s="6" t="s">
        <v>72</v>
      </c>
      <c r="H1685" s="6" t="s">
        <v>22</v>
      </c>
      <c r="I1685" s="8">
        <v>0.30000000000000004</v>
      </c>
      <c r="J1685" s="9">
        <v>3500</v>
      </c>
      <c r="K1685" s="10">
        <f t="shared" si="12"/>
        <v>1050.0000000000002</v>
      </c>
      <c r="L1685" s="10">
        <f t="shared" si="13"/>
        <v>525.00000000000011</v>
      </c>
      <c r="M1685" s="11">
        <v>0.5</v>
      </c>
      <c r="O1685" s="16"/>
      <c r="P1685" s="14"/>
      <c r="Q1685" s="12"/>
      <c r="R1685" s="13"/>
    </row>
    <row r="1686" spans="1:18" ht="15.75" customHeight="1">
      <c r="A1686" s="1"/>
      <c r="B1686" s="6" t="s">
        <v>14</v>
      </c>
      <c r="C1686" s="6">
        <v>1185732</v>
      </c>
      <c r="D1686" s="7">
        <v>44335</v>
      </c>
      <c r="E1686" s="6" t="s">
        <v>33</v>
      </c>
      <c r="F1686" s="6" t="s">
        <v>71</v>
      </c>
      <c r="G1686" s="6" t="s">
        <v>72</v>
      </c>
      <c r="H1686" s="6" t="s">
        <v>17</v>
      </c>
      <c r="I1686" s="8">
        <v>0.4</v>
      </c>
      <c r="J1686" s="9">
        <v>6200</v>
      </c>
      <c r="K1686" s="10">
        <f t="shared" si="12"/>
        <v>2480</v>
      </c>
      <c r="L1686" s="10">
        <f t="shared" si="13"/>
        <v>992</v>
      </c>
      <c r="M1686" s="11">
        <v>0.4</v>
      </c>
      <c r="O1686" s="16"/>
      <c r="P1686" s="14"/>
      <c r="Q1686" s="12"/>
      <c r="R1686" s="13"/>
    </row>
    <row r="1687" spans="1:18" ht="15.75" customHeight="1">
      <c r="A1687" s="1"/>
      <c r="B1687" s="6" t="s">
        <v>14</v>
      </c>
      <c r="C1687" s="6">
        <v>1185732</v>
      </c>
      <c r="D1687" s="7">
        <v>44335</v>
      </c>
      <c r="E1687" s="6" t="s">
        <v>33</v>
      </c>
      <c r="F1687" s="6" t="s">
        <v>71</v>
      </c>
      <c r="G1687" s="6" t="s">
        <v>72</v>
      </c>
      <c r="H1687" s="6" t="s">
        <v>18</v>
      </c>
      <c r="I1687" s="8">
        <v>0.35000000000000009</v>
      </c>
      <c r="J1687" s="9">
        <v>3250</v>
      </c>
      <c r="K1687" s="10">
        <f t="shared" si="12"/>
        <v>1137.5000000000002</v>
      </c>
      <c r="L1687" s="10">
        <f t="shared" si="13"/>
        <v>398.12500000000006</v>
      </c>
      <c r="M1687" s="11">
        <v>0.35</v>
      </c>
      <c r="O1687" s="16"/>
      <c r="P1687" s="14"/>
      <c r="Q1687" s="12"/>
      <c r="R1687" s="13"/>
    </row>
    <row r="1688" spans="1:18" ht="15.75" customHeight="1">
      <c r="A1688" s="1"/>
      <c r="B1688" s="6" t="s">
        <v>14</v>
      </c>
      <c r="C1688" s="6">
        <v>1185732</v>
      </c>
      <c r="D1688" s="7">
        <v>44335</v>
      </c>
      <c r="E1688" s="6" t="s">
        <v>33</v>
      </c>
      <c r="F1688" s="6" t="s">
        <v>71</v>
      </c>
      <c r="G1688" s="6" t="s">
        <v>72</v>
      </c>
      <c r="H1688" s="6" t="s">
        <v>19</v>
      </c>
      <c r="I1688" s="8">
        <v>0.30000000000000004</v>
      </c>
      <c r="J1688" s="9">
        <v>3000</v>
      </c>
      <c r="K1688" s="10">
        <f t="shared" si="12"/>
        <v>900.00000000000011</v>
      </c>
      <c r="L1688" s="10">
        <f t="shared" si="13"/>
        <v>315</v>
      </c>
      <c r="M1688" s="11">
        <v>0.35</v>
      </c>
      <c r="O1688" s="16"/>
      <c r="P1688" s="14"/>
      <c r="Q1688" s="12"/>
      <c r="R1688" s="13"/>
    </row>
    <row r="1689" spans="1:18" ht="15.75" customHeight="1">
      <c r="A1689" s="1"/>
      <c r="B1689" s="6" t="s">
        <v>14</v>
      </c>
      <c r="C1689" s="6">
        <v>1185732</v>
      </c>
      <c r="D1689" s="7">
        <v>44335</v>
      </c>
      <c r="E1689" s="6" t="s">
        <v>33</v>
      </c>
      <c r="F1689" s="6" t="s">
        <v>71</v>
      </c>
      <c r="G1689" s="6" t="s">
        <v>72</v>
      </c>
      <c r="H1689" s="6" t="s">
        <v>20</v>
      </c>
      <c r="I1689" s="8">
        <v>0.30000000000000004</v>
      </c>
      <c r="J1689" s="9">
        <v>2250</v>
      </c>
      <c r="K1689" s="10">
        <f t="shared" si="12"/>
        <v>675.00000000000011</v>
      </c>
      <c r="L1689" s="10">
        <f t="shared" si="13"/>
        <v>270.00000000000006</v>
      </c>
      <c r="M1689" s="11">
        <v>0.4</v>
      </c>
      <c r="O1689" s="16"/>
      <c r="P1689" s="14"/>
      <c r="Q1689" s="12"/>
      <c r="R1689" s="13"/>
    </row>
    <row r="1690" spans="1:18" ht="15.75" customHeight="1">
      <c r="A1690" s="1"/>
      <c r="B1690" s="6" t="s">
        <v>14</v>
      </c>
      <c r="C1690" s="6">
        <v>1185732</v>
      </c>
      <c r="D1690" s="7">
        <v>44335</v>
      </c>
      <c r="E1690" s="6" t="s">
        <v>33</v>
      </c>
      <c r="F1690" s="6" t="s">
        <v>71</v>
      </c>
      <c r="G1690" s="6" t="s">
        <v>72</v>
      </c>
      <c r="H1690" s="6" t="s">
        <v>21</v>
      </c>
      <c r="I1690" s="8">
        <v>0.44999999999999996</v>
      </c>
      <c r="J1690" s="9">
        <v>2500</v>
      </c>
      <c r="K1690" s="10">
        <f t="shared" si="12"/>
        <v>1125</v>
      </c>
      <c r="L1690" s="10">
        <f t="shared" si="13"/>
        <v>393.75</v>
      </c>
      <c r="M1690" s="11">
        <v>0.35</v>
      </c>
      <c r="O1690" s="16"/>
      <c r="P1690" s="14"/>
      <c r="Q1690" s="12"/>
      <c r="R1690" s="13"/>
    </row>
    <row r="1691" spans="1:18" ht="15.75" customHeight="1">
      <c r="A1691" s="1"/>
      <c r="B1691" s="6" t="s">
        <v>14</v>
      </c>
      <c r="C1691" s="6">
        <v>1185732</v>
      </c>
      <c r="D1691" s="7">
        <v>44335</v>
      </c>
      <c r="E1691" s="6" t="s">
        <v>33</v>
      </c>
      <c r="F1691" s="6" t="s">
        <v>71</v>
      </c>
      <c r="G1691" s="6" t="s">
        <v>72</v>
      </c>
      <c r="H1691" s="6" t="s">
        <v>22</v>
      </c>
      <c r="I1691" s="8">
        <v>0.49999999999999994</v>
      </c>
      <c r="J1691" s="9">
        <v>3500</v>
      </c>
      <c r="K1691" s="10">
        <f t="shared" si="12"/>
        <v>1749.9999999999998</v>
      </c>
      <c r="L1691" s="10">
        <f t="shared" si="13"/>
        <v>874.99999999999989</v>
      </c>
      <c r="M1691" s="11">
        <v>0.5</v>
      </c>
      <c r="O1691" s="16"/>
      <c r="P1691" s="14"/>
      <c r="Q1691" s="12"/>
      <c r="R1691" s="13"/>
    </row>
    <row r="1692" spans="1:18" ht="15.75" customHeight="1">
      <c r="A1692" s="1"/>
      <c r="B1692" s="6" t="s">
        <v>14</v>
      </c>
      <c r="C1692" s="6">
        <v>1185732</v>
      </c>
      <c r="D1692" s="7">
        <v>44365</v>
      </c>
      <c r="E1692" s="6" t="s">
        <v>33</v>
      </c>
      <c r="F1692" s="6" t="s">
        <v>71</v>
      </c>
      <c r="G1692" s="6" t="s">
        <v>72</v>
      </c>
      <c r="H1692" s="6" t="s">
        <v>17</v>
      </c>
      <c r="I1692" s="8">
        <v>0.35000000000000003</v>
      </c>
      <c r="J1692" s="9">
        <v>6000</v>
      </c>
      <c r="K1692" s="10">
        <f t="shared" si="12"/>
        <v>2100</v>
      </c>
      <c r="L1692" s="10">
        <f t="shared" si="13"/>
        <v>840</v>
      </c>
      <c r="M1692" s="11">
        <v>0.4</v>
      </c>
      <c r="O1692" s="16"/>
      <c r="P1692" s="14"/>
      <c r="Q1692" s="12"/>
      <c r="R1692" s="13"/>
    </row>
    <row r="1693" spans="1:18" ht="15.75" customHeight="1">
      <c r="A1693" s="1"/>
      <c r="B1693" s="6" t="s">
        <v>14</v>
      </c>
      <c r="C1693" s="6">
        <v>1185732</v>
      </c>
      <c r="D1693" s="7">
        <v>44365</v>
      </c>
      <c r="E1693" s="6" t="s">
        <v>33</v>
      </c>
      <c r="F1693" s="6" t="s">
        <v>71</v>
      </c>
      <c r="G1693" s="6" t="s">
        <v>72</v>
      </c>
      <c r="H1693" s="6" t="s">
        <v>18</v>
      </c>
      <c r="I1693" s="8">
        <v>0.3000000000000001</v>
      </c>
      <c r="J1693" s="9">
        <v>3500</v>
      </c>
      <c r="K1693" s="10">
        <f t="shared" si="12"/>
        <v>1050.0000000000005</v>
      </c>
      <c r="L1693" s="10">
        <f t="shared" si="13"/>
        <v>367.50000000000011</v>
      </c>
      <c r="M1693" s="11">
        <v>0.35</v>
      </c>
      <c r="O1693" s="16"/>
      <c r="P1693" s="14"/>
      <c r="Q1693" s="12"/>
      <c r="R1693" s="13"/>
    </row>
    <row r="1694" spans="1:18" ht="15.75" customHeight="1">
      <c r="A1694" s="1"/>
      <c r="B1694" s="6" t="s">
        <v>14</v>
      </c>
      <c r="C1694" s="6">
        <v>1185732</v>
      </c>
      <c r="D1694" s="7">
        <v>44365</v>
      </c>
      <c r="E1694" s="6" t="s">
        <v>33</v>
      </c>
      <c r="F1694" s="6" t="s">
        <v>71</v>
      </c>
      <c r="G1694" s="6" t="s">
        <v>72</v>
      </c>
      <c r="H1694" s="6" t="s">
        <v>19</v>
      </c>
      <c r="I1694" s="8">
        <v>0.25000000000000006</v>
      </c>
      <c r="J1694" s="9">
        <v>3750</v>
      </c>
      <c r="K1694" s="10">
        <f t="shared" si="12"/>
        <v>937.50000000000023</v>
      </c>
      <c r="L1694" s="10">
        <f t="shared" si="13"/>
        <v>328.12500000000006</v>
      </c>
      <c r="M1694" s="11">
        <v>0.35</v>
      </c>
      <c r="O1694" s="16"/>
      <c r="P1694" s="14"/>
      <c r="Q1694" s="12"/>
      <c r="R1694" s="13"/>
    </row>
    <row r="1695" spans="1:18" ht="15.75" customHeight="1">
      <c r="A1695" s="1"/>
      <c r="B1695" s="6" t="s">
        <v>14</v>
      </c>
      <c r="C1695" s="6">
        <v>1185732</v>
      </c>
      <c r="D1695" s="7">
        <v>44365</v>
      </c>
      <c r="E1695" s="6" t="s">
        <v>33</v>
      </c>
      <c r="F1695" s="6" t="s">
        <v>71</v>
      </c>
      <c r="G1695" s="6" t="s">
        <v>72</v>
      </c>
      <c r="H1695" s="6" t="s">
        <v>20</v>
      </c>
      <c r="I1695" s="8">
        <v>0.25000000000000006</v>
      </c>
      <c r="J1695" s="9">
        <v>3500</v>
      </c>
      <c r="K1695" s="10">
        <f t="shared" si="12"/>
        <v>875.00000000000023</v>
      </c>
      <c r="L1695" s="10">
        <f t="shared" si="13"/>
        <v>350.00000000000011</v>
      </c>
      <c r="M1695" s="11">
        <v>0.4</v>
      </c>
      <c r="O1695" s="16"/>
      <c r="P1695" s="14"/>
      <c r="Q1695" s="12"/>
      <c r="R1695" s="13"/>
    </row>
    <row r="1696" spans="1:18" ht="15.75" customHeight="1">
      <c r="A1696" s="1"/>
      <c r="B1696" s="6" t="s">
        <v>14</v>
      </c>
      <c r="C1696" s="6">
        <v>1185732</v>
      </c>
      <c r="D1696" s="7">
        <v>44365</v>
      </c>
      <c r="E1696" s="6" t="s">
        <v>33</v>
      </c>
      <c r="F1696" s="6" t="s">
        <v>71</v>
      </c>
      <c r="G1696" s="6" t="s">
        <v>72</v>
      </c>
      <c r="H1696" s="6" t="s">
        <v>21</v>
      </c>
      <c r="I1696" s="8">
        <v>0.4</v>
      </c>
      <c r="J1696" s="9">
        <v>3500</v>
      </c>
      <c r="K1696" s="10">
        <f t="shared" si="12"/>
        <v>1400</v>
      </c>
      <c r="L1696" s="10">
        <f t="shared" si="13"/>
        <v>489.99999999999994</v>
      </c>
      <c r="M1696" s="11">
        <v>0.35</v>
      </c>
      <c r="O1696" s="16"/>
      <c r="P1696" s="14"/>
      <c r="Q1696" s="12"/>
      <c r="R1696" s="13"/>
    </row>
    <row r="1697" spans="1:18" ht="15.75" customHeight="1">
      <c r="A1697" s="1"/>
      <c r="B1697" s="6" t="s">
        <v>14</v>
      </c>
      <c r="C1697" s="6">
        <v>1185732</v>
      </c>
      <c r="D1697" s="7">
        <v>44365</v>
      </c>
      <c r="E1697" s="6" t="s">
        <v>33</v>
      </c>
      <c r="F1697" s="6" t="s">
        <v>71</v>
      </c>
      <c r="G1697" s="6" t="s">
        <v>72</v>
      </c>
      <c r="H1697" s="6" t="s">
        <v>22</v>
      </c>
      <c r="I1697" s="8">
        <v>0.45</v>
      </c>
      <c r="J1697" s="9">
        <v>5250</v>
      </c>
      <c r="K1697" s="10">
        <f t="shared" si="12"/>
        <v>2362.5</v>
      </c>
      <c r="L1697" s="10">
        <f t="shared" si="13"/>
        <v>1181.25</v>
      </c>
      <c r="M1697" s="11">
        <v>0.5</v>
      </c>
      <c r="O1697" s="16"/>
      <c r="P1697" s="14"/>
      <c r="Q1697" s="12"/>
      <c r="R1697" s="13"/>
    </row>
    <row r="1698" spans="1:18" ht="15.75" customHeight="1">
      <c r="A1698" s="1"/>
      <c r="B1698" s="6" t="s">
        <v>14</v>
      </c>
      <c r="C1698" s="6">
        <v>1185732</v>
      </c>
      <c r="D1698" s="7">
        <v>44394</v>
      </c>
      <c r="E1698" s="6" t="s">
        <v>33</v>
      </c>
      <c r="F1698" s="6" t="s">
        <v>71</v>
      </c>
      <c r="G1698" s="6" t="s">
        <v>72</v>
      </c>
      <c r="H1698" s="6" t="s">
        <v>17</v>
      </c>
      <c r="I1698" s="8">
        <v>0.4</v>
      </c>
      <c r="J1698" s="9">
        <v>7500</v>
      </c>
      <c r="K1698" s="10">
        <f t="shared" si="12"/>
        <v>3000</v>
      </c>
      <c r="L1698" s="10">
        <f t="shared" si="13"/>
        <v>1200</v>
      </c>
      <c r="M1698" s="11">
        <v>0.4</v>
      </c>
      <c r="O1698" s="16"/>
      <c r="P1698" s="14"/>
      <c r="Q1698" s="12"/>
      <c r="R1698" s="13"/>
    </row>
    <row r="1699" spans="1:18" ht="15.75" customHeight="1">
      <c r="A1699" s="1"/>
      <c r="B1699" s="6" t="s">
        <v>14</v>
      </c>
      <c r="C1699" s="6">
        <v>1185732</v>
      </c>
      <c r="D1699" s="7">
        <v>44394</v>
      </c>
      <c r="E1699" s="6" t="s">
        <v>33</v>
      </c>
      <c r="F1699" s="6" t="s">
        <v>71</v>
      </c>
      <c r="G1699" s="6" t="s">
        <v>72</v>
      </c>
      <c r="H1699" s="6" t="s">
        <v>18</v>
      </c>
      <c r="I1699" s="8">
        <v>0.35000000000000009</v>
      </c>
      <c r="J1699" s="9">
        <v>5000</v>
      </c>
      <c r="K1699" s="10">
        <f t="shared" si="12"/>
        <v>1750.0000000000005</v>
      </c>
      <c r="L1699" s="10">
        <f t="shared" si="13"/>
        <v>612.50000000000011</v>
      </c>
      <c r="M1699" s="11">
        <v>0.35</v>
      </c>
      <c r="O1699" s="16"/>
      <c r="P1699" s="14"/>
      <c r="Q1699" s="12"/>
      <c r="R1699" s="13"/>
    </row>
    <row r="1700" spans="1:18" ht="15.75" customHeight="1">
      <c r="A1700" s="1"/>
      <c r="B1700" s="6" t="s">
        <v>14</v>
      </c>
      <c r="C1700" s="6">
        <v>1185732</v>
      </c>
      <c r="D1700" s="7">
        <v>44394</v>
      </c>
      <c r="E1700" s="6" t="s">
        <v>33</v>
      </c>
      <c r="F1700" s="6" t="s">
        <v>71</v>
      </c>
      <c r="G1700" s="6" t="s">
        <v>72</v>
      </c>
      <c r="H1700" s="6" t="s">
        <v>19</v>
      </c>
      <c r="I1700" s="8">
        <v>0.30000000000000004</v>
      </c>
      <c r="J1700" s="9">
        <v>4250</v>
      </c>
      <c r="K1700" s="10">
        <f t="shared" si="12"/>
        <v>1275.0000000000002</v>
      </c>
      <c r="L1700" s="10">
        <f t="shared" si="13"/>
        <v>446.25000000000006</v>
      </c>
      <c r="M1700" s="11">
        <v>0.35</v>
      </c>
      <c r="O1700" s="16"/>
      <c r="P1700" s="14"/>
      <c r="Q1700" s="12"/>
      <c r="R1700" s="13"/>
    </row>
    <row r="1701" spans="1:18" ht="15.75" customHeight="1">
      <c r="A1701" s="1"/>
      <c r="B1701" s="6" t="s">
        <v>14</v>
      </c>
      <c r="C1701" s="6">
        <v>1185732</v>
      </c>
      <c r="D1701" s="7">
        <v>44394</v>
      </c>
      <c r="E1701" s="6" t="s">
        <v>33</v>
      </c>
      <c r="F1701" s="6" t="s">
        <v>71</v>
      </c>
      <c r="G1701" s="6" t="s">
        <v>72</v>
      </c>
      <c r="H1701" s="6" t="s">
        <v>20</v>
      </c>
      <c r="I1701" s="8">
        <v>0.30000000000000004</v>
      </c>
      <c r="J1701" s="9">
        <v>3750</v>
      </c>
      <c r="K1701" s="10">
        <f t="shared" si="12"/>
        <v>1125.0000000000002</v>
      </c>
      <c r="L1701" s="10">
        <f t="shared" si="13"/>
        <v>450.00000000000011</v>
      </c>
      <c r="M1701" s="11">
        <v>0.4</v>
      </c>
      <c r="O1701" s="16"/>
      <c r="P1701" s="14"/>
      <c r="Q1701" s="12"/>
      <c r="R1701" s="13"/>
    </row>
    <row r="1702" spans="1:18" ht="15.75" customHeight="1">
      <c r="A1702" s="1"/>
      <c r="B1702" s="6" t="s">
        <v>14</v>
      </c>
      <c r="C1702" s="6">
        <v>1185732</v>
      </c>
      <c r="D1702" s="7">
        <v>44394</v>
      </c>
      <c r="E1702" s="6" t="s">
        <v>33</v>
      </c>
      <c r="F1702" s="6" t="s">
        <v>71</v>
      </c>
      <c r="G1702" s="6" t="s">
        <v>72</v>
      </c>
      <c r="H1702" s="6" t="s">
        <v>21</v>
      </c>
      <c r="I1702" s="8">
        <v>0.4</v>
      </c>
      <c r="J1702" s="9">
        <v>3750</v>
      </c>
      <c r="K1702" s="10">
        <f t="shared" si="12"/>
        <v>1500</v>
      </c>
      <c r="L1702" s="10">
        <f t="shared" si="13"/>
        <v>525</v>
      </c>
      <c r="M1702" s="11">
        <v>0.35</v>
      </c>
      <c r="O1702" s="16"/>
      <c r="P1702" s="14"/>
      <c r="Q1702" s="12"/>
      <c r="R1702" s="13"/>
    </row>
    <row r="1703" spans="1:18" ht="15.75" customHeight="1">
      <c r="A1703" s="1"/>
      <c r="B1703" s="6" t="s">
        <v>14</v>
      </c>
      <c r="C1703" s="6">
        <v>1185732</v>
      </c>
      <c r="D1703" s="7">
        <v>44394</v>
      </c>
      <c r="E1703" s="6" t="s">
        <v>33</v>
      </c>
      <c r="F1703" s="6" t="s">
        <v>71</v>
      </c>
      <c r="G1703" s="6" t="s">
        <v>72</v>
      </c>
      <c r="H1703" s="6" t="s">
        <v>22</v>
      </c>
      <c r="I1703" s="8">
        <v>0.45</v>
      </c>
      <c r="J1703" s="9">
        <v>5500</v>
      </c>
      <c r="K1703" s="10">
        <f t="shared" si="12"/>
        <v>2475</v>
      </c>
      <c r="L1703" s="10">
        <f t="shared" si="13"/>
        <v>1237.5</v>
      </c>
      <c r="M1703" s="11">
        <v>0.5</v>
      </c>
      <c r="O1703" s="16"/>
      <c r="P1703" s="14"/>
      <c r="Q1703" s="12"/>
      <c r="R1703" s="13"/>
    </row>
    <row r="1704" spans="1:18" ht="15.75" customHeight="1">
      <c r="A1704" s="1"/>
      <c r="B1704" s="6" t="s">
        <v>14</v>
      </c>
      <c r="C1704" s="6">
        <v>1185732</v>
      </c>
      <c r="D1704" s="7">
        <v>44426</v>
      </c>
      <c r="E1704" s="6" t="s">
        <v>33</v>
      </c>
      <c r="F1704" s="6" t="s">
        <v>71</v>
      </c>
      <c r="G1704" s="6" t="s">
        <v>72</v>
      </c>
      <c r="H1704" s="6" t="s">
        <v>17</v>
      </c>
      <c r="I1704" s="8">
        <v>0.4</v>
      </c>
      <c r="J1704" s="9">
        <v>7000</v>
      </c>
      <c r="K1704" s="10">
        <f t="shared" si="12"/>
        <v>2800</v>
      </c>
      <c r="L1704" s="10">
        <f t="shared" si="13"/>
        <v>1120</v>
      </c>
      <c r="M1704" s="11">
        <v>0.4</v>
      </c>
      <c r="O1704" s="16"/>
      <c r="P1704" s="14"/>
      <c r="Q1704" s="12"/>
      <c r="R1704" s="13"/>
    </row>
    <row r="1705" spans="1:18" ht="15.75" customHeight="1">
      <c r="A1705" s="1"/>
      <c r="B1705" s="6" t="s">
        <v>14</v>
      </c>
      <c r="C1705" s="6">
        <v>1185732</v>
      </c>
      <c r="D1705" s="7">
        <v>44426</v>
      </c>
      <c r="E1705" s="6" t="s">
        <v>33</v>
      </c>
      <c r="F1705" s="6" t="s">
        <v>71</v>
      </c>
      <c r="G1705" s="6" t="s">
        <v>72</v>
      </c>
      <c r="H1705" s="6" t="s">
        <v>18</v>
      </c>
      <c r="I1705" s="8">
        <v>0.40000000000000008</v>
      </c>
      <c r="J1705" s="9">
        <v>4750</v>
      </c>
      <c r="K1705" s="10">
        <f t="shared" si="12"/>
        <v>1900.0000000000005</v>
      </c>
      <c r="L1705" s="10">
        <f t="shared" si="13"/>
        <v>665.00000000000011</v>
      </c>
      <c r="M1705" s="11">
        <v>0.35</v>
      </c>
      <c r="O1705" s="16"/>
      <c r="P1705" s="14"/>
      <c r="Q1705" s="12"/>
      <c r="R1705" s="13"/>
    </row>
    <row r="1706" spans="1:18" ht="15.75" customHeight="1">
      <c r="A1706" s="1"/>
      <c r="B1706" s="6" t="s">
        <v>14</v>
      </c>
      <c r="C1706" s="6">
        <v>1185732</v>
      </c>
      <c r="D1706" s="7">
        <v>44426</v>
      </c>
      <c r="E1706" s="6" t="s">
        <v>33</v>
      </c>
      <c r="F1706" s="6" t="s">
        <v>71</v>
      </c>
      <c r="G1706" s="6" t="s">
        <v>72</v>
      </c>
      <c r="H1706" s="6" t="s">
        <v>19</v>
      </c>
      <c r="I1706" s="8">
        <v>0.35000000000000003</v>
      </c>
      <c r="J1706" s="9">
        <v>4000</v>
      </c>
      <c r="K1706" s="10">
        <f t="shared" si="12"/>
        <v>1400.0000000000002</v>
      </c>
      <c r="L1706" s="10">
        <f t="shared" si="13"/>
        <v>490.00000000000006</v>
      </c>
      <c r="M1706" s="11">
        <v>0.35</v>
      </c>
      <c r="O1706" s="16"/>
      <c r="P1706" s="14"/>
      <c r="Q1706" s="12"/>
      <c r="R1706" s="13"/>
    </row>
    <row r="1707" spans="1:18" ht="15.75" customHeight="1">
      <c r="A1707" s="1"/>
      <c r="B1707" s="6" t="s">
        <v>14</v>
      </c>
      <c r="C1707" s="6">
        <v>1185732</v>
      </c>
      <c r="D1707" s="7">
        <v>44426</v>
      </c>
      <c r="E1707" s="6" t="s">
        <v>33</v>
      </c>
      <c r="F1707" s="6" t="s">
        <v>71</v>
      </c>
      <c r="G1707" s="6" t="s">
        <v>72</v>
      </c>
      <c r="H1707" s="6" t="s">
        <v>20</v>
      </c>
      <c r="I1707" s="8">
        <v>0.25000000000000006</v>
      </c>
      <c r="J1707" s="9">
        <v>3250</v>
      </c>
      <c r="K1707" s="10">
        <f t="shared" si="12"/>
        <v>812.50000000000023</v>
      </c>
      <c r="L1707" s="10">
        <f t="shared" si="13"/>
        <v>325.00000000000011</v>
      </c>
      <c r="M1707" s="11">
        <v>0.4</v>
      </c>
      <c r="O1707" s="16"/>
      <c r="P1707" s="14"/>
      <c r="Q1707" s="12"/>
      <c r="R1707" s="13"/>
    </row>
    <row r="1708" spans="1:18" ht="15.75" customHeight="1">
      <c r="A1708" s="1"/>
      <c r="B1708" s="6" t="s">
        <v>14</v>
      </c>
      <c r="C1708" s="6">
        <v>1185732</v>
      </c>
      <c r="D1708" s="7">
        <v>44426</v>
      </c>
      <c r="E1708" s="6" t="s">
        <v>33</v>
      </c>
      <c r="F1708" s="6" t="s">
        <v>71</v>
      </c>
      <c r="G1708" s="6" t="s">
        <v>72</v>
      </c>
      <c r="H1708" s="6" t="s">
        <v>21</v>
      </c>
      <c r="I1708" s="8">
        <v>0.35000000000000003</v>
      </c>
      <c r="J1708" s="9">
        <v>3000</v>
      </c>
      <c r="K1708" s="10">
        <f t="shared" si="12"/>
        <v>1050</v>
      </c>
      <c r="L1708" s="10">
        <f t="shared" si="13"/>
        <v>367.5</v>
      </c>
      <c r="M1708" s="11">
        <v>0.35</v>
      </c>
      <c r="O1708" s="16"/>
      <c r="P1708" s="14"/>
      <c r="Q1708" s="12"/>
      <c r="R1708" s="13"/>
    </row>
    <row r="1709" spans="1:18" ht="15.75" customHeight="1">
      <c r="A1709" s="1"/>
      <c r="B1709" s="6" t="s">
        <v>14</v>
      </c>
      <c r="C1709" s="6">
        <v>1185732</v>
      </c>
      <c r="D1709" s="7">
        <v>44426</v>
      </c>
      <c r="E1709" s="6" t="s">
        <v>33</v>
      </c>
      <c r="F1709" s="6" t="s">
        <v>71</v>
      </c>
      <c r="G1709" s="6" t="s">
        <v>72</v>
      </c>
      <c r="H1709" s="6" t="s">
        <v>22</v>
      </c>
      <c r="I1709" s="8">
        <v>0.4</v>
      </c>
      <c r="J1709" s="9">
        <v>4750</v>
      </c>
      <c r="K1709" s="10">
        <f t="shared" si="12"/>
        <v>1900</v>
      </c>
      <c r="L1709" s="10">
        <f t="shared" si="13"/>
        <v>950</v>
      </c>
      <c r="M1709" s="11">
        <v>0.5</v>
      </c>
      <c r="O1709" s="16"/>
      <c r="P1709" s="14"/>
      <c r="Q1709" s="12"/>
      <c r="R1709" s="13"/>
    </row>
    <row r="1710" spans="1:18" ht="15.75" customHeight="1">
      <c r="A1710" s="1"/>
      <c r="B1710" s="6" t="s">
        <v>14</v>
      </c>
      <c r="C1710" s="6">
        <v>1185732</v>
      </c>
      <c r="D1710" s="7">
        <v>44458</v>
      </c>
      <c r="E1710" s="6" t="s">
        <v>33</v>
      </c>
      <c r="F1710" s="6" t="s">
        <v>71</v>
      </c>
      <c r="G1710" s="6" t="s">
        <v>72</v>
      </c>
      <c r="H1710" s="6" t="s">
        <v>17</v>
      </c>
      <c r="I1710" s="8">
        <v>0.35000000000000003</v>
      </c>
      <c r="J1710" s="9">
        <v>6000</v>
      </c>
      <c r="K1710" s="10">
        <f t="shared" si="12"/>
        <v>2100</v>
      </c>
      <c r="L1710" s="10">
        <f t="shared" si="13"/>
        <v>840</v>
      </c>
      <c r="M1710" s="11">
        <v>0.4</v>
      </c>
      <c r="O1710" s="16"/>
      <c r="P1710" s="14"/>
      <c r="Q1710" s="12"/>
      <c r="R1710" s="13"/>
    </row>
    <row r="1711" spans="1:18" ht="15.75" customHeight="1">
      <c r="A1711" s="1"/>
      <c r="B1711" s="6" t="s">
        <v>14</v>
      </c>
      <c r="C1711" s="6">
        <v>1185732</v>
      </c>
      <c r="D1711" s="7">
        <v>44458</v>
      </c>
      <c r="E1711" s="6" t="s">
        <v>33</v>
      </c>
      <c r="F1711" s="6" t="s">
        <v>71</v>
      </c>
      <c r="G1711" s="6" t="s">
        <v>72</v>
      </c>
      <c r="H1711" s="6" t="s">
        <v>18</v>
      </c>
      <c r="I1711" s="8">
        <v>0.3000000000000001</v>
      </c>
      <c r="J1711" s="9">
        <v>4000</v>
      </c>
      <c r="K1711" s="10">
        <f t="shared" si="12"/>
        <v>1200.0000000000005</v>
      </c>
      <c r="L1711" s="10">
        <f t="shared" si="13"/>
        <v>420.00000000000011</v>
      </c>
      <c r="M1711" s="11">
        <v>0.35</v>
      </c>
      <c r="O1711" s="16"/>
      <c r="P1711" s="14"/>
      <c r="Q1711" s="12"/>
      <c r="R1711" s="13"/>
    </row>
    <row r="1712" spans="1:18" ht="15.75" customHeight="1">
      <c r="A1712" s="1"/>
      <c r="B1712" s="6" t="s">
        <v>14</v>
      </c>
      <c r="C1712" s="6">
        <v>1185732</v>
      </c>
      <c r="D1712" s="7">
        <v>44458</v>
      </c>
      <c r="E1712" s="6" t="s">
        <v>33</v>
      </c>
      <c r="F1712" s="6" t="s">
        <v>71</v>
      </c>
      <c r="G1712" s="6" t="s">
        <v>72</v>
      </c>
      <c r="H1712" s="6" t="s">
        <v>19</v>
      </c>
      <c r="I1712" s="8">
        <v>0.15000000000000002</v>
      </c>
      <c r="J1712" s="9">
        <v>3000</v>
      </c>
      <c r="K1712" s="10">
        <f t="shared" si="12"/>
        <v>450.00000000000006</v>
      </c>
      <c r="L1712" s="10">
        <f t="shared" si="13"/>
        <v>157.5</v>
      </c>
      <c r="M1712" s="11">
        <v>0.35</v>
      </c>
      <c r="O1712" s="16"/>
      <c r="P1712" s="14"/>
      <c r="Q1712" s="12"/>
      <c r="R1712" s="13"/>
    </row>
    <row r="1713" spans="1:18" ht="15.75" customHeight="1">
      <c r="A1713" s="1"/>
      <c r="B1713" s="6" t="s">
        <v>14</v>
      </c>
      <c r="C1713" s="6">
        <v>1185732</v>
      </c>
      <c r="D1713" s="7">
        <v>44458</v>
      </c>
      <c r="E1713" s="6" t="s">
        <v>33</v>
      </c>
      <c r="F1713" s="6" t="s">
        <v>71</v>
      </c>
      <c r="G1713" s="6" t="s">
        <v>72</v>
      </c>
      <c r="H1713" s="6" t="s">
        <v>20</v>
      </c>
      <c r="I1713" s="8">
        <v>0.15000000000000002</v>
      </c>
      <c r="J1713" s="9">
        <v>2750</v>
      </c>
      <c r="K1713" s="10">
        <f t="shared" si="12"/>
        <v>412.50000000000006</v>
      </c>
      <c r="L1713" s="10">
        <f t="shared" si="13"/>
        <v>165.00000000000003</v>
      </c>
      <c r="M1713" s="11">
        <v>0.4</v>
      </c>
      <c r="O1713" s="16"/>
      <c r="P1713" s="14"/>
      <c r="Q1713" s="12"/>
      <c r="R1713" s="13"/>
    </row>
    <row r="1714" spans="1:18" ht="15.75" customHeight="1">
      <c r="A1714" s="1"/>
      <c r="B1714" s="6" t="s">
        <v>14</v>
      </c>
      <c r="C1714" s="6">
        <v>1185732</v>
      </c>
      <c r="D1714" s="7">
        <v>44458</v>
      </c>
      <c r="E1714" s="6" t="s">
        <v>33</v>
      </c>
      <c r="F1714" s="6" t="s">
        <v>71</v>
      </c>
      <c r="G1714" s="6" t="s">
        <v>72</v>
      </c>
      <c r="H1714" s="6" t="s">
        <v>21</v>
      </c>
      <c r="I1714" s="8">
        <v>0.25</v>
      </c>
      <c r="J1714" s="9">
        <v>2750</v>
      </c>
      <c r="K1714" s="10">
        <f t="shared" si="12"/>
        <v>687.5</v>
      </c>
      <c r="L1714" s="10">
        <f t="shared" si="13"/>
        <v>240.62499999999997</v>
      </c>
      <c r="M1714" s="11">
        <v>0.35</v>
      </c>
      <c r="O1714" s="16"/>
      <c r="P1714" s="14"/>
      <c r="Q1714" s="12"/>
      <c r="R1714" s="13"/>
    </row>
    <row r="1715" spans="1:18" ht="15.75" customHeight="1">
      <c r="A1715" s="1"/>
      <c r="B1715" s="6" t="s">
        <v>14</v>
      </c>
      <c r="C1715" s="6">
        <v>1185732</v>
      </c>
      <c r="D1715" s="7">
        <v>44458</v>
      </c>
      <c r="E1715" s="6" t="s">
        <v>33</v>
      </c>
      <c r="F1715" s="6" t="s">
        <v>71</v>
      </c>
      <c r="G1715" s="6" t="s">
        <v>72</v>
      </c>
      <c r="H1715" s="6" t="s">
        <v>22</v>
      </c>
      <c r="I1715" s="8">
        <v>0.30000000000000004</v>
      </c>
      <c r="J1715" s="9">
        <v>3500</v>
      </c>
      <c r="K1715" s="10">
        <f t="shared" si="12"/>
        <v>1050.0000000000002</v>
      </c>
      <c r="L1715" s="10">
        <f t="shared" si="13"/>
        <v>525.00000000000011</v>
      </c>
      <c r="M1715" s="11">
        <v>0.5</v>
      </c>
      <c r="O1715" s="16"/>
      <c r="P1715" s="14"/>
      <c r="Q1715" s="12"/>
      <c r="R1715" s="13"/>
    </row>
    <row r="1716" spans="1:18" ht="15.75" customHeight="1">
      <c r="A1716" s="1"/>
      <c r="B1716" s="6" t="s">
        <v>14</v>
      </c>
      <c r="C1716" s="6">
        <v>1185732</v>
      </c>
      <c r="D1716" s="7">
        <v>44487</v>
      </c>
      <c r="E1716" s="6" t="s">
        <v>33</v>
      </c>
      <c r="F1716" s="6" t="s">
        <v>71</v>
      </c>
      <c r="G1716" s="6" t="s">
        <v>72</v>
      </c>
      <c r="H1716" s="6" t="s">
        <v>17</v>
      </c>
      <c r="I1716" s="8">
        <v>0.35</v>
      </c>
      <c r="J1716" s="9">
        <v>5250</v>
      </c>
      <c r="K1716" s="10">
        <f t="shared" si="12"/>
        <v>1837.4999999999998</v>
      </c>
      <c r="L1716" s="10">
        <f t="shared" si="13"/>
        <v>735</v>
      </c>
      <c r="M1716" s="11">
        <v>0.4</v>
      </c>
      <c r="O1716" s="16"/>
      <c r="P1716" s="14"/>
      <c r="Q1716" s="12"/>
      <c r="R1716" s="13"/>
    </row>
    <row r="1717" spans="1:18" ht="15.75" customHeight="1">
      <c r="A1717" s="1"/>
      <c r="B1717" s="6" t="s">
        <v>14</v>
      </c>
      <c r="C1717" s="6">
        <v>1185732</v>
      </c>
      <c r="D1717" s="7">
        <v>44487</v>
      </c>
      <c r="E1717" s="6" t="s">
        <v>33</v>
      </c>
      <c r="F1717" s="6" t="s">
        <v>71</v>
      </c>
      <c r="G1717" s="6" t="s">
        <v>72</v>
      </c>
      <c r="H1717" s="6" t="s">
        <v>18</v>
      </c>
      <c r="I1717" s="8">
        <v>0.25</v>
      </c>
      <c r="J1717" s="9">
        <v>3500</v>
      </c>
      <c r="K1717" s="10">
        <f t="shared" si="12"/>
        <v>875</v>
      </c>
      <c r="L1717" s="10">
        <f t="shared" si="13"/>
        <v>306.25</v>
      </c>
      <c r="M1717" s="11">
        <v>0.35</v>
      </c>
      <c r="O1717" s="16"/>
      <c r="P1717" s="14"/>
      <c r="Q1717" s="12"/>
      <c r="R1717" s="13"/>
    </row>
    <row r="1718" spans="1:18" ht="15.75" customHeight="1">
      <c r="A1718" s="1"/>
      <c r="B1718" s="6" t="s">
        <v>14</v>
      </c>
      <c r="C1718" s="6">
        <v>1185732</v>
      </c>
      <c r="D1718" s="7">
        <v>44487</v>
      </c>
      <c r="E1718" s="6" t="s">
        <v>33</v>
      </c>
      <c r="F1718" s="6" t="s">
        <v>71</v>
      </c>
      <c r="G1718" s="6" t="s">
        <v>72</v>
      </c>
      <c r="H1718" s="6" t="s">
        <v>19</v>
      </c>
      <c r="I1718" s="8">
        <v>0.25</v>
      </c>
      <c r="J1718" s="9">
        <v>2500</v>
      </c>
      <c r="K1718" s="10">
        <f t="shared" si="12"/>
        <v>625</v>
      </c>
      <c r="L1718" s="10">
        <f t="shared" si="13"/>
        <v>218.75</v>
      </c>
      <c r="M1718" s="11">
        <v>0.35</v>
      </c>
      <c r="O1718" s="16"/>
      <c r="P1718" s="14"/>
      <c r="Q1718" s="12"/>
      <c r="R1718" s="13"/>
    </row>
    <row r="1719" spans="1:18" ht="15.75" customHeight="1">
      <c r="A1719" s="1"/>
      <c r="B1719" s="6" t="s">
        <v>14</v>
      </c>
      <c r="C1719" s="6">
        <v>1185732</v>
      </c>
      <c r="D1719" s="7">
        <v>44487</v>
      </c>
      <c r="E1719" s="6" t="s">
        <v>33</v>
      </c>
      <c r="F1719" s="6" t="s">
        <v>71</v>
      </c>
      <c r="G1719" s="6" t="s">
        <v>72</v>
      </c>
      <c r="H1719" s="6" t="s">
        <v>20</v>
      </c>
      <c r="I1719" s="8">
        <v>0.25</v>
      </c>
      <c r="J1719" s="9">
        <v>2250</v>
      </c>
      <c r="K1719" s="10">
        <f t="shared" si="12"/>
        <v>562.5</v>
      </c>
      <c r="L1719" s="10">
        <f t="shared" si="13"/>
        <v>225</v>
      </c>
      <c r="M1719" s="11">
        <v>0.4</v>
      </c>
      <c r="O1719" s="16"/>
      <c r="P1719" s="14"/>
      <c r="Q1719" s="12"/>
      <c r="R1719" s="13"/>
    </row>
    <row r="1720" spans="1:18" ht="15.75" customHeight="1">
      <c r="A1720" s="1"/>
      <c r="B1720" s="6" t="s">
        <v>14</v>
      </c>
      <c r="C1720" s="6">
        <v>1185732</v>
      </c>
      <c r="D1720" s="7">
        <v>44487</v>
      </c>
      <c r="E1720" s="6" t="s">
        <v>33</v>
      </c>
      <c r="F1720" s="6" t="s">
        <v>71</v>
      </c>
      <c r="G1720" s="6" t="s">
        <v>72</v>
      </c>
      <c r="H1720" s="6" t="s">
        <v>21</v>
      </c>
      <c r="I1720" s="8">
        <v>0.35</v>
      </c>
      <c r="J1720" s="9">
        <v>2250</v>
      </c>
      <c r="K1720" s="10">
        <f t="shared" si="12"/>
        <v>787.5</v>
      </c>
      <c r="L1720" s="10">
        <f t="shared" si="13"/>
        <v>275.625</v>
      </c>
      <c r="M1720" s="11">
        <v>0.35</v>
      </c>
      <c r="O1720" s="16"/>
      <c r="P1720" s="14"/>
      <c r="Q1720" s="12"/>
      <c r="R1720" s="13"/>
    </row>
    <row r="1721" spans="1:18" ht="15.75" customHeight="1">
      <c r="A1721" s="1"/>
      <c r="B1721" s="6" t="s">
        <v>14</v>
      </c>
      <c r="C1721" s="6">
        <v>1185732</v>
      </c>
      <c r="D1721" s="7">
        <v>44487</v>
      </c>
      <c r="E1721" s="6" t="s">
        <v>33</v>
      </c>
      <c r="F1721" s="6" t="s">
        <v>71</v>
      </c>
      <c r="G1721" s="6" t="s">
        <v>72</v>
      </c>
      <c r="H1721" s="6" t="s">
        <v>22</v>
      </c>
      <c r="I1721" s="8">
        <v>0.39999999999999991</v>
      </c>
      <c r="J1721" s="9">
        <v>3500</v>
      </c>
      <c r="K1721" s="10">
        <f t="shared" si="12"/>
        <v>1399.9999999999998</v>
      </c>
      <c r="L1721" s="10">
        <f t="shared" si="13"/>
        <v>699.99999999999989</v>
      </c>
      <c r="M1721" s="11">
        <v>0.5</v>
      </c>
      <c r="O1721" s="16"/>
      <c r="P1721" s="14"/>
      <c r="Q1721" s="12"/>
      <c r="R1721" s="13"/>
    </row>
    <row r="1722" spans="1:18" ht="15.75" customHeight="1">
      <c r="A1722" s="1"/>
      <c r="B1722" s="6" t="s">
        <v>14</v>
      </c>
      <c r="C1722" s="6">
        <v>1185732</v>
      </c>
      <c r="D1722" s="7">
        <v>44518</v>
      </c>
      <c r="E1722" s="6" t="s">
        <v>33</v>
      </c>
      <c r="F1722" s="6" t="s">
        <v>71</v>
      </c>
      <c r="G1722" s="6" t="s">
        <v>72</v>
      </c>
      <c r="H1722" s="6" t="s">
        <v>17</v>
      </c>
      <c r="I1722" s="8">
        <v>0.35000000000000003</v>
      </c>
      <c r="J1722" s="9">
        <v>5000</v>
      </c>
      <c r="K1722" s="10">
        <f t="shared" si="12"/>
        <v>1750.0000000000002</v>
      </c>
      <c r="L1722" s="10">
        <f t="shared" si="13"/>
        <v>700.00000000000011</v>
      </c>
      <c r="M1722" s="11">
        <v>0.4</v>
      </c>
      <c r="O1722" s="16"/>
      <c r="P1722" s="14"/>
      <c r="Q1722" s="12"/>
      <c r="R1722" s="13"/>
    </row>
    <row r="1723" spans="1:18" ht="15.75" customHeight="1">
      <c r="A1723" s="1"/>
      <c r="B1723" s="6" t="s">
        <v>14</v>
      </c>
      <c r="C1723" s="6">
        <v>1185732</v>
      </c>
      <c r="D1723" s="7">
        <v>44518</v>
      </c>
      <c r="E1723" s="6" t="s">
        <v>33</v>
      </c>
      <c r="F1723" s="6" t="s">
        <v>71</v>
      </c>
      <c r="G1723" s="6" t="s">
        <v>72</v>
      </c>
      <c r="H1723" s="6" t="s">
        <v>18</v>
      </c>
      <c r="I1723" s="8">
        <v>0.25000000000000006</v>
      </c>
      <c r="J1723" s="9">
        <v>3500</v>
      </c>
      <c r="K1723" s="10">
        <f t="shared" si="12"/>
        <v>875.00000000000023</v>
      </c>
      <c r="L1723" s="10">
        <f t="shared" si="13"/>
        <v>306.25000000000006</v>
      </c>
      <c r="M1723" s="11">
        <v>0.35</v>
      </c>
      <c r="O1723" s="16"/>
      <c r="P1723" s="14"/>
      <c r="Q1723" s="12"/>
      <c r="R1723" s="13"/>
    </row>
    <row r="1724" spans="1:18" ht="15.75" customHeight="1">
      <c r="A1724" s="1"/>
      <c r="B1724" s="6" t="s">
        <v>14</v>
      </c>
      <c r="C1724" s="6">
        <v>1185732</v>
      </c>
      <c r="D1724" s="7">
        <v>44518</v>
      </c>
      <c r="E1724" s="6" t="s">
        <v>33</v>
      </c>
      <c r="F1724" s="6" t="s">
        <v>71</v>
      </c>
      <c r="G1724" s="6" t="s">
        <v>72</v>
      </c>
      <c r="H1724" s="6" t="s">
        <v>19</v>
      </c>
      <c r="I1724" s="8">
        <v>0.25000000000000006</v>
      </c>
      <c r="J1724" s="9">
        <v>2950</v>
      </c>
      <c r="K1724" s="10">
        <f t="shared" si="12"/>
        <v>737.50000000000011</v>
      </c>
      <c r="L1724" s="10">
        <f t="shared" si="13"/>
        <v>258.125</v>
      </c>
      <c r="M1724" s="11">
        <v>0.35</v>
      </c>
      <c r="O1724" s="16"/>
      <c r="P1724" s="14"/>
      <c r="Q1724" s="12"/>
      <c r="R1724" s="13"/>
    </row>
    <row r="1725" spans="1:18" ht="15.75" customHeight="1">
      <c r="A1725" s="1"/>
      <c r="B1725" s="6" t="s">
        <v>14</v>
      </c>
      <c r="C1725" s="6">
        <v>1185732</v>
      </c>
      <c r="D1725" s="7">
        <v>44518</v>
      </c>
      <c r="E1725" s="6" t="s">
        <v>33</v>
      </c>
      <c r="F1725" s="6" t="s">
        <v>71</v>
      </c>
      <c r="G1725" s="6" t="s">
        <v>72</v>
      </c>
      <c r="H1725" s="6" t="s">
        <v>20</v>
      </c>
      <c r="I1725" s="8">
        <v>0.25000000000000006</v>
      </c>
      <c r="J1725" s="9">
        <v>3250</v>
      </c>
      <c r="K1725" s="10">
        <f t="shared" si="12"/>
        <v>812.50000000000023</v>
      </c>
      <c r="L1725" s="10">
        <f t="shared" si="13"/>
        <v>325.00000000000011</v>
      </c>
      <c r="M1725" s="11">
        <v>0.4</v>
      </c>
      <c r="O1725" s="16"/>
      <c r="P1725" s="14"/>
      <c r="Q1725" s="12"/>
      <c r="R1725" s="13"/>
    </row>
    <row r="1726" spans="1:18" ht="15.75" customHeight="1">
      <c r="A1726" s="1"/>
      <c r="B1726" s="6" t="s">
        <v>14</v>
      </c>
      <c r="C1726" s="6">
        <v>1185732</v>
      </c>
      <c r="D1726" s="7">
        <v>44518</v>
      </c>
      <c r="E1726" s="6" t="s">
        <v>33</v>
      </c>
      <c r="F1726" s="6" t="s">
        <v>71</v>
      </c>
      <c r="G1726" s="6" t="s">
        <v>72</v>
      </c>
      <c r="H1726" s="6" t="s">
        <v>21</v>
      </c>
      <c r="I1726" s="8">
        <v>0.44999999999999996</v>
      </c>
      <c r="J1726" s="9">
        <v>3000</v>
      </c>
      <c r="K1726" s="10">
        <f t="shared" si="12"/>
        <v>1349.9999999999998</v>
      </c>
      <c r="L1726" s="10">
        <f t="shared" si="13"/>
        <v>472.49999999999989</v>
      </c>
      <c r="M1726" s="11">
        <v>0.35</v>
      </c>
      <c r="O1726" s="16"/>
      <c r="P1726" s="14"/>
      <c r="Q1726" s="12"/>
      <c r="R1726" s="13"/>
    </row>
    <row r="1727" spans="1:18" ht="15.75" customHeight="1">
      <c r="A1727" s="1"/>
      <c r="B1727" s="6" t="s">
        <v>14</v>
      </c>
      <c r="C1727" s="6">
        <v>1185732</v>
      </c>
      <c r="D1727" s="7">
        <v>44518</v>
      </c>
      <c r="E1727" s="6" t="s">
        <v>33</v>
      </c>
      <c r="F1727" s="6" t="s">
        <v>71</v>
      </c>
      <c r="G1727" s="6" t="s">
        <v>72</v>
      </c>
      <c r="H1727" s="6" t="s">
        <v>22</v>
      </c>
      <c r="I1727" s="8">
        <v>0.49999999999999983</v>
      </c>
      <c r="J1727" s="9">
        <v>4000</v>
      </c>
      <c r="K1727" s="10">
        <f t="shared" si="12"/>
        <v>1999.9999999999993</v>
      </c>
      <c r="L1727" s="10">
        <f t="shared" si="13"/>
        <v>999.99999999999966</v>
      </c>
      <c r="M1727" s="11">
        <v>0.5</v>
      </c>
      <c r="O1727" s="16"/>
      <c r="P1727" s="14"/>
      <c r="Q1727" s="12"/>
      <c r="R1727" s="13"/>
    </row>
    <row r="1728" spans="1:18" ht="15.75" customHeight="1">
      <c r="A1728" s="1"/>
      <c r="B1728" s="6" t="s">
        <v>14</v>
      </c>
      <c r="C1728" s="6">
        <v>1185732</v>
      </c>
      <c r="D1728" s="7">
        <v>44547</v>
      </c>
      <c r="E1728" s="6" t="s">
        <v>33</v>
      </c>
      <c r="F1728" s="6" t="s">
        <v>71</v>
      </c>
      <c r="G1728" s="6" t="s">
        <v>72</v>
      </c>
      <c r="H1728" s="6" t="s">
        <v>17</v>
      </c>
      <c r="I1728" s="8">
        <v>0.44999999999999996</v>
      </c>
      <c r="J1728" s="9">
        <v>6500</v>
      </c>
      <c r="K1728" s="10">
        <f t="shared" si="12"/>
        <v>2924.9999999999995</v>
      </c>
      <c r="L1728" s="10">
        <f t="shared" si="13"/>
        <v>1169.9999999999998</v>
      </c>
      <c r="M1728" s="11">
        <v>0.4</v>
      </c>
      <c r="O1728" s="16"/>
      <c r="P1728" s="14"/>
      <c r="Q1728" s="12"/>
      <c r="R1728" s="13"/>
    </row>
    <row r="1729" spans="1:18" ht="15.75" customHeight="1">
      <c r="A1729" s="1"/>
      <c r="B1729" s="6" t="s">
        <v>14</v>
      </c>
      <c r="C1729" s="6">
        <v>1185732</v>
      </c>
      <c r="D1729" s="7">
        <v>44547</v>
      </c>
      <c r="E1729" s="6" t="s">
        <v>33</v>
      </c>
      <c r="F1729" s="6" t="s">
        <v>71</v>
      </c>
      <c r="G1729" s="6" t="s">
        <v>72</v>
      </c>
      <c r="H1729" s="6" t="s">
        <v>18</v>
      </c>
      <c r="I1729" s="8">
        <v>0.35000000000000003</v>
      </c>
      <c r="J1729" s="9">
        <v>4500</v>
      </c>
      <c r="K1729" s="10">
        <f t="shared" si="12"/>
        <v>1575.0000000000002</v>
      </c>
      <c r="L1729" s="10">
        <f t="shared" si="13"/>
        <v>551.25</v>
      </c>
      <c r="M1729" s="11">
        <v>0.35</v>
      </c>
      <c r="O1729" s="16"/>
      <c r="P1729" s="14"/>
      <c r="Q1729" s="12"/>
      <c r="R1729" s="13"/>
    </row>
    <row r="1730" spans="1:18" ht="15.75" customHeight="1">
      <c r="A1730" s="1"/>
      <c r="B1730" s="6" t="s">
        <v>14</v>
      </c>
      <c r="C1730" s="6">
        <v>1185732</v>
      </c>
      <c r="D1730" s="7">
        <v>44547</v>
      </c>
      <c r="E1730" s="6" t="s">
        <v>33</v>
      </c>
      <c r="F1730" s="6" t="s">
        <v>71</v>
      </c>
      <c r="G1730" s="6" t="s">
        <v>72</v>
      </c>
      <c r="H1730" s="6" t="s">
        <v>19</v>
      </c>
      <c r="I1730" s="8">
        <v>0.35000000000000003</v>
      </c>
      <c r="J1730" s="9">
        <v>4000</v>
      </c>
      <c r="K1730" s="10">
        <f t="shared" si="12"/>
        <v>1400.0000000000002</v>
      </c>
      <c r="L1730" s="10">
        <f t="shared" si="13"/>
        <v>490.00000000000006</v>
      </c>
      <c r="M1730" s="11">
        <v>0.35</v>
      </c>
      <c r="O1730" s="16"/>
      <c r="P1730" s="14"/>
      <c r="Q1730" s="12"/>
      <c r="R1730" s="13"/>
    </row>
    <row r="1731" spans="1:18" ht="15.75" customHeight="1">
      <c r="A1731" s="1"/>
      <c r="B1731" s="6" t="s">
        <v>14</v>
      </c>
      <c r="C1731" s="6">
        <v>1185732</v>
      </c>
      <c r="D1731" s="7">
        <v>44547</v>
      </c>
      <c r="E1731" s="6" t="s">
        <v>33</v>
      </c>
      <c r="F1731" s="6" t="s">
        <v>71</v>
      </c>
      <c r="G1731" s="6" t="s">
        <v>72</v>
      </c>
      <c r="H1731" s="6" t="s">
        <v>20</v>
      </c>
      <c r="I1731" s="8">
        <v>0.35000000000000003</v>
      </c>
      <c r="J1731" s="9">
        <v>3500</v>
      </c>
      <c r="K1731" s="10">
        <f t="shared" si="12"/>
        <v>1225.0000000000002</v>
      </c>
      <c r="L1731" s="10">
        <f t="shared" si="13"/>
        <v>490.00000000000011</v>
      </c>
      <c r="M1731" s="11">
        <v>0.4</v>
      </c>
      <c r="O1731" s="16"/>
      <c r="P1731" s="14"/>
      <c r="Q1731" s="12"/>
      <c r="R1731" s="13"/>
    </row>
    <row r="1732" spans="1:18" ht="15.75" customHeight="1">
      <c r="A1732" s="1"/>
      <c r="B1732" s="6" t="s">
        <v>14</v>
      </c>
      <c r="C1732" s="6">
        <v>1185732</v>
      </c>
      <c r="D1732" s="7">
        <v>44547</v>
      </c>
      <c r="E1732" s="6" t="s">
        <v>33</v>
      </c>
      <c r="F1732" s="6" t="s">
        <v>71</v>
      </c>
      <c r="G1732" s="6" t="s">
        <v>72</v>
      </c>
      <c r="H1732" s="6" t="s">
        <v>21</v>
      </c>
      <c r="I1732" s="8">
        <v>0.44999999999999996</v>
      </c>
      <c r="J1732" s="9">
        <v>3500</v>
      </c>
      <c r="K1732" s="10">
        <f t="shared" si="12"/>
        <v>1574.9999999999998</v>
      </c>
      <c r="L1732" s="10">
        <f t="shared" si="13"/>
        <v>551.24999999999989</v>
      </c>
      <c r="M1732" s="11">
        <v>0.35</v>
      </c>
      <c r="O1732" s="16"/>
      <c r="P1732" s="14"/>
      <c r="Q1732" s="12"/>
      <c r="R1732" s="13"/>
    </row>
    <row r="1733" spans="1:18" ht="15.75" customHeight="1">
      <c r="A1733" s="1"/>
      <c r="B1733" s="6" t="s">
        <v>14</v>
      </c>
      <c r="C1733" s="6">
        <v>1185732</v>
      </c>
      <c r="D1733" s="7">
        <v>44547</v>
      </c>
      <c r="E1733" s="6" t="s">
        <v>33</v>
      </c>
      <c r="F1733" s="6" t="s">
        <v>71</v>
      </c>
      <c r="G1733" s="6" t="s">
        <v>72</v>
      </c>
      <c r="H1733" s="6" t="s">
        <v>22</v>
      </c>
      <c r="I1733" s="8">
        <v>0.49999999999999983</v>
      </c>
      <c r="J1733" s="9">
        <v>4500</v>
      </c>
      <c r="K1733" s="10">
        <f t="shared" si="12"/>
        <v>2249.9999999999991</v>
      </c>
      <c r="L1733" s="10">
        <f t="shared" si="13"/>
        <v>1124.9999999999995</v>
      </c>
      <c r="M1733" s="11">
        <v>0.5</v>
      </c>
      <c r="O1733" s="16"/>
      <c r="P1733" s="14"/>
      <c r="Q1733" s="12"/>
      <c r="R1733" s="13"/>
    </row>
    <row r="1734" spans="1:18" ht="15.75" customHeight="1">
      <c r="A1734" s="1" t="s">
        <v>39</v>
      </c>
      <c r="B1734" s="6" t="s">
        <v>14</v>
      </c>
      <c r="C1734" s="6">
        <v>1185732</v>
      </c>
      <c r="D1734" s="7">
        <v>44207</v>
      </c>
      <c r="E1734" s="6" t="s">
        <v>33</v>
      </c>
      <c r="F1734" s="6" t="s">
        <v>73</v>
      </c>
      <c r="G1734" s="6" t="s">
        <v>74</v>
      </c>
      <c r="H1734" s="6" t="s">
        <v>17</v>
      </c>
      <c r="I1734" s="8">
        <v>0.25</v>
      </c>
      <c r="J1734" s="9">
        <v>6750</v>
      </c>
      <c r="K1734" s="10">
        <f t="shared" si="12"/>
        <v>1687.5</v>
      </c>
      <c r="L1734" s="10">
        <f t="shared" si="13"/>
        <v>675</v>
      </c>
      <c r="M1734" s="11">
        <v>0.4</v>
      </c>
      <c r="O1734" s="16"/>
      <c r="P1734" s="14"/>
      <c r="Q1734" s="12"/>
      <c r="R1734" s="13"/>
    </row>
    <row r="1735" spans="1:18" ht="15.75" customHeight="1">
      <c r="A1735" s="1"/>
      <c r="B1735" s="6" t="s">
        <v>14</v>
      </c>
      <c r="C1735" s="6">
        <v>1185732</v>
      </c>
      <c r="D1735" s="7">
        <v>44207</v>
      </c>
      <c r="E1735" s="6" t="s">
        <v>33</v>
      </c>
      <c r="F1735" s="6" t="s">
        <v>73</v>
      </c>
      <c r="G1735" s="6" t="s">
        <v>74</v>
      </c>
      <c r="H1735" s="6" t="s">
        <v>18</v>
      </c>
      <c r="I1735" s="8">
        <v>0.25</v>
      </c>
      <c r="J1735" s="9">
        <v>4750</v>
      </c>
      <c r="K1735" s="10">
        <f t="shared" si="12"/>
        <v>1187.5</v>
      </c>
      <c r="L1735" s="10">
        <f t="shared" si="13"/>
        <v>415.625</v>
      </c>
      <c r="M1735" s="11">
        <v>0.35</v>
      </c>
      <c r="O1735" s="16"/>
      <c r="P1735" s="14"/>
      <c r="Q1735" s="12"/>
      <c r="R1735" s="13"/>
    </row>
    <row r="1736" spans="1:18" ht="15.75" customHeight="1">
      <c r="A1736" s="1"/>
      <c r="B1736" s="6" t="s">
        <v>14</v>
      </c>
      <c r="C1736" s="6">
        <v>1185732</v>
      </c>
      <c r="D1736" s="7">
        <v>44207</v>
      </c>
      <c r="E1736" s="6" t="s">
        <v>33</v>
      </c>
      <c r="F1736" s="6" t="s">
        <v>73</v>
      </c>
      <c r="G1736" s="6" t="s">
        <v>74</v>
      </c>
      <c r="H1736" s="6" t="s">
        <v>19</v>
      </c>
      <c r="I1736" s="8">
        <v>0.15000000000000002</v>
      </c>
      <c r="J1736" s="9">
        <v>4750</v>
      </c>
      <c r="K1736" s="10">
        <f t="shared" si="12"/>
        <v>712.50000000000011</v>
      </c>
      <c r="L1736" s="10">
        <f t="shared" si="13"/>
        <v>249.37500000000003</v>
      </c>
      <c r="M1736" s="11">
        <v>0.35</v>
      </c>
      <c r="O1736" s="16"/>
      <c r="P1736" s="14"/>
      <c r="Q1736" s="12"/>
      <c r="R1736" s="13"/>
    </row>
    <row r="1737" spans="1:18" ht="15.75" customHeight="1">
      <c r="A1737" s="1"/>
      <c r="B1737" s="6" t="s">
        <v>14</v>
      </c>
      <c r="C1737" s="6">
        <v>1185732</v>
      </c>
      <c r="D1737" s="7">
        <v>44207</v>
      </c>
      <c r="E1737" s="6" t="s">
        <v>33</v>
      </c>
      <c r="F1737" s="6" t="s">
        <v>73</v>
      </c>
      <c r="G1737" s="6" t="s">
        <v>74</v>
      </c>
      <c r="H1737" s="6" t="s">
        <v>20</v>
      </c>
      <c r="I1737" s="8">
        <v>0.20000000000000007</v>
      </c>
      <c r="J1737" s="9">
        <v>3250</v>
      </c>
      <c r="K1737" s="10">
        <f t="shared" si="12"/>
        <v>650.00000000000023</v>
      </c>
      <c r="L1737" s="10">
        <f t="shared" si="13"/>
        <v>260.00000000000011</v>
      </c>
      <c r="M1737" s="11">
        <v>0.4</v>
      </c>
      <c r="O1737" s="16"/>
      <c r="P1737" s="14"/>
      <c r="Q1737" s="12"/>
      <c r="R1737" s="13"/>
    </row>
    <row r="1738" spans="1:18" ht="15.75" customHeight="1">
      <c r="A1738" s="1"/>
      <c r="B1738" s="6" t="s">
        <v>14</v>
      </c>
      <c r="C1738" s="6">
        <v>1185732</v>
      </c>
      <c r="D1738" s="7">
        <v>44207</v>
      </c>
      <c r="E1738" s="6" t="s">
        <v>33</v>
      </c>
      <c r="F1738" s="6" t="s">
        <v>73</v>
      </c>
      <c r="G1738" s="6" t="s">
        <v>74</v>
      </c>
      <c r="H1738" s="6" t="s">
        <v>21</v>
      </c>
      <c r="I1738" s="8">
        <v>0.35</v>
      </c>
      <c r="J1738" s="9">
        <v>3750</v>
      </c>
      <c r="K1738" s="10">
        <f t="shared" si="12"/>
        <v>1312.5</v>
      </c>
      <c r="L1738" s="10">
        <f t="shared" si="13"/>
        <v>459.37499999999994</v>
      </c>
      <c r="M1738" s="11">
        <v>0.35</v>
      </c>
      <c r="O1738" s="16"/>
      <c r="P1738" s="14"/>
      <c r="Q1738" s="12"/>
      <c r="R1738" s="13"/>
    </row>
    <row r="1739" spans="1:18" ht="15.75" customHeight="1">
      <c r="A1739" s="1"/>
      <c r="B1739" s="6" t="s">
        <v>14</v>
      </c>
      <c r="C1739" s="6">
        <v>1185732</v>
      </c>
      <c r="D1739" s="7">
        <v>44207</v>
      </c>
      <c r="E1739" s="6" t="s">
        <v>33</v>
      </c>
      <c r="F1739" s="6" t="s">
        <v>73</v>
      </c>
      <c r="G1739" s="6" t="s">
        <v>74</v>
      </c>
      <c r="H1739" s="6" t="s">
        <v>22</v>
      </c>
      <c r="I1739" s="8">
        <v>0.25</v>
      </c>
      <c r="J1739" s="9">
        <v>4750</v>
      </c>
      <c r="K1739" s="10">
        <f t="shared" si="12"/>
        <v>1187.5</v>
      </c>
      <c r="L1739" s="10">
        <f t="shared" si="13"/>
        <v>593.75</v>
      </c>
      <c r="M1739" s="11">
        <v>0.5</v>
      </c>
      <c r="O1739" s="16"/>
      <c r="P1739" s="14"/>
      <c r="Q1739" s="12"/>
      <c r="R1739" s="13"/>
    </row>
    <row r="1740" spans="1:18" ht="15.75" customHeight="1">
      <c r="A1740" s="1"/>
      <c r="B1740" s="6" t="s">
        <v>14</v>
      </c>
      <c r="C1740" s="6">
        <v>1185732</v>
      </c>
      <c r="D1740" s="7">
        <v>44238</v>
      </c>
      <c r="E1740" s="6" t="s">
        <v>33</v>
      </c>
      <c r="F1740" s="6" t="s">
        <v>73</v>
      </c>
      <c r="G1740" s="6" t="s">
        <v>74</v>
      </c>
      <c r="H1740" s="6" t="s">
        <v>17</v>
      </c>
      <c r="I1740" s="8">
        <v>0.25</v>
      </c>
      <c r="J1740" s="9">
        <v>7250</v>
      </c>
      <c r="K1740" s="10">
        <f t="shared" si="12"/>
        <v>1812.5</v>
      </c>
      <c r="L1740" s="10">
        <f t="shared" si="13"/>
        <v>725</v>
      </c>
      <c r="M1740" s="11">
        <v>0.4</v>
      </c>
      <c r="O1740" s="16"/>
      <c r="P1740" s="14"/>
      <c r="Q1740" s="12"/>
      <c r="R1740" s="13"/>
    </row>
    <row r="1741" spans="1:18" ht="15.75" customHeight="1">
      <c r="A1741" s="1"/>
      <c r="B1741" s="6" t="s">
        <v>14</v>
      </c>
      <c r="C1741" s="6">
        <v>1185732</v>
      </c>
      <c r="D1741" s="7">
        <v>44238</v>
      </c>
      <c r="E1741" s="6" t="s">
        <v>33</v>
      </c>
      <c r="F1741" s="6" t="s">
        <v>73</v>
      </c>
      <c r="G1741" s="6" t="s">
        <v>74</v>
      </c>
      <c r="H1741" s="6" t="s">
        <v>18</v>
      </c>
      <c r="I1741" s="8">
        <v>0.25</v>
      </c>
      <c r="J1741" s="9">
        <v>3750</v>
      </c>
      <c r="K1741" s="10">
        <f t="shared" si="12"/>
        <v>937.5</v>
      </c>
      <c r="L1741" s="10">
        <f t="shared" si="13"/>
        <v>328.125</v>
      </c>
      <c r="M1741" s="11">
        <v>0.35</v>
      </c>
      <c r="O1741" s="16"/>
      <c r="P1741" s="14"/>
      <c r="Q1741" s="12"/>
      <c r="R1741" s="13"/>
    </row>
    <row r="1742" spans="1:18" ht="15.75" customHeight="1">
      <c r="A1742" s="1"/>
      <c r="B1742" s="6" t="s">
        <v>14</v>
      </c>
      <c r="C1742" s="6">
        <v>1185732</v>
      </c>
      <c r="D1742" s="7">
        <v>44238</v>
      </c>
      <c r="E1742" s="6" t="s">
        <v>33</v>
      </c>
      <c r="F1742" s="6" t="s">
        <v>73</v>
      </c>
      <c r="G1742" s="6" t="s">
        <v>74</v>
      </c>
      <c r="H1742" s="6" t="s">
        <v>19</v>
      </c>
      <c r="I1742" s="8">
        <v>0.15000000000000002</v>
      </c>
      <c r="J1742" s="9">
        <v>4250</v>
      </c>
      <c r="K1742" s="10">
        <f t="shared" si="12"/>
        <v>637.50000000000011</v>
      </c>
      <c r="L1742" s="10">
        <f t="shared" si="13"/>
        <v>223.12500000000003</v>
      </c>
      <c r="M1742" s="11">
        <v>0.35</v>
      </c>
      <c r="O1742" s="16"/>
      <c r="P1742" s="14"/>
      <c r="Q1742" s="12"/>
      <c r="R1742" s="13"/>
    </row>
    <row r="1743" spans="1:18" ht="15.75" customHeight="1">
      <c r="A1743" s="1"/>
      <c r="B1743" s="6" t="s">
        <v>14</v>
      </c>
      <c r="C1743" s="6">
        <v>1185732</v>
      </c>
      <c r="D1743" s="7">
        <v>44238</v>
      </c>
      <c r="E1743" s="6" t="s">
        <v>33</v>
      </c>
      <c r="F1743" s="6" t="s">
        <v>73</v>
      </c>
      <c r="G1743" s="6" t="s">
        <v>74</v>
      </c>
      <c r="H1743" s="6" t="s">
        <v>20</v>
      </c>
      <c r="I1743" s="8">
        <v>0.20000000000000007</v>
      </c>
      <c r="J1743" s="9">
        <v>3000</v>
      </c>
      <c r="K1743" s="10">
        <f t="shared" si="12"/>
        <v>600.00000000000023</v>
      </c>
      <c r="L1743" s="10">
        <f t="shared" si="13"/>
        <v>240.00000000000011</v>
      </c>
      <c r="M1743" s="11">
        <v>0.4</v>
      </c>
      <c r="O1743" s="16"/>
      <c r="P1743" s="14"/>
      <c r="Q1743" s="12"/>
      <c r="R1743" s="13"/>
    </row>
    <row r="1744" spans="1:18" ht="15.75" customHeight="1">
      <c r="A1744" s="1"/>
      <c r="B1744" s="6" t="s">
        <v>14</v>
      </c>
      <c r="C1744" s="6">
        <v>1185732</v>
      </c>
      <c r="D1744" s="7">
        <v>44238</v>
      </c>
      <c r="E1744" s="6" t="s">
        <v>33</v>
      </c>
      <c r="F1744" s="6" t="s">
        <v>73</v>
      </c>
      <c r="G1744" s="6" t="s">
        <v>74</v>
      </c>
      <c r="H1744" s="6" t="s">
        <v>21</v>
      </c>
      <c r="I1744" s="8">
        <v>0.35</v>
      </c>
      <c r="J1744" s="9">
        <v>3750</v>
      </c>
      <c r="K1744" s="10">
        <f t="shared" si="12"/>
        <v>1312.5</v>
      </c>
      <c r="L1744" s="10">
        <f t="shared" si="13"/>
        <v>459.37499999999994</v>
      </c>
      <c r="M1744" s="11">
        <v>0.35</v>
      </c>
      <c r="O1744" s="16"/>
      <c r="P1744" s="14"/>
      <c r="Q1744" s="12"/>
      <c r="R1744" s="13"/>
    </row>
    <row r="1745" spans="1:18" ht="15.75" customHeight="1">
      <c r="A1745" s="1"/>
      <c r="B1745" s="6" t="s">
        <v>14</v>
      </c>
      <c r="C1745" s="6">
        <v>1185732</v>
      </c>
      <c r="D1745" s="7">
        <v>44238</v>
      </c>
      <c r="E1745" s="6" t="s">
        <v>33</v>
      </c>
      <c r="F1745" s="6" t="s">
        <v>73</v>
      </c>
      <c r="G1745" s="6" t="s">
        <v>74</v>
      </c>
      <c r="H1745" s="6" t="s">
        <v>22</v>
      </c>
      <c r="I1745" s="8">
        <v>0.25</v>
      </c>
      <c r="J1745" s="9">
        <v>4500</v>
      </c>
      <c r="K1745" s="10">
        <f t="shared" si="12"/>
        <v>1125</v>
      </c>
      <c r="L1745" s="10">
        <f t="shared" si="13"/>
        <v>562.5</v>
      </c>
      <c r="M1745" s="11">
        <v>0.5</v>
      </c>
      <c r="O1745" s="16"/>
      <c r="P1745" s="14"/>
      <c r="Q1745" s="12"/>
      <c r="R1745" s="13"/>
    </row>
    <row r="1746" spans="1:18" ht="15.75" customHeight="1">
      <c r="A1746" s="1"/>
      <c r="B1746" s="6" t="s">
        <v>14</v>
      </c>
      <c r="C1746" s="6">
        <v>1185732</v>
      </c>
      <c r="D1746" s="7">
        <v>44265</v>
      </c>
      <c r="E1746" s="6" t="s">
        <v>33</v>
      </c>
      <c r="F1746" s="6" t="s">
        <v>73</v>
      </c>
      <c r="G1746" s="6" t="s">
        <v>74</v>
      </c>
      <c r="H1746" s="6" t="s">
        <v>17</v>
      </c>
      <c r="I1746" s="8">
        <v>0.30000000000000004</v>
      </c>
      <c r="J1746" s="9">
        <v>6700</v>
      </c>
      <c r="K1746" s="10">
        <f t="shared" si="12"/>
        <v>2010.0000000000002</v>
      </c>
      <c r="L1746" s="10">
        <f t="shared" si="13"/>
        <v>804.00000000000011</v>
      </c>
      <c r="M1746" s="11">
        <v>0.4</v>
      </c>
      <c r="O1746" s="16"/>
      <c r="P1746" s="14"/>
      <c r="Q1746" s="12"/>
      <c r="R1746" s="13"/>
    </row>
    <row r="1747" spans="1:18" ht="15.75" customHeight="1">
      <c r="A1747" s="1"/>
      <c r="B1747" s="6" t="s">
        <v>14</v>
      </c>
      <c r="C1747" s="6">
        <v>1185732</v>
      </c>
      <c r="D1747" s="7">
        <v>44265</v>
      </c>
      <c r="E1747" s="6" t="s">
        <v>33</v>
      </c>
      <c r="F1747" s="6" t="s">
        <v>73</v>
      </c>
      <c r="G1747" s="6" t="s">
        <v>74</v>
      </c>
      <c r="H1747" s="6" t="s">
        <v>18</v>
      </c>
      <c r="I1747" s="8">
        <v>0.30000000000000004</v>
      </c>
      <c r="J1747" s="9">
        <v>3500</v>
      </c>
      <c r="K1747" s="10">
        <f t="shared" si="12"/>
        <v>1050.0000000000002</v>
      </c>
      <c r="L1747" s="10">
        <f t="shared" si="13"/>
        <v>367.50000000000006</v>
      </c>
      <c r="M1747" s="11">
        <v>0.35</v>
      </c>
      <c r="O1747" s="16"/>
      <c r="P1747" s="14"/>
      <c r="Q1747" s="12"/>
      <c r="R1747" s="13"/>
    </row>
    <row r="1748" spans="1:18" ht="15.75" customHeight="1">
      <c r="A1748" s="1"/>
      <c r="B1748" s="6" t="s">
        <v>14</v>
      </c>
      <c r="C1748" s="6">
        <v>1185732</v>
      </c>
      <c r="D1748" s="7">
        <v>44265</v>
      </c>
      <c r="E1748" s="6" t="s">
        <v>33</v>
      </c>
      <c r="F1748" s="6" t="s">
        <v>73</v>
      </c>
      <c r="G1748" s="6" t="s">
        <v>74</v>
      </c>
      <c r="H1748" s="6" t="s">
        <v>19</v>
      </c>
      <c r="I1748" s="8">
        <v>0.20000000000000007</v>
      </c>
      <c r="J1748" s="9">
        <v>4000</v>
      </c>
      <c r="K1748" s="10">
        <f t="shared" si="12"/>
        <v>800.00000000000023</v>
      </c>
      <c r="L1748" s="10">
        <f t="shared" si="13"/>
        <v>280.00000000000006</v>
      </c>
      <c r="M1748" s="11">
        <v>0.35</v>
      </c>
      <c r="O1748" s="16"/>
      <c r="P1748" s="14"/>
      <c r="Q1748" s="12"/>
      <c r="R1748" s="13"/>
    </row>
    <row r="1749" spans="1:18" ht="15.75" customHeight="1">
      <c r="A1749" s="1"/>
      <c r="B1749" s="6" t="s">
        <v>14</v>
      </c>
      <c r="C1749" s="6">
        <v>1185732</v>
      </c>
      <c r="D1749" s="7">
        <v>44265</v>
      </c>
      <c r="E1749" s="6" t="s">
        <v>33</v>
      </c>
      <c r="F1749" s="6" t="s">
        <v>73</v>
      </c>
      <c r="G1749" s="6" t="s">
        <v>74</v>
      </c>
      <c r="H1749" s="6" t="s">
        <v>20</v>
      </c>
      <c r="I1749" s="8">
        <v>0.25</v>
      </c>
      <c r="J1749" s="9">
        <v>2500</v>
      </c>
      <c r="K1749" s="10">
        <f t="shared" si="12"/>
        <v>625</v>
      </c>
      <c r="L1749" s="10">
        <f t="shared" si="13"/>
        <v>250</v>
      </c>
      <c r="M1749" s="11">
        <v>0.4</v>
      </c>
      <c r="O1749" s="16"/>
      <c r="P1749" s="14"/>
      <c r="Q1749" s="12"/>
      <c r="R1749" s="13"/>
    </row>
    <row r="1750" spans="1:18" ht="15.75" customHeight="1">
      <c r="A1750" s="1"/>
      <c r="B1750" s="6" t="s">
        <v>14</v>
      </c>
      <c r="C1750" s="6">
        <v>1185732</v>
      </c>
      <c r="D1750" s="7">
        <v>44265</v>
      </c>
      <c r="E1750" s="6" t="s">
        <v>33</v>
      </c>
      <c r="F1750" s="6" t="s">
        <v>73</v>
      </c>
      <c r="G1750" s="6" t="s">
        <v>74</v>
      </c>
      <c r="H1750" s="6" t="s">
        <v>21</v>
      </c>
      <c r="I1750" s="8">
        <v>0.4</v>
      </c>
      <c r="J1750" s="9">
        <v>3000</v>
      </c>
      <c r="K1750" s="10">
        <f t="shared" si="12"/>
        <v>1200</v>
      </c>
      <c r="L1750" s="10">
        <f t="shared" si="13"/>
        <v>420</v>
      </c>
      <c r="M1750" s="11">
        <v>0.35</v>
      </c>
      <c r="O1750" s="16"/>
      <c r="P1750" s="14"/>
      <c r="Q1750" s="12"/>
      <c r="R1750" s="13"/>
    </row>
    <row r="1751" spans="1:18" ht="15.75" customHeight="1">
      <c r="A1751" s="1"/>
      <c r="B1751" s="6" t="s">
        <v>14</v>
      </c>
      <c r="C1751" s="6">
        <v>1185732</v>
      </c>
      <c r="D1751" s="7">
        <v>44265</v>
      </c>
      <c r="E1751" s="6" t="s">
        <v>33</v>
      </c>
      <c r="F1751" s="6" t="s">
        <v>73</v>
      </c>
      <c r="G1751" s="6" t="s">
        <v>74</v>
      </c>
      <c r="H1751" s="6" t="s">
        <v>22</v>
      </c>
      <c r="I1751" s="8">
        <v>0.30000000000000004</v>
      </c>
      <c r="J1751" s="9">
        <v>4000</v>
      </c>
      <c r="K1751" s="10">
        <f t="shared" si="12"/>
        <v>1200.0000000000002</v>
      </c>
      <c r="L1751" s="10">
        <f t="shared" si="13"/>
        <v>600.00000000000011</v>
      </c>
      <c r="M1751" s="11">
        <v>0.5</v>
      </c>
      <c r="O1751" s="16"/>
      <c r="P1751" s="14"/>
      <c r="Q1751" s="12"/>
      <c r="R1751" s="13"/>
    </row>
    <row r="1752" spans="1:18" ht="15.75" customHeight="1">
      <c r="A1752" s="1"/>
      <c r="B1752" s="6" t="s">
        <v>14</v>
      </c>
      <c r="C1752" s="6">
        <v>1185732</v>
      </c>
      <c r="D1752" s="7">
        <v>44297</v>
      </c>
      <c r="E1752" s="6" t="s">
        <v>33</v>
      </c>
      <c r="F1752" s="6" t="s">
        <v>73</v>
      </c>
      <c r="G1752" s="6" t="s">
        <v>74</v>
      </c>
      <c r="H1752" s="6" t="s">
        <v>17</v>
      </c>
      <c r="I1752" s="8">
        <v>0.30000000000000004</v>
      </c>
      <c r="J1752" s="9">
        <v>6250</v>
      </c>
      <c r="K1752" s="10">
        <f t="shared" si="12"/>
        <v>1875.0000000000002</v>
      </c>
      <c r="L1752" s="10">
        <f t="shared" si="13"/>
        <v>750.00000000000011</v>
      </c>
      <c r="M1752" s="11">
        <v>0.4</v>
      </c>
      <c r="O1752" s="16"/>
      <c r="P1752" s="14"/>
      <c r="Q1752" s="12"/>
      <c r="R1752" s="13"/>
    </row>
    <row r="1753" spans="1:18" ht="15.75" customHeight="1">
      <c r="A1753" s="1"/>
      <c r="B1753" s="6" t="s">
        <v>14</v>
      </c>
      <c r="C1753" s="6">
        <v>1185732</v>
      </c>
      <c r="D1753" s="7">
        <v>44297</v>
      </c>
      <c r="E1753" s="6" t="s">
        <v>33</v>
      </c>
      <c r="F1753" s="6" t="s">
        <v>73</v>
      </c>
      <c r="G1753" s="6" t="s">
        <v>74</v>
      </c>
      <c r="H1753" s="6" t="s">
        <v>18</v>
      </c>
      <c r="I1753" s="8">
        <v>0.25000000000000006</v>
      </c>
      <c r="J1753" s="9">
        <v>3250</v>
      </c>
      <c r="K1753" s="10">
        <f t="shared" si="12"/>
        <v>812.50000000000023</v>
      </c>
      <c r="L1753" s="10">
        <f t="shared" si="13"/>
        <v>284.37500000000006</v>
      </c>
      <c r="M1753" s="11">
        <v>0.35</v>
      </c>
      <c r="O1753" s="16"/>
      <c r="P1753" s="14"/>
      <c r="Q1753" s="12"/>
      <c r="R1753" s="13"/>
    </row>
    <row r="1754" spans="1:18" ht="15.75" customHeight="1">
      <c r="A1754" s="1"/>
      <c r="B1754" s="6" t="s">
        <v>14</v>
      </c>
      <c r="C1754" s="6">
        <v>1185732</v>
      </c>
      <c r="D1754" s="7">
        <v>44297</v>
      </c>
      <c r="E1754" s="6" t="s">
        <v>33</v>
      </c>
      <c r="F1754" s="6" t="s">
        <v>73</v>
      </c>
      <c r="G1754" s="6" t="s">
        <v>74</v>
      </c>
      <c r="H1754" s="6" t="s">
        <v>19</v>
      </c>
      <c r="I1754" s="8">
        <v>0.15000000000000008</v>
      </c>
      <c r="J1754" s="9">
        <v>3250</v>
      </c>
      <c r="K1754" s="10">
        <f t="shared" si="12"/>
        <v>487.50000000000023</v>
      </c>
      <c r="L1754" s="10">
        <f t="shared" si="13"/>
        <v>170.62500000000006</v>
      </c>
      <c r="M1754" s="11">
        <v>0.35</v>
      </c>
      <c r="O1754" s="16"/>
      <c r="P1754" s="14"/>
      <c r="Q1754" s="12"/>
      <c r="R1754" s="13"/>
    </row>
    <row r="1755" spans="1:18" ht="15.75" customHeight="1">
      <c r="A1755" s="1"/>
      <c r="B1755" s="6" t="s">
        <v>14</v>
      </c>
      <c r="C1755" s="6">
        <v>1185732</v>
      </c>
      <c r="D1755" s="7">
        <v>44297</v>
      </c>
      <c r="E1755" s="6" t="s">
        <v>33</v>
      </c>
      <c r="F1755" s="6" t="s">
        <v>73</v>
      </c>
      <c r="G1755" s="6" t="s">
        <v>74</v>
      </c>
      <c r="H1755" s="6" t="s">
        <v>20</v>
      </c>
      <c r="I1755" s="8">
        <v>0.2</v>
      </c>
      <c r="J1755" s="9">
        <v>2500</v>
      </c>
      <c r="K1755" s="10">
        <f t="shared" si="12"/>
        <v>500</v>
      </c>
      <c r="L1755" s="10">
        <f t="shared" si="13"/>
        <v>200</v>
      </c>
      <c r="M1755" s="11">
        <v>0.4</v>
      </c>
      <c r="O1755" s="16"/>
      <c r="P1755" s="14"/>
      <c r="Q1755" s="12"/>
      <c r="R1755" s="13"/>
    </row>
    <row r="1756" spans="1:18" ht="15.75" customHeight="1">
      <c r="A1756" s="1"/>
      <c r="B1756" s="6" t="s">
        <v>14</v>
      </c>
      <c r="C1756" s="6">
        <v>1185732</v>
      </c>
      <c r="D1756" s="7">
        <v>44297</v>
      </c>
      <c r="E1756" s="6" t="s">
        <v>33</v>
      </c>
      <c r="F1756" s="6" t="s">
        <v>73</v>
      </c>
      <c r="G1756" s="6" t="s">
        <v>74</v>
      </c>
      <c r="H1756" s="6" t="s">
        <v>21</v>
      </c>
      <c r="I1756" s="8">
        <v>0.35000000000000003</v>
      </c>
      <c r="J1756" s="9">
        <v>2750</v>
      </c>
      <c r="K1756" s="10">
        <f t="shared" si="12"/>
        <v>962.50000000000011</v>
      </c>
      <c r="L1756" s="10">
        <f t="shared" si="13"/>
        <v>336.875</v>
      </c>
      <c r="M1756" s="11">
        <v>0.35</v>
      </c>
      <c r="O1756" s="16"/>
      <c r="P1756" s="14"/>
      <c r="Q1756" s="12"/>
      <c r="R1756" s="13"/>
    </row>
    <row r="1757" spans="1:18" ht="15.75" customHeight="1">
      <c r="A1757" s="1"/>
      <c r="B1757" s="6" t="s">
        <v>14</v>
      </c>
      <c r="C1757" s="6">
        <v>1185732</v>
      </c>
      <c r="D1757" s="7">
        <v>44297</v>
      </c>
      <c r="E1757" s="6" t="s">
        <v>33</v>
      </c>
      <c r="F1757" s="6" t="s">
        <v>73</v>
      </c>
      <c r="G1757" s="6" t="s">
        <v>74</v>
      </c>
      <c r="H1757" s="6" t="s">
        <v>22</v>
      </c>
      <c r="I1757" s="8">
        <v>0.25000000000000006</v>
      </c>
      <c r="J1757" s="9">
        <v>4000</v>
      </c>
      <c r="K1757" s="10">
        <f t="shared" si="12"/>
        <v>1000.0000000000002</v>
      </c>
      <c r="L1757" s="10">
        <f t="shared" si="13"/>
        <v>500.00000000000011</v>
      </c>
      <c r="M1757" s="11">
        <v>0.5</v>
      </c>
      <c r="O1757" s="16"/>
      <c r="P1757" s="14"/>
      <c r="Q1757" s="12"/>
      <c r="R1757" s="13"/>
    </row>
    <row r="1758" spans="1:18" ht="15.75" customHeight="1">
      <c r="A1758" s="1"/>
      <c r="B1758" s="6" t="s">
        <v>14</v>
      </c>
      <c r="C1758" s="6">
        <v>1185732</v>
      </c>
      <c r="D1758" s="7">
        <v>44328</v>
      </c>
      <c r="E1758" s="6" t="s">
        <v>33</v>
      </c>
      <c r="F1758" s="6" t="s">
        <v>73</v>
      </c>
      <c r="G1758" s="6" t="s">
        <v>74</v>
      </c>
      <c r="H1758" s="6" t="s">
        <v>17</v>
      </c>
      <c r="I1758" s="8">
        <v>0.35000000000000003</v>
      </c>
      <c r="J1758" s="9">
        <v>6700</v>
      </c>
      <c r="K1758" s="10">
        <f t="shared" si="12"/>
        <v>2345</v>
      </c>
      <c r="L1758" s="10">
        <f t="shared" si="13"/>
        <v>938</v>
      </c>
      <c r="M1758" s="11">
        <v>0.4</v>
      </c>
      <c r="O1758" s="16"/>
      <c r="P1758" s="14"/>
      <c r="Q1758" s="12"/>
      <c r="R1758" s="13"/>
    </row>
    <row r="1759" spans="1:18" ht="15.75" customHeight="1">
      <c r="A1759" s="1"/>
      <c r="B1759" s="6" t="s">
        <v>14</v>
      </c>
      <c r="C1759" s="6">
        <v>1185732</v>
      </c>
      <c r="D1759" s="7">
        <v>44328</v>
      </c>
      <c r="E1759" s="6" t="s">
        <v>33</v>
      </c>
      <c r="F1759" s="6" t="s">
        <v>73</v>
      </c>
      <c r="G1759" s="6" t="s">
        <v>74</v>
      </c>
      <c r="H1759" s="6" t="s">
        <v>18</v>
      </c>
      <c r="I1759" s="8">
        <v>0.3000000000000001</v>
      </c>
      <c r="J1759" s="9">
        <v>3750</v>
      </c>
      <c r="K1759" s="10">
        <f t="shared" si="12"/>
        <v>1125.0000000000005</v>
      </c>
      <c r="L1759" s="10">
        <f t="shared" si="13"/>
        <v>393.75000000000011</v>
      </c>
      <c r="M1759" s="11">
        <v>0.35</v>
      </c>
      <c r="O1759" s="16"/>
      <c r="P1759" s="14"/>
      <c r="Q1759" s="12"/>
      <c r="R1759" s="13"/>
    </row>
    <row r="1760" spans="1:18" ht="15.75" customHeight="1">
      <c r="A1760" s="1"/>
      <c r="B1760" s="6" t="s">
        <v>14</v>
      </c>
      <c r="C1760" s="6">
        <v>1185732</v>
      </c>
      <c r="D1760" s="7">
        <v>44328</v>
      </c>
      <c r="E1760" s="6" t="s">
        <v>33</v>
      </c>
      <c r="F1760" s="6" t="s">
        <v>73</v>
      </c>
      <c r="G1760" s="6" t="s">
        <v>74</v>
      </c>
      <c r="H1760" s="6" t="s">
        <v>19</v>
      </c>
      <c r="I1760" s="8">
        <v>0.25000000000000006</v>
      </c>
      <c r="J1760" s="9">
        <v>3500</v>
      </c>
      <c r="K1760" s="10">
        <f t="shared" si="12"/>
        <v>875.00000000000023</v>
      </c>
      <c r="L1760" s="10">
        <f t="shared" si="13"/>
        <v>306.25000000000006</v>
      </c>
      <c r="M1760" s="11">
        <v>0.35</v>
      </c>
      <c r="O1760" s="16"/>
      <c r="P1760" s="14"/>
      <c r="Q1760" s="12"/>
      <c r="R1760" s="13"/>
    </row>
    <row r="1761" spans="1:18" ht="15.75" customHeight="1">
      <c r="A1761" s="1"/>
      <c r="B1761" s="6" t="s">
        <v>14</v>
      </c>
      <c r="C1761" s="6">
        <v>1185732</v>
      </c>
      <c r="D1761" s="7">
        <v>44328</v>
      </c>
      <c r="E1761" s="6" t="s">
        <v>33</v>
      </c>
      <c r="F1761" s="6" t="s">
        <v>73</v>
      </c>
      <c r="G1761" s="6" t="s">
        <v>74</v>
      </c>
      <c r="H1761" s="6" t="s">
        <v>20</v>
      </c>
      <c r="I1761" s="8">
        <v>0.25000000000000006</v>
      </c>
      <c r="J1761" s="9">
        <v>2750</v>
      </c>
      <c r="K1761" s="10">
        <f t="shared" si="12"/>
        <v>687.50000000000011</v>
      </c>
      <c r="L1761" s="10">
        <f t="shared" si="13"/>
        <v>275.00000000000006</v>
      </c>
      <c r="M1761" s="11">
        <v>0.4</v>
      </c>
      <c r="O1761" s="16"/>
      <c r="P1761" s="14"/>
      <c r="Q1761" s="12"/>
      <c r="R1761" s="13"/>
    </row>
    <row r="1762" spans="1:18" ht="15.75" customHeight="1">
      <c r="A1762" s="1"/>
      <c r="B1762" s="6" t="s">
        <v>14</v>
      </c>
      <c r="C1762" s="6">
        <v>1185732</v>
      </c>
      <c r="D1762" s="7">
        <v>44328</v>
      </c>
      <c r="E1762" s="6" t="s">
        <v>33</v>
      </c>
      <c r="F1762" s="6" t="s">
        <v>73</v>
      </c>
      <c r="G1762" s="6" t="s">
        <v>74</v>
      </c>
      <c r="H1762" s="6" t="s">
        <v>21</v>
      </c>
      <c r="I1762" s="8">
        <v>0.39999999999999997</v>
      </c>
      <c r="J1762" s="9">
        <v>3000</v>
      </c>
      <c r="K1762" s="10">
        <f t="shared" si="12"/>
        <v>1200</v>
      </c>
      <c r="L1762" s="10">
        <f t="shared" si="13"/>
        <v>420</v>
      </c>
      <c r="M1762" s="11">
        <v>0.35</v>
      </c>
      <c r="O1762" s="16"/>
      <c r="P1762" s="14"/>
      <c r="Q1762" s="12"/>
      <c r="R1762" s="13"/>
    </row>
    <row r="1763" spans="1:18" ht="15.75" customHeight="1">
      <c r="A1763" s="1"/>
      <c r="B1763" s="6" t="s">
        <v>14</v>
      </c>
      <c r="C1763" s="6">
        <v>1185732</v>
      </c>
      <c r="D1763" s="7">
        <v>44328</v>
      </c>
      <c r="E1763" s="6" t="s">
        <v>33</v>
      </c>
      <c r="F1763" s="6" t="s">
        <v>73</v>
      </c>
      <c r="G1763" s="6" t="s">
        <v>74</v>
      </c>
      <c r="H1763" s="6" t="s">
        <v>22</v>
      </c>
      <c r="I1763" s="8">
        <v>0.44999999999999996</v>
      </c>
      <c r="J1763" s="9">
        <v>4000</v>
      </c>
      <c r="K1763" s="10">
        <f t="shared" si="12"/>
        <v>1799.9999999999998</v>
      </c>
      <c r="L1763" s="10">
        <f t="shared" si="13"/>
        <v>899.99999999999989</v>
      </c>
      <c r="M1763" s="11">
        <v>0.5</v>
      </c>
      <c r="O1763" s="16"/>
      <c r="P1763" s="14"/>
      <c r="Q1763" s="12"/>
      <c r="R1763" s="13"/>
    </row>
    <row r="1764" spans="1:18" ht="15.75" customHeight="1">
      <c r="A1764" s="1"/>
      <c r="B1764" s="6" t="s">
        <v>14</v>
      </c>
      <c r="C1764" s="6">
        <v>1185732</v>
      </c>
      <c r="D1764" s="7">
        <v>44358</v>
      </c>
      <c r="E1764" s="6" t="s">
        <v>33</v>
      </c>
      <c r="F1764" s="6" t="s">
        <v>73</v>
      </c>
      <c r="G1764" s="6" t="s">
        <v>74</v>
      </c>
      <c r="H1764" s="6" t="s">
        <v>17</v>
      </c>
      <c r="I1764" s="8">
        <v>0.30000000000000004</v>
      </c>
      <c r="J1764" s="9">
        <v>6500</v>
      </c>
      <c r="K1764" s="10">
        <f t="shared" si="12"/>
        <v>1950.0000000000002</v>
      </c>
      <c r="L1764" s="10">
        <f t="shared" si="13"/>
        <v>780.00000000000011</v>
      </c>
      <c r="M1764" s="11">
        <v>0.4</v>
      </c>
      <c r="O1764" s="16"/>
      <c r="P1764" s="14"/>
      <c r="Q1764" s="12"/>
      <c r="R1764" s="13"/>
    </row>
    <row r="1765" spans="1:18" ht="15.75" customHeight="1">
      <c r="A1765" s="1"/>
      <c r="B1765" s="6" t="s">
        <v>14</v>
      </c>
      <c r="C1765" s="6">
        <v>1185732</v>
      </c>
      <c r="D1765" s="7">
        <v>44358</v>
      </c>
      <c r="E1765" s="6" t="s">
        <v>33</v>
      </c>
      <c r="F1765" s="6" t="s">
        <v>73</v>
      </c>
      <c r="G1765" s="6" t="s">
        <v>74</v>
      </c>
      <c r="H1765" s="6" t="s">
        <v>18</v>
      </c>
      <c r="I1765" s="8">
        <v>0.25000000000000011</v>
      </c>
      <c r="J1765" s="9">
        <v>4000</v>
      </c>
      <c r="K1765" s="10">
        <f t="shared" si="12"/>
        <v>1000.0000000000005</v>
      </c>
      <c r="L1765" s="10">
        <f t="shared" si="13"/>
        <v>350.00000000000011</v>
      </c>
      <c r="M1765" s="11">
        <v>0.35</v>
      </c>
      <c r="O1765" s="16"/>
      <c r="P1765" s="14"/>
      <c r="Q1765" s="12"/>
      <c r="R1765" s="13"/>
    </row>
    <row r="1766" spans="1:18" ht="15.75" customHeight="1">
      <c r="A1766" s="1"/>
      <c r="B1766" s="6" t="s">
        <v>14</v>
      </c>
      <c r="C1766" s="6">
        <v>1185732</v>
      </c>
      <c r="D1766" s="7">
        <v>44358</v>
      </c>
      <c r="E1766" s="6" t="s">
        <v>33</v>
      </c>
      <c r="F1766" s="6" t="s">
        <v>73</v>
      </c>
      <c r="G1766" s="6" t="s">
        <v>74</v>
      </c>
      <c r="H1766" s="6" t="s">
        <v>19</v>
      </c>
      <c r="I1766" s="8">
        <v>0.20000000000000007</v>
      </c>
      <c r="J1766" s="9">
        <v>4250</v>
      </c>
      <c r="K1766" s="10">
        <f t="shared" si="12"/>
        <v>850.00000000000023</v>
      </c>
      <c r="L1766" s="10">
        <f t="shared" si="13"/>
        <v>297.50000000000006</v>
      </c>
      <c r="M1766" s="11">
        <v>0.35</v>
      </c>
      <c r="O1766" s="16"/>
      <c r="P1766" s="14"/>
      <c r="Q1766" s="12"/>
      <c r="R1766" s="13"/>
    </row>
    <row r="1767" spans="1:18" ht="15.75" customHeight="1">
      <c r="A1767" s="1"/>
      <c r="B1767" s="6" t="s">
        <v>14</v>
      </c>
      <c r="C1767" s="6">
        <v>1185732</v>
      </c>
      <c r="D1767" s="7">
        <v>44358</v>
      </c>
      <c r="E1767" s="6" t="s">
        <v>33</v>
      </c>
      <c r="F1767" s="6" t="s">
        <v>73</v>
      </c>
      <c r="G1767" s="6" t="s">
        <v>74</v>
      </c>
      <c r="H1767" s="6" t="s">
        <v>20</v>
      </c>
      <c r="I1767" s="8">
        <v>0.20000000000000007</v>
      </c>
      <c r="J1767" s="9">
        <v>4000</v>
      </c>
      <c r="K1767" s="10">
        <f t="shared" si="12"/>
        <v>800.00000000000023</v>
      </c>
      <c r="L1767" s="10">
        <f t="shared" si="13"/>
        <v>320.00000000000011</v>
      </c>
      <c r="M1767" s="11">
        <v>0.4</v>
      </c>
      <c r="O1767" s="16"/>
      <c r="P1767" s="14"/>
      <c r="Q1767" s="12"/>
      <c r="R1767" s="13"/>
    </row>
    <row r="1768" spans="1:18" ht="15.75" customHeight="1">
      <c r="A1768" s="1"/>
      <c r="B1768" s="6" t="s">
        <v>14</v>
      </c>
      <c r="C1768" s="6">
        <v>1185732</v>
      </c>
      <c r="D1768" s="7">
        <v>44358</v>
      </c>
      <c r="E1768" s="6" t="s">
        <v>33</v>
      </c>
      <c r="F1768" s="6" t="s">
        <v>73</v>
      </c>
      <c r="G1768" s="6" t="s">
        <v>74</v>
      </c>
      <c r="H1768" s="6" t="s">
        <v>21</v>
      </c>
      <c r="I1768" s="8">
        <v>0.35000000000000003</v>
      </c>
      <c r="J1768" s="9">
        <v>4000</v>
      </c>
      <c r="K1768" s="10">
        <f t="shared" si="12"/>
        <v>1400.0000000000002</v>
      </c>
      <c r="L1768" s="10">
        <f t="shared" si="13"/>
        <v>490.00000000000006</v>
      </c>
      <c r="M1768" s="11">
        <v>0.35</v>
      </c>
      <c r="O1768" s="16"/>
      <c r="P1768" s="14"/>
      <c r="Q1768" s="12"/>
      <c r="R1768" s="13"/>
    </row>
    <row r="1769" spans="1:18" ht="15.75" customHeight="1">
      <c r="A1769" s="1"/>
      <c r="B1769" s="6" t="s">
        <v>14</v>
      </c>
      <c r="C1769" s="6">
        <v>1185732</v>
      </c>
      <c r="D1769" s="7">
        <v>44358</v>
      </c>
      <c r="E1769" s="6" t="s">
        <v>33</v>
      </c>
      <c r="F1769" s="6" t="s">
        <v>73</v>
      </c>
      <c r="G1769" s="6" t="s">
        <v>74</v>
      </c>
      <c r="H1769" s="6" t="s">
        <v>22</v>
      </c>
      <c r="I1769" s="8">
        <v>0.4</v>
      </c>
      <c r="J1769" s="9">
        <v>5750</v>
      </c>
      <c r="K1769" s="10">
        <f t="shared" si="12"/>
        <v>2300</v>
      </c>
      <c r="L1769" s="10">
        <f t="shared" si="13"/>
        <v>1150</v>
      </c>
      <c r="M1769" s="11">
        <v>0.5</v>
      </c>
      <c r="O1769" s="16"/>
      <c r="P1769" s="14"/>
      <c r="Q1769" s="12"/>
      <c r="R1769" s="13"/>
    </row>
    <row r="1770" spans="1:18" ht="15.75" customHeight="1">
      <c r="A1770" s="1"/>
      <c r="B1770" s="6" t="s">
        <v>14</v>
      </c>
      <c r="C1770" s="6">
        <v>1185732</v>
      </c>
      <c r="D1770" s="7">
        <v>44387</v>
      </c>
      <c r="E1770" s="6" t="s">
        <v>33</v>
      </c>
      <c r="F1770" s="6" t="s">
        <v>73</v>
      </c>
      <c r="G1770" s="6" t="s">
        <v>74</v>
      </c>
      <c r="H1770" s="6" t="s">
        <v>17</v>
      </c>
      <c r="I1770" s="8">
        <v>0.35000000000000003</v>
      </c>
      <c r="J1770" s="9">
        <v>8000</v>
      </c>
      <c r="K1770" s="10">
        <f t="shared" si="12"/>
        <v>2800.0000000000005</v>
      </c>
      <c r="L1770" s="10">
        <f t="shared" si="13"/>
        <v>1120.0000000000002</v>
      </c>
      <c r="M1770" s="11">
        <v>0.4</v>
      </c>
      <c r="O1770" s="16"/>
      <c r="P1770" s="14"/>
      <c r="Q1770" s="12"/>
      <c r="R1770" s="13"/>
    </row>
    <row r="1771" spans="1:18" ht="15.75" customHeight="1">
      <c r="A1771" s="1"/>
      <c r="B1771" s="6" t="s">
        <v>14</v>
      </c>
      <c r="C1771" s="6">
        <v>1185732</v>
      </c>
      <c r="D1771" s="7">
        <v>44387</v>
      </c>
      <c r="E1771" s="6" t="s">
        <v>33</v>
      </c>
      <c r="F1771" s="6" t="s">
        <v>73</v>
      </c>
      <c r="G1771" s="6" t="s">
        <v>74</v>
      </c>
      <c r="H1771" s="6" t="s">
        <v>18</v>
      </c>
      <c r="I1771" s="8">
        <v>0.3000000000000001</v>
      </c>
      <c r="J1771" s="9">
        <v>5500</v>
      </c>
      <c r="K1771" s="10">
        <f t="shared" si="12"/>
        <v>1650.0000000000005</v>
      </c>
      <c r="L1771" s="10">
        <f t="shared" si="13"/>
        <v>577.50000000000011</v>
      </c>
      <c r="M1771" s="11">
        <v>0.35</v>
      </c>
      <c r="O1771" s="16"/>
      <c r="P1771" s="14"/>
      <c r="Q1771" s="12"/>
      <c r="R1771" s="13"/>
    </row>
    <row r="1772" spans="1:18" ht="15.75" customHeight="1">
      <c r="A1772" s="1"/>
      <c r="B1772" s="6" t="s">
        <v>14</v>
      </c>
      <c r="C1772" s="6">
        <v>1185732</v>
      </c>
      <c r="D1772" s="7">
        <v>44387</v>
      </c>
      <c r="E1772" s="6" t="s">
        <v>33</v>
      </c>
      <c r="F1772" s="6" t="s">
        <v>73</v>
      </c>
      <c r="G1772" s="6" t="s">
        <v>74</v>
      </c>
      <c r="H1772" s="6" t="s">
        <v>19</v>
      </c>
      <c r="I1772" s="8">
        <v>0.25000000000000006</v>
      </c>
      <c r="J1772" s="9">
        <v>4750</v>
      </c>
      <c r="K1772" s="10">
        <f t="shared" si="12"/>
        <v>1187.5000000000002</v>
      </c>
      <c r="L1772" s="10">
        <f t="shared" si="13"/>
        <v>415.62500000000006</v>
      </c>
      <c r="M1772" s="11">
        <v>0.35</v>
      </c>
      <c r="O1772" s="16"/>
      <c r="P1772" s="14"/>
      <c r="Q1772" s="12"/>
      <c r="R1772" s="13"/>
    </row>
    <row r="1773" spans="1:18" ht="15.75" customHeight="1">
      <c r="A1773" s="1"/>
      <c r="B1773" s="6" t="s">
        <v>14</v>
      </c>
      <c r="C1773" s="6">
        <v>1185732</v>
      </c>
      <c r="D1773" s="7">
        <v>44387</v>
      </c>
      <c r="E1773" s="6" t="s">
        <v>33</v>
      </c>
      <c r="F1773" s="6" t="s">
        <v>73</v>
      </c>
      <c r="G1773" s="6" t="s">
        <v>74</v>
      </c>
      <c r="H1773" s="6" t="s">
        <v>20</v>
      </c>
      <c r="I1773" s="8">
        <v>0.25000000000000006</v>
      </c>
      <c r="J1773" s="9">
        <v>4250</v>
      </c>
      <c r="K1773" s="10">
        <f t="shared" si="12"/>
        <v>1062.5000000000002</v>
      </c>
      <c r="L1773" s="10">
        <f t="shared" si="13"/>
        <v>425.00000000000011</v>
      </c>
      <c r="M1773" s="11">
        <v>0.4</v>
      </c>
      <c r="O1773" s="16"/>
      <c r="P1773" s="14"/>
      <c r="Q1773" s="12"/>
      <c r="R1773" s="13"/>
    </row>
    <row r="1774" spans="1:18" ht="15.75" customHeight="1">
      <c r="A1774" s="1"/>
      <c r="B1774" s="6" t="s">
        <v>14</v>
      </c>
      <c r="C1774" s="6">
        <v>1185732</v>
      </c>
      <c r="D1774" s="7">
        <v>44387</v>
      </c>
      <c r="E1774" s="6" t="s">
        <v>33</v>
      </c>
      <c r="F1774" s="6" t="s">
        <v>73</v>
      </c>
      <c r="G1774" s="6" t="s">
        <v>74</v>
      </c>
      <c r="H1774" s="6" t="s">
        <v>21</v>
      </c>
      <c r="I1774" s="8">
        <v>0.35000000000000003</v>
      </c>
      <c r="J1774" s="9">
        <v>4250</v>
      </c>
      <c r="K1774" s="10">
        <f t="shared" si="12"/>
        <v>1487.5000000000002</v>
      </c>
      <c r="L1774" s="10">
        <f t="shared" si="13"/>
        <v>520.625</v>
      </c>
      <c r="M1774" s="11">
        <v>0.35</v>
      </c>
      <c r="O1774" s="16"/>
      <c r="P1774" s="14"/>
      <c r="Q1774" s="12"/>
      <c r="R1774" s="13"/>
    </row>
    <row r="1775" spans="1:18" ht="15.75" customHeight="1">
      <c r="A1775" s="1"/>
      <c r="B1775" s="6" t="s">
        <v>14</v>
      </c>
      <c r="C1775" s="6">
        <v>1185732</v>
      </c>
      <c r="D1775" s="7">
        <v>44387</v>
      </c>
      <c r="E1775" s="6" t="s">
        <v>33</v>
      </c>
      <c r="F1775" s="6" t="s">
        <v>73</v>
      </c>
      <c r="G1775" s="6" t="s">
        <v>74</v>
      </c>
      <c r="H1775" s="6" t="s">
        <v>22</v>
      </c>
      <c r="I1775" s="8">
        <v>0.4</v>
      </c>
      <c r="J1775" s="9">
        <v>6000</v>
      </c>
      <c r="K1775" s="10">
        <f t="shared" si="12"/>
        <v>2400</v>
      </c>
      <c r="L1775" s="10">
        <f t="shared" si="13"/>
        <v>1200</v>
      </c>
      <c r="M1775" s="11">
        <v>0.5</v>
      </c>
      <c r="O1775" s="16"/>
      <c r="P1775" s="14"/>
      <c r="Q1775" s="12"/>
      <c r="R1775" s="13"/>
    </row>
    <row r="1776" spans="1:18" ht="15.75" customHeight="1">
      <c r="A1776" s="1"/>
      <c r="B1776" s="6" t="s">
        <v>14</v>
      </c>
      <c r="C1776" s="6">
        <v>1185732</v>
      </c>
      <c r="D1776" s="7">
        <v>44419</v>
      </c>
      <c r="E1776" s="6" t="s">
        <v>33</v>
      </c>
      <c r="F1776" s="6" t="s">
        <v>73</v>
      </c>
      <c r="G1776" s="6" t="s">
        <v>74</v>
      </c>
      <c r="H1776" s="6" t="s">
        <v>17</v>
      </c>
      <c r="I1776" s="8">
        <v>0.35000000000000003</v>
      </c>
      <c r="J1776" s="9">
        <v>7500</v>
      </c>
      <c r="K1776" s="10">
        <f t="shared" si="12"/>
        <v>2625.0000000000005</v>
      </c>
      <c r="L1776" s="10">
        <f t="shared" si="13"/>
        <v>1050.0000000000002</v>
      </c>
      <c r="M1776" s="11">
        <v>0.4</v>
      </c>
      <c r="O1776" s="16"/>
      <c r="P1776" s="14"/>
      <c r="Q1776" s="12"/>
      <c r="R1776" s="13"/>
    </row>
    <row r="1777" spans="1:18" ht="15.75" customHeight="1">
      <c r="A1777" s="1"/>
      <c r="B1777" s="6" t="s">
        <v>14</v>
      </c>
      <c r="C1777" s="6">
        <v>1185732</v>
      </c>
      <c r="D1777" s="7">
        <v>44419</v>
      </c>
      <c r="E1777" s="6" t="s">
        <v>33</v>
      </c>
      <c r="F1777" s="6" t="s">
        <v>73</v>
      </c>
      <c r="G1777" s="6" t="s">
        <v>74</v>
      </c>
      <c r="H1777" s="6" t="s">
        <v>18</v>
      </c>
      <c r="I1777" s="8">
        <v>0.35000000000000009</v>
      </c>
      <c r="J1777" s="9">
        <v>5250</v>
      </c>
      <c r="K1777" s="10">
        <f t="shared" si="12"/>
        <v>1837.5000000000005</v>
      </c>
      <c r="L1777" s="10">
        <f t="shared" si="13"/>
        <v>643.12500000000011</v>
      </c>
      <c r="M1777" s="11">
        <v>0.35</v>
      </c>
      <c r="O1777" s="16"/>
      <c r="P1777" s="14"/>
      <c r="Q1777" s="12"/>
      <c r="R1777" s="13"/>
    </row>
    <row r="1778" spans="1:18" ht="15.75" customHeight="1">
      <c r="A1778" s="1"/>
      <c r="B1778" s="6" t="s">
        <v>14</v>
      </c>
      <c r="C1778" s="6">
        <v>1185732</v>
      </c>
      <c r="D1778" s="7">
        <v>44419</v>
      </c>
      <c r="E1778" s="6" t="s">
        <v>33</v>
      </c>
      <c r="F1778" s="6" t="s">
        <v>73</v>
      </c>
      <c r="G1778" s="6" t="s">
        <v>74</v>
      </c>
      <c r="H1778" s="6" t="s">
        <v>19</v>
      </c>
      <c r="I1778" s="8">
        <v>0.30000000000000004</v>
      </c>
      <c r="J1778" s="9">
        <v>4500</v>
      </c>
      <c r="K1778" s="10">
        <f t="shared" si="12"/>
        <v>1350.0000000000002</v>
      </c>
      <c r="L1778" s="10">
        <f t="shared" si="13"/>
        <v>472.50000000000006</v>
      </c>
      <c r="M1778" s="11">
        <v>0.35</v>
      </c>
      <c r="O1778" s="16"/>
      <c r="P1778" s="14"/>
      <c r="Q1778" s="12"/>
      <c r="R1778" s="13"/>
    </row>
    <row r="1779" spans="1:18" ht="15.75" customHeight="1">
      <c r="A1779" s="1"/>
      <c r="B1779" s="6" t="s">
        <v>14</v>
      </c>
      <c r="C1779" s="6">
        <v>1185732</v>
      </c>
      <c r="D1779" s="7">
        <v>44419</v>
      </c>
      <c r="E1779" s="6" t="s">
        <v>33</v>
      </c>
      <c r="F1779" s="6" t="s">
        <v>73</v>
      </c>
      <c r="G1779" s="6" t="s">
        <v>74</v>
      </c>
      <c r="H1779" s="6" t="s">
        <v>20</v>
      </c>
      <c r="I1779" s="8">
        <v>0.20000000000000007</v>
      </c>
      <c r="J1779" s="9">
        <v>3750</v>
      </c>
      <c r="K1779" s="10">
        <f t="shared" si="12"/>
        <v>750.00000000000023</v>
      </c>
      <c r="L1779" s="10">
        <f t="shared" si="13"/>
        <v>300.00000000000011</v>
      </c>
      <c r="M1779" s="11">
        <v>0.4</v>
      </c>
      <c r="O1779" s="16"/>
      <c r="P1779" s="14"/>
      <c r="Q1779" s="12"/>
      <c r="R1779" s="13"/>
    </row>
    <row r="1780" spans="1:18" ht="15.75" customHeight="1">
      <c r="A1780" s="1"/>
      <c r="B1780" s="6" t="s">
        <v>14</v>
      </c>
      <c r="C1780" s="6">
        <v>1185732</v>
      </c>
      <c r="D1780" s="7">
        <v>44419</v>
      </c>
      <c r="E1780" s="6" t="s">
        <v>33</v>
      </c>
      <c r="F1780" s="6" t="s">
        <v>73</v>
      </c>
      <c r="G1780" s="6" t="s">
        <v>74</v>
      </c>
      <c r="H1780" s="6" t="s">
        <v>21</v>
      </c>
      <c r="I1780" s="8">
        <v>0.30000000000000004</v>
      </c>
      <c r="J1780" s="9">
        <v>3500</v>
      </c>
      <c r="K1780" s="10">
        <f t="shared" si="12"/>
        <v>1050.0000000000002</v>
      </c>
      <c r="L1780" s="10">
        <f t="shared" si="13"/>
        <v>367.50000000000006</v>
      </c>
      <c r="M1780" s="11">
        <v>0.35</v>
      </c>
      <c r="O1780" s="16"/>
      <c r="P1780" s="14"/>
      <c r="Q1780" s="12"/>
      <c r="R1780" s="13"/>
    </row>
    <row r="1781" spans="1:18" ht="15.75" customHeight="1">
      <c r="A1781" s="1"/>
      <c r="B1781" s="6" t="s">
        <v>14</v>
      </c>
      <c r="C1781" s="6">
        <v>1185732</v>
      </c>
      <c r="D1781" s="7">
        <v>44419</v>
      </c>
      <c r="E1781" s="6" t="s">
        <v>33</v>
      </c>
      <c r="F1781" s="6" t="s">
        <v>73</v>
      </c>
      <c r="G1781" s="6" t="s">
        <v>74</v>
      </c>
      <c r="H1781" s="6" t="s">
        <v>22</v>
      </c>
      <c r="I1781" s="8">
        <v>0.35000000000000003</v>
      </c>
      <c r="J1781" s="9">
        <v>5250</v>
      </c>
      <c r="K1781" s="10">
        <f t="shared" si="12"/>
        <v>1837.5000000000002</v>
      </c>
      <c r="L1781" s="10">
        <f t="shared" si="13"/>
        <v>918.75000000000011</v>
      </c>
      <c r="M1781" s="11">
        <v>0.5</v>
      </c>
      <c r="O1781" s="16"/>
      <c r="P1781" s="14"/>
      <c r="Q1781" s="12"/>
      <c r="R1781" s="13"/>
    </row>
    <row r="1782" spans="1:18" ht="15.75" customHeight="1">
      <c r="A1782" s="1"/>
      <c r="B1782" s="6" t="s">
        <v>14</v>
      </c>
      <c r="C1782" s="6">
        <v>1185732</v>
      </c>
      <c r="D1782" s="7">
        <v>44451</v>
      </c>
      <c r="E1782" s="6" t="s">
        <v>33</v>
      </c>
      <c r="F1782" s="6" t="s">
        <v>73</v>
      </c>
      <c r="G1782" s="6" t="s">
        <v>74</v>
      </c>
      <c r="H1782" s="6" t="s">
        <v>17</v>
      </c>
      <c r="I1782" s="8">
        <v>0.30000000000000004</v>
      </c>
      <c r="J1782" s="9">
        <v>6500</v>
      </c>
      <c r="K1782" s="10">
        <f t="shared" si="12"/>
        <v>1950.0000000000002</v>
      </c>
      <c r="L1782" s="10">
        <f t="shared" si="13"/>
        <v>780.00000000000011</v>
      </c>
      <c r="M1782" s="11">
        <v>0.4</v>
      </c>
      <c r="O1782" s="16"/>
      <c r="P1782" s="14"/>
      <c r="Q1782" s="12"/>
      <c r="R1782" s="13"/>
    </row>
    <row r="1783" spans="1:18" ht="15.75" customHeight="1">
      <c r="A1783" s="1"/>
      <c r="B1783" s="6" t="s">
        <v>14</v>
      </c>
      <c r="C1783" s="6">
        <v>1185732</v>
      </c>
      <c r="D1783" s="7">
        <v>44451</v>
      </c>
      <c r="E1783" s="6" t="s">
        <v>33</v>
      </c>
      <c r="F1783" s="6" t="s">
        <v>73</v>
      </c>
      <c r="G1783" s="6" t="s">
        <v>74</v>
      </c>
      <c r="H1783" s="6" t="s">
        <v>18</v>
      </c>
      <c r="I1783" s="8">
        <v>0.25000000000000011</v>
      </c>
      <c r="J1783" s="9">
        <v>4500</v>
      </c>
      <c r="K1783" s="10">
        <f t="shared" si="12"/>
        <v>1125.0000000000005</v>
      </c>
      <c r="L1783" s="10">
        <f t="shared" si="13"/>
        <v>393.75000000000011</v>
      </c>
      <c r="M1783" s="11">
        <v>0.35</v>
      </c>
      <c r="O1783" s="16"/>
      <c r="P1783" s="14"/>
      <c r="Q1783" s="12"/>
      <c r="R1783" s="13"/>
    </row>
    <row r="1784" spans="1:18" ht="15.75" customHeight="1">
      <c r="A1784" s="1"/>
      <c r="B1784" s="6" t="s">
        <v>14</v>
      </c>
      <c r="C1784" s="6">
        <v>1185732</v>
      </c>
      <c r="D1784" s="7">
        <v>44451</v>
      </c>
      <c r="E1784" s="6" t="s">
        <v>33</v>
      </c>
      <c r="F1784" s="6" t="s">
        <v>73</v>
      </c>
      <c r="G1784" s="6" t="s">
        <v>74</v>
      </c>
      <c r="H1784" s="6" t="s">
        <v>19</v>
      </c>
      <c r="I1784" s="8">
        <v>0.10000000000000002</v>
      </c>
      <c r="J1784" s="9">
        <v>3500</v>
      </c>
      <c r="K1784" s="10">
        <f t="shared" si="12"/>
        <v>350.00000000000006</v>
      </c>
      <c r="L1784" s="10">
        <f t="shared" si="13"/>
        <v>122.50000000000001</v>
      </c>
      <c r="M1784" s="11">
        <v>0.35</v>
      </c>
      <c r="O1784" s="16"/>
      <c r="P1784" s="14"/>
      <c r="Q1784" s="12"/>
      <c r="R1784" s="13"/>
    </row>
    <row r="1785" spans="1:18" ht="15.75" customHeight="1">
      <c r="A1785" s="1"/>
      <c r="B1785" s="6" t="s">
        <v>14</v>
      </c>
      <c r="C1785" s="6">
        <v>1185732</v>
      </c>
      <c r="D1785" s="7">
        <v>44451</v>
      </c>
      <c r="E1785" s="6" t="s">
        <v>33</v>
      </c>
      <c r="F1785" s="6" t="s">
        <v>73</v>
      </c>
      <c r="G1785" s="6" t="s">
        <v>74</v>
      </c>
      <c r="H1785" s="6" t="s">
        <v>20</v>
      </c>
      <c r="I1785" s="8">
        <v>0.10000000000000002</v>
      </c>
      <c r="J1785" s="9">
        <v>3250</v>
      </c>
      <c r="K1785" s="10">
        <f t="shared" si="12"/>
        <v>325.00000000000006</v>
      </c>
      <c r="L1785" s="10">
        <f t="shared" si="13"/>
        <v>130.00000000000003</v>
      </c>
      <c r="M1785" s="11">
        <v>0.4</v>
      </c>
      <c r="O1785" s="16"/>
      <c r="P1785" s="14"/>
      <c r="Q1785" s="12"/>
      <c r="R1785" s="13"/>
    </row>
    <row r="1786" spans="1:18" ht="15.75" customHeight="1">
      <c r="A1786" s="1"/>
      <c r="B1786" s="6" t="s">
        <v>14</v>
      </c>
      <c r="C1786" s="6">
        <v>1185732</v>
      </c>
      <c r="D1786" s="7">
        <v>44451</v>
      </c>
      <c r="E1786" s="6" t="s">
        <v>33</v>
      </c>
      <c r="F1786" s="6" t="s">
        <v>73</v>
      </c>
      <c r="G1786" s="6" t="s">
        <v>74</v>
      </c>
      <c r="H1786" s="6" t="s">
        <v>21</v>
      </c>
      <c r="I1786" s="8">
        <v>0.2</v>
      </c>
      <c r="J1786" s="9">
        <v>3250</v>
      </c>
      <c r="K1786" s="10">
        <f t="shared" si="12"/>
        <v>650</v>
      </c>
      <c r="L1786" s="10">
        <f t="shared" si="13"/>
        <v>227.49999999999997</v>
      </c>
      <c r="M1786" s="11">
        <v>0.35</v>
      </c>
      <c r="O1786" s="16"/>
      <c r="P1786" s="14"/>
      <c r="Q1786" s="12"/>
      <c r="R1786" s="13"/>
    </row>
    <row r="1787" spans="1:18" ht="15.75" customHeight="1">
      <c r="A1787" s="1"/>
      <c r="B1787" s="6" t="s">
        <v>14</v>
      </c>
      <c r="C1787" s="6">
        <v>1185732</v>
      </c>
      <c r="D1787" s="7">
        <v>44451</v>
      </c>
      <c r="E1787" s="6" t="s">
        <v>33</v>
      </c>
      <c r="F1787" s="6" t="s">
        <v>73</v>
      </c>
      <c r="G1787" s="6" t="s">
        <v>74</v>
      </c>
      <c r="H1787" s="6" t="s">
        <v>22</v>
      </c>
      <c r="I1787" s="8">
        <v>0.25000000000000006</v>
      </c>
      <c r="J1787" s="9">
        <v>4000</v>
      </c>
      <c r="K1787" s="10">
        <f t="shared" si="12"/>
        <v>1000.0000000000002</v>
      </c>
      <c r="L1787" s="10">
        <f t="shared" si="13"/>
        <v>500.00000000000011</v>
      </c>
      <c r="M1787" s="11">
        <v>0.5</v>
      </c>
      <c r="O1787" s="16"/>
      <c r="P1787" s="14"/>
      <c r="Q1787" s="12"/>
      <c r="R1787" s="13"/>
    </row>
    <row r="1788" spans="1:18" ht="15.75" customHeight="1">
      <c r="A1788" s="1"/>
      <c r="B1788" s="6" t="s">
        <v>14</v>
      </c>
      <c r="C1788" s="6">
        <v>1185732</v>
      </c>
      <c r="D1788" s="7">
        <v>44480</v>
      </c>
      <c r="E1788" s="6" t="s">
        <v>33</v>
      </c>
      <c r="F1788" s="6" t="s">
        <v>73</v>
      </c>
      <c r="G1788" s="6" t="s">
        <v>74</v>
      </c>
      <c r="H1788" s="6" t="s">
        <v>17</v>
      </c>
      <c r="I1788" s="8">
        <v>0.3</v>
      </c>
      <c r="J1788" s="9">
        <v>5750</v>
      </c>
      <c r="K1788" s="10">
        <f t="shared" si="12"/>
        <v>1725</v>
      </c>
      <c r="L1788" s="10">
        <f t="shared" si="13"/>
        <v>690</v>
      </c>
      <c r="M1788" s="11">
        <v>0.4</v>
      </c>
      <c r="O1788" s="16"/>
      <c r="P1788" s="14"/>
      <c r="Q1788" s="12"/>
      <c r="R1788" s="13"/>
    </row>
    <row r="1789" spans="1:18" ht="15.75" customHeight="1">
      <c r="A1789" s="1"/>
      <c r="B1789" s="6" t="s">
        <v>14</v>
      </c>
      <c r="C1789" s="6">
        <v>1185732</v>
      </c>
      <c r="D1789" s="7">
        <v>44480</v>
      </c>
      <c r="E1789" s="6" t="s">
        <v>33</v>
      </c>
      <c r="F1789" s="6" t="s">
        <v>73</v>
      </c>
      <c r="G1789" s="6" t="s">
        <v>74</v>
      </c>
      <c r="H1789" s="6" t="s">
        <v>18</v>
      </c>
      <c r="I1789" s="8">
        <v>0.2</v>
      </c>
      <c r="J1789" s="9">
        <v>4000</v>
      </c>
      <c r="K1789" s="10">
        <f t="shared" si="12"/>
        <v>800</v>
      </c>
      <c r="L1789" s="10">
        <f t="shared" si="13"/>
        <v>280</v>
      </c>
      <c r="M1789" s="11">
        <v>0.35</v>
      </c>
      <c r="O1789" s="16"/>
      <c r="P1789" s="14"/>
      <c r="Q1789" s="12"/>
      <c r="R1789" s="13"/>
    </row>
    <row r="1790" spans="1:18" ht="15.75" customHeight="1">
      <c r="A1790" s="1"/>
      <c r="B1790" s="6" t="s">
        <v>14</v>
      </c>
      <c r="C1790" s="6">
        <v>1185732</v>
      </c>
      <c r="D1790" s="7">
        <v>44480</v>
      </c>
      <c r="E1790" s="6" t="s">
        <v>33</v>
      </c>
      <c r="F1790" s="6" t="s">
        <v>73</v>
      </c>
      <c r="G1790" s="6" t="s">
        <v>74</v>
      </c>
      <c r="H1790" s="6" t="s">
        <v>19</v>
      </c>
      <c r="I1790" s="8">
        <v>0.2</v>
      </c>
      <c r="J1790" s="9">
        <v>3000</v>
      </c>
      <c r="K1790" s="10">
        <f t="shared" si="12"/>
        <v>600</v>
      </c>
      <c r="L1790" s="10">
        <f t="shared" si="13"/>
        <v>210</v>
      </c>
      <c r="M1790" s="11">
        <v>0.35</v>
      </c>
      <c r="O1790" s="16"/>
      <c r="P1790" s="14"/>
      <c r="Q1790" s="12"/>
      <c r="R1790" s="13"/>
    </row>
    <row r="1791" spans="1:18" ht="15.75" customHeight="1">
      <c r="A1791" s="1"/>
      <c r="B1791" s="6" t="s">
        <v>14</v>
      </c>
      <c r="C1791" s="6">
        <v>1185732</v>
      </c>
      <c r="D1791" s="7">
        <v>44480</v>
      </c>
      <c r="E1791" s="6" t="s">
        <v>33</v>
      </c>
      <c r="F1791" s="6" t="s">
        <v>73</v>
      </c>
      <c r="G1791" s="6" t="s">
        <v>74</v>
      </c>
      <c r="H1791" s="6" t="s">
        <v>20</v>
      </c>
      <c r="I1791" s="8">
        <v>0.2</v>
      </c>
      <c r="J1791" s="9">
        <v>2750</v>
      </c>
      <c r="K1791" s="10">
        <f t="shared" ref="K1791:K2045" si="14">I1791*J1791</f>
        <v>550</v>
      </c>
      <c r="L1791" s="10">
        <f t="shared" ref="L1791:L2045" si="15">K1791*M1791</f>
        <v>220</v>
      </c>
      <c r="M1791" s="11">
        <v>0.4</v>
      </c>
      <c r="O1791" s="16"/>
      <c r="P1791" s="14"/>
      <c r="Q1791" s="12"/>
      <c r="R1791" s="13"/>
    </row>
    <row r="1792" spans="1:18" ht="15.75" customHeight="1">
      <c r="A1792" s="1"/>
      <c r="B1792" s="6" t="s">
        <v>14</v>
      </c>
      <c r="C1792" s="6">
        <v>1185732</v>
      </c>
      <c r="D1792" s="7">
        <v>44480</v>
      </c>
      <c r="E1792" s="6" t="s">
        <v>33</v>
      </c>
      <c r="F1792" s="6" t="s">
        <v>73</v>
      </c>
      <c r="G1792" s="6" t="s">
        <v>74</v>
      </c>
      <c r="H1792" s="6" t="s">
        <v>21</v>
      </c>
      <c r="I1792" s="8">
        <v>0.3</v>
      </c>
      <c r="J1792" s="9">
        <v>2750</v>
      </c>
      <c r="K1792" s="10">
        <f t="shared" si="14"/>
        <v>825</v>
      </c>
      <c r="L1792" s="10">
        <f t="shared" si="15"/>
        <v>288.75</v>
      </c>
      <c r="M1792" s="11">
        <v>0.35</v>
      </c>
      <c r="O1792" s="16"/>
      <c r="P1792" s="14"/>
      <c r="Q1792" s="12"/>
      <c r="R1792" s="13"/>
    </row>
    <row r="1793" spans="1:18" ht="15.75" customHeight="1">
      <c r="A1793" s="1"/>
      <c r="B1793" s="6" t="s">
        <v>14</v>
      </c>
      <c r="C1793" s="6">
        <v>1185732</v>
      </c>
      <c r="D1793" s="7">
        <v>44480</v>
      </c>
      <c r="E1793" s="6" t="s">
        <v>33</v>
      </c>
      <c r="F1793" s="6" t="s">
        <v>73</v>
      </c>
      <c r="G1793" s="6" t="s">
        <v>74</v>
      </c>
      <c r="H1793" s="6" t="s">
        <v>22</v>
      </c>
      <c r="I1793" s="8">
        <v>0.34999999999999992</v>
      </c>
      <c r="J1793" s="9">
        <v>4000</v>
      </c>
      <c r="K1793" s="10">
        <f t="shared" si="14"/>
        <v>1399.9999999999998</v>
      </c>
      <c r="L1793" s="10">
        <f t="shared" si="15"/>
        <v>699.99999999999989</v>
      </c>
      <c r="M1793" s="11">
        <v>0.5</v>
      </c>
      <c r="O1793" s="16"/>
      <c r="P1793" s="14"/>
      <c r="Q1793" s="12"/>
      <c r="R1793" s="13"/>
    </row>
    <row r="1794" spans="1:18" ht="15.75" customHeight="1">
      <c r="A1794" s="1"/>
      <c r="B1794" s="6" t="s">
        <v>14</v>
      </c>
      <c r="C1794" s="6">
        <v>1185732</v>
      </c>
      <c r="D1794" s="7">
        <v>44511</v>
      </c>
      <c r="E1794" s="6" t="s">
        <v>33</v>
      </c>
      <c r="F1794" s="6" t="s">
        <v>73</v>
      </c>
      <c r="G1794" s="6" t="s">
        <v>74</v>
      </c>
      <c r="H1794" s="6" t="s">
        <v>17</v>
      </c>
      <c r="I1794" s="8">
        <v>0.30000000000000004</v>
      </c>
      <c r="J1794" s="9">
        <v>5500</v>
      </c>
      <c r="K1794" s="10">
        <f t="shared" si="14"/>
        <v>1650.0000000000002</v>
      </c>
      <c r="L1794" s="10">
        <f t="shared" si="15"/>
        <v>660.00000000000011</v>
      </c>
      <c r="M1794" s="11">
        <v>0.4</v>
      </c>
      <c r="O1794" s="16"/>
      <c r="P1794" s="14"/>
      <c r="Q1794" s="12"/>
      <c r="R1794" s="13"/>
    </row>
    <row r="1795" spans="1:18" ht="15.75" customHeight="1">
      <c r="A1795" s="1"/>
      <c r="B1795" s="6" t="s">
        <v>14</v>
      </c>
      <c r="C1795" s="6">
        <v>1185732</v>
      </c>
      <c r="D1795" s="7">
        <v>44511</v>
      </c>
      <c r="E1795" s="6" t="s">
        <v>33</v>
      </c>
      <c r="F1795" s="6" t="s">
        <v>73</v>
      </c>
      <c r="G1795" s="6" t="s">
        <v>74</v>
      </c>
      <c r="H1795" s="6" t="s">
        <v>18</v>
      </c>
      <c r="I1795" s="8">
        <v>0.20000000000000007</v>
      </c>
      <c r="J1795" s="9">
        <v>4000</v>
      </c>
      <c r="K1795" s="10">
        <f t="shared" si="14"/>
        <v>800.00000000000023</v>
      </c>
      <c r="L1795" s="10">
        <f t="shared" si="15"/>
        <v>280.00000000000006</v>
      </c>
      <c r="M1795" s="11">
        <v>0.35</v>
      </c>
      <c r="O1795" s="16"/>
      <c r="P1795" s="14"/>
      <c r="Q1795" s="12"/>
      <c r="R1795" s="13"/>
    </row>
    <row r="1796" spans="1:18" ht="15.75" customHeight="1">
      <c r="A1796" s="1"/>
      <c r="B1796" s="6" t="s">
        <v>14</v>
      </c>
      <c r="C1796" s="6">
        <v>1185732</v>
      </c>
      <c r="D1796" s="7">
        <v>44511</v>
      </c>
      <c r="E1796" s="6" t="s">
        <v>33</v>
      </c>
      <c r="F1796" s="6" t="s">
        <v>73</v>
      </c>
      <c r="G1796" s="6" t="s">
        <v>74</v>
      </c>
      <c r="H1796" s="6" t="s">
        <v>19</v>
      </c>
      <c r="I1796" s="8">
        <v>0.20000000000000007</v>
      </c>
      <c r="J1796" s="9">
        <v>3450</v>
      </c>
      <c r="K1796" s="10">
        <f t="shared" si="14"/>
        <v>690.00000000000023</v>
      </c>
      <c r="L1796" s="10">
        <f t="shared" si="15"/>
        <v>241.50000000000006</v>
      </c>
      <c r="M1796" s="11">
        <v>0.35</v>
      </c>
      <c r="O1796" s="16"/>
      <c r="P1796" s="14"/>
      <c r="Q1796" s="12"/>
      <c r="R1796" s="13"/>
    </row>
    <row r="1797" spans="1:18" ht="15.75" customHeight="1">
      <c r="A1797" s="1"/>
      <c r="B1797" s="6" t="s">
        <v>14</v>
      </c>
      <c r="C1797" s="6">
        <v>1185732</v>
      </c>
      <c r="D1797" s="7">
        <v>44511</v>
      </c>
      <c r="E1797" s="6" t="s">
        <v>33</v>
      </c>
      <c r="F1797" s="6" t="s">
        <v>73</v>
      </c>
      <c r="G1797" s="6" t="s">
        <v>74</v>
      </c>
      <c r="H1797" s="6" t="s">
        <v>20</v>
      </c>
      <c r="I1797" s="8">
        <v>0.20000000000000007</v>
      </c>
      <c r="J1797" s="9">
        <v>3750</v>
      </c>
      <c r="K1797" s="10">
        <f t="shared" si="14"/>
        <v>750.00000000000023</v>
      </c>
      <c r="L1797" s="10">
        <f t="shared" si="15"/>
        <v>300.00000000000011</v>
      </c>
      <c r="M1797" s="11">
        <v>0.4</v>
      </c>
      <c r="O1797" s="16"/>
      <c r="P1797" s="14"/>
      <c r="Q1797" s="12"/>
      <c r="R1797" s="13"/>
    </row>
    <row r="1798" spans="1:18" ht="15.75" customHeight="1">
      <c r="A1798" s="1"/>
      <c r="B1798" s="6" t="s">
        <v>14</v>
      </c>
      <c r="C1798" s="6">
        <v>1185732</v>
      </c>
      <c r="D1798" s="7">
        <v>44511</v>
      </c>
      <c r="E1798" s="6" t="s">
        <v>33</v>
      </c>
      <c r="F1798" s="6" t="s">
        <v>73</v>
      </c>
      <c r="G1798" s="6" t="s">
        <v>74</v>
      </c>
      <c r="H1798" s="6" t="s">
        <v>21</v>
      </c>
      <c r="I1798" s="8">
        <v>0.39999999999999997</v>
      </c>
      <c r="J1798" s="9">
        <v>3500</v>
      </c>
      <c r="K1798" s="10">
        <f t="shared" si="14"/>
        <v>1399.9999999999998</v>
      </c>
      <c r="L1798" s="10">
        <f t="shared" si="15"/>
        <v>489.99999999999989</v>
      </c>
      <c r="M1798" s="11">
        <v>0.35</v>
      </c>
      <c r="O1798" s="16"/>
      <c r="P1798" s="14"/>
      <c r="Q1798" s="12"/>
      <c r="R1798" s="13"/>
    </row>
    <row r="1799" spans="1:18" ht="15.75" customHeight="1">
      <c r="A1799" s="1"/>
      <c r="B1799" s="6" t="s">
        <v>14</v>
      </c>
      <c r="C1799" s="6">
        <v>1185732</v>
      </c>
      <c r="D1799" s="7">
        <v>44511</v>
      </c>
      <c r="E1799" s="6" t="s">
        <v>33</v>
      </c>
      <c r="F1799" s="6" t="s">
        <v>73</v>
      </c>
      <c r="G1799" s="6" t="s">
        <v>74</v>
      </c>
      <c r="H1799" s="6" t="s">
        <v>22</v>
      </c>
      <c r="I1799" s="8">
        <v>0.44999999999999984</v>
      </c>
      <c r="J1799" s="9">
        <v>4500</v>
      </c>
      <c r="K1799" s="10">
        <f t="shared" si="14"/>
        <v>2024.9999999999993</v>
      </c>
      <c r="L1799" s="10">
        <f t="shared" si="15"/>
        <v>1012.4999999999997</v>
      </c>
      <c r="M1799" s="11">
        <v>0.5</v>
      </c>
      <c r="O1799" s="16"/>
      <c r="P1799" s="14"/>
      <c r="Q1799" s="12"/>
      <c r="R1799" s="13"/>
    </row>
    <row r="1800" spans="1:18" ht="15.75" customHeight="1">
      <c r="A1800" s="1"/>
      <c r="B1800" s="6" t="s">
        <v>14</v>
      </c>
      <c r="C1800" s="6">
        <v>1185732</v>
      </c>
      <c r="D1800" s="7">
        <v>44540</v>
      </c>
      <c r="E1800" s="6" t="s">
        <v>33</v>
      </c>
      <c r="F1800" s="6" t="s">
        <v>73</v>
      </c>
      <c r="G1800" s="6" t="s">
        <v>74</v>
      </c>
      <c r="H1800" s="6" t="s">
        <v>17</v>
      </c>
      <c r="I1800" s="8">
        <v>0.39999999999999997</v>
      </c>
      <c r="J1800" s="9">
        <v>7000</v>
      </c>
      <c r="K1800" s="10">
        <f t="shared" si="14"/>
        <v>2799.9999999999995</v>
      </c>
      <c r="L1800" s="10">
        <f t="shared" si="15"/>
        <v>1119.9999999999998</v>
      </c>
      <c r="M1800" s="11">
        <v>0.4</v>
      </c>
      <c r="O1800" s="16"/>
      <c r="P1800" s="14"/>
      <c r="Q1800" s="12"/>
      <c r="R1800" s="13"/>
    </row>
    <row r="1801" spans="1:18" ht="15.75" customHeight="1">
      <c r="A1801" s="1"/>
      <c r="B1801" s="6" t="s">
        <v>14</v>
      </c>
      <c r="C1801" s="6">
        <v>1185732</v>
      </c>
      <c r="D1801" s="7">
        <v>44540</v>
      </c>
      <c r="E1801" s="6" t="s">
        <v>33</v>
      </c>
      <c r="F1801" s="6" t="s">
        <v>73</v>
      </c>
      <c r="G1801" s="6" t="s">
        <v>74</v>
      </c>
      <c r="H1801" s="6" t="s">
        <v>18</v>
      </c>
      <c r="I1801" s="8">
        <v>0.30000000000000004</v>
      </c>
      <c r="J1801" s="9">
        <v>5000</v>
      </c>
      <c r="K1801" s="10">
        <f t="shared" si="14"/>
        <v>1500.0000000000002</v>
      </c>
      <c r="L1801" s="10">
        <f t="shared" si="15"/>
        <v>525</v>
      </c>
      <c r="M1801" s="11">
        <v>0.35</v>
      </c>
      <c r="O1801" s="16"/>
      <c r="P1801" s="14"/>
      <c r="Q1801" s="12"/>
      <c r="R1801" s="13"/>
    </row>
    <row r="1802" spans="1:18" ht="15.75" customHeight="1">
      <c r="A1802" s="1"/>
      <c r="B1802" s="6" t="s">
        <v>14</v>
      </c>
      <c r="C1802" s="6">
        <v>1185732</v>
      </c>
      <c r="D1802" s="7">
        <v>44540</v>
      </c>
      <c r="E1802" s="6" t="s">
        <v>33</v>
      </c>
      <c r="F1802" s="6" t="s">
        <v>73</v>
      </c>
      <c r="G1802" s="6" t="s">
        <v>74</v>
      </c>
      <c r="H1802" s="6" t="s">
        <v>19</v>
      </c>
      <c r="I1802" s="8">
        <v>0.30000000000000004</v>
      </c>
      <c r="J1802" s="9">
        <v>4500</v>
      </c>
      <c r="K1802" s="10">
        <f t="shared" si="14"/>
        <v>1350.0000000000002</v>
      </c>
      <c r="L1802" s="10">
        <f t="shared" si="15"/>
        <v>472.50000000000006</v>
      </c>
      <c r="M1802" s="11">
        <v>0.35</v>
      </c>
      <c r="O1802" s="16"/>
      <c r="P1802" s="14"/>
      <c r="Q1802" s="12"/>
      <c r="R1802" s="13"/>
    </row>
    <row r="1803" spans="1:18" ht="15.75" customHeight="1">
      <c r="A1803" s="1"/>
      <c r="B1803" s="6" t="s">
        <v>14</v>
      </c>
      <c r="C1803" s="6">
        <v>1185732</v>
      </c>
      <c r="D1803" s="7">
        <v>44540</v>
      </c>
      <c r="E1803" s="6" t="s">
        <v>33</v>
      </c>
      <c r="F1803" s="6" t="s">
        <v>73</v>
      </c>
      <c r="G1803" s="6" t="s">
        <v>74</v>
      </c>
      <c r="H1803" s="6" t="s">
        <v>20</v>
      </c>
      <c r="I1803" s="8">
        <v>0.30000000000000004</v>
      </c>
      <c r="J1803" s="9">
        <v>4000</v>
      </c>
      <c r="K1803" s="10">
        <f t="shared" si="14"/>
        <v>1200.0000000000002</v>
      </c>
      <c r="L1803" s="10">
        <f t="shared" si="15"/>
        <v>480.00000000000011</v>
      </c>
      <c r="M1803" s="11">
        <v>0.4</v>
      </c>
      <c r="O1803" s="16"/>
      <c r="P1803" s="14"/>
      <c r="Q1803" s="12"/>
      <c r="R1803" s="13"/>
    </row>
    <row r="1804" spans="1:18" ht="15.75" customHeight="1">
      <c r="A1804" s="1"/>
      <c r="B1804" s="6" t="s">
        <v>14</v>
      </c>
      <c r="C1804" s="6">
        <v>1185732</v>
      </c>
      <c r="D1804" s="7">
        <v>44540</v>
      </c>
      <c r="E1804" s="6" t="s">
        <v>33</v>
      </c>
      <c r="F1804" s="6" t="s">
        <v>73</v>
      </c>
      <c r="G1804" s="6" t="s">
        <v>74</v>
      </c>
      <c r="H1804" s="6" t="s">
        <v>21</v>
      </c>
      <c r="I1804" s="8">
        <v>0.39999999999999997</v>
      </c>
      <c r="J1804" s="9">
        <v>4000</v>
      </c>
      <c r="K1804" s="10">
        <f t="shared" si="14"/>
        <v>1599.9999999999998</v>
      </c>
      <c r="L1804" s="10">
        <f t="shared" si="15"/>
        <v>559.99999999999989</v>
      </c>
      <c r="M1804" s="11">
        <v>0.35</v>
      </c>
      <c r="O1804" s="16"/>
      <c r="P1804" s="14"/>
      <c r="Q1804" s="12"/>
      <c r="R1804" s="13"/>
    </row>
    <row r="1805" spans="1:18" ht="15.75" customHeight="1">
      <c r="A1805" s="1"/>
      <c r="B1805" s="6" t="s">
        <v>14</v>
      </c>
      <c r="C1805" s="6">
        <v>1185732</v>
      </c>
      <c r="D1805" s="7">
        <v>44540</v>
      </c>
      <c r="E1805" s="6" t="s">
        <v>33</v>
      </c>
      <c r="F1805" s="6" t="s">
        <v>73</v>
      </c>
      <c r="G1805" s="6" t="s">
        <v>74</v>
      </c>
      <c r="H1805" s="6" t="s">
        <v>22</v>
      </c>
      <c r="I1805" s="8">
        <v>0.44999999999999984</v>
      </c>
      <c r="J1805" s="9">
        <v>5000</v>
      </c>
      <c r="K1805" s="10">
        <f t="shared" si="14"/>
        <v>2249.9999999999991</v>
      </c>
      <c r="L1805" s="10">
        <f t="shared" si="15"/>
        <v>1124.9999999999995</v>
      </c>
      <c r="M1805" s="11">
        <v>0.5</v>
      </c>
      <c r="O1805" s="16"/>
      <c r="P1805" s="14"/>
      <c r="Q1805" s="12"/>
      <c r="R1805" s="13"/>
    </row>
    <row r="1806" spans="1:18" ht="15.75" customHeight="1">
      <c r="A1806" s="1" t="s">
        <v>39</v>
      </c>
      <c r="B1806" s="6" t="s">
        <v>27</v>
      </c>
      <c r="C1806" s="6">
        <v>1128299</v>
      </c>
      <c r="D1806" s="7">
        <v>44220</v>
      </c>
      <c r="E1806" s="6" t="s">
        <v>28</v>
      </c>
      <c r="F1806" s="6" t="s">
        <v>75</v>
      </c>
      <c r="G1806" s="6" t="s">
        <v>76</v>
      </c>
      <c r="H1806" s="6" t="s">
        <v>17</v>
      </c>
      <c r="I1806" s="8">
        <v>0.30000000000000004</v>
      </c>
      <c r="J1806" s="9">
        <v>3500</v>
      </c>
      <c r="K1806" s="10">
        <f t="shared" si="14"/>
        <v>1050.0000000000002</v>
      </c>
      <c r="L1806" s="10">
        <f t="shared" si="15"/>
        <v>367.50000000000006</v>
      </c>
      <c r="M1806" s="11">
        <v>0.35</v>
      </c>
      <c r="O1806" s="16"/>
      <c r="P1806" s="14"/>
      <c r="Q1806" s="12"/>
      <c r="R1806" s="13"/>
    </row>
    <row r="1807" spans="1:18" ht="15.75" customHeight="1">
      <c r="A1807" s="1"/>
      <c r="B1807" s="6" t="s">
        <v>27</v>
      </c>
      <c r="C1807" s="6">
        <v>1128299</v>
      </c>
      <c r="D1807" s="7">
        <v>44220</v>
      </c>
      <c r="E1807" s="6" t="s">
        <v>28</v>
      </c>
      <c r="F1807" s="6" t="s">
        <v>75</v>
      </c>
      <c r="G1807" s="6" t="s">
        <v>76</v>
      </c>
      <c r="H1807" s="6" t="s">
        <v>18</v>
      </c>
      <c r="I1807" s="8">
        <v>0.4</v>
      </c>
      <c r="J1807" s="9">
        <v>3500</v>
      </c>
      <c r="K1807" s="10">
        <f t="shared" si="14"/>
        <v>1400</v>
      </c>
      <c r="L1807" s="10">
        <f t="shared" si="15"/>
        <v>489.99999999999994</v>
      </c>
      <c r="M1807" s="11">
        <v>0.35</v>
      </c>
      <c r="O1807" s="16"/>
      <c r="P1807" s="14"/>
      <c r="Q1807" s="12"/>
      <c r="R1807" s="13"/>
    </row>
    <row r="1808" spans="1:18" ht="15.75" customHeight="1">
      <c r="A1808" s="1"/>
      <c r="B1808" s="6" t="s">
        <v>27</v>
      </c>
      <c r="C1808" s="6">
        <v>1128299</v>
      </c>
      <c r="D1808" s="7">
        <v>44220</v>
      </c>
      <c r="E1808" s="6" t="s">
        <v>28</v>
      </c>
      <c r="F1808" s="6" t="s">
        <v>75</v>
      </c>
      <c r="G1808" s="6" t="s">
        <v>76</v>
      </c>
      <c r="H1808" s="6" t="s">
        <v>19</v>
      </c>
      <c r="I1808" s="8">
        <v>0.4</v>
      </c>
      <c r="J1808" s="9">
        <v>3500</v>
      </c>
      <c r="K1808" s="10">
        <f t="shared" si="14"/>
        <v>1400</v>
      </c>
      <c r="L1808" s="10">
        <f t="shared" si="15"/>
        <v>489.99999999999994</v>
      </c>
      <c r="M1808" s="11">
        <v>0.35</v>
      </c>
      <c r="O1808" s="16"/>
      <c r="P1808" s="14"/>
      <c r="Q1808" s="12"/>
      <c r="R1808" s="13"/>
    </row>
    <row r="1809" spans="1:18" ht="15.75" customHeight="1">
      <c r="A1809" s="1"/>
      <c r="B1809" s="6" t="s">
        <v>27</v>
      </c>
      <c r="C1809" s="6">
        <v>1128299</v>
      </c>
      <c r="D1809" s="7">
        <v>44220</v>
      </c>
      <c r="E1809" s="6" t="s">
        <v>28</v>
      </c>
      <c r="F1809" s="6" t="s">
        <v>75</v>
      </c>
      <c r="G1809" s="6" t="s">
        <v>76</v>
      </c>
      <c r="H1809" s="6" t="s">
        <v>20</v>
      </c>
      <c r="I1809" s="8">
        <v>0.4</v>
      </c>
      <c r="J1809" s="9">
        <v>2000</v>
      </c>
      <c r="K1809" s="10">
        <f t="shared" si="14"/>
        <v>800</v>
      </c>
      <c r="L1809" s="10">
        <f t="shared" si="15"/>
        <v>280</v>
      </c>
      <c r="M1809" s="11">
        <v>0.35</v>
      </c>
      <c r="O1809" s="16"/>
      <c r="P1809" s="14"/>
      <c r="Q1809" s="12"/>
      <c r="R1809" s="13"/>
    </row>
    <row r="1810" spans="1:18" ht="15.75" customHeight="1">
      <c r="A1810" s="1"/>
      <c r="B1810" s="6" t="s">
        <v>27</v>
      </c>
      <c r="C1810" s="6">
        <v>1128299</v>
      </c>
      <c r="D1810" s="7">
        <v>44220</v>
      </c>
      <c r="E1810" s="6" t="s">
        <v>28</v>
      </c>
      <c r="F1810" s="6" t="s">
        <v>75</v>
      </c>
      <c r="G1810" s="6" t="s">
        <v>76</v>
      </c>
      <c r="H1810" s="6" t="s">
        <v>21</v>
      </c>
      <c r="I1810" s="8">
        <v>0.45000000000000007</v>
      </c>
      <c r="J1810" s="9">
        <v>1500</v>
      </c>
      <c r="K1810" s="10">
        <f t="shared" si="14"/>
        <v>675.00000000000011</v>
      </c>
      <c r="L1810" s="10">
        <f t="shared" si="15"/>
        <v>270.00000000000006</v>
      </c>
      <c r="M1810" s="11">
        <v>0.4</v>
      </c>
      <c r="O1810" s="16"/>
      <c r="P1810" s="14"/>
      <c r="Q1810" s="12"/>
      <c r="R1810" s="13"/>
    </row>
    <row r="1811" spans="1:18" ht="15.75" customHeight="1">
      <c r="A1811" s="1"/>
      <c r="B1811" s="6" t="s">
        <v>27</v>
      </c>
      <c r="C1811" s="6">
        <v>1128299</v>
      </c>
      <c r="D1811" s="7">
        <v>44220</v>
      </c>
      <c r="E1811" s="6" t="s">
        <v>28</v>
      </c>
      <c r="F1811" s="6" t="s">
        <v>75</v>
      </c>
      <c r="G1811" s="6" t="s">
        <v>76</v>
      </c>
      <c r="H1811" s="6" t="s">
        <v>22</v>
      </c>
      <c r="I1811" s="8">
        <v>0.4</v>
      </c>
      <c r="J1811" s="9">
        <v>4000</v>
      </c>
      <c r="K1811" s="10">
        <f t="shared" si="14"/>
        <v>1600</v>
      </c>
      <c r="L1811" s="10">
        <f t="shared" si="15"/>
        <v>480</v>
      </c>
      <c r="M1811" s="11">
        <v>0.3</v>
      </c>
      <c r="O1811" s="16"/>
      <c r="P1811" s="14"/>
      <c r="Q1811" s="12"/>
      <c r="R1811" s="13"/>
    </row>
    <row r="1812" spans="1:18" ht="15.75" customHeight="1">
      <c r="A1812" s="1"/>
      <c r="B1812" s="6" t="s">
        <v>27</v>
      </c>
      <c r="C1812" s="6">
        <v>1128299</v>
      </c>
      <c r="D1812" s="7">
        <v>44251</v>
      </c>
      <c r="E1812" s="6" t="s">
        <v>28</v>
      </c>
      <c r="F1812" s="6" t="s">
        <v>75</v>
      </c>
      <c r="G1812" s="6" t="s">
        <v>76</v>
      </c>
      <c r="H1812" s="6" t="s">
        <v>17</v>
      </c>
      <c r="I1812" s="8">
        <v>0.30000000000000004</v>
      </c>
      <c r="J1812" s="9">
        <v>4500</v>
      </c>
      <c r="K1812" s="10">
        <f t="shared" si="14"/>
        <v>1350.0000000000002</v>
      </c>
      <c r="L1812" s="10">
        <f t="shared" si="15"/>
        <v>472.50000000000006</v>
      </c>
      <c r="M1812" s="11">
        <v>0.35</v>
      </c>
      <c r="O1812" s="16"/>
      <c r="P1812" s="14"/>
      <c r="Q1812" s="12"/>
      <c r="R1812" s="13"/>
    </row>
    <row r="1813" spans="1:18" ht="15.75" customHeight="1">
      <c r="A1813" s="1"/>
      <c r="B1813" s="6" t="s">
        <v>27</v>
      </c>
      <c r="C1813" s="6">
        <v>1128299</v>
      </c>
      <c r="D1813" s="7">
        <v>44251</v>
      </c>
      <c r="E1813" s="6" t="s">
        <v>28</v>
      </c>
      <c r="F1813" s="6" t="s">
        <v>75</v>
      </c>
      <c r="G1813" s="6" t="s">
        <v>76</v>
      </c>
      <c r="H1813" s="6" t="s">
        <v>18</v>
      </c>
      <c r="I1813" s="8">
        <v>0.4</v>
      </c>
      <c r="J1813" s="9">
        <v>3500</v>
      </c>
      <c r="K1813" s="10">
        <f t="shared" si="14"/>
        <v>1400</v>
      </c>
      <c r="L1813" s="10">
        <f t="shared" si="15"/>
        <v>489.99999999999994</v>
      </c>
      <c r="M1813" s="11">
        <v>0.35</v>
      </c>
      <c r="O1813" s="16"/>
      <c r="P1813" s="14"/>
      <c r="Q1813" s="12"/>
      <c r="R1813" s="13"/>
    </row>
    <row r="1814" spans="1:18" ht="15.75" customHeight="1">
      <c r="A1814" s="1"/>
      <c r="B1814" s="6" t="s">
        <v>27</v>
      </c>
      <c r="C1814" s="6">
        <v>1128299</v>
      </c>
      <c r="D1814" s="7">
        <v>44251</v>
      </c>
      <c r="E1814" s="6" t="s">
        <v>28</v>
      </c>
      <c r="F1814" s="6" t="s">
        <v>75</v>
      </c>
      <c r="G1814" s="6" t="s">
        <v>76</v>
      </c>
      <c r="H1814" s="6" t="s">
        <v>19</v>
      </c>
      <c r="I1814" s="8">
        <v>0.4</v>
      </c>
      <c r="J1814" s="9">
        <v>3500</v>
      </c>
      <c r="K1814" s="10">
        <f t="shared" si="14"/>
        <v>1400</v>
      </c>
      <c r="L1814" s="10">
        <f t="shared" si="15"/>
        <v>489.99999999999994</v>
      </c>
      <c r="M1814" s="11">
        <v>0.35</v>
      </c>
      <c r="O1814" s="16"/>
      <c r="P1814" s="14"/>
      <c r="Q1814" s="12"/>
      <c r="R1814" s="13"/>
    </row>
    <row r="1815" spans="1:18" ht="15.75" customHeight="1">
      <c r="A1815" s="1"/>
      <c r="B1815" s="6" t="s">
        <v>27</v>
      </c>
      <c r="C1815" s="6">
        <v>1128299</v>
      </c>
      <c r="D1815" s="7">
        <v>44251</v>
      </c>
      <c r="E1815" s="6" t="s">
        <v>28</v>
      </c>
      <c r="F1815" s="6" t="s">
        <v>75</v>
      </c>
      <c r="G1815" s="6" t="s">
        <v>76</v>
      </c>
      <c r="H1815" s="6" t="s">
        <v>20</v>
      </c>
      <c r="I1815" s="8">
        <v>0.4</v>
      </c>
      <c r="J1815" s="9">
        <v>2000</v>
      </c>
      <c r="K1815" s="10">
        <f t="shared" si="14"/>
        <v>800</v>
      </c>
      <c r="L1815" s="10">
        <f t="shared" si="15"/>
        <v>280</v>
      </c>
      <c r="M1815" s="11">
        <v>0.35</v>
      </c>
      <c r="O1815" s="16"/>
      <c r="P1815" s="14"/>
      <c r="Q1815" s="12"/>
      <c r="R1815" s="13"/>
    </row>
    <row r="1816" spans="1:18" ht="15.75" customHeight="1">
      <c r="A1816" s="1"/>
      <c r="B1816" s="6" t="s">
        <v>27</v>
      </c>
      <c r="C1816" s="6">
        <v>1128299</v>
      </c>
      <c r="D1816" s="7">
        <v>44251</v>
      </c>
      <c r="E1816" s="6" t="s">
        <v>28</v>
      </c>
      <c r="F1816" s="6" t="s">
        <v>75</v>
      </c>
      <c r="G1816" s="6" t="s">
        <v>76</v>
      </c>
      <c r="H1816" s="6" t="s">
        <v>21</v>
      </c>
      <c r="I1816" s="8">
        <v>0.45000000000000007</v>
      </c>
      <c r="J1816" s="9">
        <v>1250</v>
      </c>
      <c r="K1816" s="10">
        <f t="shared" si="14"/>
        <v>562.50000000000011</v>
      </c>
      <c r="L1816" s="10">
        <f t="shared" si="15"/>
        <v>225.00000000000006</v>
      </c>
      <c r="M1816" s="11">
        <v>0.4</v>
      </c>
      <c r="O1816" s="16"/>
      <c r="P1816" s="14"/>
      <c r="Q1816" s="12"/>
      <c r="R1816" s="13"/>
    </row>
    <row r="1817" spans="1:18" ht="15.75" customHeight="1">
      <c r="A1817" s="1"/>
      <c r="B1817" s="6" t="s">
        <v>27</v>
      </c>
      <c r="C1817" s="6">
        <v>1128299</v>
      </c>
      <c r="D1817" s="7">
        <v>44251</v>
      </c>
      <c r="E1817" s="6" t="s">
        <v>28</v>
      </c>
      <c r="F1817" s="6" t="s">
        <v>75</v>
      </c>
      <c r="G1817" s="6" t="s">
        <v>76</v>
      </c>
      <c r="H1817" s="6" t="s">
        <v>22</v>
      </c>
      <c r="I1817" s="8">
        <v>0.4</v>
      </c>
      <c r="J1817" s="9">
        <v>3250</v>
      </c>
      <c r="K1817" s="10">
        <f t="shared" si="14"/>
        <v>1300</v>
      </c>
      <c r="L1817" s="10">
        <f t="shared" si="15"/>
        <v>390</v>
      </c>
      <c r="M1817" s="11">
        <v>0.3</v>
      </c>
      <c r="O1817" s="16"/>
      <c r="P1817" s="14"/>
      <c r="Q1817" s="12"/>
      <c r="R1817" s="13"/>
    </row>
    <row r="1818" spans="1:18" ht="15.75" customHeight="1">
      <c r="A1818" s="1"/>
      <c r="B1818" s="6" t="s">
        <v>27</v>
      </c>
      <c r="C1818" s="6">
        <v>1128299</v>
      </c>
      <c r="D1818" s="7">
        <v>44278</v>
      </c>
      <c r="E1818" s="6" t="s">
        <v>28</v>
      </c>
      <c r="F1818" s="6" t="s">
        <v>75</v>
      </c>
      <c r="G1818" s="6" t="s">
        <v>76</v>
      </c>
      <c r="H1818" s="6" t="s">
        <v>17</v>
      </c>
      <c r="I1818" s="8">
        <v>0.4</v>
      </c>
      <c r="J1818" s="9">
        <v>4750</v>
      </c>
      <c r="K1818" s="10">
        <f t="shared" si="14"/>
        <v>1900</v>
      </c>
      <c r="L1818" s="10">
        <f t="shared" si="15"/>
        <v>665</v>
      </c>
      <c r="M1818" s="11">
        <v>0.35</v>
      </c>
      <c r="O1818" s="16"/>
      <c r="P1818" s="14"/>
      <c r="Q1818" s="12"/>
      <c r="R1818" s="13"/>
    </row>
    <row r="1819" spans="1:18" ht="15.75" customHeight="1">
      <c r="A1819" s="1"/>
      <c r="B1819" s="6" t="s">
        <v>27</v>
      </c>
      <c r="C1819" s="6">
        <v>1128299</v>
      </c>
      <c r="D1819" s="7">
        <v>44278</v>
      </c>
      <c r="E1819" s="6" t="s">
        <v>28</v>
      </c>
      <c r="F1819" s="6" t="s">
        <v>75</v>
      </c>
      <c r="G1819" s="6" t="s">
        <v>76</v>
      </c>
      <c r="H1819" s="6" t="s">
        <v>18</v>
      </c>
      <c r="I1819" s="8">
        <v>0.5</v>
      </c>
      <c r="J1819" s="9">
        <v>3250</v>
      </c>
      <c r="K1819" s="10">
        <f t="shared" si="14"/>
        <v>1625</v>
      </c>
      <c r="L1819" s="10">
        <f t="shared" si="15"/>
        <v>568.75</v>
      </c>
      <c r="M1819" s="11">
        <v>0.35</v>
      </c>
      <c r="O1819" s="16"/>
      <c r="P1819" s="14"/>
      <c r="Q1819" s="12"/>
      <c r="R1819" s="13"/>
    </row>
    <row r="1820" spans="1:18" ht="15.75" customHeight="1">
      <c r="A1820" s="1"/>
      <c r="B1820" s="6" t="s">
        <v>27</v>
      </c>
      <c r="C1820" s="6">
        <v>1128299</v>
      </c>
      <c r="D1820" s="7">
        <v>44278</v>
      </c>
      <c r="E1820" s="6" t="s">
        <v>28</v>
      </c>
      <c r="F1820" s="6" t="s">
        <v>75</v>
      </c>
      <c r="G1820" s="6" t="s">
        <v>76</v>
      </c>
      <c r="H1820" s="6" t="s">
        <v>19</v>
      </c>
      <c r="I1820" s="8">
        <v>0.54999999999999993</v>
      </c>
      <c r="J1820" s="9">
        <v>3500</v>
      </c>
      <c r="K1820" s="10">
        <f t="shared" si="14"/>
        <v>1924.9999999999998</v>
      </c>
      <c r="L1820" s="10">
        <f t="shared" si="15"/>
        <v>673.74999999999989</v>
      </c>
      <c r="M1820" s="11">
        <v>0.35</v>
      </c>
      <c r="O1820" s="16"/>
      <c r="P1820" s="14"/>
      <c r="Q1820" s="12"/>
      <c r="R1820" s="13"/>
    </row>
    <row r="1821" spans="1:18" ht="15.75" customHeight="1">
      <c r="A1821" s="1"/>
      <c r="B1821" s="6" t="s">
        <v>27</v>
      </c>
      <c r="C1821" s="6">
        <v>1128299</v>
      </c>
      <c r="D1821" s="7">
        <v>44278</v>
      </c>
      <c r="E1821" s="6" t="s">
        <v>28</v>
      </c>
      <c r="F1821" s="6" t="s">
        <v>75</v>
      </c>
      <c r="G1821" s="6" t="s">
        <v>76</v>
      </c>
      <c r="H1821" s="6" t="s">
        <v>20</v>
      </c>
      <c r="I1821" s="8">
        <v>0.5</v>
      </c>
      <c r="J1821" s="9">
        <v>2500</v>
      </c>
      <c r="K1821" s="10">
        <f t="shared" si="14"/>
        <v>1250</v>
      </c>
      <c r="L1821" s="10">
        <f t="shared" si="15"/>
        <v>437.5</v>
      </c>
      <c r="M1821" s="11">
        <v>0.35</v>
      </c>
      <c r="O1821" s="16"/>
      <c r="P1821" s="14"/>
      <c r="Q1821" s="12"/>
      <c r="R1821" s="13"/>
    </row>
    <row r="1822" spans="1:18" ht="15.75" customHeight="1">
      <c r="A1822" s="1"/>
      <c r="B1822" s="6" t="s">
        <v>27</v>
      </c>
      <c r="C1822" s="6">
        <v>1128299</v>
      </c>
      <c r="D1822" s="7">
        <v>44278</v>
      </c>
      <c r="E1822" s="6" t="s">
        <v>28</v>
      </c>
      <c r="F1822" s="6" t="s">
        <v>75</v>
      </c>
      <c r="G1822" s="6" t="s">
        <v>76</v>
      </c>
      <c r="H1822" s="6" t="s">
        <v>21</v>
      </c>
      <c r="I1822" s="8">
        <v>0.55000000000000004</v>
      </c>
      <c r="J1822" s="9">
        <v>1000</v>
      </c>
      <c r="K1822" s="10">
        <f t="shared" si="14"/>
        <v>550</v>
      </c>
      <c r="L1822" s="10">
        <f t="shared" si="15"/>
        <v>220</v>
      </c>
      <c r="M1822" s="11">
        <v>0.4</v>
      </c>
      <c r="O1822" s="16"/>
      <c r="P1822" s="14"/>
      <c r="Q1822" s="12"/>
      <c r="R1822" s="13"/>
    </row>
    <row r="1823" spans="1:18" ht="15.75" customHeight="1">
      <c r="A1823" s="1"/>
      <c r="B1823" s="6" t="s">
        <v>27</v>
      </c>
      <c r="C1823" s="6">
        <v>1128299</v>
      </c>
      <c r="D1823" s="7">
        <v>44278</v>
      </c>
      <c r="E1823" s="6" t="s">
        <v>28</v>
      </c>
      <c r="F1823" s="6" t="s">
        <v>75</v>
      </c>
      <c r="G1823" s="6" t="s">
        <v>76</v>
      </c>
      <c r="H1823" s="6" t="s">
        <v>22</v>
      </c>
      <c r="I1823" s="8">
        <v>0.5</v>
      </c>
      <c r="J1823" s="9">
        <v>3000</v>
      </c>
      <c r="K1823" s="10">
        <f t="shared" si="14"/>
        <v>1500</v>
      </c>
      <c r="L1823" s="10">
        <f t="shared" si="15"/>
        <v>450</v>
      </c>
      <c r="M1823" s="11">
        <v>0.3</v>
      </c>
      <c r="O1823" s="16"/>
      <c r="P1823" s="14"/>
      <c r="Q1823" s="12"/>
      <c r="R1823" s="13"/>
    </row>
    <row r="1824" spans="1:18" ht="15.75" customHeight="1">
      <c r="A1824" s="1"/>
      <c r="B1824" s="6" t="s">
        <v>27</v>
      </c>
      <c r="C1824" s="6">
        <v>1128299</v>
      </c>
      <c r="D1824" s="7">
        <v>44310</v>
      </c>
      <c r="E1824" s="6" t="s">
        <v>28</v>
      </c>
      <c r="F1824" s="6" t="s">
        <v>75</v>
      </c>
      <c r="G1824" s="6" t="s">
        <v>76</v>
      </c>
      <c r="H1824" s="6" t="s">
        <v>17</v>
      </c>
      <c r="I1824" s="8">
        <v>0.55000000000000004</v>
      </c>
      <c r="J1824" s="9">
        <v>4750</v>
      </c>
      <c r="K1824" s="10">
        <f t="shared" si="14"/>
        <v>2612.5</v>
      </c>
      <c r="L1824" s="10">
        <f t="shared" si="15"/>
        <v>914.37499999999989</v>
      </c>
      <c r="M1824" s="11">
        <v>0.35</v>
      </c>
      <c r="O1824" s="16"/>
      <c r="P1824" s="14"/>
      <c r="Q1824" s="12"/>
      <c r="R1824" s="13"/>
    </row>
    <row r="1825" spans="1:18" ht="15.75" customHeight="1">
      <c r="A1825" s="1"/>
      <c r="B1825" s="6" t="s">
        <v>27</v>
      </c>
      <c r="C1825" s="6">
        <v>1128299</v>
      </c>
      <c r="D1825" s="7">
        <v>44310</v>
      </c>
      <c r="E1825" s="6" t="s">
        <v>28</v>
      </c>
      <c r="F1825" s="6" t="s">
        <v>75</v>
      </c>
      <c r="G1825" s="6" t="s">
        <v>76</v>
      </c>
      <c r="H1825" s="6" t="s">
        <v>18</v>
      </c>
      <c r="I1825" s="8">
        <v>0.60000000000000009</v>
      </c>
      <c r="J1825" s="9">
        <v>2750</v>
      </c>
      <c r="K1825" s="10">
        <f t="shared" si="14"/>
        <v>1650.0000000000002</v>
      </c>
      <c r="L1825" s="10">
        <f t="shared" si="15"/>
        <v>577.5</v>
      </c>
      <c r="M1825" s="11">
        <v>0.35</v>
      </c>
      <c r="O1825" s="16"/>
      <c r="P1825" s="14"/>
      <c r="Q1825" s="12"/>
      <c r="R1825" s="13"/>
    </row>
    <row r="1826" spans="1:18" ht="15.75" customHeight="1">
      <c r="A1826" s="1"/>
      <c r="B1826" s="6" t="s">
        <v>27</v>
      </c>
      <c r="C1826" s="6">
        <v>1128299</v>
      </c>
      <c r="D1826" s="7">
        <v>44310</v>
      </c>
      <c r="E1826" s="6" t="s">
        <v>28</v>
      </c>
      <c r="F1826" s="6" t="s">
        <v>75</v>
      </c>
      <c r="G1826" s="6" t="s">
        <v>76</v>
      </c>
      <c r="H1826" s="6" t="s">
        <v>19</v>
      </c>
      <c r="I1826" s="8">
        <v>0.60000000000000009</v>
      </c>
      <c r="J1826" s="9">
        <v>3250</v>
      </c>
      <c r="K1826" s="10">
        <f t="shared" si="14"/>
        <v>1950.0000000000002</v>
      </c>
      <c r="L1826" s="10">
        <f t="shared" si="15"/>
        <v>682.5</v>
      </c>
      <c r="M1826" s="11">
        <v>0.35</v>
      </c>
      <c r="O1826" s="16"/>
      <c r="P1826" s="14"/>
      <c r="Q1826" s="12"/>
      <c r="R1826" s="13"/>
    </row>
    <row r="1827" spans="1:18" ht="15.75" customHeight="1">
      <c r="A1827" s="1"/>
      <c r="B1827" s="6" t="s">
        <v>27</v>
      </c>
      <c r="C1827" s="6">
        <v>1128299</v>
      </c>
      <c r="D1827" s="7">
        <v>44310</v>
      </c>
      <c r="E1827" s="6" t="s">
        <v>28</v>
      </c>
      <c r="F1827" s="6" t="s">
        <v>75</v>
      </c>
      <c r="G1827" s="6" t="s">
        <v>76</v>
      </c>
      <c r="H1827" s="6" t="s">
        <v>20</v>
      </c>
      <c r="I1827" s="8">
        <v>0.45000000000000007</v>
      </c>
      <c r="J1827" s="9">
        <v>2250</v>
      </c>
      <c r="K1827" s="10">
        <f t="shared" si="14"/>
        <v>1012.5000000000001</v>
      </c>
      <c r="L1827" s="10">
        <f t="shared" si="15"/>
        <v>354.375</v>
      </c>
      <c r="M1827" s="11">
        <v>0.35</v>
      </c>
      <c r="O1827" s="16"/>
      <c r="P1827" s="14"/>
      <c r="Q1827" s="12"/>
      <c r="R1827" s="13"/>
    </row>
    <row r="1828" spans="1:18" ht="15.75" customHeight="1">
      <c r="A1828" s="1"/>
      <c r="B1828" s="6" t="s">
        <v>27</v>
      </c>
      <c r="C1828" s="6">
        <v>1128299</v>
      </c>
      <c r="D1828" s="7">
        <v>44310</v>
      </c>
      <c r="E1828" s="6" t="s">
        <v>28</v>
      </c>
      <c r="F1828" s="6" t="s">
        <v>75</v>
      </c>
      <c r="G1828" s="6" t="s">
        <v>76</v>
      </c>
      <c r="H1828" s="6" t="s">
        <v>21</v>
      </c>
      <c r="I1828" s="8">
        <v>0.50000000000000011</v>
      </c>
      <c r="J1828" s="9">
        <v>1250</v>
      </c>
      <c r="K1828" s="10">
        <f t="shared" si="14"/>
        <v>625.00000000000011</v>
      </c>
      <c r="L1828" s="10">
        <f t="shared" si="15"/>
        <v>250.00000000000006</v>
      </c>
      <c r="M1828" s="11">
        <v>0.4</v>
      </c>
      <c r="O1828" s="16"/>
      <c r="P1828" s="14"/>
      <c r="Q1828" s="12"/>
      <c r="R1828" s="13"/>
    </row>
    <row r="1829" spans="1:18" ht="15.75" customHeight="1">
      <c r="A1829" s="1"/>
      <c r="B1829" s="6" t="s">
        <v>27</v>
      </c>
      <c r="C1829" s="6">
        <v>1128299</v>
      </c>
      <c r="D1829" s="7">
        <v>44310</v>
      </c>
      <c r="E1829" s="6" t="s">
        <v>28</v>
      </c>
      <c r="F1829" s="6" t="s">
        <v>75</v>
      </c>
      <c r="G1829" s="6" t="s">
        <v>76</v>
      </c>
      <c r="H1829" s="6" t="s">
        <v>22</v>
      </c>
      <c r="I1829" s="8">
        <v>0.65000000000000013</v>
      </c>
      <c r="J1829" s="9">
        <v>3000</v>
      </c>
      <c r="K1829" s="10">
        <f t="shared" si="14"/>
        <v>1950.0000000000005</v>
      </c>
      <c r="L1829" s="10">
        <f t="shared" si="15"/>
        <v>585.00000000000011</v>
      </c>
      <c r="M1829" s="11">
        <v>0.3</v>
      </c>
      <c r="O1829" s="16"/>
      <c r="P1829" s="14"/>
      <c r="Q1829" s="12"/>
      <c r="R1829" s="13"/>
    </row>
    <row r="1830" spans="1:18" ht="15.75" customHeight="1">
      <c r="A1830" s="1"/>
      <c r="B1830" s="6" t="s">
        <v>27</v>
      </c>
      <c r="C1830" s="6">
        <v>1128299</v>
      </c>
      <c r="D1830" s="7">
        <v>44341</v>
      </c>
      <c r="E1830" s="6" t="s">
        <v>28</v>
      </c>
      <c r="F1830" s="6" t="s">
        <v>75</v>
      </c>
      <c r="G1830" s="6" t="s">
        <v>76</v>
      </c>
      <c r="H1830" s="6" t="s">
        <v>17</v>
      </c>
      <c r="I1830" s="8">
        <v>0.5</v>
      </c>
      <c r="J1830" s="9">
        <v>5000</v>
      </c>
      <c r="K1830" s="10">
        <f t="shared" si="14"/>
        <v>2500</v>
      </c>
      <c r="L1830" s="10">
        <f t="shared" si="15"/>
        <v>875</v>
      </c>
      <c r="M1830" s="11">
        <v>0.35</v>
      </c>
      <c r="O1830" s="16"/>
      <c r="P1830" s="14"/>
      <c r="Q1830" s="12"/>
      <c r="R1830" s="13"/>
    </row>
    <row r="1831" spans="1:18" ht="15.75" customHeight="1">
      <c r="A1831" s="1"/>
      <c r="B1831" s="6" t="s">
        <v>27</v>
      </c>
      <c r="C1831" s="6">
        <v>1128299</v>
      </c>
      <c r="D1831" s="7">
        <v>44341</v>
      </c>
      <c r="E1831" s="6" t="s">
        <v>28</v>
      </c>
      <c r="F1831" s="6" t="s">
        <v>75</v>
      </c>
      <c r="G1831" s="6" t="s">
        <v>76</v>
      </c>
      <c r="H1831" s="6" t="s">
        <v>18</v>
      </c>
      <c r="I1831" s="8">
        <v>0.55000000000000004</v>
      </c>
      <c r="J1831" s="9">
        <v>3500</v>
      </c>
      <c r="K1831" s="10">
        <f t="shared" si="14"/>
        <v>1925.0000000000002</v>
      </c>
      <c r="L1831" s="10">
        <f t="shared" si="15"/>
        <v>673.75</v>
      </c>
      <c r="M1831" s="11">
        <v>0.35</v>
      </c>
      <c r="O1831" s="16"/>
      <c r="P1831" s="14"/>
      <c r="Q1831" s="12"/>
      <c r="R1831" s="13"/>
    </row>
    <row r="1832" spans="1:18" ht="15.75" customHeight="1">
      <c r="A1832" s="1"/>
      <c r="B1832" s="6" t="s">
        <v>27</v>
      </c>
      <c r="C1832" s="6">
        <v>1128299</v>
      </c>
      <c r="D1832" s="7">
        <v>44341</v>
      </c>
      <c r="E1832" s="6" t="s">
        <v>28</v>
      </c>
      <c r="F1832" s="6" t="s">
        <v>75</v>
      </c>
      <c r="G1832" s="6" t="s">
        <v>76</v>
      </c>
      <c r="H1832" s="6" t="s">
        <v>19</v>
      </c>
      <c r="I1832" s="8">
        <v>0.55000000000000004</v>
      </c>
      <c r="J1832" s="9">
        <v>3500</v>
      </c>
      <c r="K1832" s="10">
        <f t="shared" si="14"/>
        <v>1925.0000000000002</v>
      </c>
      <c r="L1832" s="10">
        <f t="shared" si="15"/>
        <v>673.75</v>
      </c>
      <c r="M1832" s="11">
        <v>0.35</v>
      </c>
      <c r="O1832" s="16"/>
      <c r="P1832" s="14"/>
      <c r="Q1832" s="12"/>
      <c r="R1832" s="13"/>
    </row>
    <row r="1833" spans="1:18" ht="15.75" customHeight="1">
      <c r="A1833" s="1"/>
      <c r="B1833" s="6" t="s">
        <v>27</v>
      </c>
      <c r="C1833" s="6">
        <v>1128299</v>
      </c>
      <c r="D1833" s="7">
        <v>44341</v>
      </c>
      <c r="E1833" s="6" t="s">
        <v>28</v>
      </c>
      <c r="F1833" s="6" t="s">
        <v>75</v>
      </c>
      <c r="G1833" s="6" t="s">
        <v>76</v>
      </c>
      <c r="H1833" s="6" t="s">
        <v>20</v>
      </c>
      <c r="I1833" s="8">
        <v>0.5</v>
      </c>
      <c r="J1833" s="9">
        <v>2750</v>
      </c>
      <c r="K1833" s="10">
        <f t="shared" si="14"/>
        <v>1375</v>
      </c>
      <c r="L1833" s="10">
        <f t="shared" si="15"/>
        <v>481.24999999999994</v>
      </c>
      <c r="M1833" s="11">
        <v>0.35</v>
      </c>
      <c r="O1833" s="16"/>
      <c r="P1833" s="14"/>
      <c r="Q1833" s="12"/>
      <c r="R1833" s="13"/>
    </row>
    <row r="1834" spans="1:18" ht="15.75" customHeight="1">
      <c r="A1834" s="1"/>
      <c r="B1834" s="6" t="s">
        <v>27</v>
      </c>
      <c r="C1834" s="6">
        <v>1128299</v>
      </c>
      <c r="D1834" s="7">
        <v>44341</v>
      </c>
      <c r="E1834" s="6" t="s">
        <v>28</v>
      </c>
      <c r="F1834" s="6" t="s">
        <v>75</v>
      </c>
      <c r="G1834" s="6" t="s">
        <v>76</v>
      </c>
      <c r="H1834" s="6" t="s">
        <v>21</v>
      </c>
      <c r="I1834" s="8">
        <v>0.44999999999999996</v>
      </c>
      <c r="J1834" s="9">
        <v>1750</v>
      </c>
      <c r="K1834" s="10">
        <f t="shared" si="14"/>
        <v>787.49999999999989</v>
      </c>
      <c r="L1834" s="10">
        <f t="shared" si="15"/>
        <v>315</v>
      </c>
      <c r="M1834" s="11">
        <v>0.4</v>
      </c>
      <c r="O1834" s="16"/>
      <c r="P1834" s="14"/>
      <c r="Q1834" s="12"/>
      <c r="R1834" s="13"/>
    </row>
    <row r="1835" spans="1:18" ht="15.75" customHeight="1">
      <c r="A1835" s="1"/>
      <c r="B1835" s="6" t="s">
        <v>27</v>
      </c>
      <c r="C1835" s="6">
        <v>1128299</v>
      </c>
      <c r="D1835" s="7">
        <v>44341</v>
      </c>
      <c r="E1835" s="6" t="s">
        <v>28</v>
      </c>
      <c r="F1835" s="6" t="s">
        <v>75</v>
      </c>
      <c r="G1835" s="6" t="s">
        <v>76</v>
      </c>
      <c r="H1835" s="6" t="s">
        <v>22</v>
      </c>
      <c r="I1835" s="8">
        <v>0.6</v>
      </c>
      <c r="J1835" s="9">
        <v>5250</v>
      </c>
      <c r="K1835" s="10">
        <f t="shared" si="14"/>
        <v>3150</v>
      </c>
      <c r="L1835" s="10">
        <f t="shared" si="15"/>
        <v>945</v>
      </c>
      <c r="M1835" s="11">
        <v>0.3</v>
      </c>
      <c r="O1835" s="16"/>
      <c r="P1835" s="14"/>
      <c r="Q1835" s="12"/>
      <c r="R1835" s="13"/>
    </row>
    <row r="1836" spans="1:18" ht="15.75" customHeight="1">
      <c r="A1836" s="1"/>
      <c r="B1836" s="6" t="s">
        <v>27</v>
      </c>
      <c r="C1836" s="6">
        <v>1128299</v>
      </c>
      <c r="D1836" s="7">
        <v>44371</v>
      </c>
      <c r="E1836" s="6" t="s">
        <v>28</v>
      </c>
      <c r="F1836" s="6" t="s">
        <v>75</v>
      </c>
      <c r="G1836" s="6" t="s">
        <v>76</v>
      </c>
      <c r="H1836" s="6" t="s">
        <v>17</v>
      </c>
      <c r="I1836" s="8">
        <v>0.54999999999999993</v>
      </c>
      <c r="J1836" s="9">
        <v>7750</v>
      </c>
      <c r="K1836" s="10">
        <f t="shared" si="14"/>
        <v>4262.4999999999991</v>
      </c>
      <c r="L1836" s="10">
        <f t="shared" si="15"/>
        <v>1491.8749999999995</v>
      </c>
      <c r="M1836" s="11">
        <v>0.35</v>
      </c>
      <c r="O1836" s="16"/>
      <c r="P1836" s="14"/>
      <c r="Q1836" s="12"/>
      <c r="R1836" s="13"/>
    </row>
    <row r="1837" spans="1:18" ht="15.75" customHeight="1">
      <c r="A1837" s="1"/>
      <c r="B1837" s="6" t="s">
        <v>27</v>
      </c>
      <c r="C1837" s="6">
        <v>1128299</v>
      </c>
      <c r="D1837" s="7">
        <v>44371</v>
      </c>
      <c r="E1837" s="6" t="s">
        <v>28</v>
      </c>
      <c r="F1837" s="6" t="s">
        <v>75</v>
      </c>
      <c r="G1837" s="6" t="s">
        <v>76</v>
      </c>
      <c r="H1837" s="6" t="s">
        <v>18</v>
      </c>
      <c r="I1837" s="8">
        <v>0.64999999999999991</v>
      </c>
      <c r="J1837" s="9">
        <v>6500</v>
      </c>
      <c r="K1837" s="10">
        <f t="shared" si="14"/>
        <v>4224.9999999999991</v>
      </c>
      <c r="L1837" s="10">
        <f t="shared" si="15"/>
        <v>1478.7499999999995</v>
      </c>
      <c r="M1837" s="11">
        <v>0.35</v>
      </c>
      <c r="O1837" s="16"/>
      <c r="P1837" s="14"/>
      <c r="Q1837" s="12"/>
      <c r="R1837" s="13"/>
    </row>
    <row r="1838" spans="1:18" ht="15.75" customHeight="1">
      <c r="A1838" s="1"/>
      <c r="B1838" s="6" t="s">
        <v>27</v>
      </c>
      <c r="C1838" s="6">
        <v>1128299</v>
      </c>
      <c r="D1838" s="7">
        <v>44371</v>
      </c>
      <c r="E1838" s="6" t="s">
        <v>28</v>
      </c>
      <c r="F1838" s="6" t="s">
        <v>75</v>
      </c>
      <c r="G1838" s="6" t="s">
        <v>76</v>
      </c>
      <c r="H1838" s="6" t="s">
        <v>19</v>
      </c>
      <c r="I1838" s="8">
        <v>0.79999999999999993</v>
      </c>
      <c r="J1838" s="9">
        <v>6500</v>
      </c>
      <c r="K1838" s="10">
        <f t="shared" si="14"/>
        <v>5200</v>
      </c>
      <c r="L1838" s="10">
        <f t="shared" si="15"/>
        <v>1819.9999999999998</v>
      </c>
      <c r="M1838" s="11">
        <v>0.35</v>
      </c>
      <c r="O1838" s="16"/>
      <c r="P1838" s="14"/>
      <c r="Q1838" s="12"/>
      <c r="R1838" s="13"/>
    </row>
    <row r="1839" spans="1:18" ht="15.75" customHeight="1">
      <c r="A1839" s="1"/>
      <c r="B1839" s="6" t="s">
        <v>27</v>
      </c>
      <c r="C1839" s="6">
        <v>1128299</v>
      </c>
      <c r="D1839" s="7">
        <v>44371</v>
      </c>
      <c r="E1839" s="6" t="s">
        <v>28</v>
      </c>
      <c r="F1839" s="6" t="s">
        <v>75</v>
      </c>
      <c r="G1839" s="6" t="s">
        <v>76</v>
      </c>
      <c r="H1839" s="6" t="s">
        <v>20</v>
      </c>
      <c r="I1839" s="8">
        <v>0.79999999999999993</v>
      </c>
      <c r="J1839" s="9">
        <v>5250</v>
      </c>
      <c r="K1839" s="10">
        <f t="shared" si="14"/>
        <v>4200</v>
      </c>
      <c r="L1839" s="10">
        <f t="shared" si="15"/>
        <v>1470</v>
      </c>
      <c r="M1839" s="11">
        <v>0.35</v>
      </c>
      <c r="O1839" s="16"/>
      <c r="P1839" s="14"/>
      <c r="Q1839" s="12"/>
      <c r="R1839" s="13"/>
    </row>
    <row r="1840" spans="1:18" ht="15.75" customHeight="1">
      <c r="A1840" s="1"/>
      <c r="B1840" s="6" t="s">
        <v>27</v>
      </c>
      <c r="C1840" s="6">
        <v>1128299</v>
      </c>
      <c r="D1840" s="7">
        <v>44371</v>
      </c>
      <c r="E1840" s="6" t="s">
        <v>28</v>
      </c>
      <c r="F1840" s="6" t="s">
        <v>75</v>
      </c>
      <c r="G1840" s="6" t="s">
        <v>76</v>
      </c>
      <c r="H1840" s="6" t="s">
        <v>21</v>
      </c>
      <c r="I1840" s="8">
        <v>0.9</v>
      </c>
      <c r="J1840" s="9">
        <v>4000</v>
      </c>
      <c r="K1840" s="10">
        <f t="shared" si="14"/>
        <v>3600</v>
      </c>
      <c r="L1840" s="10">
        <f t="shared" si="15"/>
        <v>1440</v>
      </c>
      <c r="M1840" s="11">
        <v>0.4</v>
      </c>
      <c r="O1840" s="16"/>
      <c r="P1840" s="14"/>
      <c r="Q1840" s="12"/>
      <c r="R1840" s="13"/>
    </row>
    <row r="1841" spans="1:18" ht="15.75" customHeight="1">
      <c r="A1841" s="1"/>
      <c r="B1841" s="6" t="s">
        <v>27</v>
      </c>
      <c r="C1841" s="6">
        <v>1128299</v>
      </c>
      <c r="D1841" s="7">
        <v>44371</v>
      </c>
      <c r="E1841" s="6" t="s">
        <v>28</v>
      </c>
      <c r="F1841" s="6" t="s">
        <v>75</v>
      </c>
      <c r="G1841" s="6" t="s">
        <v>76</v>
      </c>
      <c r="H1841" s="6" t="s">
        <v>22</v>
      </c>
      <c r="I1841" s="8">
        <v>1.05</v>
      </c>
      <c r="J1841" s="9">
        <v>7000</v>
      </c>
      <c r="K1841" s="10">
        <f t="shared" si="14"/>
        <v>7350</v>
      </c>
      <c r="L1841" s="10">
        <f t="shared" si="15"/>
        <v>2205</v>
      </c>
      <c r="M1841" s="11">
        <v>0.3</v>
      </c>
      <c r="O1841" s="16"/>
      <c r="P1841" s="14"/>
      <c r="Q1841" s="12"/>
      <c r="R1841" s="13"/>
    </row>
    <row r="1842" spans="1:18" ht="15.75" customHeight="1">
      <c r="A1842" s="1"/>
      <c r="B1842" s="6" t="s">
        <v>27</v>
      </c>
      <c r="C1842" s="6">
        <v>1128299</v>
      </c>
      <c r="D1842" s="7">
        <v>44400</v>
      </c>
      <c r="E1842" s="6" t="s">
        <v>28</v>
      </c>
      <c r="F1842" s="6" t="s">
        <v>75</v>
      </c>
      <c r="G1842" s="6" t="s">
        <v>76</v>
      </c>
      <c r="H1842" s="6" t="s">
        <v>17</v>
      </c>
      <c r="I1842" s="8">
        <v>0.85</v>
      </c>
      <c r="J1842" s="9">
        <v>8500</v>
      </c>
      <c r="K1842" s="10">
        <f t="shared" si="14"/>
        <v>7225</v>
      </c>
      <c r="L1842" s="10">
        <f t="shared" si="15"/>
        <v>2528.75</v>
      </c>
      <c r="M1842" s="11">
        <v>0.35</v>
      </c>
      <c r="O1842" s="16"/>
      <c r="P1842" s="14"/>
      <c r="Q1842" s="12"/>
      <c r="R1842" s="13"/>
    </row>
    <row r="1843" spans="1:18" ht="15.75" customHeight="1">
      <c r="A1843" s="1"/>
      <c r="B1843" s="6" t="s">
        <v>27</v>
      </c>
      <c r="C1843" s="6">
        <v>1128299</v>
      </c>
      <c r="D1843" s="7">
        <v>44400</v>
      </c>
      <c r="E1843" s="6" t="s">
        <v>28</v>
      </c>
      <c r="F1843" s="6" t="s">
        <v>75</v>
      </c>
      <c r="G1843" s="6" t="s">
        <v>76</v>
      </c>
      <c r="H1843" s="6" t="s">
        <v>18</v>
      </c>
      <c r="I1843" s="8">
        <v>0.9</v>
      </c>
      <c r="J1843" s="9">
        <v>7000</v>
      </c>
      <c r="K1843" s="10">
        <f t="shared" si="14"/>
        <v>6300</v>
      </c>
      <c r="L1843" s="10">
        <f t="shared" si="15"/>
        <v>2205</v>
      </c>
      <c r="M1843" s="11">
        <v>0.35</v>
      </c>
      <c r="O1843" s="16"/>
      <c r="P1843" s="14"/>
      <c r="Q1843" s="12"/>
      <c r="R1843" s="13"/>
    </row>
    <row r="1844" spans="1:18" ht="15.75" customHeight="1">
      <c r="A1844" s="1"/>
      <c r="B1844" s="6" t="s">
        <v>27</v>
      </c>
      <c r="C1844" s="6">
        <v>1128299</v>
      </c>
      <c r="D1844" s="7">
        <v>44400</v>
      </c>
      <c r="E1844" s="6" t="s">
        <v>28</v>
      </c>
      <c r="F1844" s="6" t="s">
        <v>75</v>
      </c>
      <c r="G1844" s="6" t="s">
        <v>76</v>
      </c>
      <c r="H1844" s="6" t="s">
        <v>19</v>
      </c>
      <c r="I1844" s="8">
        <v>0.9</v>
      </c>
      <c r="J1844" s="9">
        <v>6500</v>
      </c>
      <c r="K1844" s="10">
        <f t="shared" si="14"/>
        <v>5850</v>
      </c>
      <c r="L1844" s="10">
        <f t="shared" si="15"/>
        <v>2047.4999999999998</v>
      </c>
      <c r="M1844" s="11">
        <v>0.35</v>
      </c>
      <c r="O1844" s="16"/>
      <c r="P1844" s="14"/>
      <c r="Q1844" s="12"/>
      <c r="R1844" s="13"/>
    </row>
    <row r="1845" spans="1:18" ht="15.75" customHeight="1">
      <c r="A1845" s="1"/>
      <c r="B1845" s="6" t="s">
        <v>27</v>
      </c>
      <c r="C1845" s="6">
        <v>1128299</v>
      </c>
      <c r="D1845" s="7">
        <v>44400</v>
      </c>
      <c r="E1845" s="6" t="s">
        <v>28</v>
      </c>
      <c r="F1845" s="6" t="s">
        <v>75</v>
      </c>
      <c r="G1845" s="6" t="s">
        <v>76</v>
      </c>
      <c r="H1845" s="6" t="s">
        <v>20</v>
      </c>
      <c r="I1845" s="8">
        <v>0.85</v>
      </c>
      <c r="J1845" s="9">
        <v>5500</v>
      </c>
      <c r="K1845" s="10">
        <f t="shared" si="14"/>
        <v>4675</v>
      </c>
      <c r="L1845" s="10">
        <f t="shared" si="15"/>
        <v>1636.25</v>
      </c>
      <c r="M1845" s="11">
        <v>0.35</v>
      </c>
      <c r="O1845" s="16"/>
      <c r="P1845" s="14"/>
      <c r="Q1845" s="12"/>
      <c r="R1845" s="13"/>
    </row>
    <row r="1846" spans="1:18" ht="15.75" customHeight="1">
      <c r="A1846" s="1"/>
      <c r="B1846" s="6" t="s">
        <v>27</v>
      </c>
      <c r="C1846" s="6">
        <v>1128299</v>
      </c>
      <c r="D1846" s="7">
        <v>44400</v>
      </c>
      <c r="E1846" s="6" t="s">
        <v>28</v>
      </c>
      <c r="F1846" s="6" t="s">
        <v>75</v>
      </c>
      <c r="G1846" s="6" t="s">
        <v>76</v>
      </c>
      <c r="H1846" s="6" t="s">
        <v>21</v>
      </c>
      <c r="I1846" s="8">
        <v>0.9</v>
      </c>
      <c r="J1846" s="9">
        <v>6000</v>
      </c>
      <c r="K1846" s="10">
        <f t="shared" si="14"/>
        <v>5400</v>
      </c>
      <c r="L1846" s="10">
        <f t="shared" si="15"/>
        <v>2160</v>
      </c>
      <c r="M1846" s="11">
        <v>0.4</v>
      </c>
      <c r="O1846" s="16"/>
      <c r="P1846" s="14"/>
      <c r="Q1846" s="12"/>
      <c r="R1846" s="13"/>
    </row>
    <row r="1847" spans="1:18" ht="15.75" customHeight="1">
      <c r="A1847" s="1"/>
      <c r="B1847" s="6" t="s">
        <v>27</v>
      </c>
      <c r="C1847" s="6">
        <v>1128299</v>
      </c>
      <c r="D1847" s="7">
        <v>44400</v>
      </c>
      <c r="E1847" s="6" t="s">
        <v>28</v>
      </c>
      <c r="F1847" s="6" t="s">
        <v>75</v>
      </c>
      <c r="G1847" s="6" t="s">
        <v>76</v>
      </c>
      <c r="H1847" s="6" t="s">
        <v>22</v>
      </c>
      <c r="I1847" s="8">
        <v>1.05</v>
      </c>
      <c r="J1847" s="9">
        <v>6000</v>
      </c>
      <c r="K1847" s="10">
        <f t="shared" si="14"/>
        <v>6300</v>
      </c>
      <c r="L1847" s="10">
        <f t="shared" si="15"/>
        <v>1890</v>
      </c>
      <c r="M1847" s="11">
        <v>0.3</v>
      </c>
      <c r="O1847" s="16"/>
      <c r="P1847" s="14"/>
      <c r="Q1847" s="12"/>
      <c r="R1847" s="13"/>
    </row>
    <row r="1848" spans="1:18" ht="15.75" customHeight="1">
      <c r="A1848" s="1"/>
      <c r="B1848" s="6" t="s">
        <v>27</v>
      </c>
      <c r="C1848" s="6">
        <v>1128299</v>
      </c>
      <c r="D1848" s="7">
        <v>44432</v>
      </c>
      <c r="E1848" s="6" t="s">
        <v>28</v>
      </c>
      <c r="F1848" s="6" t="s">
        <v>75</v>
      </c>
      <c r="G1848" s="6" t="s">
        <v>76</v>
      </c>
      <c r="H1848" s="6" t="s">
        <v>17</v>
      </c>
      <c r="I1848" s="8">
        <v>0.9</v>
      </c>
      <c r="J1848" s="9">
        <v>8000</v>
      </c>
      <c r="K1848" s="10">
        <f t="shared" si="14"/>
        <v>7200</v>
      </c>
      <c r="L1848" s="10">
        <f t="shared" si="15"/>
        <v>2520</v>
      </c>
      <c r="M1848" s="11">
        <v>0.35</v>
      </c>
      <c r="O1848" s="16"/>
      <c r="P1848" s="14"/>
      <c r="Q1848" s="12"/>
      <c r="R1848" s="13"/>
    </row>
    <row r="1849" spans="1:18" ht="15.75" customHeight="1">
      <c r="A1849" s="1"/>
      <c r="B1849" s="6" t="s">
        <v>27</v>
      </c>
      <c r="C1849" s="6">
        <v>1128299</v>
      </c>
      <c r="D1849" s="7">
        <v>44432</v>
      </c>
      <c r="E1849" s="6" t="s">
        <v>28</v>
      </c>
      <c r="F1849" s="6" t="s">
        <v>75</v>
      </c>
      <c r="G1849" s="6" t="s">
        <v>76</v>
      </c>
      <c r="H1849" s="6" t="s">
        <v>18</v>
      </c>
      <c r="I1849" s="8">
        <v>0.8</v>
      </c>
      <c r="J1849" s="9">
        <v>7750</v>
      </c>
      <c r="K1849" s="10">
        <f t="shared" si="14"/>
        <v>6200</v>
      </c>
      <c r="L1849" s="10">
        <f t="shared" si="15"/>
        <v>2170</v>
      </c>
      <c r="M1849" s="11">
        <v>0.35</v>
      </c>
      <c r="O1849" s="16"/>
      <c r="P1849" s="14"/>
      <c r="Q1849" s="12"/>
      <c r="R1849" s="13"/>
    </row>
    <row r="1850" spans="1:18" ht="15.75" customHeight="1">
      <c r="A1850" s="1"/>
      <c r="B1850" s="6" t="s">
        <v>27</v>
      </c>
      <c r="C1850" s="6">
        <v>1128299</v>
      </c>
      <c r="D1850" s="7">
        <v>44432</v>
      </c>
      <c r="E1850" s="6" t="s">
        <v>28</v>
      </c>
      <c r="F1850" s="6" t="s">
        <v>75</v>
      </c>
      <c r="G1850" s="6" t="s">
        <v>76</v>
      </c>
      <c r="H1850" s="6" t="s">
        <v>19</v>
      </c>
      <c r="I1850" s="8">
        <v>0.70000000000000007</v>
      </c>
      <c r="J1850" s="9">
        <v>6500</v>
      </c>
      <c r="K1850" s="10">
        <f t="shared" si="14"/>
        <v>4550</v>
      </c>
      <c r="L1850" s="10">
        <f t="shared" si="15"/>
        <v>1592.5</v>
      </c>
      <c r="M1850" s="11">
        <v>0.35</v>
      </c>
      <c r="O1850" s="16"/>
      <c r="P1850" s="14"/>
      <c r="Q1850" s="12"/>
      <c r="R1850" s="13"/>
    </row>
    <row r="1851" spans="1:18" ht="15.75" customHeight="1">
      <c r="A1851" s="1"/>
      <c r="B1851" s="6" t="s">
        <v>27</v>
      </c>
      <c r="C1851" s="6">
        <v>1128299</v>
      </c>
      <c r="D1851" s="7">
        <v>44432</v>
      </c>
      <c r="E1851" s="6" t="s">
        <v>28</v>
      </c>
      <c r="F1851" s="6" t="s">
        <v>75</v>
      </c>
      <c r="G1851" s="6" t="s">
        <v>76</v>
      </c>
      <c r="H1851" s="6" t="s">
        <v>20</v>
      </c>
      <c r="I1851" s="8">
        <v>0.70000000000000007</v>
      </c>
      <c r="J1851" s="9">
        <v>4250</v>
      </c>
      <c r="K1851" s="10">
        <f t="shared" si="14"/>
        <v>2975.0000000000005</v>
      </c>
      <c r="L1851" s="10">
        <f t="shared" si="15"/>
        <v>1041.25</v>
      </c>
      <c r="M1851" s="11">
        <v>0.35</v>
      </c>
      <c r="O1851" s="16"/>
      <c r="P1851" s="14"/>
      <c r="Q1851" s="12"/>
      <c r="R1851" s="13"/>
    </row>
    <row r="1852" spans="1:18" ht="15.75" customHeight="1">
      <c r="A1852" s="1"/>
      <c r="B1852" s="6" t="s">
        <v>27</v>
      </c>
      <c r="C1852" s="6">
        <v>1128299</v>
      </c>
      <c r="D1852" s="7">
        <v>44432</v>
      </c>
      <c r="E1852" s="6" t="s">
        <v>28</v>
      </c>
      <c r="F1852" s="6" t="s">
        <v>75</v>
      </c>
      <c r="G1852" s="6" t="s">
        <v>76</v>
      </c>
      <c r="H1852" s="6" t="s">
        <v>21</v>
      </c>
      <c r="I1852" s="8">
        <v>0.7</v>
      </c>
      <c r="J1852" s="9">
        <v>4250</v>
      </c>
      <c r="K1852" s="10">
        <f t="shared" si="14"/>
        <v>2975</v>
      </c>
      <c r="L1852" s="10">
        <f t="shared" si="15"/>
        <v>1190</v>
      </c>
      <c r="M1852" s="11">
        <v>0.4</v>
      </c>
      <c r="O1852" s="16"/>
      <c r="P1852" s="14"/>
      <c r="Q1852" s="12"/>
      <c r="R1852" s="13"/>
    </row>
    <row r="1853" spans="1:18" ht="15.75" customHeight="1">
      <c r="A1853" s="1"/>
      <c r="B1853" s="6" t="s">
        <v>27</v>
      </c>
      <c r="C1853" s="6">
        <v>1128299</v>
      </c>
      <c r="D1853" s="7">
        <v>44432</v>
      </c>
      <c r="E1853" s="6" t="s">
        <v>28</v>
      </c>
      <c r="F1853" s="6" t="s">
        <v>75</v>
      </c>
      <c r="G1853" s="6" t="s">
        <v>76</v>
      </c>
      <c r="H1853" s="6" t="s">
        <v>22</v>
      </c>
      <c r="I1853" s="8">
        <v>0.75</v>
      </c>
      <c r="J1853" s="9">
        <v>2500</v>
      </c>
      <c r="K1853" s="10">
        <f t="shared" si="14"/>
        <v>1875</v>
      </c>
      <c r="L1853" s="10">
        <f t="shared" si="15"/>
        <v>562.5</v>
      </c>
      <c r="M1853" s="11">
        <v>0.3</v>
      </c>
      <c r="O1853" s="16"/>
      <c r="P1853" s="14"/>
      <c r="Q1853" s="12"/>
      <c r="R1853" s="13"/>
    </row>
    <row r="1854" spans="1:18" ht="15.75" customHeight="1">
      <c r="A1854" s="1"/>
      <c r="B1854" s="6" t="s">
        <v>27</v>
      </c>
      <c r="C1854" s="6">
        <v>1128299</v>
      </c>
      <c r="D1854" s="7">
        <v>44464</v>
      </c>
      <c r="E1854" s="6" t="s">
        <v>28</v>
      </c>
      <c r="F1854" s="6" t="s">
        <v>75</v>
      </c>
      <c r="G1854" s="6" t="s">
        <v>76</v>
      </c>
      <c r="H1854" s="6" t="s">
        <v>17</v>
      </c>
      <c r="I1854" s="8">
        <v>0.50000000000000011</v>
      </c>
      <c r="J1854" s="9">
        <v>4500</v>
      </c>
      <c r="K1854" s="10">
        <f t="shared" si="14"/>
        <v>2250.0000000000005</v>
      </c>
      <c r="L1854" s="10">
        <f t="shared" si="15"/>
        <v>787.50000000000011</v>
      </c>
      <c r="M1854" s="11">
        <v>0.35</v>
      </c>
      <c r="O1854" s="16"/>
      <c r="P1854" s="14"/>
      <c r="Q1854" s="12"/>
      <c r="R1854" s="13"/>
    </row>
    <row r="1855" spans="1:18" ht="15.75" customHeight="1">
      <c r="A1855" s="1"/>
      <c r="B1855" s="6" t="s">
        <v>27</v>
      </c>
      <c r="C1855" s="6">
        <v>1128299</v>
      </c>
      <c r="D1855" s="7">
        <v>44464</v>
      </c>
      <c r="E1855" s="6" t="s">
        <v>28</v>
      </c>
      <c r="F1855" s="6" t="s">
        <v>75</v>
      </c>
      <c r="G1855" s="6" t="s">
        <v>76</v>
      </c>
      <c r="H1855" s="6" t="s">
        <v>18</v>
      </c>
      <c r="I1855" s="8">
        <v>0.55000000000000016</v>
      </c>
      <c r="J1855" s="9">
        <v>4500</v>
      </c>
      <c r="K1855" s="10">
        <f t="shared" si="14"/>
        <v>2475.0000000000009</v>
      </c>
      <c r="L1855" s="10">
        <f t="shared" si="15"/>
        <v>866.25000000000023</v>
      </c>
      <c r="M1855" s="11">
        <v>0.35</v>
      </c>
      <c r="O1855" s="16"/>
      <c r="P1855" s="14"/>
      <c r="Q1855" s="12"/>
      <c r="R1855" s="13"/>
    </row>
    <row r="1856" spans="1:18" ht="15.75" customHeight="1">
      <c r="A1856" s="1"/>
      <c r="B1856" s="6" t="s">
        <v>27</v>
      </c>
      <c r="C1856" s="6">
        <v>1128299</v>
      </c>
      <c r="D1856" s="7">
        <v>44464</v>
      </c>
      <c r="E1856" s="6" t="s">
        <v>28</v>
      </c>
      <c r="F1856" s="6" t="s">
        <v>75</v>
      </c>
      <c r="G1856" s="6" t="s">
        <v>76</v>
      </c>
      <c r="H1856" s="6" t="s">
        <v>19</v>
      </c>
      <c r="I1856" s="8">
        <v>0.50000000000000011</v>
      </c>
      <c r="J1856" s="9">
        <v>2500</v>
      </c>
      <c r="K1856" s="10">
        <f t="shared" si="14"/>
        <v>1250.0000000000002</v>
      </c>
      <c r="L1856" s="10">
        <f t="shared" si="15"/>
        <v>437.50000000000006</v>
      </c>
      <c r="M1856" s="11">
        <v>0.35</v>
      </c>
      <c r="O1856" s="16"/>
      <c r="P1856" s="14"/>
      <c r="Q1856" s="12"/>
      <c r="R1856" s="13"/>
    </row>
    <row r="1857" spans="1:18" ht="15.75" customHeight="1">
      <c r="A1857" s="1"/>
      <c r="B1857" s="6" t="s">
        <v>27</v>
      </c>
      <c r="C1857" s="6">
        <v>1128299</v>
      </c>
      <c r="D1857" s="7">
        <v>44464</v>
      </c>
      <c r="E1857" s="6" t="s">
        <v>28</v>
      </c>
      <c r="F1857" s="6" t="s">
        <v>75</v>
      </c>
      <c r="G1857" s="6" t="s">
        <v>76</v>
      </c>
      <c r="H1857" s="6" t="s">
        <v>20</v>
      </c>
      <c r="I1857" s="8">
        <v>0.50000000000000011</v>
      </c>
      <c r="J1857" s="9">
        <v>2000</v>
      </c>
      <c r="K1857" s="10">
        <f t="shared" si="14"/>
        <v>1000.0000000000002</v>
      </c>
      <c r="L1857" s="10">
        <f t="shared" si="15"/>
        <v>350.00000000000006</v>
      </c>
      <c r="M1857" s="11">
        <v>0.35</v>
      </c>
      <c r="O1857" s="16"/>
      <c r="P1857" s="14"/>
      <c r="Q1857" s="12"/>
      <c r="R1857" s="13"/>
    </row>
    <row r="1858" spans="1:18" ht="15.75" customHeight="1">
      <c r="A1858" s="1"/>
      <c r="B1858" s="6" t="s">
        <v>27</v>
      </c>
      <c r="C1858" s="6">
        <v>1128299</v>
      </c>
      <c r="D1858" s="7">
        <v>44464</v>
      </c>
      <c r="E1858" s="6" t="s">
        <v>28</v>
      </c>
      <c r="F1858" s="6" t="s">
        <v>75</v>
      </c>
      <c r="G1858" s="6" t="s">
        <v>76</v>
      </c>
      <c r="H1858" s="6" t="s">
        <v>21</v>
      </c>
      <c r="I1858" s="8">
        <v>0.60000000000000009</v>
      </c>
      <c r="J1858" s="9">
        <v>2250</v>
      </c>
      <c r="K1858" s="10">
        <f t="shared" si="14"/>
        <v>1350.0000000000002</v>
      </c>
      <c r="L1858" s="10">
        <f t="shared" si="15"/>
        <v>540.00000000000011</v>
      </c>
      <c r="M1858" s="11">
        <v>0.4</v>
      </c>
      <c r="O1858" s="16"/>
      <c r="P1858" s="14"/>
      <c r="Q1858" s="12"/>
      <c r="R1858" s="13"/>
    </row>
    <row r="1859" spans="1:18" ht="15.75" customHeight="1">
      <c r="A1859" s="1"/>
      <c r="B1859" s="6" t="s">
        <v>27</v>
      </c>
      <c r="C1859" s="6">
        <v>1128299</v>
      </c>
      <c r="D1859" s="7">
        <v>44464</v>
      </c>
      <c r="E1859" s="6" t="s">
        <v>28</v>
      </c>
      <c r="F1859" s="6" t="s">
        <v>75</v>
      </c>
      <c r="G1859" s="6" t="s">
        <v>76</v>
      </c>
      <c r="H1859" s="6" t="s">
        <v>22</v>
      </c>
      <c r="I1859" s="8">
        <v>0.44999999999999996</v>
      </c>
      <c r="J1859" s="9">
        <v>2500</v>
      </c>
      <c r="K1859" s="10">
        <f t="shared" si="14"/>
        <v>1125</v>
      </c>
      <c r="L1859" s="10">
        <f t="shared" si="15"/>
        <v>337.5</v>
      </c>
      <c r="M1859" s="11">
        <v>0.3</v>
      </c>
      <c r="O1859" s="16"/>
      <c r="P1859" s="14"/>
      <c r="Q1859" s="12"/>
      <c r="R1859" s="13"/>
    </row>
    <row r="1860" spans="1:18" ht="15.75" customHeight="1">
      <c r="A1860" s="1"/>
      <c r="B1860" s="6" t="s">
        <v>27</v>
      </c>
      <c r="C1860" s="6">
        <v>1128299</v>
      </c>
      <c r="D1860" s="7">
        <v>44493</v>
      </c>
      <c r="E1860" s="6" t="s">
        <v>28</v>
      </c>
      <c r="F1860" s="6" t="s">
        <v>75</v>
      </c>
      <c r="G1860" s="6" t="s">
        <v>76</v>
      </c>
      <c r="H1860" s="6" t="s">
        <v>17</v>
      </c>
      <c r="I1860" s="8">
        <v>0.4</v>
      </c>
      <c r="J1860" s="9">
        <v>3500</v>
      </c>
      <c r="K1860" s="10">
        <f t="shared" si="14"/>
        <v>1400</v>
      </c>
      <c r="L1860" s="10">
        <f t="shared" si="15"/>
        <v>489.99999999999994</v>
      </c>
      <c r="M1860" s="11">
        <v>0.35</v>
      </c>
      <c r="O1860" s="16"/>
      <c r="P1860" s="14"/>
      <c r="Q1860" s="12"/>
      <c r="R1860" s="13"/>
    </row>
    <row r="1861" spans="1:18" ht="15.75" customHeight="1">
      <c r="A1861" s="1"/>
      <c r="B1861" s="6" t="s">
        <v>27</v>
      </c>
      <c r="C1861" s="6">
        <v>1128299</v>
      </c>
      <c r="D1861" s="7">
        <v>44493</v>
      </c>
      <c r="E1861" s="6" t="s">
        <v>28</v>
      </c>
      <c r="F1861" s="6" t="s">
        <v>75</v>
      </c>
      <c r="G1861" s="6" t="s">
        <v>76</v>
      </c>
      <c r="H1861" s="6" t="s">
        <v>18</v>
      </c>
      <c r="I1861" s="8">
        <v>0.55000000000000016</v>
      </c>
      <c r="J1861" s="9">
        <v>5250</v>
      </c>
      <c r="K1861" s="10">
        <f t="shared" si="14"/>
        <v>2887.5000000000009</v>
      </c>
      <c r="L1861" s="10">
        <f t="shared" si="15"/>
        <v>1010.6250000000002</v>
      </c>
      <c r="M1861" s="11">
        <v>0.35</v>
      </c>
      <c r="O1861" s="16"/>
      <c r="P1861" s="14"/>
      <c r="Q1861" s="12"/>
      <c r="R1861" s="13"/>
    </row>
    <row r="1862" spans="1:18" ht="15.75" customHeight="1">
      <c r="A1862" s="1"/>
      <c r="B1862" s="6" t="s">
        <v>27</v>
      </c>
      <c r="C1862" s="6">
        <v>1128299</v>
      </c>
      <c r="D1862" s="7">
        <v>44493</v>
      </c>
      <c r="E1862" s="6" t="s">
        <v>28</v>
      </c>
      <c r="F1862" s="6" t="s">
        <v>75</v>
      </c>
      <c r="G1862" s="6" t="s">
        <v>76</v>
      </c>
      <c r="H1862" s="6" t="s">
        <v>19</v>
      </c>
      <c r="I1862" s="8">
        <v>0.50000000000000011</v>
      </c>
      <c r="J1862" s="9">
        <v>3500</v>
      </c>
      <c r="K1862" s="10">
        <f t="shared" si="14"/>
        <v>1750.0000000000005</v>
      </c>
      <c r="L1862" s="10">
        <f t="shared" si="15"/>
        <v>612.50000000000011</v>
      </c>
      <c r="M1862" s="11">
        <v>0.35</v>
      </c>
      <c r="O1862" s="16"/>
      <c r="P1862" s="14"/>
      <c r="Q1862" s="12"/>
      <c r="R1862" s="13"/>
    </row>
    <row r="1863" spans="1:18" ht="15.75" customHeight="1">
      <c r="A1863" s="1"/>
      <c r="B1863" s="6" t="s">
        <v>27</v>
      </c>
      <c r="C1863" s="6">
        <v>1128299</v>
      </c>
      <c r="D1863" s="7">
        <v>44493</v>
      </c>
      <c r="E1863" s="6" t="s">
        <v>28</v>
      </c>
      <c r="F1863" s="6" t="s">
        <v>75</v>
      </c>
      <c r="G1863" s="6" t="s">
        <v>76</v>
      </c>
      <c r="H1863" s="6" t="s">
        <v>20</v>
      </c>
      <c r="I1863" s="8">
        <v>0.45000000000000007</v>
      </c>
      <c r="J1863" s="9">
        <v>3250</v>
      </c>
      <c r="K1863" s="10">
        <f t="shared" si="14"/>
        <v>1462.5000000000002</v>
      </c>
      <c r="L1863" s="10">
        <f t="shared" si="15"/>
        <v>511.87500000000006</v>
      </c>
      <c r="M1863" s="11">
        <v>0.35</v>
      </c>
      <c r="O1863" s="16"/>
      <c r="P1863" s="14"/>
      <c r="Q1863" s="12"/>
      <c r="R1863" s="13"/>
    </row>
    <row r="1864" spans="1:18" ht="15.75" customHeight="1">
      <c r="A1864" s="1"/>
      <c r="B1864" s="6" t="s">
        <v>27</v>
      </c>
      <c r="C1864" s="6">
        <v>1128299</v>
      </c>
      <c r="D1864" s="7">
        <v>44493</v>
      </c>
      <c r="E1864" s="6" t="s">
        <v>28</v>
      </c>
      <c r="F1864" s="6" t="s">
        <v>75</v>
      </c>
      <c r="G1864" s="6" t="s">
        <v>76</v>
      </c>
      <c r="H1864" s="6" t="s">
        <v>21</v>
      </c>
      <c r="I1864" s="8">
        <v>0.55000000000000004</v>
      </c>
      <c r="J1864" s="9">
        <v>3000</v>
      </c>
      <c r="K1864" s="10">
        <f t="shared" si="14"/>
        <v>1650.0000000000002</v>
      </c>
      <c r="L1864" s="10">
        <f t="shared" si="15"/>
        <v>660.00000000000011</v>
      </c>
      <c r="M1864" s="11">
        <v>0.4</v>
      </c>
      <c r="O1864" s="16"/>
      <c r="P1864" s="14"/>
      <c r="Q1864" s="12"/>
      <c r="R1864" s="13"/>
    </row>
    <row r="1865" spans="1:18" ht="15.75" customHeight="1">
      <c r="A1865" s="1"/>
      <c r="B1865" s="6" t="s">
        <v>27</v>
      </c>
      <c r="C1865" s="6">
        <v>1128299</v>
      </c>
      <c r="D1865" s="7">
        <v>44493</v>
      </c>
      <c r="E1865" s="6" t="s">
        <v>28</v>
      </c>
      <c r="F1865" s="6" t="s">
        <v>75</v>
      </c>
      <c r="G1865" s="6" t="s">
        <v>76</v>
      </c>
      <c r="H1865" s="6" t="s">
        <v>22</v>
      </c>
      <c r="I1865" s="8">
        <v>0.60000000000000009</v>
      </c>
      <c r="J1865" s="9">
        <v>3500</v>
      </c>
      <c r="K1865" s="10">
        <f t="shared" si="14"/>
        <v>2100.0000000000005</v>
      </c>
      <c r="L1865" s="10">
        <f t="shared" si="15"/>
        <v>630.00000000000011</v>
      </c>
      <c r="M1865" s="11">
        <v>0.3</v>
      </c>
      <c r="O1865" s="16"/>
      <c r="P1865" s="14"/>
      <c r="Q1865" s="12"/>
      <c r="R1865" s="13"/>
    </row>
    <row r="1866" spans="1:18" ht="15.75" customHeight="1">
      <c r="A1866" s="1"/>
      <c r="B1866" s="6" t="s">
        <v>27</v>
      </c>
      <c r="C1866" s="6">
        <v>1128299</v>
      </c>
      <c r="D1866" s="7">
        <v>44524</v>
      </c>
      <c r="E1866" s="6" t="s">
        <v>28</v>
      </c>
      <c r="F1866" s="6" t="s">
        <v>75</v>
      </c>
      <c r="G1866" s="6" t="s">
        <v>76</v>
      </c>
      <c r="H1866" s="6" t="s">
        <v>17</v>
      </c>
      <c r="I1866" s="8">
        <v>0.45000000000000007</v>
      </c>
      <c r="J1866" s="9">
        <v>5750</v>
      </c>
      <c r="K1866" s="10">
        <f t="shared" si="14"/>
        <v>2587.5000000000005</v>
      </c>
      <c r="L1866" s="10">
        <f t="shared" si="15"/>
        <v>905.62500000000011</v>
      </c>
      <c r="M1866" s="11">
        <v>0.35</v>
      </c>
      <c r="O1866" s="16"/>
      <c r="P1866" s="14"/>
      <c r="Q1866" s="12"/>
      <c r="R1866" s="13"/>
    </row>
    <row r="1867" spans="1:18" ht="15.75" customHeight="1">
      <c r="A1867" s="1"/>
      <c r="B1867" s="6" t="s">
        <v>27</v>
      </c>
      <c r="C1867" s="6">
        <v>1128299</v>
      </c>
      <c r="D1867" s="7">
        <v>44524</v>
      </c>
      <c r="E1867" s="6" t="s">
        <v>28</v>
      </c>
      <c r="F1867" s="6" t="s">
        <v>75</v>
      </c>
      <c r="G1867" s="6" t="s">
        <v>76</v>
      </c>
      <c r="H1867" s="6" t="s">
        <v>18</v>
      </c>
      <c r="I1867" s="8">
        <v>0.50000000000000011</v>
      </c>
      <c r="J1867" s="9">
        <v>6500</v>
      </c>
      <c r="K1867" s="10">
        <f t="shared" si="14"/>
        <v>3250.0000000000009</v>
      </c>
      <c r="L1867" s="10">
        <f t="shared" si="15"/>
        <v>1137.5000000000002</v>
      </c>
      <c r="M1867" s="11">
        <v>0.35</v>
      </c>
      <c r="O1867" s="16"/>
      <c r="P1867" s="14"/>
      <c r="Q1867" s="12"/>
      <c r="R1867" s="13"/>
    </row>
    <row r="1868" spans="1:18" ht="15.75" customHeight="1">
      <c r="A1868" s="1"/>
      <c r="B1868" s="6" t="s">
        <v>27</v>
      </c>
      <c r="C1868" s="6">
        <v>1128299</v>
      </c>
      <c r="D1868" s="7">
        <v>44524</v>
      </c>
      <c r="E1868" s="6" t="s">
        <v>28</v>
      </c>
      <c r="F1868" s="6" t="s">
        <v>75</v>
      </c>
      <c r="G1868" s="6" t="s">
        <v>76</v>
      </c>
      <c r="H1868" s="6" t="s">
        <v>19</v>
      </c>
      <c r="I1868" s="8">
        <v>0.45000000000000007</v>
      </c>
      <c r="J1868" s="9">
        <v>4750</v>
      </c>
      <c r="K1868" s="10">
        <f t="shared" si="14"/>
        <v>2137.5000000000005</v>
      </c>
      <c r="L1868" s="10">
        <f t="shared" si="15"/>
        <v>748.12500000000011</v>
      </c>
      <c r="M1868" s="11">
        <v>0.35</v>
      </c>
      <c r="O1868" s="16"/>
      <c r="P1868" s="14"/>
      <c r="Q1868" s="12"/>
      <c r="R1868" s="13"/>
    </row>
    <row r="1869" spans="1:18" ht="15.75" customHeight="1">
      <c r="A1869" s="1"/>
      <c r="B1869" s="6" t="s">
        <v>27</v>
      </c>
      <c r="C1869" s="6">
        <v>1128299</v>
      </c>
      <c r="D1869" s="7">
        <v>44524</v>
      </c>
      <c r="E1869" s="6" t="s">
        <v>28</v>
      </c>
      <c r="F1869" s="6" t="s">
        <v>75</v>
      </c>
      <c r="G1869" s="6" t="s">
        <v>76</v>
      </c>
      <c r="H1869" s="6" t="s">
        <v>20</v>
      </c>
      <c r="I1869" s="8">
        <v>0.55000000000000016</v>
      </c>
      <c r="J1869" s="9">
        <v>4500</v>
      </c>
      <c r="K1869" s="10">
        <f t="shared" si="14"/>
        <v>2475.0000000000009</v>
      </c>
      <c r="L1869" s="10">
        <f t="shared" si="15"/>
        <v>866.25000000000023</v>
      </c>
      <c r="M1869" s="11">
        <v>0.35</v>
      </c>
      <c r="O1869" s="16"/>
      <c r="P1869" s="14"/>
      <c r="Q1869" s="12"/>
      <c r="R1869" s="13"/>
    </row>
    <row r="1870" spans="1:18" ht="15.75" customHeight="1">
      <c r="A1870" s="1"/>
      <c r="B1870" s="6" t="s">
        <v>27</v>
      </c>
      <c r="C1870" s="6">
        <v>1128299</v>
      </c>
      <c r="D1870" s="7">
        <v>44524</v>
      </c>
      <c r="E1870" s="6" t="s">
        <v>28</v>
      </c>
      <c r="F1870" s="6" t="s">
        <v>75</v>
      </c>
      <c r="G1870" s="6" t="s">
        <v>76</v>
      </c>
      <c r="H1870" s="6" t="s">
        <v>21</v>
      </c>
      <c r="I1870" s="8">
        <v>0.75000000000000011</v>
      </c>
      <c r="J1870" s="9">
        <v>4250</v>
      </c>
      <c r="K1870" s="10">
        <f t="shared" si="14"/>
        <v>3187.5000000000005</v>
      </c>
      <c r="L1870" s="10">
        <f t="shared" si="15"/>
        <v>1275.0000000000002</v>
      </c>
      <c r="M1870" s="11">
        <v>0.4</v>
      </c>
      <c r="O1870" s="16"/>
      <c r="P1870" s="14"/>
      <c r="Q1870" s="12"/>
      <c r="R1870" s="13"/>
    </row>
    <row r="1871" spans="1:18" ht="15.75" customHeight="1">
      <c r="A1871" s="1"/>
      <c r="B1871" s="6" t="s">
        <v>27</v>
      </c>
      <c r="C1871" s="6">
        <v>1128299</v>
      </c>
      <c r="D1871" s="7">
        <v>44524</v>
      </c>
      <c r="E1871" s="6" t="s">
        <v>28</v>
      </c>
      <c r="F1871" s="6" t="s">
        <v>75</v>
      </c>
      <c r="G1871" s="6" t="s">
        <v>76</v>
      </c>
      <c r="H1871" s="6" t="s">
        <v>22</v>
      </c>
      <c r="I1871" s="8">
        <v>0.80000000000000016</v>
      </c>
      <c r="J1871" s="9">
        <v>5500</v>
      </c>
      <c r="K1871" s="10">
        <f t="shared" si="14"/>
        <v>4400.0000000000009</v>
      </c>
      <c r="L1871" s="10">
        <f t="shared" si="15"/>
        <v>1320.0000000000002</v>
      </c>
      <c r="M1871" s="11">
        <v>0.3</v>
      </c>
      <c r="O1871" s="16"/>
      <c r="P1871" s="14"/>
      <c r="Q1871" s="12"/>
      <c r="R1871" s="13"/>
    </row>
    <row r="1872" spans="1:18" ht="15.75" customHeight="1">
      <c r="A1872" s="1"/>
      <c r="B1872" s="6" t="s">
        <v>27</v>
      </c>
      <c r="C1872" s="6">
        <v>1128299</v>
      </c>
      <c r="D1872" s="7">
        <v>44553</v>
      </c>
      <c r="E1872" s="6" t="s">
        <v>28</v>
      </c>
      <c r="F1872" s="6" t="s">
        <v>75</v>
      </c>
      <c r="G1872" s="6" t="s">
        <v>76</v>
      </c>
      <c r="H1872" s="6" t="s">
        <v>17</v>
      </c>
      <c r="I1872" s="8">
        <v>0.65000000000000013</v>
      </c>
      <c r="J1872" s="9">
        <v>7500</v>
      </c>
      <c r="K1872" s="10">
        <f t="shared" si="14"/>
        <v>4875.0000000000009</v>
      </c>
      <c r="L1872" s="10">
        <f t="shared" si="15"/>
        <v>1706.2500000000002</v>
      </c>
      <c r="M1872" s="11">
        <v>0.35</v>
      </c>
      <c r="O1872" s="16"/>
      <c r="P1872" s="14"/>
      <c r="Q1872" s="12"/>
      <c r="R1872" s="13"/>
    </row>
    <row r="1873" spans="1:18" ht="15.75" customHeight="1">
      <c r="A1873" s="1"/>
      <c r="B1873" s="6" t="s">
        <v>27</v>
      </c>
      <c r="C1873" s="6">
        <v>1128299</v>
      </c>
      <c r="D1873" s="7">
        <v>44553</v>
      </c>
      <c r="E1873" s="6" t="s">
        <v>28</v>
      </c>
      <c r="F1873" s="6" t="s">
        <v>75</v>
      </c>
      <c r="G1873" s="6" t="s">
        <v>76</v>
      </c>
      <c r="H1873" s="6" t="s">
        <v>18</v>
      </c>
      <c r="I1873" s="8">
        <v>0.75000000000000022</v>
      </c>
      <c r="J1873" s="9">
        <v>7500</v>
      </c>
      <c r="K1873" s="10">
        <f t="shared" si="14"/>
        <v>5625.0000000000018</v>
      </c>
      <c r="L1873" s="10">
        <f t="shared" si="15"/>
        <v>1968.7500000000005</v>
      </c>
      <c r="M1873" s="11">
        <v>0.35</v>
      </c>
      <c r="O1873" s="16"/>
      <c r="P1873" s="14"/>
      <c r="Q1873" s="12"/>
      <c r="R1873" s="13"/>
    </row>
    <row r="1874" spans="1:18" ht="15.75" customHeight="1">
      <c r="A1874" s="1"/>
      <c r="B1874" s="6" t="s">
        <v>27</v>
      </c>
      <c r="C1874" s="6">
        <v>1128299</v>
      </c>
      <c r="D1874" s="7">
        <v>44553</v>
      </c>
      <c r="E1874" s="6" t="s">
        <v>28</v>
      </c>
      <c r="F1874" s="6" t="s">
        <v>75</v>
      </c>
      <c r="G1874" s="6" t="s">
        <v>76</v>
      </c>
      <c r="H1874" s="6" t="s">
        <v>19</v>
      </c>
      <c r="I1874" s="8">
        <v>0.70000000000000018</v>
      </c>
      <c r="J1874" s="9">
        <v>5500</v>
      </c>
      <c r="K1874" s="10">
        <f t="shared" si="14"/>
        <v>3850.0000000000009</v>
      </c>
      <c r="L1874" s="10">
        <f t="shared" si="15"/>
        <v>1347.5000000000002</v>
      </c>
      <c r="M1874" s="11">
        <v>0.35</v>
      </c>
      <c r="O1874" s="16"/>
      <c r="P1874" s="14"/>
      <c r="Q1874" s="12"/>
      <c r="R1874" s="13"/>
    </row>
    <row r="1875" spans="1:18" ht="15.75" customHeight="1">
      <c r="A1875" s="1"/>
      <c r="B1875" s="6" t="s">
        <v>27</v>
      </c>
      <c r="C1875" s="6">
        <v>1128299</v>
      </c>
      <c r="D1875" s="7">
        <v>44553</v>
      </c>
      <c r="E1875" s="6" t="s">
        <v>28</v>
      </c>
      <c r="F1875" s="6" t="s">
        <v>75</v>
      </c>
      <c r="G1875" s="6" t="s">
        <v>76</v>
      </c>
      <c r="H1875" s="6" t="s">
        <v>20</v>
      </c>
      <c r="I1875" s="8">
        <v>0.70000000000000018</v>
      </c>
      <c r="J1875" s="9">
        <v>5500</v>
      </c>
      <c r="K1875" s="10">
        <f t="shared" si="14"/>
        <v>3850.0000000000009</v>
      </c>
      <c r="L1875" s="10">
        <f t="shared" si="15"/>
        <v>1347.5000000000002</v>
      </c>
      <c r="M1875" s="11">
        <v>0.35</v>
      </c>
      <c r="O1875" s="16"/>
      <c r="P1875" s="14"/>
      <c r="Q1875" s="12"/>
      <c r="R1875" s="13"/>
    </row>
    <row r="1876" spans="1:18" ht="15.75" customHeight="1">
      <c r="A1876" s="1"/>
      <c r="B1876" s="6" t="s">
        <v>27</v>
      </c>
      <c r="C1876" s="6">
        <v>1128299</v>
      </c>
      <c r="D1876" s="7">
        <v>44553</v>
      </c>
      <c r="E1876" s="6" t="s">
        <v>28</v>
      </c>
      <c r="F1876" s="6" t="s">
        <v>75</v>
      </c>
      <c r="G1876" s="6" t="s">
        <v>76</v>
      </c>
      <c r="H1876" s="6" t="s">
        <v>21</v>
      </c>
      <c r="I1876" s="8">
        <v>0.80000000000000016</v>
      </c>
      <c r="J1876" s="9">
        <v>4750</v>
      </c>
      <c r="K1876" s="10">
        <f t="shared" si="14"/>
        <v>3800.0000000000009</v>
      </c>
      <c r="L1876" s="10">
        <f t="shared" si="15"/>
        <v>1520.0000000000005</v>
      </c>
      <c r="M1876" s="11">
        <v>0.4</v>
      </c>
      <c r="O1876" s="16"/>
      <c r="P1876" s="14"/>
      <c r="Q1876" s="12"/>
      <c r="R1876" s="13"/>
    </row>
    <row r="1877" spans="1:18" ht="15.75" customHeight="1">
      <c r="A1877" s="1"/>
      <c r="B1877" s="6" t="s">
        <v>27</v>
      </c>
      <c r="C1877" s="6">
        <v>1128299</v>
      </c>
      <c r="D1877" s="7">
        <v>44553</v>
      </c>
      <c r="E1877" s="6" t="s">
        <v>28</v>
      </c>
      <c r="F1877" s="6" t="s">
        <v>75</v>
      </c>
      <c r="G1877" s="6" t="s">
        <v>76</v>
      </c>
      <c r="H1877" s="6" t="s">
        <v>22</v>
      </c>
      <c r="I1877" s="8">
        <v>0.8500000000000002</v>
      </c>
      <c r="J1877" s="9">
        <v>5750</v>
      </c>
      <c r="K1877" s="10">
        <f t="shared" si="14"/>
        <v>4887.5000000000009</v>
      </c>
      <c r="L1877" s="10">
        <f t="shared" si="15"/>
        <v>1466.2500000000002</v>
      </c>
      <c r="M1877" s="11">
        <v>0.3</v>
      </c>
      <c r="O1877" s="16"/>
      <c r="P1877" s="14"/>
      <c r="Q1877" s="12"/>
      <c r="R1877" s="13"/>
    </row>
    <row r="1878" spans="1:18" ht="15.75" customHeight="1">
      <c r="A1878" s="1" t="s">
        <v>39</v>
      </c>
      <c r="B1878" s="6" t="s">
        <v>27</v>
      </c>
      <c r="C1878" s="6">
        <v>1128299</v>
      </c>
      <c r="D1878" s="7">
        <v>44213</v>
      </c>
      <c r="E1878" s="6" t="s">
        <v>28</v>
      </c>
      <c r="F1878" s="6" t="s">
        <v>77</v>
      </c>
      <c r="G1878" s="6" t="s">
        <v>60</v>
      </c>
      <c r="H1878" s="6" t="s">
        <v>17</v>
      </c>
      <c r="I1878" s="8">
        <v>0.35000000000000003</v>
      </c>
      <c r="J1878" s="9">
        <v>4000</v>
      </c>
      <c r="K1878" s="10">
        <f t="shared" si="14"/>
        <v>1400.0000000000002</v>
      </c>
      <c r="L1878" s="10">
        <f t="shared" si="15"/>
        <v>560</v>
      </c>
      <c r="M1878" s="11">
        <v>0.39999999999999997</v>
      </c>
      <c r="O1878" s="16"/>
      <c r="P1878" s="14"/>
      <c r="Q1878" s="12"/>
      <c r="R1878" s="13"/>
    </row>
    <row r="1879" spans="1:18" ht="15.75" customHeight="1">
      <c r="A1879" s="1"/>
      <c r="B1879" s="6" t="s">
        <v>27</v>
      </c>
      <c r="C1879" s="6">
        <v>1128299</v>
      </c>
      <c r="D1879" s="7">
        <v>44213</v>
      </c>
      <c r="E1879" s="6" t="s">
        <v>28</v>
      </c>
      <c r="F1879" s="6" t="s">
        <v>77</v>
      </c>
      <c r="G1879" s="6" t="s">
        <v>60</v>
      </c>
      <c r="H1879" s="6" t="s">
        <v>18</v>
      </c>
      <c r="I1879" s="8">
        <v>0.45</v>
      </c>
      <c r="J1879" s="9">
        <v>4000</v>
      </c>
      <c r="K1879" s="10">
        <f t="shared" si="14"/>
        <v>1800</v>
      </c>
      <c r="L1879" s="10">
        <f t="shared" si="15"/>
        <v>719.99999999999989</v>
      </c>
      <c r="M1879" s="11">
        <v>0.39999999999999997</v>
      </c>
      <c r="O1879" s="16"/>
      <c r="P1879" s="14"/>
      <c r="Q1879" s="12"/>
      <c r="R1879" s="13"/>
    </row>
    <row r="1880" spans="1:18" ht="15.75" customHeight="1">
      <c r="A1880" s="1"/>
      <c r="B1880" s="6" t="s">
        <v>27</v>
      </c>
      <c r="C1880" s="6">
        <v>1128299</v>
      </c>
      <c r="D1880" s="7">
        <v>44213</v>
      </c>
      <c r="E1880" s="6" t="s">
        <v>28</v>
      </c>
      <c r="F1880" s="6" t="s">
        <v>77</v>
      </c>
      <c r="G1880" s="6" t="s">
        <v>60</v>
      </c>
      <c r="H1880" s="6" t="s">
        <v>19</v>
      </c>
      <c r="I1880" s="8">
        <v>0.45</v>
      </c>
      <c r="J1880" s="9">
        <v>4000</v>
      </c>
      <c r="K1880" s="10">
        <f t="shared" si="14"/>
        <v>1800</v>
      </c>
      <c r="L1880" s="10">
        <f t="shared" si="15"/>
        <v>719.99999999999989</v>
      </c>
      <c r="M1880" s="11">
        <v>0.39999999999999997</v>
      </c>
      <c r="O1880" s="16"/>
      <c r="P1880" s="14"/>
      <c r="Q1880" s="12"/>
      <c r="R1880" s="13"/>
    </row>
    <row r="1881" spans="1:18" ht="15.75" customHeight="1">
      <c r="A1881" s="1"/>
      <c r="B1881" s="6" t="s">
        <v>27</v>
      </c>
      <c r="C1881" s="6">
        <v>1128299</v>
      </c>
      <c r="D1881" s="7">
        <v>44213</v>
      </c>
      <c r="E1881" s="6" t="s">
        <v>28</v>
      </c>
      <c r="F1881" s="6" t="s">
        <v>77</v>
      </c>
      <c r="G1881" s="6" t="s">
        <v>60</v>
      </c>
      <c r="H1881" s="6" t="s">
        <v>20</v>
      </c>
      <c r="I1881" s="8">
        <v>0.45</v>
      </c>
      <c r="J1881" s="9">
        <v>2500</v>
      </c>
      <c r="K1881" s="10">
        <f t="shared" si="14"/>
        <v>1125</v>
      </c>
      <c r="L1881" s="10">
        <f t="shared" si="15"/>
        <v>449.99999999999994</v>
      </c>
      <c r="M1881" s="11">
        <v>0.39999999999999997</v>
      </c>
      <c r="O1881" s="16"/>
      <c r="P1881" s="14"/>
      <c r="Q1881" s="12"/>
      <c r="R1881" s="13"/>
    </row>
    <row r="1882" spans="1:18" ht="15.75" customHeight="1">
      <c r="A1882" s="1"/>
      <c r="B1882" s="6" t="s">
        <v>27</v>
      </c>
      <c r="C1882" s="6">
        <v>1128299</v>
      </c>
      <c r="D1882" s="7">
        <v>44213</v>
      </c>
      <c r="E1882" s="6" t="s">
        <v>28</v>
      </c>
      <c r="F1882" s="6" t="s">
        <v>77</v>
      </c>
      <c r="G1882" s="6" t="s">
        <v>60</v>
      </c>
      <c r="H1882" s="6" t="s">
        <v>21</v>
      </c>
      <c r="I1882" s="8">
        <v>0.50000000000000011</v>
      </c>
      <c r="J1882" s="9">
        <v>2000</v>
      </c>
      <c r="K1882" s="10">
        <f t="shared" si="14"/>
        <v>1000.0000000000002</v>
      </c>
      <c r="L1882" s="10">
        <f t="shared" si="15"/>
        <v>450.00000000000011</v>
      </c>
      <c r="M1882" s="11">
        <v>0.45</v>
      </c>
      <c r="O1882" s="16"/>
      <c r="P1882" s="14"/>
      <c r="Q1882" s="12"/>
      <c r="R1882" s="13"/>
    </row>
    <row r="1883" spans="1:18" ht="15.75" customHeight="1">
      <c r="A1883" s="1"/>
      <c r="B1883" s="6" t="s">
        <v>27</v>
      </c>
      <c r="C1883" s="6">
        <v>1128299</v>
      </c>
      <c r="D1883" s="7">
        <v>44213</v>
      </c>
      <c r="E1883" s="6" t="s">
        <v>28</v>
      </c>
      <c r="F1883" s="6" t="s">
        <v>77</v>
      </c>
      <c r="G1883" s="6" t="s">
        <v>60</v>
      </c>
      <c r="H1883" s="6" t="s">
        <v>22</v>
      </c>
      <c r="I1883" s="8">
        <v>0.45</v>
      </c>
      <c r="J1883" s="9">
        <v>4500</v>
      </c>
      <c r="K1883" s="10">
        <f t="shared" si="14"/>
        <v>2025</v>
      </c>
      <c r="L1883" s="10">
        <f t="shared" si="15"/>
        <v>708.75</v>
      </c>
      <c r="M1883" s="11">
        <v>0.35</v>
      </c>
      <c r="O1883" s="16"/>
      <c r="P1883" s="14"/>
      <c r="Q1883" s="12"/>
      <c r="R1883" s="13"/>
    </row>
    <row r="1884" spans="1:18" ht="15.75" customHeight="1">
      <c r="A1884" s="1"/>
      <c r="B1884" s="6" t="s">
        <v>27</v>
      </c>
      <c r="C1884" s="6">
        <v>1128299</v>
      </c>
      <c r="D1884" s="7">
        <v>44244</v>
      </c>
      <c r="E1884" s="6" t="s">
        <v>28</v>
      </c>
      <c r="F1884" s="6" t="s">
        <v>77</v>
      </c>
      <c r="G1884" s="6" t="s">
        <v>60</v>
      </c>
      <c r="H1884" s="6" t="s">
        <v>17</v>
      </c>
      <c r="I1884" s="8">
        <v>0.35000000000000003</v>
      </c>
      <c r="J1884" s="9">
        <v>5000</v>
      </c>
      <c r="K1884" s="10">
        <f t="shared" si="14"/>
        <v>1750.0000000000002</v>
      </c>
      <c r="L1884" s="10">
        <f t="shared" si="15"/>
        <v>700</v>
      </c>
      <c r="M1884" s="11">
        <v>0.39999999999999997</v>
      </c>
      <c r="O1884" s="16"/>
      <c r="P1884" s="14"/>
      <c r="Q1884" s="12"/>
      <c r="R1884" s="13"/>
    </row>
    <row r="1885" spans="1:18" ht="15.75" customHeight="1">
      <c r="A1885" s="1"/>
      <c r="B1885" s="6" t="s">
        <v>27</v>
      </c>
      <c r="C1885" s="6">
        <v>1128299</v>
      </c>
      <c r="D1885" s="7">
        <v>44244</v>
      </c>
      <c r="E1885" s="6" t="s">
        <v>28</v>
      </c>
      <c r="F1885" s="6" t="s">
        <v>77</v>
      </c>
      <c r="G1885" s="6" t="s">
        <v>60</v>
      </c>
      <c r="H1885" s="6" t="s">
        <v>18</v>
      </c>
      <c r="I1885" s="8">
        <v>0.45</v>
      </c>
      <c r="J1885" s="9">
        <v>4000</v>
      </c>
      <c r="K1885" s="10">
        <f t="shared" si="14"/>
        <v>1800</v>
      </c>
      <c r="L1885" s="10">
        <f t="shared" si="15"/>
        <v>719.99999999999989</v>
      </c>
      <c r="M1885" s="11">
        <v>0.39999999999999997</v>
      </c>
      <c r="O1885" s="16"/>
      <c r="P1885" s="14"/>
      <c r="Q1885" s="12"/>
      <c r="R1885" s="13"/>
    </row>
    <row r="1886" spans="1:18" ht="15.75" customHeight="1">
      <c r="A1886" s="1"/>
      <c r="B1886" s="6" t="s">
        <v>27</v>
      </c>
      <c r="C1886" s="6">
        <v>1128299</v>
      </c>
      <c r="D1886" s="7">
        <v>44244</v>
      </c>
      <c r="E1886" s="6" t="s">
        <v>28</v>
      </c>
      <c r="F1886" s="6" t="s">
        <v>77</v>
      </c>
      <c r="G1886" s="6" t="s">
        <v>60</v>
      </c>
      <c r="H1886" s="6" t="s">
        <v>19</v>
      </c>
      <c r="I1886" s="8">
        <v>0.45</v>
      </c>
      <c r="J1886" s="9">
        <v>4000</v>
      </c>
      <c r="K1886" s="10">
        <f t="shared" si="14"/>
        <v>1800</v>
      </c>
      <c r="L1886" s="10">
        <f t="shared" si="15"/>
        <v>719.99999999999989</v>
      </c>
      <c r="M1886" s="11">
        <v>0.39999999999999997</v>
      </c>
      <c r="O1886" s="16"/>
      <c r="P1886" s="14"/>
      <c r="Q1886" s="12"/>
      <c r="R1886" s="13"/>
    </row>
    <row r="1887" spans="1:18" ht="15.75" customHeight="1">
      <c r="A1887" s="1"/>
      <c r="B1887" s="6" t="s">
        <v>27</v>
      </c>
      <c r="C1887" s="6">
        <v>1128299</v>
      </c>
      <c r="D1887" s="7">
        <v>44244</v>
      </c>
      <c r="E1887" s="6" t="s">
        <v>28</v>
      </c>
      <c r="F1887" s="6" t="s">
        <v>77</v>
      </c>
      <c r="G1887" s="6" t="s">
        <v>60</v>
      </c>
      <c r="H1887" s="6" t="s">
        <v>20</v>
      </c>
      <c r="I1887" s="8">
        <v>0.45</v>
      </c>
      <c r="J1887" s="9">
        <v>2500</v>
      </c>
      <c r="K1887" s="10">
        <f t="shared" si="14"/>
        <v>1125</v>
      </c>
      <c r="L1887" s="10">
        <f t="shared" si="15"/>
        <v>449.99999999999994</v>
      </c>
      <c r="M1887" s="11">
        <v>0.39999999999999997</v>
      </c>
      <c r="O1887" s="16"/>
      <c r="P1887" s="14"/>
      <c r="Q1887" s="12"/>
      <c r="R1887" s="13"/>
    </row>
    <row r="1888" spans="1:18" ht="15.75" customHeight="1">
      <c r="A1888" s="1"/>
      <c r="B1888" s="6" t="s">
        <v>27</v>
      </c>
      <c r="C1888" s="6">
        <v>1128299</v>
      </c>
      <c r="D1888" s="7">
        <v>44244</v>
      </c>
      <c r="E1888" s="6" t="s">
        <v>28</v>
      </c>
      <c r="F1888" s="6" t="s">
        <v>77</v>
      </c>
      <c r="G1888" s="6" t="s">
        <v>60</v>
      </c>
      <c r="H1888" s="6" t="s">
        <v>21</v>
      </c>
      <c r="I1888" s="8">
        <v>0.50000000000000011</v>
      </c>
      <c r="J1888" s="9">
        <v>1750</v>
      </c>
      <c r="K1888" s="10">
        <f t="shared" si="14"/>
        <v>875.00000000000023</v>
      </c>
      <c r="L1888" s="10">
        <f t="shared" si="15"/>
        <v>393.75000000000011</v>
      </c>
      <c r="M1888" s="11">
        <v>0.45</v>
      </c>
      <c r="O1888" s="16"/>
      <c r="P1888" s="14"/>
      <c r="Q1888" s="12"/>
      <c r="R1888" s="13"/>
    </row>
    <row r="1889" spans="1:18" ht="15.75" customHeight="1">
      <c r="A1889" s="1"/>
      <c r="B1889" s="6" t="s">
        <v>27</v>
      </c>
      <c r="C1889" s="6">
        <v>1128299</v>
      </c>
      <c r="D1889" s="7">
        <v>44244</v>
      </c>
      <c r="E1889" s="6" t="s">
        <v>28</v>
      </c>
      <c r="F1889" s="6" t="s">
        <v>77</v>
      </c>
      <c r="G1889" s="6" t="s">
        <v>60</v>
      </c>
      <c r="H1889" s="6" t="s">
        <v>22</v>
      </c>
      <c r="I1889" s="8">
        <v>0.45</v>
      </c>
      <c r="J1889" s="9">
        <v>3750</v>
      </c>
      <c r="K1889" s="10">
        <f t="shared" si="14"/>
        <v>1687.5</v>
      </c>
      <c r="L1889" s="10">
        <f t="shared" si="15"/>
        <v>590.625</v>
      </c>
      <c r="M1889" s="11">
        <v>0.35</v>
      </c>
      <c r="O1889" s="16"/>
      <c r="P1889" s="14"/>
      <c r="Q1889" s="12"/>
      <c r="R1889" s="13"/>
    </row>
    <row r="1890" spans="1:18" ht="15.75" customHeight="1">
      <c r="A1890" s="1"/>
      <c r="B1890" s="6" t="s">
        <v>27</v>
      </c>
      <c r="C1890" s="6">
        <v>1128299</v>
      </c>
      <c r="D1890" s="7">
        <v>44271</v>
      </c>
      <c r="E1890" s="6" t="s">
        <v>28</v>
      </c>
      <c r="F1890" s="6" t="s">
        <v>77</v>
      </c>
      <c r="G1890" s="6" t="s">
        <v>60</v>
      </c>
      <c r="H1890" s="6" t="s">
        <v>17</v>
      </c>
      <c r="I1890" s="8">
        <v>0.45</v>
      </c>
      <c r="J1890" s="9">
        <v>5250</v>
      </c>
      <c r="K1890" s="10">
        <f t="shared" si="14"/>
        <v>2362.5</v>
      </c>
      <c r="L1890" s="10">
        <f t="shared" si="15"/>
        <v>944.99999999999989</v>
      </c>
      <c r="M1890" s="11">
        <v>0.39999999999999997</v>
      </c>
      <c r="O1890" s="16"/>
      <c r="P1890" s="14"/>
      <c r="Q1890" s="12"/>
      <c r="R1890" s="13"/>
    </row>
    <row r="1891" spans="1:18" ht="15.75" customHeight="1">
      <c r="A1891" s="1"/>
      <c r="B1891" s="6" t="s">
        <v>27</v>
      </c>
      <c r="C1891" s="6">
        <v>1128299</v>
      </c>
      <c r="D1891" s="7">
        <v>44271</v>
      </c>
      <c r="E1891" s="6" t="s">
        <v>28</v>
      </c>
      <c r="F1891" s="6" t="s">
        <v>77</v>
      </c>
      <c r="G1891" s="6" t="s">
        <v>60</v>
      </c>
      <c r="H1891" s="6" t="s">
        <v>18</v>
      </c>
      <c r="I1891" s="8">
        <v>0.55000000000000004</v>
      </c>
      <c r="J1891" s="9">
        <v>3750</v>
      </c>
      <c r="K1891" s="10">
        <f t="shared" si="14"/>
        <v>2062.5</v>
      </c>
      <c r="L1891" s="10">
        <f t="shared" si="15"/>
        <v>824.99999999999989</v>
      </c>
      <c r="M1891" s="11">
        <v>0.39999999999999997</v>
      </c>
      <c r="O1891" s="16"/>
      <c r="P1891" s="14"/>
      <c r="Q1891" s="12"/>
      <c r="R1891" s="13"/>
    </row>
    <row r="1892" spans="1:18" ht="15.75" customHeight="1">
      <c r="A1892" s="1"/>
      <c r="B1892" s="6" t="s">
        <v>27</v>
      </c>
      <c r="C1892" s="6">
        <v>1128299</v>
      </c>
      <c r="D1892" s="7">
        <v>44271</v>
      </c>
      <c r="E1892" s="6" t="s">
        <v>28</v>
      </c>
      <c r="F1892" s="6" t="s">
        <v>77</v>
      </c>
      <c r="G1892" s="6" t="s">
        <v>60</v>
      </c>
      <c r="H1892" s="6" t="s">
        <v>19</v>
      </c>
      <c r="I1892" s="8">
        <v>0.6</v>
      </c>
      <c r="J1892" s="9">
        <v>4000</v>
      </c>
      <c r="K1892" s="10">
        <f t="shared" si="14"/>
        <v>2400</v>
      </c>
      <c r="L1892" s="10">
        <f t="shared" si="15"/>
        <v>959.99999999999989</v>
      </c>
      <c r="M1892" s="11">
        <v>0.39999999999999997</v>
      </c>
      <c r="O1892" s="16"/>
      <c r="P1892" s="14"/>
      <c r="Q1892" s="12"/>
      <c r="R1892" s="13"/>
    </row>
    <row r="1893" spans="1:18" ht="15.75" customHeight="1">
      <c r="A1893" s="1"/>
      <c r="B1893" s="6" t="s">
        <v>27</v>
      </c>
      <c r="C1893" s="6">
        <v>1128299</v>
      </c>
      <c r="D1893" s="7">
        <v>44271</v>
      </c>
      <c r="E1893" s="6" t="s">
        <v>28</v>
      </c>
      <c r="F1893" s="6" t="s">
        <v>77</v>
      </c>
      <c r="G1893" s="6" t="s">
        <v>60</v>
      </c>
      <c r="H1893" s="6" t="s">
        <v>20</v>
      </c>
      <c r="I1893" s="8">
        <v>0.55000000000000004</v>
      </c>
      <c r="J1893" s="9">
        <v>3000</v>
      </c>
      <c r="K1893" s="10">
        <f t="shared" si="14"/>
        <v>1650.0000000000002</v>
      </c>
      <c r="L1893" s="10">
        <f t="shared" si="15"/>
        <v>660</v>
      </c>
      <c r="M1893" s="11">
        <v>0.39999999999999997</v>
      </c>
      <c r="O1893" s="16"/>
      <c r="P1893" s="14"/>
      <c r="Q1893" s="12"/>
      <c r="R1893" s="13"/>
    </row>
    <row r="1894" spans="1:18" ht="15.75" customHeight="1">
      <c r="A1894" s="1"/>
      <c r="B1894" s="6" t="s">
        <v>27</v>
      </c>
      <c r="C1894" s="6">
        <v>1128299</v>
      </c>
      <c r="D1894" s="7">
        <v>44271</v>
      </c>
      <c r="E1894" s="6" t="s">
        <v>28</v>
      </c>
      <c r="F1894" s="6" t="s">
        <v>77</v>
      </c>
      <c r="G1894" s="6" t="s">
        <v>60</v>
      </c>
      <c r="H1894" s="6" t="s">
        <v>21</v>
      </c>
      <c r="I1894" s="8">
        <v>0.60000000000000009</v>
      </c>
      <c r="J1894" s="9">
        <v>1500</v>
      </c>
      <c r="K1894" s="10">
        <f t="shared" si="14"/>
        <v>900.00000000000011</v>
      </c>
      <c r="L1894" s="10">
        <f t="shared" si="15"/>
        <v>405.00000000000006</v>
      </c>
      <c r="M1894" s="11">
        <v>0.45</v>
      </c>
      <c r="O1894" s="16"/>
      <c r="P1894" s="14"/>
      <c r="Q1894" s="12"/>
      <c r="R1894" s="13"/>
    </row>
    <row r="1895" spans="1:18" ht="15.75" customHeight="1">
      <c r="A1895" s="1"/>
      <c r="B1895" s="6" t="s">
        <v>27</v>
      </c>
      <c r="C1895" s="6">
        <v>1128299</v>
      </c>
      <c r="D1895" s="7">
        <v>44271</v>
      </c>
      <c r="E1895" s="6" t="s">
        <v>28</v>
      </c>
      <c r="F1895" s="6" t="s">
        <v>77</v>
      </c>
      <c r="G1895" s="6" t="s">
        <v>60</v>
      </c>
      <c r="H1895" s="6" t="s">
        <v>22</v>
      </c>
      <c r="I1895" s="8">
        <v>0.45</v>
      </c>
      <c r="J1895" s="9">
        <v>3500</v>
      </c>
      <c r="K1895" s="10">
        <f t="shared" si="14"/>
        <v>1575</v>
      </c>
      <c r="L1895" s="10">
        <f t="shared" si="15"/>
        <v>551.25</v>
      </c>
      <c r="M1895" s="11">
        <v>0.35</v>
      </c>
      <c r="O1895" s="16"/>
      <c r="P1895" s="14"/>
      <c r="Q1895" s="12"/>
      <c r="R1895" s="13"/>
    </row>
    <row r="1896" spans="1:18" ht="15.75" customHeight="1">
      <c r="A1896" s="1"/>
      <c r="B1896" s="6" t="s">
        <v>27</v>
      </c>
      <c r="C1896" s="6">
        <v>1128299</v>
      </c>
      <c r="D1896" s="7">
        <v>44303</v>
      </c>
      <c r="E1896" s="6" t="s">
        <v>28</v>
      </c>
      <c r="F1896" s="6" t="s">
        <v>77</v>
      </c>
      <c r="G1896" s="6" t="s">
        <v>60</v>
      </c>
      <c r="H1896" s="6" t="s">
        <v>17</v>
      </c>
      <c r="I1896" s="8">
        <v>0.5</v>
      </c>
      <c r="J1896" s="9">
        <v>5250</v>
      </c>
      <c r="K1896" s="10">
        <f t="shared" si="14"/>
        <v>2625</v>
      </c>
      <c r="L1896" s="10">
        <f t="shared" si="15"/>
        <v>1050</v>
      </c>
      <c r="M1896" s="11">
        <v>0.39999999999999997</v>
      </c>
      <c r="O1896" s="16"/>
      <c r="P1896" s="14"/>
      <c r="Q1896" s="12"/>
      <c r="R1896" s="13"/>
    </row>
    <row r="1897" spans="1:18" ht="15.75" customHeight="1">
      <c r="A1897" s="1"/>
      <c r="B1897" s="6" t="s">
        <v>27</v>
      </c>
      <c r="C1897" s="6">
        <v>1128299</v>
      </c>
      <c r="D1897" s="7">
        <v>44303</v>
      </c>
      <c r="E1897" s="6" t="s">
        <v>28</v>
      </c>
      <c r="F1897" s="6" t="s">
        <v>77</v>
      </c>
      <c r="G1897" s="6" t="s">
        <v>60</v>
      </c>
      <c r="H1897" s="6" t="s">
        <v>18</v>
      </c>
      <c r="I1897" s="8">
        <v>0.55000000000000004</v>
      </c>
      <c r="J1897" s="9">
        <v>3250</v>
      </c>
      <c r="K1897" s="10">
        <f t="shared" si="14"/>
        <v>1787.5000000000002</v>
      </c>
      <c r="L1897" s="10">
        <f t="shared" si="15"/>
        <v>715</v>
      </c>
      <c r="M1897" s="11">
        <v>0.39999999999999997</v>
      </c>
      <c r="O1897" s="16"/>
      <c r="P1897" s="14"/>
      <c r="Q1897" s="12"/>
      <c r="R1897" s="13"/>
    </row>
    <row r="1898" spans="1:18" ht="15.75" customHeight="1">
      <c r="A1898" s="1"/>
      <c r="B1898" s="6" t="s">
        <v>27</v>
      </c>
      <c r="C1898" s="6">
        <v>1128299</v>
      </c>
      <c r="D1898" s="7">
        <v>44303</v>
      </c>
      <c r="E1898" s="6" t="s">
        <v>28</v>
      </c>
      <c r="F1898" s="6" t="s">
        <v>77</v>
      </c>
      <c r="G1898" s="6" t="s">
        <v>60</v>
      </c>
      <c r="H1898" s="6" t="s">
        <v>19</v>
      </c>
      <c r="I1898" s="8">
        <v>0.55000000000000004</v>
      </c>
      <c r="J1898" s="9">
        <v>3750</v>
      </c>
      <c r="K1898" s="10">
        <f t="shared" si="14"/>
        <v>2062.5</v>
      </c>
      <c r="L1898" s="10">
        <f t="shared" si="15"/>
        <v>824.99999999999989</v>
      </c>
      <c r="M1898" s="11">
        <v>0.39999999999999997</v>
      </c>
      <c r="O1898" s="16"/>
      <c r="P1898" s="14"/>
      <c r="Q1898" s="12"/>
      <c r="R1898" s="13"/>
    </row>
    <row r="1899" spans="1:18" ht="15.75" customHeight="1">
      <c r="A1899" s="1"/>
      <c r="B1899" s="6" t="s">
        <v>27</v>
      </c>
      <c r="C1899" s="6">
        <v>1128299</v>
      </c>
      <c r="D1899" s="7">
        <v>44303</v>
      </c>
      <c r="E1899" s="6" t="s">
        <v>28</v>
      </c>
      <c r="F1899" s="6" t="s">
        <v>77</v>
      </c>
      <c r="G1899" s="6" t="s">
        <v>60</v>
      </c>
      <c r="H1899" s="6" t="s">
        <v>20</v>
      </c>
      <c r="I1899" s="8">
        <v>0.40000000000000008</v>
      </c>
      <c r="J1899" s="9">
        <v>2750</v>
      </c>
      <c r="K1899" s="10">
        <f t="shared" si="14"/>
        <v>1100.0000000000002</v>
      </c>
      <c r="L1899" s="10">
        <f t="shared" si="15"/>
        <v>440.00000000000006</v>
      </c>
      <c r="M1899" s="11">
        <v>0.39999999999999997</v>
      </c>
      <c r="O1899" s="16"/>
      <c r="P1899" s="14"/>
      <c r="Q1899" s="12"/>
      <c r="R1899" s="13"/>
    </row>
    <row r="1900" spans="1:18" ht="15.75" customHeight="1">
      <c r="A1900" s="1"/>
      <c r="B1900" s="6" t="s">
        <v>27</v>
      </c>
      <c r="C1900" s="6">
        <v>1128299</v>
      </c>
      <c r="D1900" s="7">
        <v>44303</v>
      </c>
      <c r="E1900" s="6" t="s">
        <v>28</v>
      </c>
      <c r="F1900" s="6" t="s">
        <v>77</v>
      </c>
      <c r="G1900" s="6" t="s">
        <v>60</v>
      </c>
      <c r="H1900" s="6" t="s">
        <v>21</v>
      </c>
      <c r="I1900" s="8">
        <v>0.45000000000000012</v>
      </c>
      <c r="J1900" s="9">
        <v>1750</v>
      </c>
      <c r="K1900" s="10">
        <f t="shared" si="14"/>
        <v>787.50000000000023</v>
      </c>
      <c r="L1900" s="10">
        <f t="shared" si="15"/>
        <v>354.37500000000011</v>
      </c>
      <c r="M1900" s="11">
        <v>0.45</v>
      </c>
      <c r="O1900" s="16"/>
      <c r="P1900" s="14"/>
      <c r="Q1900" s="12"/>
      <c r="R1900" s="13"/>
    </row>
    <row r="1901" spans="1:18" ht="15.75" customHeight="1">
      <c r="A1901" s="1"/>
      <c r="B1901" s="6" t="s">
        <v>27</v>
      </c>
      <c r="C1901" s="6">
        <v>1128299</v>
      </c>
      <c r="D1901" s="7">
        <v>44303</v>
      </c>
      <c r="E1901" s="6" t="s">
        <v>28</v>
      </c>
      <c r="F1901" s="6" t="s">
        <v>77</v>
      </c>
      <c r="G1901" s="6" t="s">
        <v>60</v>
      </c>
      <c r="H1901" s="6" t="s">
        <v>22</v>
      </c>
      <c r="I1901" s="8">
        <v>0.60000000000000009</v>
      </c>
      <c r="J1901" s="9">
        <v>3500</v>
      </c>
      <c r="K1901" s="10">
        <f t="shared" si="14"/>
        <v>2100.0000000000005</v>
      </c>
      <c r="L1901" s="10">
        <f t="shared" si="15"/>
        <v>735.00000000000011</v>
      </c>
      <c r="M1901" s="11">
        <v>0.35</v>
      </c>
      <c r="O1901" s="16"/>
      <c r="P1901" s="14"/>
      <c r="Q1901" s="12"/>
      <c r="R1901" s="13"/>
    </row>
    <row r="1902" spans="1:18" ht="15.75" customHeight="1">
      <c r="A1902" s="1"/>
      <c r="B1902" s="6" t="s">
        <v>27</v>
      </c>
      <c r="C1902" s="6">
        <v>1128299</v>
      </c>
      <c r="D1902" s="7">
        <v>44334</v>
      </c>
      <c r="E1902" s="6" t="s">
        <v>28</v>
      </c>
      <c r="F1902" s="6" t="s">
        <v>77</v>
      </c>
      <c r="G1902" s="6" t="s">
        <v>60</v>
      </c>
      <c r="H1902" s="6" t="s">
        <v>17</v>
      </c>
      <c r="I1902" s="8">
        <v>0.45</v>
      </c>
      <c r="J1902" s="9">
        <v>5500</v>
      </c>
      <c r="K1902" s="10">
        <f t="shared" si="14"/>
        <v>2475</v>
      </c>
      <c r="L1902" s="10">
        <f t="shared" si="15"/>
        <v>989.99999999999989</v>
      </c>
      <c r="M1902" s="11">
        <v>0.39999999999999997</v>
      </c>
      <c r="O1902" s="16"/>
      <c r="P1902" s="14"/>
      <c r="Q1902" s="12"/>
      <c r="R1902" s="13"/>
    </row>
    <row r="1903" spans="1:18" ht="15.75" customHeight="1">
      <c r="A1903" s="1"/>
      <c r="B1903" s="6" t="s">
        <v>27</v>
      </c>
      <c r="C1903" s="6">
        <v>1128299</v>
      </c>
      <c r="D1903" s="7">
        <v>44334</v>
      </c>
      <c r="E1903" s="6" t="s">
        <v>28</v>
      </c>
      <c r="F1903" s="6" t="s">
        <v>77</v>
      </c>
      <c r="G1903" s="6" t="s">
        <v>60</v>
      </c>
      <c r="H1903" s="6" t="s">
        <v>18</v>
      </c>
      <c r="I1903" s="8">
        <v>0.5</v>
      </c>
      <c r="J1903" s="9">
        <v>4000</v>
      </c>
      <c r="K1903" s="10">
        <f t="shared" si="14"/>
        <v>2000</v>
      </c>
      <c r="L1903" s="10">
        <f t="shared" si="15"/>
        <v>799.99999999999989</v>
      </c>
      <c r="M1903" s="11">
        <v>0.39999999999999997</v>
      </c>
      <c r="O1903" s="16"/>
      <c r="P1903" s="14"/>
      <c r="Q1903" s="12"/>
      <c r="R1903" s="13"/>
    </row>
    <row r="1904" spans="1:18" ht="15.75" customHeight="1">
      <c r="A1904" s="1"/>
      <c r="B1904" s="6" t="s">
        <v>27</v>
      </c>
      <c r="C1904" s="6">
        <v>1128299</v>
      </c>
      <c r="D1904" s="7">
        <v>44334</v>
      </c>
      <c r="E1904" s="6" t="s">
        <v>28</v>
      </c>
      <c r="F1904" s="6" t="s">
        <v>77</v>
      </c>
      <c r="G1904" s="6" t="s">
        <v>60</v>
      </c>
      <c r="H1904" s="6" t="s">
        <v>19</v>
      </c>
      <c r="I1904" s="8">
        <v>0.5</v>
      </c>
      <c r="J1904" s="9">
        <v>4000</v>
      </c>
      <c r="K1904" s="10">
        <f t="shared" si="14"/>
        <v>2000</v>
      </c>
      <c r="L1904" s="10">
        <f t="shared" si="15"/>
        <v>799.99999999999989</v>
      </c>
      <c r="M1904" s="11">
        <v>0.39999999999999997</v>
      </c>
      <c r="O1904" s="16"/>
      <c r="P1904" s="14"/>
      <c r="Q1904" s="12"/>
      <c r="R1904" s="13"/>
    </row>
    <row r="1905" spans="1:18" ht="15.75" customHeight="1">
      <c r="A1905" s="1"/>
      <c r="B1905" s="6" t="s">
        <v>27</v>
      </c>
      <c r="C1905" s="6">
        <v>1128299</v>
      </c>
      <c r="D1905" s="7">
        <v>44334</v>
      </c>
      <c r="E1905" s="6" t="s">
        <v>28</v>
      </c>
      <c r="F1905" s="6" t="s">
        <v>77</v>
      </c>
      <c r="G1905" s="6" t="s">
        <v>60</v>
      </c>
      <c r="H1905" s="6" t="s">
        <v>20</v>
      </c>
      <c r="I1905" s="8">
        <v>0.45</v>
      </c>
      <c r="J1905" s="9">
        <v>3250</v>
      </c>
      <c r="K1905" s="10">
        <f t="shared" si="14"/>
        <v>1462.5</v>
      </c>
      <c r="L1905" s="10">
        <f t="shared" si="15"/>
        <v>585</v>
      </c>
      <c r="M1905" s="11">
        <v>0.39999999999999997</v>
      </c>
      <c r="O1905" s="16"/>
      <c r="P1905" s="14"/>
      <c r="Q1905" s="12"/>
      <c r="R1905" s="13"/>
    </row>
    <row r="1906" spans="1:18" ht="15.75" customHeight="1">
      <c r="A1906" s="1"/>
      <c r="B1906" s="6" t="s">
        <v>27</v>
      </c>
      <c r="C1906" s="6">
        <v>1128299</v>
      </c>
      <c r="D1906" s="7">
        <v>44334</v>
      </c>
      <c r="E1906" s="6" t="s">
        <v>28</v>
      </c>
      <c r="F1906" s="6" t="s">
        <v>77</v>
      </c>
      <c r="G1906" s="6" t="s">
        <v>60</v>
      </c>
      <c r="H1906" s="6" t="s">
        <v>21</v>
      </c>
      <c r="I1906" s="8">
        <v>0.39999999999999997</v>
      </c>
      <c r="J1906" s="9">
        <v>2250</v>
      </c>
      <c r="K1906" s="10">
        <f t="shared" si="14"/>
        <v>899.99999999999989</v>
      </c>
      <c r="L1906" s="10">
        <f t="shared" si="15"/>
        <v>404.99999999999994</v>
      </c>
      <c r="M1906" s="11">
        <v>0.45</v>
      </c>
      <c r="O1906" s="16"/>
      <c r="P1906" s="14"/>
      <c r="Q1906" s="12"/>
      <c r="R1906" s="13"/>
    </row>
    <row r="1907" spans="1:18" ht="15.75" customHeight="1">
      <c r="A1907" s="1"/>
      <c r="B1907" s="6" t="s">
        <v>27</v>
      </c>
      <c r="C1907" s="6">
        <v>1128299</v>
      </c>
      <c r="D1907" s="7">
        <v>44334</v>
      </c>
      <c r="E1907" s="6" t="s">
        <v>28</v>
      </c>
      <c r="F1907" s="6" t="s">
        <v>77</v>
      </c>
      <c r="G1907" s="6" t="s">
        <v>60</v>
      </c>
      <c r="H1907" s="6" t="s">
        <v>22</v>
      </c>
      <c r="I1907" s="8">
        <v>0.65</v>
      </c>
      <c r="J1907" s="9">
        <v>5750</v>
      </c>
      <c r="K1907" s="10">
        <f t="shared" si="14"/>
        <v>3737.5</v>
      </c>
      <c r="L1907" s="10">
        <f t="shared" si="15"/>
        <v>1308.125</v>
      </c>
      <c r="M1907" s="11">
        <v>0.35</v>
      </c>
      <c r="O1907" s="16"/>
      <c r="P1907" s="14"/>
      <c r="Q1907" s="12"/>
      <c r="R1907" s="13"/>
    </row>
    <row r="1908" spans="1:18" ht="15.75" customHeight="1">
      <c r="A1908" s="1"/>
      <c r="B1908" s="6" t="s">
        <v>27</v>
      </c>
      <c r="C1908" s="6">
        <v>1128299</v>
      </c>
      <c r="D1908" s="7">
        <v>44364</v>
      </c>
      <c r="E1908" s="6" t="s">
        <v>28</v>
      </c>
      <c r="F1908" s="6" t="s">
        <v>77</v>
      </c>
      <c r="G1908" s="6" t="s">
        <v>60</v>
      </c>
      <c r="H1908" s="6" t="s">
        <v>17</v>
      </c>
      <c r="I1908" s="8">
        <v>0.6</v>
      </c>
      <c r="J1908" s="9">
        <v>8250</v>
      </c>
      <c r="K1908" s="10">
        <f t="shared" si="14"/>
        <v>4950</v>
      </c>
      <c r="L1908" s="10">
        <f t="shared" si="15"/>
        <v>1979.9999999999998</v>
      </c>
      <c r="M1908" s="11">
        <v>0.39999999999999997</v>
      </c>
      <c r="O1908" s="16"/>
      <c r="P1908" s="14"/>
      <c r="Q1908" s="12"/>
      <c r="R1908" s="13"/>
    </row>
    <row r="1909" spans="1:18" ht="15.75" customHeight="1">
      <c r="A1909" s="1"/>
      <c r="B1909" s="6" t="s">
        <v>27</v>
      </c>
      <c r="C1909" s="6">
        <v>1128299</v>
      </c>
      <c r="D1909" s="7">
        <v>44364</v>
      </c>
      <c r="E1909" s="6" t="s">
        <v>28</v>
      </c>
      <c r="F1909" s="6" t="s">
        <v>77</v>
      </c>
      <c r="G1909" s="6" t="s">
        <v>60</v>
      </c>
      <c r="H1909" s="6" t="s">
        <v>18</v>
      </c>
      <c r="I1909" s="8">
        <v>0.7</v>
      </c>
      <c r="J1909" s="9">
        <v>7000</v>
      </c>
      <c r="K1909" s="10">
        <f t="shared" si="14"/>
        <v>4900</v>
      </c>
      <c r="L1909" s="10">
        <f t="shared" si="15"/>
        <v>1959.9999999999998</v>
      </c>
      <c r="M1909" s="11">
        <v>0.39999999999999997</v>
      </c>
      <c r="O1909" s="16"/>
      <c r="P1909" s="14"/>
      <c r="Q1909" s="12"/>
      <c r="R1909" s="13"/>
    </row>
    <row r="1910" spans="1:18" ht="15.75" customHeight="1">
      <c r="A1910" s="1"/>
      <c r="B1910" s="6" t="s">
        <v>27</v>
      </c>
      <c r="C1910" s="6">
        <v>1128299</v>
      </c>
      <c r="D1910" s="7">
        <v>44364</v>
      </c>
      <c r="E1910" s="6" t="s">
        <v>28</v>
      </c>
      <c r="F1910" s="6" t="s">
        <v>77</v>
      </c>
      <c r="G1910" s="6" t="s">
        <v>60</v>
      </c>
      <c r="H1910" s="6" t="s">
        <v>19</v>
      </c>
      <c r="I1910" s="8">
        <v>0.85</v>
      </c>
      <c r="J1910" s="9">
        <v>7000</v>
      </c>
      <c r="K1910" s="10">
        <f t="shared" si="14"/>
        <v>5950</v>
      </c>
      <c r="L1910" s="10">
        <f t="shared" si="15"/>
        <v>2380</v>
      </c>
      <c r="M1910" s="11">
        <v>0.39999999999999997</v>
      </c>
      <c r="O1910" s="16"/>
      <c r="P1910" s="14"/>
      <c r="Q1910" s="12"/>
      <c r="R1910" s="13"/>
    </row>
    <row r="1911" spans="1:18" ht="15.75" customHeight="1">
      <c r="A1911" s="1"/>
      <c r="B1911" s="6" t="s">
        <v>27</v>
      </c>
      <c r="C1911" s="6">
        <v>1128299</v>
      </c>
      <c r="D1911" s="7">
        <v>44364</v>
      </c>
      <c r="E1911" s="6" t="s">
        <v>28</v>
      </c>
      <c r="F1911" s="6" t="s">
        <v>77</v>
      </c>
      <c r="G1911" s="6" t="s">
        <v>60</v>
      </c>
      <c r="H1911" s="6" t="s">
        <v>20</v>
      </c>
      <c r="I1911" s="8">
        <v>0.85</v>
      </c>
      <c r="J1911" s="9">
        <v>5750</v>
      </c>
      <c r="K1911" s="10">
        <f t="shared" si="14"/>
        <v>4887.5</v>
      </c>
      <c r="L1911" s="10">
        <f t="shared" si="15"/>
        <v>1954.9999999999998</v>
      </c>
      <c r="M1911" s="11">
        <v>0.39999999999999997</v>
      </c>
      <c r="O1911" s="16"/>
      <c r="P1911" s="14"/>
      <c r="Q1911" s="12"/>
      <c r="R1911" s="13"/>
    </row>
    <row r="1912" spans="1:18" ht="15.75" customHeight="1">
      <c r="A1912" s="1"/>
      <c r="B1912" s="6" t="s">
        <v>27</v>
      </c>
      <c r="C1912" s="6">
        <v>1128299</v>
      </c>
      <c r="D1912" s="7">
        <v>44364</v>
      </c>
      <c r="E1912" s="6" t="s">
        <v>28</v>
      </c>
      <c r="F1912" s="6" t="s">
        <v>77</v>
      </c>
      <c r="G1912" s="6" t="s">
        <v>60</v>
      </c>
      <c r="H1912" s="6" t="s">
        <v>21</v>
      </c>
      <c r="I1912" s="8">
        <v>0.95000000000000007</v>
      </c>
      <c r="J1912" s="9">
        <v>4500</v>
      </c>
      <c r="K1912" s="10">
        <f t="shared" si="14"/>
        <v>4275</v>
      </c>
      <c r="L1912" s="10">
        <f t="shared" si="15"/>
        <v>1923.75</v>
      </c>
      <c r="M1912" s="11">
        <v>0.45</v>
      </c>
      <c r="O1912" s="16"/>
      <c r="P1912" s="14"/>
      <c r="Q1912" s="12"/>
      <c r="R1912" s="13"/>
    </row>
    <row r="1913" spans="1:18" ht="15.75" customHeight="1">
      <c r="A1913" s="1"/>
      <c r="B1913" s="6" t="s">
        <v>27</v>
      </c>
      <c r="C1913" s="6">
        <v>1128299</v>
      </c>
      <c r="D1913" s="7">
        <v>44364</v>
      </c>
      <c r="E1913" s="6" t="s">
        <v>28</v>
      </c>
      <c r="F1913" s="6" t="s">
        <v>77</v>
      </c>
      <c r="G1913" s="6" t="s">
        <v>60</v>
      </c>
      <c r="H1913" s="6" t="s">
        <v>22</v>
      </c>
      <c r="I1913" s="8">
        <v>1.1000000000000001</v>
      </c>
      <c r="J1913" s="9">
        <v>7500</v>
      </c>
      <c r="K1913" s="10">
        <f t="shared" si="14"/>
        <v>8250</v>
      </c>
      <c r="L1913" s="10">
        <f t="shared" si="15"/>
        <v>2887.5</v>
      </c>
      <c r="M1913" s="11">
        <v>0.35</v>
      </c>
      <c r="O1913" s="16"/>
      <c r="P1913" s="14"/>
      <c r="Q1913" s="12"/>
      <c r="R1913" s="13"/>
    </row>
    <row r="1914" spans="1:18" ht="15.75" customHeight="1">
      <c r="A1914" s="1"/>
      <c r="B1914" s="6" t="s">
        <v>27</v>
      </c>
      <c r="C1914" s="6">
        <v>1128299</v>
      </c>
      <c r="D1914" s="7">
        <v>44393</v>
      </c>
      <c r="E1914" s="6" t="s">
        <v>28</v>
      </c>
      <c r="F1914" s="6" t="s">
        <v>77</v>
      </c>
      <c r="G1914" s="6" t="s">
        <v>60</v>
      </c>
      <c r="H1914" s="6" t="s">
        <v>17</v>
      </c>
      <c r="I1914" s="8">
        <v>0.9</v>
      </c>
      <c r="J1914" s="9">
        <v>9000</v>
      </c>
      <c r="K1914" s="10">
        <f t="shared" si="14"/>
        <v>8100</v>
      </c>
      <c r="L1914" s="10">
        <f t="shared" si="15"/>
        <v>3239.9999999999995</v>
      </c>
      <c r="M1914" s="11">
        <v>0.39999999999999997</v>
      </c>
      <c r="O1914" s="16"/>
      <c r="P1914" s="14"/>
      <c r="Q1914" s="12"/>
      <c r="R1914" s="13"/>
    </row>
    <row r="1915" spans="1:18" ht="15.75" customHeight="1">
      <c r="A1915" s="1"/>
      <c r="B1915" s="6" t="s">
        <v>27</v>
      </c>
      <c r="C1915" s="6">
        <v>1128299</v>
      </c>
      <c r="D1915" s="7">
        <v>44393</v>
      </c>
      <c r="E1915" s="6" t="s">
        <v>28</v>
      </c>
      <c r="F1915" s="6" t="s">
        <v>77</v>
      </c>
      <c r="G1915" s="6" t="s">
        <v>60</v>
      </c>
      <c r="H1915" s="6" t="s">
        <v>18</v>
      </c>
      <c r="I1915" s="8">
        <v>0.95000000000000007</v>
      </c>
      <c r="J1915" s="9">
        <v>7500</v>
      </c>
      <c r="K1915" s="10">
        <f t="shared" si="14"/>
        <v>7125.0000000000009</v>
      </c>
      <c r="L1915" s="10">
        <f t="shared" si="15"/>
        <v>2850</v>
      </c>
      <c r="M1915" s="11">
        <v>0.39999999999999997</v>
      </c>
      <c r="O1915" s="16"/>
      <c r="P1915" s="14"/>
      <c r="Q1915" s="12"/>
      <c r="R1915" s="13"/>
    </row>
    <row r="1916" spans="1:18" ht="15.75" customHeight="1">
      <c r="A1916" s="1"/>
      <c r="B1916" s="6" t="s">
        <v>27</v>
      </c>
      <c r="C1916" s="6">
        <v>1128299</v>
      </c>
      <c r="D1916" s="7">
        <v>44393</v>
      </c>
      <c r="E1916" s="6" t="s">
        <v>28</v>
      </c>
      <c r="F1916" s="6" t="s">
        <v>77</v>
      </c>
      <c r="G1916" s="6" t="s">
        <v>60</v>
      </c>
      <c r="H1916" s="6" t="s">
        <v>19</v>
      </c>
      <c r="I1916" s="8">
        <v>0.95000000000000007</v>
      </c>
      <c r="J1916" s="9">
        <v>7000</v>
      </c>
      <c r="K1916" s="10">
        <f t="shared" si="14"/>
        <v>6650.0000000000009</v>
      </c>
      <c r="L1916" s="10">
        <f t="shared" si="15"/>
        <v>2660</v>
      </c>
      <c r="M1916" s="11">
        <v>0.39999999999999997</v>
      </c>
      <c r="O1916" s="16"/>
      <c r="P1916" s="14"/>
      <c r="Q1916" s="12"/>
      <c r="R1916" s="13"/>
    </row>
    <row r="1917" spans="1:18" ht="15.75" customHeight="1">
      <c r="A1917" s="1"/>
      <c r="B1917" s="6" t="s">
        <v>27</v>
      </c>
      <c r="C1917" s="6">
        <v>1128299</v>
      </c>
      <c r="D1917" s="7">
        <v>44393</v>
      </c>
      <c r="E1917" s="6" t="s">
        <v>28</v>
      </c>
      <c r="F1917" s="6" t="s">
        <v>77</v>
      </c>
      <c r="G1917" s="6" t="s">
        <v>60</v>
      </c>
      <c r="H1917" s="6" t="s">
        <v>20</v>
      </c>
      <c r="I1917" s="8">
        <v>0.9</v>
      </c>
      <c r="J1917" s="9">
        <v>6000</v>
      </c>
      <c r="K1917" s="10">
        <f t="shared" si="14"/>
        <v>5400</v>
      </c>
      <c r="L1917" s="10">
        <f t="shared" si="15"/>
        <v>2160</v>
      </c>
      <c r="M1917" s="11">
        <v>0.39999999999999997</v>
      </c>
      <c r="O1917" s="16"/>
      <c r="P1917" s="14"/>
      <c r="Q1917" s="12"/>
      <c r="R1917" s="13"/>
    </row>
    <row r="1918" spans="1:18" ht="15.75" customHeight="1">
      <c r="A1918" s="1"/>
      <c r="B1918" s="6" t="s">
        <v>27</v>
      </c>
      <c r="C1918" s="6">
        <v>1128299</v>
      </c>
      <c r="D1918" s="7">
        <v>44393</v>
      </c>
      <c r="E1918" s="6" t="s">
        <v>28</v>
      </c>
      <c r="F1918" s="6" t="s">
        <v>77</v>
      </c>
      <c r="G1918" s="6" t="s">
        <v>60</v>
      </c>
      <c r="H1918" s="6" t="s">
        <v>21</v>
      </c>
      <c r="I1918" s="8">
        <v>0.95000000000000007</v>
      </c>
      <c r="J1918" s="9">
        <v>6500</v>
      </c>
      <c r="K1918" s="10">
        <f t="shared" si="14"/>
        <v>6175</v>
      </c>
      <c r="L1918" s="10">
        <f t="shared" si="15"/>
        <v>2778.75</v>
      </c>
      <c r="M1918" s="11">
        <v>0.45</v>
      </c>
      <c r="O1918" s="16"/>
      <c r="P1918" s="14"/>
      <c r="Q1918" s="12"/>
      <c r="R1918" s="13"/>
    </row>
    <row r="1919" spans="1:18" ht="15.75" customHeight="1">
      <c r="A1919" s="1"/>
      <c r="B1919" s="6" t="s">
        <v>27</v>
      </c>
      <c r="C1919" s="6">
        <v>1128299</v>
      </c>
      <c r="D1919" s="7">
        <v>44393</v>
      </c>
      <c r="E1919" s="6" t="s">
        <v>28</v>
      </c>
      <c r="F1919" s="6" t="s">
        <v>77</v>
      </c>
      <c r="G1919" s="6" t="s">
        <v>60</v>
      </c>
      <c r="H1919" s="6" t="s">
        <v>22</v>
      </c>
      <c r="I1919" s="8">
        <v>1.1000000000000001</v>
      </c>
      <c r="J1919" s="9">
        <v>6500</v>
      </c>
      <c r="K1919" s="10">
        <f t="shared" si="14"/>
        <v>7150.0000000000009</v>
      </c>
      <c r="L1919" s="10">
        <f t="shared" si="15"/>
        <v>2502.5</v>
      </c>
      <c r="M1919" s="11">
        <v>0.35</v>
      </c>
      <c r="O1919" s="16"/>
      <c r="P1919" s="14"/>
      <c r="Q1919" s="12"/>
      <c r="R1919" s="13"/>
    </row>
    <row r="1920" spans="1:18" ht="15.75" customHeight="1">
      <c r="A1920" s="1"/>
      <c r="B1920" s="6" t="s">
        <v>27</v>
      </c>
      <c r="C1920" s="6">
        <v>1128299</v>
      </c>
      <c r="D1920" s="7">
        <v>44425</v>
      </c>
      <c r="E1920" s="6" t="s">
        <v>28</v>
      </c>
      <c r="F1920" s="6" t="s">
        <v>77</v>
      </c>
      <c r="G1920" s="6" t="s">
        <v>60</v>
      </c>
      <c r="H1920" s="6" t="s">
        <v>17</v>
      </c>
      <c r="I1920" s="8">
        <v>0.95000000000000007</v>
      </c>
      <c r="J1920" s="9">
        <v>8500</v>
      </c>
      <c r="K1920" s="10">
        <f t="shared" si="14"/>
        <v>8075.0000000000009</v>
      </c>
      <c r="L1920" s="10">
        <f t="shared" si="15"/>
        <v>3230</v>
      </c>
      <c r="M1920" s="11">
        <v>0.39999999999999997</v>
      </c>
      <c r="O1920" s="16"/>
      <c r="P1920" s="14"/>
      <c r="Q1920" s="12"/>
      <c r="R1920" s="13"/>
    </row>
    <row r="1921" spans="1:18" ht="15.75" customHeight="1">
      <c r="A1921" s="1"/>
      <c r="B1921" s="6" t="s">
        <v>27</v>
      </c>
      <c r="C1921" s="6">
        <v>1128299</v>
      </c>
      <c r="D1921" s="7">
        <v>44425</v>
      </c>
      <c r="E1921" s="6" t="s">
        <v>28</v>
      </c>
      <c r="F1921" s="6" t="s">
        <v>77</v>
      </c>
      <c r="G1921" s="6" t="s">
        <v>60</v>
      </c>
      <c r="H1921" s="6" t="s">
        <v>18</v>
      </c>
      <c r="I1921" s="8">
        <v>0.85000000000000009</v>
      </c>
      <c r="J1921" s="9">
        <v>8250</v>
      </c>
      <c r="K1921" s="10">
        <f t="shared" si="14"/>
        <v>7012.5000000000009</v>
      </c>
      <c r="L1921" s="10">
        <f t="shared" si="15"/>
        <v>2805</v>
      </c>
      <c r="M1921" s="11">
        <v>0.39999999999999997</v>
      </c>
      <c r="O1921" s="16"/>
      <c r="P1921" s="14"/>
      <c r="Q1921" s="12"/>
      <c r="R1921" s="13"/>
    </row>
    <row r="1922" spans="1:18" ht="15.75" customHeight="1">
      <c r="A1922" s="1"/>
      <c r="B1922" s="6" t="s">
        <v>27</v>
      </c>
      <c r="C1922" s="6">
        <v>1128299</v>
      </c>
      <c r="D1922" s="7">
        <v>44425</v>
      </c>
      <c r="E1922" s="6" t="s">
        <v>28</v>
      </c>
      <c r="F1922" s="6" t="s">
        <v>77</v>
      </c>
      <c r="G1922" s="6" t="s">
        <v>60</v>
      </c>
      <c r="H1922" s="6" t="s">
        <v>19</v>
      </c>
      <c r="I1922" s="8">
        <v>0.75000000000000011</v>
      </c>
      <c r="J1922" s="9">
        <v>7000</v>
      </c>
      <c r="K1922" s="10">
        <f t="shared" si="14"/>
        <v>5250.0000000000009</v>
      </c>
      <c r="L1922" s="10">
        <f t="shared" si="15"/>
        <v>2100</v>
      </c>
      <c r="M1922" s="11">
        <v>0.39999999999999997</v>
      </c>
      <c r="O1922" s="16"/>
      <c r="P1922" s="14"/>
      <c r="Q1922" s="12"/>
      <c r="R1922" s="13"/>
    </row>
    <row r="1923" spans="1:18" ht="15.75" customHeight="1">
      <c r="A1923" s="1"/>
      <c r="B1923" s="6" t="s">
        <v>27</v>
      </c>
      <c r="C1923" s="6">
        <v>1128299</v>
      </c>
      <c r="D1923" s="7">
        <v>44425</v>
      </c>
      <c r="E1923" s="6" t="s">
        <v>28</v>
      </c>
      <c r="F1923" s="6" t="s">
        <v>77</v>
      </c>
      <c r="G1923" s="6" t="s">
        <v>60</v>
      </c>
      <c r="H1923" s="6" t="s">
        <v>20</v>
      </c>
      <c r="I1923" s="8">
        <v>0.75000000000000011</v>
      </c>
      <c r="J1923" s="9">
        <v>4750</v>
      </c>
      <c r="K1923" s="10">
        <f t="shared" si="14"/>
        <v>3562.5000000000005</v>
      </c>
      <c r="L1923" s="10">
        <f t="shared" si="15"/>
        <v>1425</v>
      </c>
      <c r="M1923" s="11">
        <v>0.39999999999999997</v>
      </c>
      <c r="O1923" s="16"/>
      <c r="P1923" s="14"/>
      <c r="Q1923" s="12"/>
      <c r="R1923" s="13"/>
    </row>
    <row r="1924" spans="1:18" ht="15.75" customHeight="1">
      <c r="A1924" s="1"/>
      <c r="B1924" s="6" t="s">
        <v>27</v>
      </c>
      <c r="C1924" s="6">
        <v>1128299</v>
      </c>
      <c r="D1924" s="7">
        <v>44425</v>
      </c>
      <c r="E1924" s="6" t="s">
        <v>28</v>
      </c>
      <c r="F1924" s="6" t="s">
        <v>77</v>
      </c>
      <c r="G1924" s="6" t="s">
        <v>60</v>
      </c>
      <c r="H1924" s="6" t="s">
        <v>21</v>
      </c>
      <c r="I1924" s="8">
        <v>0.64999999999999991</v>
      </c>
      <c r="J1924" s="9">
        <v>4750</v>
      </c>
      <c r="K1924" s="10">
        <f t="shared" si="14"/>
        <v>3087.4999999999995</v>
      </c>
      <c r="L1924" s="10">
        <f t="shared" si="15"/>
        <v>1389.3749999999998</v>
      </c>
      <c r="M1924" s="11">
        <v>0.45</v>
      </c>
      <c r="O1924" s="16"/>
      <c r="P1924" s="14"/>
      <c r="Q1924" s="12"/>
      <c r="R1924" s="13"/>
    </row>
    <row r="1925" spans="1:18" ht="15.75" customHeight="1">
      <c r="A1925" s="1"/>
      <c r="B1925" s="6" t="s">
        <v>27</v>
      </c>
      <c r="C1925" s="6">
        <v>1128299</v>
      </c>
      <c r="D1925" s="7">
        <v>44425</v>
      </c>
      <c r="E1925" s="6" t="s">
        <v>28</v>
      </c>
      <c r="F1925" s="6" t="s">
        <v>77</v>
      </c>
      <c r="G1925" s="6" t="s">
        <v>60</v>
      </c>
      <c r="H1925" s="6" t="s">
        <v>22</v>
      </c>
      <c r="I1925" s="8">
        <v>0.7</v>
      </c>
      <c r="J1925" s="9">
        <v>3000</v>
      </c>
      <c r="K1925" s="10">
        <f t="shared" si="14"/>
        <v>2100</v>
      </c>
      <c r="L1925" s="10">
        <f t="shared" si="15"/>
        <v>735</v>
      </c>
      <c r="M1925" s="11">
        <v>0.35</v>
      </c>
      <c r="O1925" s="16"/>
      <c r="P1925" s="14"/>
      <c r="Q1925" s="12"/>
      <c r="R1925" s="13"/>
    </row>
    <row r="1926" spans="1:18" ht="15.75" customHeight="1">
      <c r="A1926" s="1"/>
      <c r="B1926" s="6" t="s">
        <v>27</v>
      </c>
      <c r="C1926" s="6">
        <v>1128299</v>
      </c>
      <c r="D1926" s="7">
        <v>44457</v>
      </c>
      <c r="E1926" s="6" t="s">
        <v>28</v>
      </c>
      <c r="F1926" s="6" t="s">
        <v>77</v>
      </c>
      <c r="G1926" s="6" t="s">
        <v>60</v>
      </c>
      <c r="H1926" s="6" t="s">
        <v>17</v>
      </c>
      <c r="I1926" s="8">
        <v>0.45000000000000012</v>
      </c>
      <c r="J1926" s="9">
        <v>5000</v>
      </c>
      <c r="K1926" s="10">
        <f t="shared" si="14"/>
        <v>2250.0000000000005</v>
      </c>
      <c r="L1926" s="10">
        <f t="shared" si="15"/>
        <v>900.00000000000011</v>
      </c>
      <c r="M1926" s="11">
        <v>0.39999999999999997</v>
      </c>
      <c r="O1926" s="16"/>
      <c r="P1926" s="14"/>
      <c r="Q1926" s="12"/>
      <c r="R1926" s="13"/>
    </row>
    <row r="1927" spans="1:18" ht="15.75" customHeight="1">
      <c r="A1927" s="1"/>
      <c r="B1927" s="6" t="s">
        <v>27</v>
      </c>
      <c r="C1927" s="6">
        <v>1128299</v>
      </c>
      <c r="D1927" s="7">
        <v>44457</v>
      </c>
      <c r="E1927" s="6" t="s">
        <v>28</v>
      </c>
      <c r="F1927" s="6" t="s">
        <v>77</v>
      </c>
      <c r="G1927" s="6" t="s">
        <v>60</v>
      </c>
      <c r="H1927" s="6" t="s">
        <v>18</v>
      </c>
      <c r="I1927" s="8">
        <v>0.50000000000000011</v>
      </c>
      <c r="J1927" s="9">
        <v>5000</v>
      </c>
      <c r="K1927" s="10">
        <f t="shared" si="14"/>
        <v>2500.0000000000005</v>
      </c>
      <c r="L1927" s="10">
        <f t="shared" si="15"/>
        <v>1000.0000000000001</v>
      </c>
      <c r="M1927" s="11">
        <v>0.39999999999999997</v>
      </c>
      <c r="O1927" s="16"/>
      <c r="P1927" s="14"/>
      <c r="Q1927" s="12"/>
      <c r="R1927" s="13"/>
    </row>
    <row r="1928" spans="1:18" ht="15.75" customHeight="1">
      <c r="A1928" s="1"/>
      <c r="B1928" s="6" t="s">
        <v>27</v>
      </c>
      <c r="C1928" s="6">
        <v>1128299</v>
      </c>
      <c r="D1928" s="7">
        <v>44457</v>
      </c>
      <c r="E1928" s="6" t="s">
        <v>28</v>
      </c>
      <c r="F1928" s="6" t="s">
        <v>77</v>
      </c>
      <c r="G1928" s="6" t="s">
        <v>60</v>
      </c>
      <c r="H1928" s="6" t="s">
        <v>19</v>
      </c>
      <c r="I1928" s="8">
        <v>0.45000000000000012</v>
      </c>
      <c r="J1928" s="9">
        <v>3000</v>
      </c>
      <c r="K1928" s="10">
        <f t="shared" si="14"/>
        <v>1350.0000000000005</v>
      </c>
      <c r="L1928" s="10">
        <f t="shared" si="15"/>
        <v>540.00000000000011</v>
      </c>
      <c r="M1928" s="11">
        <v>0.39999999999999997</v>
      </c>
      <c r="O1928" s="16"/>
      <c r="P1928" s="14"/>
      <c r="Q1928" s="12"/>
      <c r="R1928" s="13"/>
    </row>
    <row r="1929" spans="1:18" ht="15.75" customHeight="1">
      <c r="A1929" s="1"/>
      <c r="B1929" s="6" t="s">
        <v>27</v>
      </c>
      <c r="C1929" s="6">
        <v>1128299</v>
      </c>
      <c r="D1929" s="7">
        <v>44457</v>
      </c>
      <c r="E1929" s="6" t="s">
        <v>28</v>
      </c>
      <c r="F1929" s="6" t="s">
        <v>77</v>
      </c>
      <c r="G1929" s="6" t="s">
        <v>60</v>
      </c>
      <c r="H1929" s="6" t="s">
        <v>20</v>
      </c>
      <c r="I1929" s="8">
        <v>0.45000000000000012</v>
      </c>
      <c r="J1929" s="9">
        <v>2500</v>
      </c>
      <c r="K1929" s="10">
        <f t="shared" si="14"/>
        <v>1125.0000000000002</v>
      </c>
      <c r="L1929" s="10">
        <f t="shared" si="15"/>
        <v>450.00000000000006</v>
      </c>
      <c r="M1929" s="11">
        <v>0.39999999999999997</v>
      </c>
      <c r="O1929" s="16"/>
      <c r="P1929" s="14"/>
      <c r="Q1929" s="12"/>
      <c r="R1929" s="13"/>
    </row>
    <row r="1930" spans="1:18" ht="15.75" customHeight="1">
      <c r="A1930" s="1"/>
      <c r="B1930" s="6" t="s">
        <v>27</v>
      </c>
      <c r="C1930" s="6">
        <v>1128299</v>
      </c>
      <c r="D1930" s="7">
        <v>44457</v>
      </c>
      <c r="E1930" s="6" t="s">
        <v>28</v>
      </c>
      <c r="F1930" s="6" t="s">
        <v>77</v>
      </c>
      <c r="G1930" s="6" t="s">
        <v>60</v>
      </c>
      <c r="H1930" s="6" t="s">
        <v>21</v>
      </c>
      <c r="I1930" s="8">
        <v>0.55000000000000004</v>
      </c>
      <c r="J1930" s="9">
        <v>2750</v>
      </c>
      <c r="K1930" s="10">
        <f t="shared" si="14"/>
        <v>1512.5000000000002</v>
      </c>
      <c r="L1930" s="10">
        <f t="shared" si="15"/>
        <v>680.62500000000011</v>
      </c>
      <c r="M1930" s="11">
        <v>0.45</v>
      </c>
      <c r="O1930" s="16"/>
      <c r="P1930" s="14"/>
      <c r="Q1930" s="12"/>
      <c r="R1930" s="13"/>
    </row>
    <row r="1931" spans="1:18" ht="15.75" customHeight="1">
      <c r="A1931" s="1"/>
      <c r="B1931" s="6" t="s">
        <v>27</v>
      </c>
      <c r="C1931" s="6">
        <v>1128299</v>
      </c>
      <c r="D1931" s="7">
        <v>44457</v>
      </c>
      <c r="E1931" s="6" t="s">
        <v>28</v>
      </c>
      <c r="F1931" s="6" t="s">
        <v>77</v>
      </c>
      <c r="G1931" s="6" t="s">
        <v>60</v>
      </c>
      <c r="H1931" s="6" t="s">
        <v>22</v>
      </c>
      <c r="I1931" s="8">
        <v>0.39999999999999997</v>
      </c>
      <c r="J1931" s="9">
        <v>3000</v>
      </c>
      <c r="K1931" s="10">
        <f t="shared" si="14"/>
        <v>1200</v>
      </c>
      <c r="L1931" s="10">
        <f t="shared" si="15"/>
        <v>420</v>
      </c>
      <c r="M1931" s="11">
        <v>0.35</v>
      </c>
      <c r="O1931" s="16"/>
      <c r="P1931" s="14"/>
      <c r="Q1931" s="12"/>
      <c r="R1931" s="13"/>
    </row>
    <row r="1932" spans="1:18" ht="15.75" customHeight="1">
      <c r="A1932" s="1"/>
      <c r="B1932" s="6" t="s">
        <v>27</v>
      </c>
      <c r="C1932" s="6">
        <v>1128299</v>
      </c>
      <c r="D1932" s="7">
        <v>44486</v>
      </c>
      <c r="E1932" s="6" t="s">
        <v>28</v>
      </c>
      <c r="F1932" s="6" t="s">
        <v>77</v>
      </c>
      <c r="G1932" s="6" t="s">
        <v>60</v>
      </c>
      <c r="H1932" s="6" t="s">
        <v>17</v>
      </c>
      <c r="I1932" s="8">
        <v>0.35000000000000003</v>
      </c>
      <c r="J1932" s="9">
        <v>4000</v>
      </c>
      <c r="K1932" s="10">
        <f t="shared" si="14"/>
        <v>1400.0000000000002</v>
      </c>
      <c r="L1932" s="10">
        <f t="shared" si="15"/>
        <v>560</v>
      </c>
      <c r="M1932" s="11">
        <v>0.39999999999999997</v>
      </c>
      <c r="O1932" s="16"/>
      <c r="P1932" s="14"/>
      <c r="Q1932" s="12"/>
      <c r="R1932" s="13"/>
    </row>
    <row r="1933" spans="1:18" ht="15.75" customHeight="1">
      <c r="A1933" s="1"/>
      <c r="B1933" s="6" t="s">
        <v>27</v>
      </c>
      <c r="C1933" s="6">
        <v>1128299</v>
      </c>
      <c r="D1933" s="7">
        <v>44486</v>
      </c>
      <c r="E1933" s="6" t="s">
        <v>28</v>
      </c>
      <c r="F1933" s="6" t="s">
        <v>77</v>
      </c>
      <c r="G1933" s="6" t="s">
        <v>60</v>
      </c>
      <c r="H1933" s="6" t="s">
        <v>18</v>
      </c>
      <c r="I1933" s="8">
        <v>0.50000000000000011</v>
      </c>
      <c r="J1933" s="9">
        <v>5750</v>
      </c>
      <c r="K1933" s="10">
        <f t="shared" si="14"/>
        <v>2875.0000000000005</v>
      </c>
      <c r="L1933" s="10">
        <f t="shared" si="15"/>
        <v>1150</v>
      </c>
      <c r="M1933" s="11">
        <v>0.39999999999999997</v>
      </c>
      <c r="O1933" s="16"/>
      <c r="P1933" s="14"/>
      <c r="Q1933" s="12"/>
      <c r="R1933" s="13"/>
    </row>
    <row r="1934" spans="1:18" ht="15.75" customHeight="1">
      <c r="A1934" s="1"/>
      <c r="B1934" s="6" t="s">
        <v>27</v>
      </c>
      <c r="C1934" s="6">
        <v>1128299</v>
      </c>
      <c r="D1934" s="7">
        <v>44486</v>
      </c>
      <c r="E1934" s="6" t="s">
        <v>28</v>
      </c>
      <c r="F1934" s="6" t="s">
        <v>77</v>
      </c>
      <c r="G1934" s="6" t="s">
        <v>60</v>
      </c>
      <c r="H1934" s="6" t="s">
        <v>19</v>
      </c>
      <c r="I1934" s="8">
        <v>0.45000000000000012</v>
      </c>
      <c r="J1934" s="9">
        <v>4000</v>
      </c>
      <c r="K1934" s="10">
        <f t="shared" si="14"/>
        <v>1800.0000000000005</v>
      </c>
      <c r="L1934" s="10">
        <f t="shared" si="15"/>
        <v>720.00000000000011</v>
      </c>
      <c r="M1934" s="11">
        <v>0.39999999999999997</v>
      </c>
      <c r="O1934" s="16"/>
      <c r="P1934" s="14"/>
      <c r="Q1934" s="12"/>
      <c r="R1934" s="13"/>
    </row>
    <row r="1935" spans="1:18" ht="15.75" customHeight="1">
      <c r="A1935" s="1"/>
      <c r="B1935" s="6" t="s">
        <v>27</v>
      </c>
      <c r="C1935" s="6">
        <v>1128299</v>
      </c>
      <c r="D1935" s="7">
        <v>44486</v>
      </c>
      <c r="E1935" s="6" t="s">
        <v>28</v>
      </c>
      <c r="F1935" s="6" t="s">
        <v>77</v>
      </c>
      <c r="G1935" s="6" t="s">
        <v>60</v>
      </c>
      <c r="H1935" s="6" t="s">
        <v>20</v>
      </c>
      <c r="I1935" s="8">
        <v>0.40000000000000008</v>
      </c>
      <c r="J1935" s="9">
        <v>3750</v>
      </c>
      <c r="K1935" s="10">
        <f t="shared" si="14"/>
        <v>1500.0000000000002</v>
      </c>
      <c r="L1935" s="10">
        <f t="shared" si="15"/>
        <v>600</v>
      </c>
      <c r="M1935" s="11">
        <v>0.39999999999999997</v>
      </c>
      <c r="O1935" s="16"/>
      <c r="P1935" s="14"/>
      <c r="Q1935" s="12"/>
      <c r="R1935" s="13"/>
    </row>
    <row r="1936" spans="1:18" ht="15.75" customHeight="1">
      <c r="A1936" s="1"/>
      <c r="B1936" s="6" t="s">
        <v>27</v>
      </c>
      <c r="C1936" s="6">
        <v>1128299</v>
      </c>
      <c r="D1936" s="7">
        <v>44486</v>
      </c>
      <c r="E1936" s="6" t="s">
        <v>28</v>
      </c>
      <c r="F1936" s="6" t="s">
        <v>77</v>
      </c>
      <c r="G1936" s="6" t="s">
        <v>60</v>
      </c>
      <c r="H1936" s="6" t="s">
        <v>21</v>
      </c>
      <c r="I1936" s="8">
        <v>0.5</v>
      </c>
      <c r="J1936" s="9">
        <v>3500</v>
      </c>
      <c r="K1936" s="10">
        <f t="shared" si="14"/>
        <v>1750</v>
      </c>
      <c r="L1936" s="10">
        <f t="shared" si="15"/>
        <v>787.5</v>
      </c>
      <c r="M1936" s="11">
        <v>0.45</v>
      </c>
      <c r="O1936" s="16"/>
      <c r="P1936" s="14"/>
      <c r="Q1936" s="12"/>
      <c r="R1936" s="13"/>
    </row>
    <row r="1937" spans="1:18" ht="15.75" customHeight="1">
      <c r="A1937" s="1"/>
      <c r="B1937" s="6" t="s">
        <v>27</v>
      </c>
      <c r="C1937" s="6">
        <v>1128299</v>
      </c>
      <c r="D1937" s="7">
        <v>44486</v>
      </c>
      <c r="E1937" s="6" t="s">
        <v>28</v>
      </c>
      <c r="F1937" s="6" t="s">
        <v>77</v>
      </c>
      <c r="G1937" s="6" t="s">
        <v>60</v>
      </c>
      <c r="H1937" s="6" t="s">
        <v>22</v>
      </c>
      <c r="I1937" s="8">
        <v>0.55000000000000004</v>
      </c>
      <c r="J1937" s="9">
        <v>4000</v>
      </c>
      <c r="K1937" s="10">
        <f t="shared" si="14"/>
        <v>2200</v>
      </c>
      <c r="L1937" s="10">
        <f t="shared" si="15"/>
        <v>770</v>
      </c>
      <c r="M1937" s="11">
        <v>0.35</v>
      </c>
      <c r="O1937" s="16"/>
      <c r="P1937" s="14"/>
      <c r="Q1937" s="12"/>
      <c r="R1937" s="13"/>
    </row>
    <row r="1938" spans="1:18" ht="15.75" customHeight="1">
      <c r="A1938" s="1"/>
      <c r="B1938" s="6" t="s">
        <v>27</v>
      </c>
      <c r="C1938" s="6">
        <v>1128299</v>
      </c>
      <c r="D1938" s="7">
        <v>44517</v>
      </c>
      <c r="E1938" s="6" t="s">
        <v>28</v>
      </c>
      <c r="F1938" s="6" t="s">
        <v>77</v>
      </c>
      <c r="G1938" s="6" t="s">
        <v>60</v>
      </c>
      <c r="H1938" s="6" t="s">
        <v>17</v>
      </c>
      <c r="I1938" s="8">
        <v>0.40000000000000008</v>
      </c>
      <c r="J1938" s="9">
        <v>6250</v>
      </c>
      <c r="K1938" s="10">
        <f t="shared" si="14"/>
        <v>2500.0000000000005</v>
      </c>
      <c r="L1938" s="10">
        <f t="shared" si="15"/>
        <v>1000.0000000000001</v>
      </c>
      <c r="M1938" s="11">
        <v>0.39999999999999997</v>
      </c>
      <c r="O1938" s="16"/>
      <c r="P1938" s="14"/>
      <c r="Q1938" s="12"/>
      <c r="R1938" s="13"/>
    </row>
    <row r="1939" spans="1:18" ht="15.75" customHeight="1">
      <c r="A1939" s="1"/>
      <c r="B1939" s="6" t="s">
        <v>27</v>
      </c>
      <c r="C1939" s="6">
        <v>1128299</v>
      </c>
      <c r="D1939" s="7">
        <v>44517</v>
      </c>
      <c r="E1939" s="6" t="s">
        <v>28</v>
      </c>
      <c r="F1939" s="6" t="s">
        <v>77</v>
      </c>
      <c r="G1939" s="6" t="s">
        <v>60</v>
      </c>
      <c r="H1939" s="6" t="s">
        <v>18</v>
      </c>
      <c r="I1939" s="8">
        <v>0.45000000000000012</v>
      </c>
      <c r="J1939" s="9">
        <v>7000</v>
      </c>
      <c r="K1939" s="10">
        <f t="shared" si="14"/>
        <v>3150.0000000000009</v>
      </c>
      <c r="L1939" s="10">
        <f t="shared" si="15"/>
        <v>1260.0000000000002</v>
      </c>
      <c r="M1939" s="11">
        <v>0.39999999999999997</v>
      </c>
      <c r="O1939" s="16"/>
      <c r="P1939" s="14"/>
      <c r="Q1939" s="12"/>
      <c r="R1939" s="13"/>
    </row>
    <row r="1940" spans="1:18" ht="15.75" customHeight="1">
      <c r="A1940" s="1"/>
      <c r="B1940" s="6" t="s">
        <v>27</v>
      </c>
      <c r="C1940" s="6">
        <v>1128299</v>
      </c>
      <c r="D1940" s="7">
        <v>44517</v>
      </c>
      <c r="E1940" s="6" t="s">
        <v>28</v>
      </c>
      <c r="F1940" s="6" t="s">
        <v>77</v>
      </c>
      <c r="G1940" s="6" t="s">
        <v>60</v>
      </c>
      <c r="H1940" s="6" t="s">
        <v>19</v>
      </c>
      <c r="I1940" s="8">
        <v>0.40000000000000008</v>
      </c>
      <c r="J1940" s="9">
        <v>5250</v>
      </c>
      <c r="K1940" s="10">
        <f t="shared" si="14"/>
        <v>2100.0000000000005</v>
      </c>
      <c r="L1940" s="10">
        <f t="shared" si="15"/>
        <v>840.00000000000011</v>
      </c>
      <c r="M1940" s="11">
        <v>0.39999999999999997</v>
      </c>
      <c r="O1940" s="16"/>
      <c r="P1940" s="14"/>
      <c r="Q1940" s="12"/>
      <c r="R1940" s="13"/>
    </row>
    <row r="1941" spans="1:18" ht="15.75" customHeight="1">
      <c r="A1941" s="1"/>
      <c r="B1941" s="6" t="s">
        <v>27</v>
      </c>
      <c r="C1941" s="6">
        <v>1128299</v>
      </c>
      <c r="D1941" s="7">
        <v>44517</v>
      </c>
      <c r="E1941" s="6" t="s">
        <v>28</v>
      </c>
      <c r="F1941" s="6" t="s">
        <v>77</v>
      </c>
      <c r="G1941" s="6" t="s">
        <v>60</v>
      </c>
      <c r="H1941" s="6" t="s">
        <v>20</v>
      </c>
      <c r="I1941" s="8">
        <v>0.50000000000000011</v>
      </c>
      <c r="J1941" s="9">
        <v>5000</v>
      </c>
      <c r="K1941" s="10">
        <f t="shared" si="14"/>
        <v>2500.0000000000005</v>
      </c>
      <c r="L1941" s="10">
        <f t="shared" si="15"/>
        <v>1000.0000000000001</v>
      </c>
      <c r="M1941" s="11">
        <v>0.39999999999999997</v>
      </c>
      <c r="O1941" s="16"/>
      <c r="P1941" s="14"/>
      <c r="Q1941" s="12"/>
      <c r="R1941" s="13"/>
    </row>
    <row r="1942" spans="1:18" ht="15.75" customHeight="1">
      <c r="A1942" s="1"/>
      <c r="B1942" s="6" t="s">
        <v>27</v>
      </c>
      <c r="C1942" s="6">
        <v>1128299</v>
      </c>
      <c r="D1942" s="7">
        <v>44517</v>
      </c>
      <c r="E1942" s="6" t="s">
        <v>28</v>
      </c>
      <c r="F1942" s="6" t="s">
        <v>77</v>
      </c>
      <c r="G1942" s="6" t="s">
        <v>60</v>
      </c>
      <c r="H1942" s="6" t="s">
        <v>21</v>
      </c>
      <c r="I1942" s="8">
        <v>0.70000000000000007</v>
      </c>
      <c r="J1942" s="9">
        <v>4750</v>
      </c>
      <c r="K1942" s="10">
        <f t="shared" si="14"/>
        <v>3325.0000000000005</v>
      </c>
      <c r="L1942" s="10">
        <f t="shared" si="15"/>
        <v>1496.2500000000002</v>
      </c>
      <c r="M1942" s="11">
        <v>0.45</v>
      </c>
      <c r="O1942" s="16"/>
      <c r="P1942" s="14"/>
      <c r="Q1942" s="12"/>
      <c r="R1942" s="13"/>
    </row>
    <row r="1943" spans="1:18" ht="15.75" customHeight="1">
      <c r="A1943" s="1"/>
      <c r="B1943" s="6" t="s">
        <v>27</v>
      </c>
      <c r="C1943" s="6">
        <v>1128299</v>
      </c>
      <c r="D1943" s="7">
        <v>44517</v>
      </c>
      <c r="E1943" s="6" t="s">
        <v>28</v>
      </c>
      <c r="F1943" s="6" t="s">
        <v>77</v>
      </c>
      <c r="G1943" s="6" t="s">
        <v>60</v>
      </c>
      <c r="H1943" s="6" t="s">
        <v>22</v>
      </c>
      <c r="I1943" s="8">
        <v>0.8500000000000002</v>
      </c>
      <c r="J1943" s="9">
        <v>6000</v>
      </c>
      <c r="K1943" s="10">
        <f t="shared" si="14"/>
        <v>5100.0000000000009</v>
      </c>
      <c r="L1943" s="10">
        <f t="shared" si="15"/>
        <v>1785.0000000000002</v>
      </c>
      <c r="M1943" s="11">
        <v>0.35</v>
      </c>
      <c r="O1943" s="16"/>
      <c r="P1943" s="14"/>
      <c r="Q1943" s="12"/>
      <c r="R1943" s="13"/>
    </row>
    <row r="1944" spans="1:18" ht="15.75" customHeight="1">
      <c r="A1944" s="1"/>
      <c r="B1944" s="6" t="s">
        <v>27</v>
      </c>
      <c r="C1944" s="6">
        <v>1128299</v>
      </c>
      <c r="D1944" s="7">
        <v>44546</v>
      </c>
      <c r="E1944" s="6" t="s">
        <v>28</v>
      </c>
      <c r="F1944" s="6" t="s">
        <v>77</v>
      </c>
      <c r="G1944" s="6" t="s">
        <v>60</v>
      </c>
      <c r="H1944" s="6" t="s">
        <v>17</v>
      </c>
      <c r="I1944" s="8">
        <v>0.70000000000000018</v>
      </c>
      <c r="J1944" s="9">
        <v>8000</v>
      </c>
      <c r="K1944" s="10">
        <f t="shared" si="14"/>
        <v>5600.0000000000018</v>
      </c>
      <c r="L1944" s="10">
        <f t="shared" si="15"/>
        <v>2240.0000000000005</v>
      </c>
      <c r="M1944" s="11">
        <v>0.39999999999999997</v>
      </c>
      <c r="O1944" s="16"/>
      <c r="P1944" s="14"/>
      <c r="Q1944" s="12"/>
      <c r="R1944" s="13"/>
    </row>
    <row r="1945" spans="1:18" ht="15.75" customHeight="1">
      <c r="A1945" s="1"/>
      <c r="B1945" s="6" t="s">
        <v>27</v>
      </c>
      <c r="C1945" s="6">
        <v>1128299</v>
      </c>
      <c r="D1945" s="7">
        <v>44546</v>
      </c>
      <c r="E1945" s="6" t="s">
        <v>28</v>
      </c>
      <c r="F1945" s="6" t="s">
        <v>77</v>
      </c>
      <c r="G1945" s="6" t="s">
        <v>60</v>
      </c>
      <c r="H1945" s="6" t="s">
        <v>18</v>
      </c>
      <c r="I1945" s="8">
        <v>0.80000000000000027</v>
      </c>
      <c r="J1945" s="9">
        <v>8000</v>
      </c>
      <c r="K1945" s="10">
        <f t="shared" si="14"/>
        <v>6400.0000000000018</v>
      </c>
      <c r="L1945" s="10">
        <f t="shared" si="15"/>
        <v>2560.0000000000005</v>
      </c>
      <c r="M1945" s="11">
        <v>0.39999999999999997</v>
      </c>
      <c r="O1945" s="16"/>
      <c r="P1945" s="14"/>
      <c r="Q1945" s="12"/>
      <c r="R1945" s="13"/>
    </row>
    <row r="1946" spans="1:18" ht="15.75" customHeight="1">
      <c r="A1946" s="1"/>
      <c r="B1946" s="6" t="s">
        <v>27</v>
      </c>
      <c r="C1946" s="6">
        <v>1128299</v>
      </c>
      <c r="D1946" s="7">
        <v>44546</v>
      </c>
      <c r="E1946" s="6" t="s">
        <v>28</v>
      </c>
      <c r="F1946" s="6" t="s">
        <v>77</v>
      </c>
      <c r="G1946" s="6" t="s">
        <v>60</v>
      </c>
      <c r="H1946" s="6" t="s">
        <v>19</v>
      </c>
      <c r="I1946" s="8">
        <v>0.75000000000000022</v>
      </c>
      <c r="J1946" s="9">
        <v>6000</v>
      </c>
      <c r="K1946" s="10">
        <f t="shared" si="14"/>
        <v>4500.0000000000009</v>
      </c>
      <c r="L1946" s="10">
        <f t="shared" si="15"/>
        <v>1800.0000000000002</v>
      </c>
      <c r="M1946" s="11">
        <v>0.39999999999999997</v>
      </c>
      <c r="O1946" s="16"/>
      <c r="P1946" s="14"/>
      <c r="Q1946" s="12"/>
      <c r="R1946" s="13"/>
    </row>
    <row r="1947" spans="1:18" ht="15.75" customHeight="1">
      <c r="A1947" s="1"/>
      <c r="B1947" s="6" t="s">
        <v>27</v>
      </c>
      <c r="C1947" s="6">
        <v>1128299</v>
      </c>
      <c r="D1947" s="7">
        <v>44546</v>
      </c>
      <c r="E1947" s="6" t="s">
        <v>28</v>
      </c>
      <c r="F1947" s="6" t="s">
        <v>77</v>
      </c>
      <c r="G1947" s="6" t="s">
        <v>60</v>
      </c>
      <c r="H1947" s="6" t="s">
        <v>20</v>
      </c>
      <c r="I1947" s="8">
        <v>0.75000000000000022</v>
      </c>
      <c r="J1947" s="9">
        <v>6000</v>
      </c>
      <c r="K1947" s="10">
        <f t="shared" si="14"/>
        <v>4500.0000000000009</v>
      </c>
      <c r="L1947" s="10">
        <f t="shared" si="15"/>
        <v>1800.0000000000002</v>
      </c>
      <c r="M1947" s="11">
        <v>0.39999999999999997</v>
      </c>
      <c r="O1947" s="16"/>
      <c r="P1947" s="14"/>
      <c r="Q1947" s="12"/>
      <c r="R1947" s="13"/>
    </row>
    <row r="1948" spans="1:18" ht="15.75" customHeight="1">
      <c r="A1948" s="1"/>
      <c r="B1948" s="6" t="s">
        <v>27</v>
      </c>
      <c r="C1948" s="6">
        <v>1128299</v>
      </c>
      <c r="D1948" s="7">
        <v>44546</v>
      </c>
      <c r="E1948" s="6" t="s">
        <v>28</v>
      </c>
      <c r="F1948" s="6" t="s">
        <v>77</v>
      </c>
      <c r="G1948" s="6" t="s">
        <v>60</v>
      </c>
      <c r="H1948" s="6" t="s">
        <v>21</v>
      </c>
      <c r="I1948" s="8">
        <v>0.8500000000000002</v>
      </c>
      <c r="J1948" s="9">
        <v>5250</v>
      </c>
      <c r="K1948" s="10">
        <f t="shared" si="14"/>
        <v>4462.5000000000009</v>
      </c>
      <c r="L1948" s="10">
        <f t="shared" si="15"/>
        <v>2008.1250000000005</v>
      </c>
      <c r="M1948" s="11">
        <v>0.45</v>
      </c>
      <c r="O1948" s="16"/>
      <c r="P1948" s="14"/>
      <c r="Q1948" s="12"/>
      <c r="R1948" s="13"/>
    </row>
    <row r="1949" spans="1:18" ht="15.75" customHeight="1">
      <c r="A1949" s="1"/>
      <c r="B1949" s="6" t="s">
        <v>27</v>
      </c>
      <c r="C1949" s="6">
        <v>1128299</v>
      </c>
      <c r="D1949" s="7">
        <v>44546</v>
      </c>
      <c r="E1949" s="6" t="s">
        <v>28</v>
      </c>
      <c r="F1949" s="6" t="s">
        <v>77</v>
      </c>
      <c r="G1949" s="6" t="s">
        <v>60</v>
      </c>
      <c r="H1949" s="6" t="s">
        <v>22</v>
      </c>
      <c r="I1949" s="8">
        <v>0.90000000000000024</v>
      </c>
      <c r="J1949" s="9">
        <v>6250</v>
      </c>
      <c r="K1949" s="10">
        <f t="shared" si="14"/>
        <v>5625.0000000000018</v>
      </c>
      <c r="L1949" s="10">
        <f t="shared" si="15"/>
        <v>1968.7500000000005</v>
      </c>
      <c r="M1949" s="11">
        <v>0.35</v>
      </c>
      <c r="O1949" s="16"/>
      <c r="P1949" s="14"/>
      <c r="Q1949" s="12"/>
      <c r="R1949" s="13"/>
    </row>
    <row r="1950" spans="1:18" ht="15.75" customHeight="1">
      <c r="A1950" s="1" t="s">
        <v>39</v>
      </c>
      <c r="B1950" s="6" t="s">
        <v>23</v>
      </c>
      <c r="C1950" s="6">
        <v>1197831</v>
      </c>
      <c r="D1950" s="7">
        <v>44201</v>
      </c>
      <c r="E1950" s="6" t="s">
        <v>24</v>
      </c>
      <c r="F1950" s="6" t="s">
        <v>78</v>
      </c>
      <c r="G1950" s="6" t="s">
        <v>79</v>
      </c>
      <c r="H1950" s="6" t="s">
        <v>17</v>
      </c>
      <c r="I1950" s="8">
        <v>0.2</v>
      </c>
      <c r="J1950" s="9">
        <v>6750</v>
      </c>
      <c r="K1950" s="10">
        <f t="shared" si="14"/>
        <v>1350</v>
      </c>
      <c r="L1950" s="10">
        <f t="shared" si="15"/>
        <v>405</v>
      </c>
      <c r="M1950" s="11">
        <v>0.3</v>
      </c>
      <c r="O1950" s="16"/>
      <c r="P1950" s="14"/>
      <c r="Q1950" s="12"/>
      <c r="R1950" s="13"/>
    </row>
    <row r="1951" spans="1:18" ht="15.75" customHeight="1">
      <c r="A1951" s="1"/>
      <c r="B1951" s="6" t="s">
        <v>23</v>
      </c>
      <c r="C1951" s="6">
        <v>1197831</v>
      </c>
      <c r="D1951" s="7">
        <v>44201</v>
      </c>
      <c r="E1951" s="6" t="s">
        <v>24</v>
      </c>
      <c r="F1951" s="6" t="s">
        <v>78</v>
      </c>
      <c r="G1951" s="6" t="s">
        <v>79</v>
      </c>
      <c r="H1951" s="6" t="s">
        <v>18</v>
      </c>
      <c r="I1951" s="8">
        <v>0.3</v>
      </c>
      <c r="J1951" s="9">
        <v>6750</v>
      </c>
      <c r="K1951" s="10">
        <f t="shared" si="14"/>
        <v>2025</v>
      </c>
      <c r="L1951" s="10">
        <f t="shared" si="15"/>
        <v>607.5</v>
      </c>
      <c r="M1951" s="11">
        <v>0.3</v>
      </c>
      <c r="O1951" s="16"/>
      <c r="P1951" s="14"/>
      <c r="Q1951" s="12"/>
      <c r="R1951" s="13"/>
    </row>
    <row r="1952" spans="1:18" ht="15.75" customHeight="1">
      <c r="A1952" s="1"/>
      <c r="B1952" s="6" t="s">
        <v>23</v>
      </c>
      <c r="C1952" s="6">
        <v>1197831</v>
      </c>
      <c r="D1952" s="7">
        <v>44201</v>
      </c>
      <c r="E1952" s="6" t="s">
        <v>24</v>
      </c>
      <c r="F1952" s="6" t="s">
        <v>78</v>
      </c>
      <c r="G1952" s="6" t="s">
        <v>79</v>
      </c>
      <c r="H1952" s="6" t="s">
        <v>19</v>
      </c>
      <c r="I1952" s="8">
        <v>0.3</v>
      </c>
      <c r="J1952" s="9">
        <v>4750</v>
      </c>
      <c r="K1952" s="10">
        <f t="shared" si="14"/>
        <v>1425</v>
      </c>
      <c r="L1952" s="10">
        <f t="shared" si="15"/>
        <v>427.5</v>
      </c>
      <c r="M1952" s="11">
        <v>0.3</v>
      </c>
      <c r="O1952" s="16"/>
      <c r="P1952" s="14"/>
      <c r="Q1952" s="12"/>
      <c r="R1952" s="13"/>
    </row>
    <row r="1953" spans="1:18" ht="15.75" customHeight="1">
      <c r="A1953" s="1"/>
      <c r="B1953" s="6" t="s">
        <v>23</v>
      </c>
      <c r="C1953" s="6">
        <v>1197831</v>
      </c>
      <c r="D1953" s="7">
        <v>44201</v>
      </c>
      <c r="E1953" s="6" t="s">
        <v>24</v>
      </c>
      <c r="F1953" s="6" t="s">
        <v>78</v>
      </c>
      <c r="G1953" s="6" t="s">
        <v>79</v>
      </c>
      <c r="H1953" s="6" t="s">
        <v>20</v>
      </c>
      <c r="I1953" s="8">
        <v>0.35</v>
      </c>
      <c r="J1953" s="9">
        <v>4750</v>
      </c>
      <c r="K1953" s="10">
        <f t="shared" si="14"/>
        <v>1662.5</v>
      </c>
      <c r="L1953" s="10">
        <f t="shared" si="15"/>
        <v>665</v>
      </c>
      <c r="M1953" s="11">
        <v>0.4</v>
      </c>
      <c r="O1953" s="16"/>
      <c r="P1953" s="14"/>
      <c r="Q1953" s="12"/>
      <c r="R1953" s="13"/>
    </row>
    <row r="1954" spans="1:18" ht="15.75" customHeight="1">
      <c r="A1954" s="1"/>
      <c r="B1954" s="6" t="s">
        <v>23</v>
      </c>
      <c r="C1954" s="6">
        <v>1197831</v>
      </c>
      <c r="D1954" s="7">
        <v>44201</v>
      </c>
      <c r="E1954" s="6" t="s">
        <v>24</v>
      </c>
      <c r="F1954" s="6" t="s">
        <v>78</v>
      </c>
      <c r="G1954" s="6" t="s">
        <v>79</v>
      </c>
      <c r="H1954" s="6" t="s">
        <v>21</v>
      </c>
      <c r="I1954" s="8">
        <v>0.4</v>
      </c>
      <c r="J1954" s="9">
        <v>3250</v>
      </c>
      <c r="K1954" s="10">
        <f t="shared" si="14"/>
        <v>1300</v>
      </c>
      <c r="L1954" s="10">
        <f t="shared" si="15"/>
        <v>325</v>
      </c>
      <c r="M1954" s="11">
        <v>0.25</v>
      </c>
      <c r="O1954" s="16"/>
      <c r="P1954" s="14"/>
      <c r="Q1954" s="12"/>
      <c r="R1954" s="13"/>
    </row>
    <row r="1955" spans="1:18" ht="15.75" customHeight="1">
      <c r="A1955" s="1"/>
      <c r="B1955" s="6" t="s">
        <v>23</v>
      </c>
      <c r="C1955" s="6">
        <v>1197831</v>
      </c>
      <c r="D1955" s="7">
        <v>44201</v>
      </c>
      <c r="E1955" s="6" t="s">
        <v>24</v>
      </c>
      <c r="F1955" s="6" t="s">
        <v>78</v>
      </c>
      <c r="G1955" s="6" t="s">
        <v>79</v>
      </c>
      <c r="H1955" s="6" t="s">
        <v>22</v>
      </c>
      <c r="I1955" s="8">
        <v>0.35</v>
      </c>
      <c r="J1955" s="9">
        <v>4750</v>
      </c>
      <c r="K1955" s="10">
        <f t="shared" si="14"/>
        <v>1662.5</v>
      </c>
      <c r="L1955" s="10">
        <f t="shared" si="15"/>
        <v>748.125</v>
      </c>
      <c r="M1955" s="11">
        <v>0.45</v>
      </c>
      <c r="O1955" s="16"/>
      <c r="P1955" s="14"/>
      <c r="Q1955" s="12"/>
      <c r="R1955" s="13"/>
    </row>
    <row r="1956" spans="1:18" ht="15.75" customHeight="1">
      <c r="A1956" s="1"/>
      <c r="B1956" s="6" t="s">
        <v>23</v>
      </c>
      <c r="C1956" s="6">
        <v>1197831</v>
      </c>
      <c r="D1956" s="7">
        <v>44231</v>
      </c>
      <c r="E1956" s="6" t="s">
        <v>24</v>
      </c>
      <c r="F1956" s="6" t="s">
        <v>78</v>
      </c>
      <c r="G1956" s="6" t="s">
        <v>79</v>
      </c>
      <c r="H1956" s="6" t="s">
        <v>17</v>
      </c>
      <c r="I1956" s="8">
        <v>0.25</v>
      </c>
      <c r="J1956" s="9">
        <v>6250</v>
      </c>
      <c r="K1956" s="10">
        <f t="shared" si="14"/>
        <v>1562.5</v>
      </c>
      <c r="L1956" s="10">
        <f t="shared" si="15"/>
        <v>468.75</v>
      </c>
      <c r="M1956" s="11">
        <v>0.3</v>
      </c>
      <c r="O1956" s="16"/>
      <c r="P1956" s="14"/>
      <c r="Q1956" s="12"/>
      <c r="R1956" s="13"/>
    </row>
    <row r="1957" spans="1:18" ht="15.75" customHeight="1">
      <c r="A1957" s="1"/>
      <c r="B1957" s="6" t="s">
        <v>23</v>
      </c>
      <c r="C1957" s="6">
        <v>1197831</v>
      </c>
      <c r="D1957" s="7">
        <v>44231</v>
      </c>
      <c r="E1957" s="6" t="s">
        <v>24</v>
      </c>
      <c r="F1957" s="6" t="s">
        <v>78</v>
      </c>
      <c r="G1957" s="6" t="s">
        <v>79</v>
      </c>
      <c r="H1957" s="6" t="s">
        <v>18</v>
      </c>
      <c r="I1957" s="8">
        <v>0.35</v>
      </c>
      <c r="J1957" s="9">
        <v>6000</v>
      </c>
      <c r="K1957" s="10">
        <f t="shared" si="14"/>
        <v>2100</v>
      </c>
      <c r="L1957" s="10">
        <f t="shared" si="15"/>
        <v>630</v>
      </c>
      <c r="M1957" s="11">
        <v>0.3</v>
      </c>
      <c r="O1957" s="16"/>
      <c r="P1957" s="14"/>
      <c r="Q1957" s="12"/>
      <c r="R1957" s="13"/>
    </row>
    <row r="1958" spans="1:18" ht="15.75" customHeight="1">
      <c r="A1958" s="1"/>
      <c r="B1958" s="6" t="s">
        <v>23</v>
      </c>
      <c r="C1958" s="6">
        <v>1197831</v>
      </c>
      <c r="D1958" s="7">
        <v>44231</v>
      </c>
      <c r="E1958" s="6" t="s">
        <v>24</v>
      </c>
      <c r="F1958" s="6" t="s">
        <v>78</v>
      </c>
      <c r="G1958" s="6" t="s">
        <v>79</v>
      </c>
      <c r="H1958" s="6" t="s">
        <v>19</v>
      </c>
      <c r="I1958" s="8">
        <v>0.35</v>
      </c>
      <c r="J1958" s="9">
        <v>4250</v>
      </c>
      <c r="K1958" s="10">
        <f t="shared" si="14"/>
        <v>1487.5</v>
      </c>
      <c r="L1958" s="10">
        <f t="shared" si="15"/>
        <v>446.25</v>
      </c>
      <c r="M1958" s="11">
        <v>0.3</v>
      </c>
      <c r="O1958" s="16"/>
      <c r="P1958" s="14"/>
      <c r="Q1958" s="12"/>
      <c r="R1958" s="13"/>
    </row>
    <row r="1959" spans="1:18" ht="15.75" customHeight="1">
      <c r="A1959" s="1"/>
      <c r="B1959" s="6" t="s">
        <v>23</v>
      </c>
      <c r="C1959" s="6">
        <v>1197831</v>
      </c>
      <c r="D1959" s="7">
        <v>44231</v>
      </c>
      <c r="E1959" s="6" t="s">
        <v>24</v>
      </c>
      <c r="F1959" s="6" t="s">
        <v>78</v>
      </c>
      <c r="G1959" s="6" t="s">
        <v>79</v>
      </c>
      <c r="H1959" s="6" t="s">
        <v>20</v>
      </c>
      <c r="I1959" s="8">
        <v>0.35</v>
      </c>
      <c r="J1959" s="9">
        <v>3750</v>
      </c>
      <c r="K1959" s="10">
        <f t="shared" si="14"/>
        <v>1312.5</v>
      </c>
      <c r="L1959" s="10">
        <f t="shared" si="15"/>
        <v>525</v>
      </c>
      <c r="M1959" s="11">
        <v>0.4</v>
      </c>
      <c r="O1959" s="16"/>
      <c r="P1959" s="14"/>
      <c r="Q1959" s="12"/>
      <c r="R1959" s="13"/>
    </row>
    <row r="1960" spans="1:18" ht="15.75" customHeight="1">
      <c r="A1960" s="1"/>
      <c r="B1960" s="6" t="s">
        <v>23</v>
      </c>
      <c r="C1960" s="6">
        <v>1197831</v>
      </c>
      <c r="D1960" s="7">
        <v>44231</v>
      </c>
      <c r="E1960" s="6" t="s">
        <v>24</v>
      </c>
      <c r="F1960" s="6" t="s">
        <v>78</v>
      </c>
      <c r="G1960" s="6" t="s">
        <v>79</v>
      </c>
      <c r="H1960" s="6" t="s">
        <v>21</v>
      </c>
      <c r="I1960" s="8">
        <v>0.4</v>
      </c>
      <c r="J1960" s="9">
        <v>2500</v>
      </c>
      <c r="K1960" s="10">
        <f t="shared" si="14"/>
        <v>1000</v>
      </c>
      <c r="L1960" s="10">
        <f t="shared" si="15"/>
        <v>250</v>
      </c>
      <c r="M1960" s="11">
        <v>0.25</v>
      </c>
      <c r="O1960" s="16"/>
      <c r="P1960" s="14"/>
      <c r="Q1960" s="12"/>
      <c r="R1960" s="13"/>
    </row>
    <row r="1961" spans="1:18" ht="15.75" customHeight="1">
      <c r="A1961" s="1"/>
      <c r="B1961" s="6" t="s">
        <v>23</v>
      </c>
      <c r="C1961" s="6">
        <v>1197831</v>
      </c>
      <c r="D1961" s="7">
        <v>44231</v>
      </c>
      <c r="E1961" s="6" t="s">
        <v>24</v>
      </c>
      <c r="F1961" s="6" t="s">
        <v>78</v>
      </c>
      <c r="G1961" s="6" t="s">
        <v>79</v>
      </c>
      <c r="H1961" s="6" t="s">
        <v>22</v>
      </c>
      <c r="I1961" s="8">
        <v>0.35</v>
      </c>
      <c r="J1961" s="9">
        <v>4500</v>
      </c>
      <c r="K1961" s="10">
        <f t="shared" si="14"/>
        <v>1575</v>
      </c>
      <c r="L1961" s="10">
        <f t="shared" si="15"/>
        <v>708.75</v>
      </c>
      <c r="M1961" s="11">
        <v>0.45</v>
      </c>
      <c r="O1961" s="16"/>
      <c r="P1961" s="14"/>
      <c r="Q1961" s="12"/>
      <c r="R1961" s="13"/>
    </row>
    <row r="1962" spans="1:18" ht="15.75" customHeight="1">
      <c r="A1962" s="1"/>
      <c r="B1962" s="6" t="s">
        <v>23</v>
      </c>
      <c r="C1962" s="6">
        <v>1197831</v>
      </c>
      <c r="D1962" s="7">
        <v>44261</v>
      </c>
      <c r="E1962" s="6" t="s">
        <v>24</v>
      </c>
      <c r="F1962" s="6" t="s">
        <v>78</v>
      </c>
      <c r="G1962" s="6" t="s">
        <v>79</v>
      </c>
      <c r="H1962" s="6" t="s">
        <v>17</v>
      </c>
      <c r="I1962" s="8">
        <v>0.3</v>
      </c>
      <c r="J1962" s="9">
        <v>6250</v>
      </c>
      <c r="K1962" s="10">
        <f t="shared" si="14"/>
        <v>1875</v>
      </c>
      <c r="L1962" s="10">
        <f t="shared" si="15"/>
        <v>656.25</v>
      </c>
      <c r="M1962" s="11">
        <v>0.35</v>
      </c>
      <c r="O1962" s="16"/>
      <c r="P1962" s="14"/>
      <c r="Q1962" s="12"/>
      <c r="R1962" s="13"/>
    </row>
    <row r="1963" spans="1:18" ht="15.75" customHeight="1">
      <c r="A1963" s="1"/>
      <c r="B1963" s="6" t="s">
        <v>23</v>
      </c>
      <c r="C1963" s="6">
        <v>1197831</v>
      </c>
      <c r="D1963" s="7">
        <v>44261</v>
      </c>
      <c r="E1963" s="6" t="s">
        <v>24</v>
      </c>
      <c r="F1963" s="6" t="s">
        <v>78</v>
      </c>
      <c r="G1963" s="6" t="s">
        <v>79</v>
      </c>
      <c r="H1963" s="6" t="s">
        <v>18</v>
      </c>
      <c r="I1963" s="8">
        <v>0.4</v>
      </c>
      <c r="J1963" s="9">
        <v>6250</v>
      </c>
      <c r="K1963" s="10">
        <f t="shared" si="14"/>
        <v>2500</v>
      </c>
      <c r="L1963" s="10">
        <f t="shared" si="15"/>
        <v>875</v>
      </c>
      <c r="M1963" s="11">
        <v>0.35</v>
      </c>
      <c r="O1963" s="16"/>
      <c r="P1963" s="14"/>
      <c r="Q1963" s="12"/>
      <c r="R1963" s="13"/>
    </row>
    <row r="1964" spans="1:18" ht="15.75" customHeight="1">
      <c r="A1964" s="1"/>
      <c r="B1964" s="6" t="s">
        <v>23</v>
      </c>
      <c r="C1964" s="6">
        <v>1197831</v>
      </c>
      <c r="D1964" s="7">
        <v>44261</v>
      </c>
      <c r="E1964" s="6" t="s">
        <v>24</v>
      </c>
      <c r="F1964" s="6" t="s">
        <v>78</v>
      </c>
      <c r="G1964" s="6" t="s">
        <v>79</v>
      </c>
      <c r="H1964" s="6" t="s">
        <v>19</v>
      </c>
      <c r="I1964" s="8">
        <v>0.3</v>
      </c>
      <c r="J1964" s="9">
        <v>4500</v>
      </c>
      <c r="K1964" s="10">
        <f t="shared" si="14"/>
        <v>1350</v>
      </c>
      <c r="L1964" s="10">
        <f t="shared" si="15"/>
        <v>472.49999999999994</v>
      </c>
      <c r="M1964" s="11">
        <v>0.35</v>
      </c>
      <c r="O1964" s="16"/>
      <c r="P1964" s="14"/>
      <c r="Q1964" s="12"/>
      <c r="R1964" s="13"/>
    </row>
    <row r="1965" spans="1:18" ht="15.75" customHeight="1">
      <c r="A1965" s="1"/>
      <c r="B1965" s="6" t="s">
        <v>23</v>
      </c>
      <c r="C1965" s="6">
        <v>1197831</v>
      </c>
      <c r="D1965" s="7">
        <v>44261</v>
      </c>
      <c r="E1965" s="6" t="s">
        <v>24</v>
      </c>
      <c r="F1965" s="6" t="s">
        <v>78</v>
      </c>
      <c r="G1965" s="6" t="s">
        <v>79</v>
      </c>
      <c r="H1965" s="6" t="s">
        <v>20</v>
      </c>
      <c r="I1965" s="8">
        <v>0.35000000000000003</v>
      </c>
      <c r="J1965" s="9">
        <v>3500</v>
      </c>
      <c r="K1965" s="10">
        <f t="shared" si="14"/>
        <v>1225.0000000000002</v>
      </c>
      <c r="L1965" s="10">
        <f t="shared" si="15"/>
        <v>551.25000000000011</v>
      </c>
      <c r="M1965" s="11">
        <v>0.45</v>
      </c>
      <c r="O1965" s="16"/>
      <c r="P1965" s="14"/>
      <c r="Q1965" s="12"/>
      <c r="R1965" s="13"/>
    </row>
    <row r="1966" spans="1:18" ht="15.75" customHeight="1">
      <c r="A1966" s="1"/>
      <c r="B1966" s="6" t="s">
        <v>23</v>
      </c>
      <c r="C1966" s="6">
        <v>1197831</v>
      </c>
      <c r="D1966" s="7">
        <v>44261</v>
      </c>
      <c r="E1966" s="6" t="s">
        <v>24</v>
      </c>
      <c r="F1966" s="6" t="s">
        <v>78</v>
      </c>
      <c r="G1966" s="6" t="s">
        <v>79</v>
      </c>
      <c r="H1966" s="6" t="s">
        <v>21</v>
      </c>
      <c r="I1966" s="8">
        <v>0.4</v>
      </c>
      <c r="J1966" s="9">
        <v>2500</v>
      </c>
      <c r="K1966" s="10">
        <f t="shared" si="14"/>
        <v>1000</v>
      </c>
      <c r="L1966" s="10">
        <f t="shared" si="15"/>
        <v>300</v>
      </c>
      <c r="M1966" s="11">
        <v>0.3</v>
      </c>
      <c r="O1966" s="16"/>
      <c r="P1966" s="14"/>
      <c r="Q1966" s="12"/>
      <c r="R1966" s="13"/>
    </row>
    <row r="1967" spans="1:18" ht="15.75" customHeight="1">
      <c r="A1967" s="1"/>
      <c r="B1967" s="6" t="s">
        <v>23</v>
      </c>
      <c r="C1967" s="6">
        <v>1197831</v>
      </c>
      <c r="D1967" s="7">
        <v>44261</v>
      </c>
      <c r="E1967" s="6" t="s">
        <v>24</v>
      </c>
      <c r="F1967" s="6" t="s">
        <v>78</v>
      </c>
      <c r="G1967" s="6" t="s">
        <v>79</v>
      </c>
      <c r="H1967" s="6" t="s">
        <v>22</v>
      </c>
      <c r="I1967" s="8">
        <v>0.35000000000000003</v>
      </c>
      <c r="J1967" s="9">
        <v>4000</v>
      </c>
      <c r="K1967" s="10">
        <f t="shared" si="14"/>
        <v>1400.0000000000002</v>
      </c>
      <c r="L1967" s="10">
        <f t="shared" si="15"/>
        <v>700.00000000000011</v>
      </c>
      <c r="M1967" s="11">
        <v>0.5</v>
      </c>
      <c r="O1967" s="16"/>
      <c r="P1967" s="14"/>
      <c r="Q1967" s="12"/>
      <c r="R1967" s="13"/>
    </row>
    <row r="1968" spans="1:18" ht="15.75" customHeight="1">
      <c r="A1968" s="1"/>
      <c r="B1968" s="6" t="s">
        <v>23</v>
      </c>
      <c r="C1968" s="6">
        <v>1197831</v>
      </c>
      <c r="D1968" s="7">
        <v>44291</v>
      </c>
      <c r="E1968" s="6" t="s">
        <v>24</v>
      </c>
      <c r="F1968" s="6" t="s">
        <v>78</v>
      </c>
      <c r="G1968" s="6" t="s">
        <v>79</v>
      </c>
      <c r="H1968" s="6" t="s">
        <v>17</v>
      </c>
      <c r="I1968" s="8">
        <v>0.19999999999999998</v>
      </c>
      <c r="J1968" s="9">
        <v>6500</v>
      </c>
      <c r="K1968" s="10">
        <f t="shared" si="14"/>
        <v>1300</v>
      </c>
      <c r="L1968" s="10">
        <f t="shared" si="15"/>
        <v>454.99999999999994</v>
      </c>
      <c r="M1968" s="11">
        <v>0.35</v>
      </c>
      <c r="O1968" s="16"/>
      <c r="P1968" s="14"/>
      <c r="Q1968" s="12"/>
      <c r="R1968" s="13"/>
    </row>
    <row r="1969" spans="1:18" ht="15.75" customHeight="1">
      <c r="A1969" s="1"/>
      <c r="B1969" s="6" t="s">
        <v>23</v>
      </c>
      <c r="C1969" s="6">
        <v>1197831</v>
      </c>
      <c r="D1969" s="7">
        <v>44291</v>
      </c>
      <c r="E1969" s="6" t="s">
        <v>24</v>
      </c>
      <c r="F1969" s="6" t="s">
        <v>78</v>
      </c>
      <c r="G1969" s="6" t="s">
        <v>79</v>
      </c>
      <c r="H1969" s="6" t="s">
        <v>18</v>
      </c>
      <c r="I1969" s="8">
        <v>0.30000000000000004</v>
      </c>
      <c r="J1969" s="9">
        <v>6500</v>
      </c>
      <c r="K1969" s="10">
        <f t="shared" si="14"/>
        <v>1950.0000000000002</v>
      </c>
      <c r="L1969" s="10">
        <f t="shared" si="15"/>
        <v>682.5</v>
      </c>
      <c r="M1969" s="11">
        <v>0.35</v>
      </c>
      <c r="O1969" s="16"/>
      <c r="P1969" s="14"/>
      <c r="Q1969" s="12"/>
      <c r="R1969" s="13"/>
    </row>
    <row r="1970" spans="1:18" ht="15.75" customHeight="1">
      <c r="A1970" s="1"/>
      <c r="B1970" s="6" t="s">
        <v>23</v>
      </c>
      <c r="C1970" s="6">
        <v>1197831</v>
      </c>
      <c r="D1970" s="7">
        <v>44291</v>
      </c>
      <c r="E1970" s="6" t="s">
        <v>24</v>
      </c>
      <c r="F1970" s="6" t="s">
        <v>78</v>
      </c>
      <c r="G1970" s="6" t="s">
        <v>79</v>
      </c>
      <c r="H1970" s="6" t="s">
        <v>19</v>
      </c>
      <c r="I1970" s="8">
        <v>0.24999999999999997</v>
      </c>
      <c r="J1970" s="9">
        <v>4750</v>
      </c>
      <c r="K1970" s="10">
        <f t="shared" si="14"/>
        <v>1187.4999999999998</v>
      </c>
      <c r="L1970" s="10">
        <f t="shared" si="15"/>
        <v>415.62499999999989</v>
      </c>
      <c r="M1970" s="11">
        <v>0.35</v>
      </c>
      <c r="O1970" s="16"/>
      <c r="P1970" s="14"/>
      <c r="Q1970" s="12"/>
      <c r="R1970" s="13"/>
    </row>
    <row r="1971" spans="1:18" ht="15.75" customHeight="1">
      <c r="A1971" s="1"/>
      <c r="B1971" s="6" t="s">
        <v>23</v>
      </c>
      <c r="C1971" s="6">
        <v>1197831</v>
      </c>
      <c r="D1971" s="7">
        <v>44291</v>
      </c>
      <c r="E1971" s="6" t="s">
        <v>24</v>
      </c>
      <c r="F1971" s="6" t="s">
        <v>78</v>
      </c>
      <c r="G1971" s="6" t="s">
        <v>79</v>
      </c>
      <c r="H1971" s="6" t="s">
        <v>20</v>
      </c>
      <c r="I1971" s="8">
        <v>0.30000000000000004</v>
      </c>
      <c r="J1971" s="9">
        <v>3750</v>
      </c>
      <c r="K1971" s="10">
        <f t="shared" si="14"/>
        <v>1125.0000000000002</v>
      </c>
      <c r="L1971" s="10">
        <f t="shared" si="15"/>
        <v>506.25000000000011</v>
      </c>
      <c r="M1971" s="11">
        <v>0.45</v>
      </c>
      <c r="O1971" s="16"/>
      <c r="P1971" s="14"/>
      <c r="Q1971" s="12"/>
      <c r="R1971" s="13"/>
    </row>
    <row r="1972" spans="1:18" ht="15.75" customHeight="1">
      <c r="A1972" s="1"/>
      <c r="B1972" s="6" t="s">
        <v>23</v>
      </c>
      <c r="C1972" s="6">
        <v>1197831</v>
      </c>
      <c r="D1972" s="7">
        <v>44291</v>
      </c>
      <c r="E1972" s="6" t="s">
        <v>24</v>
      </c>
      <c r="F1972" s="6" t="s">
        <v>78</v>
      </c>
      <c r="G1972" s="6" t="s">
        <v>79</v>
      </c>
      <c r="H1972" s="6" t="s">
        <v>21</v>
      </c>
      <c r="I1972" s="8">
        <v>0.35</v>
      </c>
      <c r="J1972" s="9">
        <v>2750</v>
      </c>
      <c r="K1972" s="10">
        <f t="shared" si="14"/>
        <v>962.49999999999989</v>
      </c>
      <c r="L1972" s="10">
        <f t="shared" si="15"/>
        <v>288.74999999999994</v>
      </c>
      <c r="M1972" s="11">
        <v>0.3</v>
      </c>
      <c r="O1972" s="16"/>
      <c r="P1972" s="14"/>
      <c r="Q1972" s="12"/>
      <c r="R1972" s="13"/>
    </row>
    <row r="1973" spans="1:18" ht="15.75" customHeight="1">
      <c r="A1973" s="1"/>
      <c r="B1973" s="6" t="s">
        <v>23</v>
      </c>
      <c r="C1973" s="6">
        <v>1197831</v>
      </c>
      <c r="D1973" s="7">
        <v>44291</v>
      </c>
      <c r="E1973" s="6" t="s">
        <v>24</v>
      </c>
      <c r="F1973" s="6" t="s">
        <v>78</v>
      </c>
      <c r="G1973" s="6" t="s">
        <v>79</v>
      </c>
      <c r="H1973" s="6" t="s">
        <v>22</v>
      </c>
      <c r="I1973" s="8">
        <v>0.30000000000000004</v>
      </c>
      <c r="J1973" s="9">
        <v>5500</v>
      </c>
      <c r="K1973" s="10">
        <f t="shared" si="14"/>
        <v>1650.0000000000002</v>
      </c>
      <c r="L1973" s="10">
        <f t="shared" si="15"/>
        <v>825.00000000000011</v>
      </c>
      <c r="M1973" s="11">
        <v>0.5</v>
      </c>
      <c r="O1973" s="16"/>
      <c r="P1973" s="14"/>
      <c r="Q1973" s="12"/>
      <c r="R1973" s="13"/>
    </row>
    <row r="1974" spans="1:18" ht="15.75" customHeight="1">
      <c r="A1974" s="1"/>
      <c r="B1974" s="6" t="s">
        <v>23</v>
      </c>
      <c r="C1974" s="6">
        <v>1197831</v>
      </c>
      <c r="D1974" s="7">
        <v>44321</v>
      </c>
      <c r="E1974" s="6" t="s">
        <v>24</v>
      </c>
      <c r="F1974" s="6" t="s">
        <v>78</v>
      </c>
      <c r="G1974" s="6" t="s">
        <v>79</v>
      </c>
      <c r="H1974" s="6" t="s">
        <v>17</v>
      </c>
      <c r="I1974" s="8">
        <v>0.19999999999999998</v>
      </c>
      <c r="J1974" s="9">
        <v>7000</v>
      </c>
      <c r="K1974" s="10">
        <f t="shared" si="14"/>
        <v>1399.9999999999998</v>
      </c>
      <c r="L1974" s="10">
        <f t="shared" si="15"/>
        <v>489.99999999999989</v>
      </c>
      <c r="M1974" s="11">
        <v>0.35</v>
      </c>
      <c r="O1974" s="16"/>
      <c r="P1974" s="14"/>
      <c r="Q1974" s="12"/>
      <c r="R1974" s="13"/>
    </row>
    <row r="1975" spans="1:18" ht="15.75" customHeight="1">
      <c r="A1975" s="1"/>
      <c r="B1975" s="6" t="s">
        <v>23</v>
      </c>
      <c r="C1975" s="6">
        <v>1197831</v>
      </c>
      <c r="D1975" s="7">
        <v>44321</v>
      </c>
      <c r="E1975" s="6" t="s">
        <v>24</v>
      </c>
      <c r="F1975" s="6" t="s">
        <v>78</v>
      </c>
      <c r="G1975" s="6" t="s">
        <v>79</v>
      </c>
      <c r="H1975" s="6" t="s">
        <v>18</v>
      </c>
      <c r="I1975" s="8">
        <v>0.30000000000000004</v>
      </c>
      <c r="J1975" s="9">
        <v>7250</v>
      </c>
      <c r="K1975" s="10">
        <f t="shared" si="14"/>
        <v>2175.0000000000005</v>
      </c>
      <c r="L1975" s="10">
        <f t="shared" si="15"/>
        <v>761.25000000000011</v>
      </c>
      <c r="M1975" s="11">
        <v>0.35</v>
      </c>
      <c r="O1975" s="16"/>
      <c r="P1975" s="14"/>
      <c r="Q1975" s="12"/>
      <c r="R1975" s="13"/>
    </row>
    <row r="1976" spans="1:18" ht="15.75" customHeight="1">
      <c r="A1976" s="1"/>
      <c r="B1976" s="6" t="s">
        <v>23</v>
      </c>
      <c r="C1976" s="6">
        <v>1197831</v>
      </c>
      <c r="D1976" s="7">
        <v>44321</v>
      </c>
      <c r="E1976" s="6" t="s">
        <v>24</v>
      </c>
      <c r="F1976" s="6" t="s">
        <v>78</v>
      </c>
      <c r="G1976" s="6" t="s">
        <v>79</v>
      </c>
      <c r="H1976" s="6" t="s">
        <v>19</v>
      </c>
      <c r="I1976" s="8">
        <v>0.24999999999999997</v>
      </c>
      <c r="J1976" s="9">
        <v>5750</v>
      </c>
      <c r="K1976" s="10">
        <f t="shared" si="14"/>
        <v>1437.4999999999998</v>
      </c>
      <c r="L1976" s="10">
        <f t="shared" si="15"/>
        <v>503.12499999999989</v>
      </c>
      <c r="M1976" s="11">
        <v>0.35</v>
      </c>
      <c r="O1976" s="16"/>
      <c r="P1976" s="14"/>
      <c r="Q1976" s="12"/>
      <c r="R1976" s="13"/>
    </row>
    <row r="1977" spans="1:18" ht="15.75" customHeight="1">
      <c r="A1977" s="1"/>
      <c r="B1977" s="6" t="s">
        <v>23</v>
      </c>
      <c r="C1977" s="6">
        <v>1197831</v>
      </c>
      <c r="D1977" s="7">
        <v>44321</v>
      </c>
      <c r="E1977" s="6" t="s">
        <v>24</v>
      </c>
      <c r="F1977" s="6" t="s">
        <v>78</v>
      </c>
      <c r="G1977" s="6" t="s">
        <v>79</v>
      </c>
      <c r="H1977" s="6" t="s">
        <v>20</v>
      </c>
      <c r="I1977" s="8">
        <v>0.35000000000000003</v>
      </c>
      <c r="J1977" s="9">
        <v>5000</v>
      </c>
      <c r="K1977" s="10">
        <f t="shared" si="14"/>
        <v>1750.0000000000002</v>
      </c>
      <c r="L1977" s="10">
        <f t="shared" si="15"/>
        <v>787.50000000000011</v>
      </c>
      <c r="M1977" s="11">
        <v>0.45</v>
      </c>
      <c r="O1977" s="16"/>
      <c r="P1977" s="14"/>
      <c r="Q1977" s="12"/>
      <c r="R1977" s="13"/>
    </row>
    <row r="1978" spans="1:18" ht="15.75" customHeight="1">
      <c r="A1978" s="1"/>
      <c r="B1978" s="6" t="s">
        <v>23</v>
      </c>
      <c r="C1978" s="6">
        <v>1197831</v>
      </c>
      <c r="D1978" s="7">
        <v>44321</v>
      </c>
      <c r="E1978" s="6" t="s">
        <v>24</v>
      </c>
      <c r="F1978" s="6" t="s">
        <v>78</v>
      </c>
      <c r="G1978" s="6" t="s">
        <v>79</v>
      </c>
      <c r="H1978" s="6" t="s">
        <v>21</v>
      </c>
      <c r="I1978" s="8">
        <v>0.5</v>
      </c>
      <c r="J1978" s="9">
        <v>4000</v>
      </c>
      <c r="K1978" s="10">
        <f t="shared" si="14"/>
        <v>2000</v>
      </c>
      <c r="L1978" s="10">
        <f t="shared" si="15"/>
        <v>600</v>
      </c>
      <c r="M1978" s="11">
        <v>0.3</v>
      </c>
      <c r="O1978" s="16"/>
      <c r="P1978" s="14"/>
      <c r="Q1978" s="12"/>
      <c r="R1978" s="13"/>
    </row>
    <row r="1979" spans="1:18" ht="15.75" customHeight="1">
      <c r="A1979" s="1"/>
      <c r="B1979" s="6" t="s">
        <v>23</v>
      </c>
      <c r="C1979" s="6">
        <v>1197831</v>
      </c>
      <c r="D1979" s="7">
        <v>44321</v>
      </c>
      <c r="E1979" s="6" t="s">
        <v>24</v>
      </c>
      <c r="F1979" s="6" t="s">
        <v>78</v>
      </c>
      <c r="G1979" s="6" t="s">
        <v>79</v>
      </c>
      <c r="H1979" s="6" t="s">
        <v>22</v>
      </c>
      <c r="I1979" s="8">
        <v>0.45</v>
      </c>
      <c r="J1979" s="9">
        <v>7500</v>
      </c>
      <c r="K1979" s="10">
        <f t="shared" si="14"/>
        <v>3375</v>
      </c>
      <c r="L1979" s="10">
        <f t="shared" si="15"/>
        <v>1687.5</v>
      </c>
      <c r="M1979" s="11">
        <v>0.5</v>
      </c>
      <c r="O1979" s="16"/>
      <c r="P1979" s="14"/>
      <c r="Q1979" s="12"/>
      <c r="R1979" s="13"/>
    </row>
    <row r="1980" spans="1:18" ht="15.75" customHeight="1">
      <c r="A1980" s="1"/>
      <c r="B1980" s="6" t="s">
        <v>23</v>
      </c>
      <c r="C1980" s="6">
        <v>1197831</v>
      </c>
      <c r="D1980" s="7">
        <v>44351</v>
      </c>
      <c r="E1980" s="6" t="s">
        <v>24</v>
      </c>
      <c r="F1980" s="6" t="s">
        <v>78</v>
      </c>
      <c r="G1980" s="6" t="s">
        <v>79</v>
      </c>
      <c r="H1980" s="6" t="s">
        <v>17</v>
      </c>
      <c r="I1980" s="8">
        <v>0.45</v>
      </c>
      <c r="J1980" s="9">
        <v>7500</v>
      </c>
      <c r="K1980" s="10">
        <f t="shared" si="14"/>
        <v>3375</v>
      </c>
      <c r="L1980" s="10">
        <f t="shared" si="15"/>
        <v>1181.25</v>
      </c>
      <c r="M1980" s="11">
        <v>0.35</v>
      </c>
      <c r="O1980" s="16"/>
      <c r="P1980" s="14"/>
      <c r="Q1980" s="12"/>
      <c r="R1980" s="13"/>
    </row>
    <row r="1981" spans="1:18" ht="15.75" customHeight="1">
      <c r="A1981" s="1"/>
      <c r="B1981" s="6" t="s">
        <v>23</v>
      </c>
      <c r="C1981" s="6">
        <v>1197831</v>
      </c>
      <c r="D1981" s="7">
        <v>44351</v>
      </c>
      <c r="E1981" s="6" t="s">
        <v>24</v>
      </c>
      <c r="F1981" s="6" t="s">
        <v>78</v>
      </c>
      <c r="G1981" s="6" t="s">
        <v>79</v>
      </c>
      <c r="H1981" s="6" t="s">
        <v>18</v>
      </c>
      <c r="I1981" s="8">
        <v>0.5</v>
      </c>
      <c r="J1981" s="9">
        <v>7500</v>
      </c>
      <c r="K1981" s="10">
        <f t="shared" si="14"/>
        <v>3750</v>
      </c>
      <c r="L1981" s="10">
        <f t="shared" si="15"/>
        <v>1312.5</v>
      </c>
      <c r="M1981" s="11">
        <v>0.35</v>
      </c>
      <c r="O1981" s="16"/>
      <c r="P1981" s="14"/>
      <c r="Q1981" s="12"/>
      <c r="R1981" s="13"/>
    </row>
    <row r="1982" spans="1:18" ht="15.75" customHeight="1">
      <c r="A1982" s="1"/>
      <c r="B1982" s="6" t="s">
        <v>23</v>
      </c>
      <c r="C1982" s="6">
        <v>1197831</v>
      </c>
      <c r="D1982" s="7">
        <v>44351</v>
      </c>
      <c r="E1982" s="6" t="s">
        <v>24</v>
      </c>
      <c r="F1982" s="6" t="s">
        <v>78</v>
      </c>
      <c r="G1982" s="6" t="s">
        <v>79</v>
      </c>
      <c r="H1982" s="6" t="s">
        <v>19</v>
      </c>
      <c r="I1982" s="8">
        <v>0.5</v>
      </c>
      <c r="J1982" s="9">
        <v>6000</v>
      </c>
      <c r="K1982" s="10">
        <f t="shared" si="14"/>
        <v>3000</v>
      </c>
      <c r="L1982" s="10">
        <f t="shared" si="15"/>
        <v>1050</v>
      </c>
      <c r="M1982" s="11">
        <v>0.35</v>
      </c>
      <c r="O1982" s="16"/>
      <c r="P1982" s="14"/>
      <c r="Q1982" s="12"/>
      <c r="R1982" s="13"/>
    </row>
    <row r="1983" spans="1:18" ht="15.75" customHeight="1">
      <c r="A1983" s="1"/>
      <c r="B1983" s="6" t="s">
        <v>23</v>
      </c>
      <c r="C1983" s="6">
        <v>1197831</v>
      </c>
      <c r="D1983" s="7">
        <v>44351</v>
      </c>
      <c r="E1983" s="6" t="s">
        <v>24</v>
      </c>
      <c r="F1983" s="6" t="s">
        <v>78</v>
      </c>
      <c r="G1983" s="6" t="s">
        <v>79</v>
      </c>
      <c r="H1983" s="6" t="s">
        <v>20</v>
      </c>
      <c r="I1983" s="8">
        <v>0.5</v>
      </c>
      <c r="J1983" s="9">
        <v>5500</v>
      </c>
      <c r="K1983" s="10">
        <f t="shared" si="14"/>
        <v>2750</v>
      </c>
      <c r="L1983" s="10">
        <f t="shared" si="15"/>
        <v>1237.5</v>
      </c>
      <c r="M1983" s="11">
        <v>0.45</v>
      </c>
      <c r="O1983" s="16"/>
      <c r="P1983" s="14"/>
      <c r="Q1983" s="12"/>
      <c r="R1983" s="13"/>
    </row>
    <row r="1984" spans="1:18" ht="15.75" customHeight="1">
      <c r="A1984" s="1"/>
      <c r="B1984" s="6" t="s">
        <v>23</v>
      </c>
      <c r="C1984" s="6">
        <v>1197831</v>
      </c>
      <c r="D1984" s="7">
        <v>44351</v>
      </c>
      <c r="E1984" s="6" t="s">
        <v>24</v>
      </c>
      <c r="F1984" s="6" t="s">
        <v>78</v>
      </c>
      <c r="G1984" s="6" t="s">
        <v>79</v>
      </c>
      <c r="H1984" s="6" t="s">
        <v>21</v>
      </c>
      <c r="I1984" s="8">
        <v>0.55000000000000004</v>
      </c>
      <c r="J1984" s="9">
        <v>4500</v>
      </c>
      <c r="K1984" s="10">
        <f t="shared" si="14"/>
        <v>2475</v>
      </c>
      <c r="L1984" s="10">
        <f t="shared" si="15"/>
        <v>742.5</v>
      </c>
      <c r="M1984" s="11">
        <v>0.3</v>
      </c>
      <c r="O1984" s="16"/>
      <c r="P1984" s="14"/>
      <c r="Q1984" s="12"/>
      <c r="R1984" s="13"/>
    </row>
    <row r="1985" spans="1:18" ht="15.75" customHeight="1">
      <c r="A1985" s="1"/>
      <c r="B1985" s="6" t="s">
        <v>23</v>
      </c>
      <c r="C1985" s="6">
        <v>1197831</v>
      </c>
      <c r="D1985" s="7">
        <v>44351</v>
      </c>
      <c r="E1985" s="6" t="s">
        <v>24</v>
      </c>
      <c r="F1985" s="6" t="s">
        <v>78</v>
      </c>
      <c r="G1985" s="6" t="s">
        <v>79</v>
      </c>
      <c r="H1985" s="6" t="s">
        <v>22</v>
      </c>
      <c r="I1985" s="8">
        <v>0.60000000000000009</v>
      </c>
      <c r="J1985" s="9">
        <v>8250</v>
      </c>
      <c r="K1985" s="10">
        <f t="shared" si="14"/>
        <v>4950.0000000000009</v>
      </c>
      <c r="L1985" s="10">
        <f t="shared" si="15"/>
        <v>2475.0000000000005</v>
      </c>
      <c r="M1985" s="11">
        <v>0.5</v>
      </c>
      <c r="O1985" s="16"/>
      <c r="P1985" s="14"/>
      <c r="Q1985" s="12"/>
      <c r="R1985" s="13"/>
    </row>
    <row r="1986" spans="1:18" ht="15.75" customHeight="1">
      <c r="A1986" s="1"/>
      <c r="B1986" s="6" t="s">
        <v>23</v>
      </c>
      <c r="C1986" s="6">
        <v>1197831</v>
      </c>
      <c r="D1986" s="7">
        <v>44383</v>
      </c>
      <c r="E1986" s="6" t="s">
        <v>24</v>
      </c>
      <c r="F1986" s="6" t="s">
        <v>78</v>
      </c>
      <c r="G1986" s="6" t="s">
        <v>79</v>
      </c>
      <c r="H1986" s="6" t="s">
        <v>17</v>
      </c>
      <c r="I1986" s="8">
        <v>0.5</v>
      </c>
      <c r="J1986" s="9">
        <v>7750</v>
      </c>
      <c r="K1986" s="10">
        <f t="shared" si="14"/>
        <v>3875</v>
      </c>
      <c r="L1986" s="10">
        <f t="shared" si="15"/>
        <v>1549.9999999999998</v>
      </c>
      <c r="M1986" s="11">
        <v>0.39999999999999997</v>
      </c>
      <c r="O1986" s="16"/>
      <c r="P1986" s="14"/>
      <c r="Q1986" s="12"/>
      <c r="R1986" s="13"/>
    </row>
    <row r="1987" spans="1:18" ht="15.75" customHeight="1">
      <c r="A1987" s="1"/>
      <c r="B1987" s="6" t="s">
        <v>23</v>
      </c>
      <c r="C1987" s="6">
        <v>1197831</v>
      </c>
      <c r="D1987" s="7">
        <v>44383</v>
      </c>
      <c r="E1987" s="6" t="s">
        <v>24</v>
      </c>
      <c r="F1987" s="6" t="s">
        <v>78</v>
      </c>
      <c r="G1987" s="6" t="s">
        <v>79</v>
      </c>
      <c r="H1987" s="6" t="s">
        <v>18</v>
      </c>
      <c r="I1987" s="8">
        <v>0.55000000000000004</v>
      </c>
      <c r="J1987" s="9">
        <v>7750</v>
      </c>
      <c r="K1987" s="10">
        <f t="shared" si="14"/>
        <v>4262.5</v>
      </c>
      <c r="L1987" s="10">
        <f t="shared" si="15"/>
        <v>1704.9999999999998</v>
      </c>
      <c r="M1987" s="11">
        <v>0.39999999999999997</v>
      </c>
      <c r="O1987" s="16"/>
      <c r="P1987" s="14"/>
      <c r="Q1987" s="12"/>
      <c r="R1987" s="13"/>
    </row>
    <row r="1988" spans="1:18" ht="15.75" customHeight="1">
      <c r="A1988" s="1"/>
      <c r="B1988" s="6" t="s">
        <v>23</v>
      </c>
      <c r="C1988" s="6">
        <v>1197831</v>
      </c>
      <c r="D1988" s="7">
        <v>44383</v>
      </c>
      <c r="E1988" s="6" t="s">
        <v>24</v>
      </c>
      <c r="F1988" s="6" t="s">
        <v>78</v>
      </c>
      <c r="G1988" s="6" t="s">
        <v>79</v>
      </c>
      <c r="H1988" s="6" t="s">
        <v>19</v>
      </c>
      <c r="I1988" s="8">
        <v>0.5</v>
      </c>
      <c r="J1988" s="9">
        <v>9250</v>
      </c>
      <c r="K1988" s="10">
        <f t="shared" si="14"/>
        <v>4625</v>
      </c>
      <c r="L1988" s="10">
        <f t="shared" si="15"/>
        <v>1849.9999999999998</v>
      </c>
      <c r="M1988" s="11">
        <v>0.39999999999999997</v>
      </c>
      <c r="O1988" s="16"/>
      <c r="P1988" s="14"/>
      <c r="Q1988" s="12"/>
      <c r="R1988" s="13"/>
    </row>
    <row r="1989" spans="1:18" ht="15.75" customHeight="1">
      <c r="A1989" s="1"/>
      <c r="B1989" s="6" t="s">
        <v>23</v>
      </c>
      <c r="C1989" s="6">
        <v>1197831</v>
      </c>
      <c r="D1989" s="7">
        <v>44383</v>
      </c>
      <c r="E1989" s="6" t="s">
        <v>24</v>
      </c>
      <c r="F1989" s="6" t="s">
        <v>78</v>
      </c>
      <c r="G1989" s="6" t="s">
        <v>79</v>
      </c>
      <c r="H1989" s="6" t="s">
        <v>20</v>
      </c>
      <c r="I1989" s="8">
        <v>0.5</v>
      </c>
      <c r="J1989" s="9">
        <v>5250</v>
      </c>
      <c r="K1989" s="10">
        <f t="shared" si="14"/>
        <v>2625</v>
      </c>
      <c r="L1989" s="10">
        <f t="shared" si="15"/>
        <v>1312.5</v>
      </c>
      <c r="M1989" s="11">
        <v>0.5</v>
      </c>
      <c r="O1989" s="16"/>
      <c r="P1989" s="14"/>
      <c r="Q1989" s="12"/>
      <c r="R1989" s="13"/>
    </row>
    <row r="1990" spans="1:18" ht="15.75" customHeight="1">
      <c r="A1990" s="1"/>
      <c r="B1990" s="6" t="s">
        <v>23</v>
      </c>
      <c r="C1990" s="6">
        <v>1197831</v>
      </c>
      <c r="D1990" s="7">
        <v>44383</v>
      </c>
      <c r="E1990" s="6" t="s">
        <v>24</v>
      </c>
      <c r="F1990" s="6" t="s">
        <v>78</v>
      </c>
      <c r="G1990" s="6" t="s">
        <v>79</v>
      </c>
      <c r="H1990" s="6" t="s">
        <v>21</v>
      </c>
      <c r="I1990" s="8">
        <v>0.55000000000000004</v>
      </c>
      <c r="J1990" s="9">
        <v>5250</v>
      </c>
      <c r="K1990" s="10">
        <f t="shared" si="14"/>
        <v>2887.5000000000005</v>
      </c>
      <c r="L1990" s="10">
        <f t="shared" si="15"/>
        <v>1010.6250000000001</v>
      </c>
      <c r="M1990" s="11">
        <v>0.35</v>
      </c>
      <c r="O1990" s="16"/>
      <c r="P1990" s="14"/>
      <c r="Q1990" s="12"/>
      <c r="R1990" s="13"/>
    </row>
    <row r="1991" spans="1:18" ht="15.75" customHeight="1">
      <c r="A1991" s="1"/>
      <c r="B1991" s="6" t="s">
        <v>23</v>
      </c>
      <c r="C1991" s="6">
        <v>1197831</v>
      </c>
      <c r="D1991" s="7">
        <v>44383</v>
      </c>
      <c r="E1991" s="6" t="s">
        <v>24</v>
      </c>
      <c r="F1991" s="6" t="s">
        <v>78</v>
      </c>
      <c r="G1991" s="6" t="s">
        <v>79</v>
      </c>
      <c r="H1991" s="6" t="s">
        <v>22</v>
      </c>
      <c r="I1991" s="8">
        <v>0.65</v>
      </c>
      <c r="J1991" s="9">
        <v>8000</v>
      </c>
      <c r="K1991" s="10">
        <f t="shared" si="14"/>
        <v>5200</v>
      </c>
      <c r="L1991" s="10">
        <f t="shared" si="15"/>
        <v>2860.0000000000005</v>
      </c>
      <c r="M1991" s="11">
        <v>0.55000000000000004</v>
      </c>
      <c r="O1991" s="16"/>
      <c r="P1991" s="14"/>
      <c r="Q1991" s="12"/>
      <c r="R1991" s="13"/>
    </row>
    <row r="1992" spans="1:18" ht="15.75" customHeight="1">
      <c r="A1992" s="1"/>
      <c r="B1992" s="6" t="s">
        <v>23</v>
      </c>
      <c r="C1992" s="6">
        <v>1197831</v>
      </c>
      <c r="D1992" s="7">
        <v>44416</v>
      </c>
      <c r="E1992" s="6" t="s">
        <v>24</v>
      </c>
      <c r="F1992" s="6" t="s">
        <v>78</v>
      </c>
      <c r="G1992" s="6" t="s">
        <v>79</v>
      </c>
      <c r="H1992" s="6" t="s">
        <v>17</v>
      </c>
      <c r="I1992" s="8">
        <v>0.5</v>
      </c>
      <c r="J1992" s="9">
        <v>7500</v>
      </c>
      <c r="K1992" s="10">
        <f t="shared" si="14"/>
        <v>3750</v>
      </c>
      <c r="L1992" s="10">
        <f t="shared" si="15"/>
        <v>1499.9999999999998</v>
      </c>
      <c r="M1992" s="11">
        <v>0.39999999999999997</v>
      </c>
      <c r="O1992" s="16"/>
      <c r="P1992" s="14"/>
      <c r="Q1992" s="12"/>
      <c r="R1992" s="13"/>
    </row>
    <row r="1993" spans="1:18" ht="15.75" customHeight="1">
      <c r="A1993" s="1"/>
      <c r="B1993" s="6" t="s">
        <v>23</v>
      </c>
      <c r="C1993" s="6">
        <v>1197831</v>
      </c>
      <c r="D1993" s="7">
        <v>44416</v>
      </c>
      <c r="E1993" s="6" t="s">
        <v>24</v>
      </c>
      <c r="F1993" s="6" t="s">
        <v>78</v>
      </c>
      <c r="G1993" s="6" t="s">
        <v>79</v>
      </c>
      <c r="H1993" s="6" t="s">
        <v>18</v>
      </c>
      <c r="I1993" s="8">
        <v>0.55000000000000004</v>
      </c>
      <c r="J1993" s="9">
        <v>7500</v>
      </c>
      <c r="K1993" s="10">
        <f t="shared" si="14"/>
        <v>4125</v>
      </c>
      <c r="L1993" s="10">
        <f t="shared" si="15"/>
        <v>1649.9999999999998</v>
      </c>
      <c r="M1993" s="11">
        <v>0.39999999999999997</v>
      </c>
      <c r="O1993" s="16"/>
      <c r="P1993" s="14"/>
      <c r="Q1993" s="12"/>
      <c r="R1993" s="13"/>
    </row>
    <row r="1994" spans="1:18" ht="15.75" customHeight="1">
      <c r="A1994" s="1"/>
      <c r="B1994" s="6" t="s">
        <v>23</v>
      </c>
      <c r="C1994" s="6">
        <v>1197831</v>
      </c>
      <c r="D1994" s="7">
        <v>44416</v>
      </c>
      <c r="E1994" s="6" t="s">
        <v>24</v>
      </c>
      <c r="F1994" s="6" t="s">
        <v>78</v>
      </c>
      <c r="G1994" s="6" t="s">
        <v>79</v>
      </c>
      <c r="H1994" s="6" t="s">
        <v>19</v>
      </c>
      <c r="I1994" s="8">
        <v>0.5</v>
      </c>
      <c r="J1994" s="9">
        <v>9250</v>
      </c>
      <c r="K1994" s="10">
        <f t="shared" si="14"/>
        <v>4625</v>
      </c>
      <c r="L1994" s="10">
        <f t="shared" si="15"/>
        <v>1849.9999999999998</v>
      </c>
      <c r="M1994" s="11">
        <v>0.39999999999999997</v>
      </c>
      <c r="O1994" s="16"/>
      <c r="P1994" s="14"/>
      <c r="Q1994" s="12"/>
      <c r="R1994" s="13"/>
    </row>
    <row r="1995" spans="1:18" ht="15.75" customHeight="1">
      <c r="A1995" s="1"/>
      <c r="B1995" s="6" t="s">
        <v>23</v>
      </c>
      <c r="C1995" s="6">
        <v>1197831</v>
      </c>
      <c r="D1995" s="7">
        <v>44416</v>
      </c>
      <c r="E1995" s="6" t="s">
        <v>24</v>
      </c>
      <c r="F1995" s="6" t="s">
        <v>78</v>
      </c>
      <c r="G1995" s="6" t="s">
        <v>79</v>
      </c>
      <c r="H1995" s="6" t="s">
        <v>20</v>
      </c>
      <c r="I1995" s="8">
        <v>0.5</v>
      </c>
      <c r="J1995" s="9">
        <v>4750</v>
      </c>
      <c r="K1995" s="10">
        <f t="shared" si="14"/>
        <v>2375</v>
      </c>
      <c r="L1995" s="10">
        <f t="shared" si="15"/>
        <v>1187.5</v>
      </c>
      <c r="M1995" s="11">
        <v>0.5</v>
      </c>
      <c r="O1995" s="16"/>
      <c r="P1995" s="14"/>
      <c r="Q1995" s="12"/>
      <c r="R1995" s="13"/>
    </row>
    <row r="1996" spans="1:18" ht="15.75" customHeight="1">
      <c r="A1996" s="1"/>
      <c r="B1996" s="6" t="s">
        <v>23</v>
      </c>
      <c r="C1996" s="6">
        <v>1197831</v>
      </c>
      <c r="D1996" s="7">
        <v>44416</v>
      </c>
      <c r="E1996" s="6" t="s">
        <v>24</v>
      </c>
      <c r="F1996" s="6" t="s">
        <v>78</v>
      </c>
      <c r="G1996" s="6" t="s">
        <v>79</v>
      </c>
      <c r="H1996" s="6" t="s">
        <v>21</v>
      </c>
      <c r="I1996" s="8">
        <v>0.55000000000000004</v>
      </c>
      <c r="J1996" s="9">
        <v>4750</v>
      </c>
      <c r="K1996" s="10">
        <f t="shared" si="14"/>
        <v>2612.5</v>
      </c>
      <c r="L1996" s="10">
        <f t="shared" si="15"/>
        <v>914.37499999999989</v>
      </c>
      <c r="M1996" s="11">
        <v>0.35</v>
      </c>
      <c r="O1996" s="16"/>
      <c r="P1996" s="14"/>
      <c r="Q1996" s="12"/>
      <c r="R1996" s="13"/>
    </row>
    <row r="1997" spans="1:18" ht="15.75" customHeight="1">
      <c r="A1997" s="1"/>
      <c r="B1997" s="6" t="s">
        <v>23</v>
      </c>
      <c r="C1997" s="6">
        <v>1197831</v>
      </c>
      <c r="D1997" s="7">
        <v>44416</v>
      </c>
      <c r="E1997" s="6" t="s">
        <v>24</v>
      </c>
      <c r="F1997" s="6" t="s">
        <v>78</v>
      </c>
      <c r="G1997" s="6" t="s">
        <v>79</v>
      </c>
      <c r="H1997" s="6" t="s">
        <v>22</v>
      </c>
      <c r="I1997" s="8">
        <v>0.6</v>
      </c>
      <c r="J1997" s="9">
        <v>7250</v>
      </c>
      <c r="K1997" s="10">
        <f t="shared" si="14"/>
        <v>4350</v>
      </c>
      <c r="L1997" s="10">
        <f t="shared" si="15"/>
        <v>2392.5</v>
      </c>
      <c r="M1997" s="11">
        <v>0.55000000000000004</v>
      </c>
      <c r="O1997" s="16"/>
      <c r="P1997" s="14"/>
      <c r="Q1997" s="12"/>
      <c r="R1997" s="13"/>
    </row>
    <row r="1998" spans="1:18" ht="15.75" customHeight="1">
      <c r="A1998" s="1"/>
      <c r="B1998" s="6" t="s">
        <v>23</v>
      </c>
      <c r="C1998" s="6">
        <v>1197831</v>
      </c>
      <c r="D1998" s="7">
        <v>44444</v>
      </c>
      <c r="E1998" s="6" t="s">
        <v>24</v>
      </c>
      <c r="F1998" s="6" t="s">
        <v>78</v>
      </c>
      <c r="G1998" s="6" t="s">
        <v>79</v>
      </c>
      <c r="H1998" s="6" t="s">
        <v>17</v>
      </c>
      <c r="I1998" s="8">
        <v>0.55000000000000004</v>
      </c>
      <c r="J1998" s="9">
        <v>6750</v>
      </c>
      <c r="K1998" s="10">
        <f t="shared" si="14"/>
        <v>3712.5000000000005</v>
      </c>
      <c r="L1998" s="10">
        <f t="shared" si="15"/>
        <v>1485</v>
      </c>
      <c r="M1998" s="11">
        <v>0.39999999999999997</v>
      </c>
      <c r="O1998" s="16"/>
      <c r="P1998" s="14"/>
      <c r="Q1998" s="12"/>
      <c r="R1998" s="13"/>
    </row>
    <row r="1999" spans="1:18" ht="15.75" customHeight="1">
      <c r="A1999" s="1"/>
      <c r="B1999" s="6" t="s">
        <v>23</v>
      </c>
      <c r="C1999" s="6">
        <v>1197831</v>
      </c>
      <c r="D1999" s="7">
        <v>44444</v>
      </c>
      <c r="E1999" s="6" t="s">
        <v>24</v>
      </c>
      <c r="F1999" s="6" t="s">
        <v>78</v>
      </c>
      <c r="G1999" s="6" t="s">
        <v>79</v>
      </c>
      <c r="H1999" s="6" t="s">
        <v>18</v>
      </c>
      <c r="I1999" s="8">
        <v>0.55000000000000004</v>
      </c>
      <c r="J1999" s="9">
        <v>6250</v>
      </c>
      <c r="K1999" s="10">
        <f t="shared" si="14"/>
        <v>3437.5000000000005</v>
      </c>
      <c r="L1999" s="10">
        <f t="shared" si="15"/>
        <v>1375</v>
      </c>
      <c r="M1999" s="11">
        <v>0.39999999999999997</v>
      </c>
      <c r="O1999" s="16"/>
      <c r="P1999" s="14"/>
      <c r="Q1999" s="12"/>
      <c r="R1999" s="13"/>
    </row>
    <row r="2000" spans="1:18" ht="15.75" customHeight="1">
      <c r="A2000" s="1"/>
      <c r="B2000" s="6" t="s">
        <v>23</v>
      </c>
      <c r="C2000" s="6">
        <v>1197831</v>
      </c>
      <c r="D2000" s="7">
        <v>44444</v>
      </c>
      <c r="E2000" s="6" t="s">
        <v>24</v>
      </c>
      <c r="F2000" s="6" t="s">
        <v>78</v>
      </c>
      <c r="G2000" s="6" t="s">
        <v>79</v>
      </c>
      <c r="H2000" s="6" t="s">
        <v>19</v>
      </c>
      <c r="I2000" s="8">
        <v>0.6</v>
      </c>
      <c r="J2000" s="9">
        <v>6750</v>
      </c>
      <c r="K2000" s="10">
        <f t="shared" si="14"/>
        <v>4050</v>
      </c>
      <c r="L2000" s="10">
        <f t="shared" si="15"/>
        <v>1619.9999999999998</v>
      </c>
      <c r="M2000" s="11">
        <v>0.39999999999999997</v>
      </c>
      <c r="O2000" s="16"/>
      <c r="P2000" s="14"/>
      <c r="Q2000" s="12"/>
      <c r="R2000" s="13"/>
    </row>
    <row r="2001" spans="1:18" ht="15.75" customHeight="1">
      <c r="A2001" s="1"/>
      <c r="B2001" s="6" t="s">
        <v>23</v>
      </c>
      <c r="C2001" s="6">
        <v>1197831</v>
      </c>
      <c r="D2001" s="7">
        <v>44444</v>
      </c>
      <c r="E2001" s="6" t="s">
        <v>24</v>
      </c>
      <c r="F2001" s="6" t="s">
        <v>78</v>
      </c>
      <c r="G2001" s="6" t="s">
        <v>79</v>
      </c>
      <c r="H2001" s="6" t="s">
        <v>20</v>
      </c>
      <c r="I2001" s="8">
        <v>0.6</v>
      </c>
      <c r="J2001" s="9">
        <v>4000</v>
      </c>
      <c r="K2001" s="10">
        <f t="shared" si="14"/>
        <v>2400</v>
      </c>
      <c r="L2001" s="10">
        <f t="shared" si="15"/>
        <v>1200</v>
      </c>
      <c r="M2001" s="11">
        <v>0.5</v>
      </c>
      <c r="O2001" s="16"/>
      <c r="P2001" s="14"/>
      <c r="Q2001" s="12"/>
      <c r="R2001" s="13"/>
    </row>
    <row r="2002" spans="1:18" ht="15.75" customHeight="1">
      <c r="A2002" s="1"/>
      <c r="B2002" s="6" t="s">
        <v>23</v>
      </c>
      <c r="C2002" s="6">
        <v>1197831</v>
      </c>
      <c r="D2002" s="7">
        <v>44444</v>
      </c>
      <c r="E2002" s="6" t="s">
        <v>24</v>
      </c>
      <c r="F2002" s="6" t="s">
        <v>78</v>
      </c>
      <c r="G2002" s="6" t="s">
        <v>79</v>
      </c>
      <c r="H2002" s="6" t="s">
        <v>21</v>
      </c>
      <c r="I2002" s="8">
        <v>0.55000000000000004</v>
      </c>
      <c r="J2002" s="9">
        <v>4000</v>
      </c>
      <c r="K2002" s="10">
        <f t="shared" si="14"/>
        <v>2200</v>
      </c>
      <c r="L2002" s="10">
        <f t="shared" si="15"/>
        <v>770</v>
      </c>
      <c r="M2002" s="11">
        <v>0.35</v>
      </c>
      <c r="O2002" s="16"/>
      <c r="P2002" s="14"/>
      <c r="Q2002" s="12"/>
      <c r="R2002" s="13"/>
    </row>
    <row r="2003" spans="1:18" ht="15.75" customHeight="1">
      <c r="A2003" s="1"/>
      <c r="B2003" s="6" t="s">
        <v>23</v>
      </c>
      <c r="C2003" s="6">
        <v>1197831</v>
      </c>
      <c r="D2003" s="7">
        <v>44444</v>
      </c>
      <c r="E2003" s="6" t="s">
        <v>24</v>
      </c>
      <c r="F2003" s="6" t="s">
        <v>78</v>
      </c>
      <c r="G2003" s="6" t="s">
        <v>79</v>
      </c>
      <c r="H2003" s="6" t="s">
        <v>22</v>
      </c>
      <c r="I2003" s="8">
        <v>0.5</v>
      </c>
      <c r="J2003" s="9">
        <v>6250</v>
      </c>
      <c r="K2003" s="10">
        <f t="shared" si="14"/>
        <v>3125</v>
      </c>
      <c r="L2003" s="10">
        <f t="shared" si="15"/>
        <v>1718.7500000000002</v>
      </c>
      <c r="M2003" s="11">
        <v>0.55000000000000004</v>
      </c>
      <c r="O2003" s="16"/>
      <c r="P2003" s="14"/>
      <c r="Q2003" s="12"/>
      <c r="R2003" s="13"/>
    </row>
    <row r="2004" spans="1:18" ht="15.75" customHeight="1">
      <c r="A2004" s="1"/>
      <c r="B2004" s="6" t="s">
        <v>23</v>
      </c>
      <c r="C2004" s="6">
        <v>1197831</v>
      </c>
      <c r="D2004" s="7">
        <v>44473</v>
      </c>
      <c r="E2004" s="6" t="s">
        <v>24</v>
      </c>
      <c r="F2004" s="6" t="s">
        <v>78</v>
      </c>
      <c r="G2004" s="6" t="s">
        <v>79</v>
      </c>
      <c r="H2004" s="6" t="s">
        <v>17</v>
      </c>
      <c r="I2004" s="8">
        <v>0.4</v>
      </c>
      <c r="J2004" s="9">
        <v>5750</v>
      </c>
      <c r="K2004" s="10">
        <f t="shared" si="14"/>
        <v>2300</v>
      </c>
      <c r="L2004" s="10">
        <f t="shared" si="15"/>
        <v>919.99999999999989</v>
      </c>
      <c r="M2004" s="11">
        <v>0.39999999999999997</v>
      </c>
      <c r="O2004" s="16"/>
      <c r="P2004" s="14"/>
      <c r="Q2004" s="12"/>
      <c r="R2004" s="13"/>
    </row>
    <row r="2005" spans="1:18" ht="15.75" customHeight="1">
      <c r="A2005" s="1"/>
      <c r="B2005" s="6" t="s">
        <v>23</v>
      </c>
      <c r="C2005" s="6">
        <v>1197831</v>
      </c>
      <c r="D2005" s="7">
        <v>44473</v>
      </c>
      <c r="E2005" s="6" t="s">
        <v>24</v>
      </c>
      <c r="F2005" s="6" t="s">
        <v>78</v>
      </c>
      <c r="G2005" s="6" t="s">
        <v>79</v>
      </c>
      <c r="H2005" s="6" t="s">
        <v>18</v>
      </c>
      <c r="I2005" s="8">
        <v>0.4</v>
      </c>
      <c r="J2005" s="9">
        <v>5750</v>
      </c>
      <c r="K2005" s="10">
        <f t="shared" si="14"/>
        <v>2300</v>
      </c>
      <c r="L2005" s="10">
        <f t="shared" si="15"/>
        <v>919.99999999999989</v>
      </c>
      <c r="M2005" s="11">
        <v>0.39999999999999997</v>
      </c>
      <c r="O2005" s="16"/>
      <c r="P2005" s="14"/>
      <c r="Q2005" s="12"/>
      <c r="R2005" s="13"/>
    </row>
    <row r="2006" spans="1:18" ht="15.75" customHeight="1">
      <c r="A2006" s="1"/>
      <c r="B2006" s="6" t="s">
        <v>23</v>
      </c>
      <c r="C2006" s="6">
        <v>1197831</v>
      </c>
      <c r="D2006" s="7">
        <v>44473</v>
      </c>
      <c r="E2006" s="6" t="s">
        <v>24</v>
      </c>
      <c r="F2006" s="6" t="s">
        <v>78</v>
      </c>
      <c r="G2006" s="6" t="s">
        <v>79</v>
      </c>
      <c r="H2006" s="6" t="s">
        <v>19</v>
      </c>
      <c r="I2006" s="8">
        <v>0.45</v>
      </c>
      <c r="J2006" s="9">
        <v>5250</v>
      </c>
      <c r="K2006" s="10">
        <f t="shared" si="14"/>
        <v>2362.5</v>
      </c>
      <c r="L2006" s="10">
        <f t="shared" si="15"/>
        <v>944.99999999999989</v>
      </c>
      <c r="M2006" s="11">
        <v>0.39999999999999997</v>
      </c>
      <c r="O2006" s="16"/>
      <c r="P2006" s="14"/>
      <c r="Q2006" s="12"/>
      <c r="R2006" s="13"/>
    </row>
    <row r="2007" spans="1:18" ht="15.75" customHeight="1">
      <c r="A2007" s="1"/>
      <c r="B2007" s="6" t="s">
        <v>23</v>
      </c>
      <c r="C2007" s="6">
        <v>1197831</v>
      </c>
      <c r="D2007" s="7">
        <v>44473</v>
      </c>
      <c r="E2007" s="6" t="s">
        <v>24</v>
      </c>
      <c r="F2007" s="6" t="s">
        <v>78</v>
      </c>
      <c r="G2007" s="6" t="s">
        <v>79</v>
      </c>
      <c r="H2007" s="6" t="s">
        <v>20</v>
      </c>
      <c r="I2007" s="8">
        <v>0.45</v>
      </c>
      <c r="J2007" s="9">
        <v>3750</v>
      </c>
      <c r="K2007" s="10">
        <f t="shared" si="14"/>
        <v>1687.5</v>
      </c>
      <c r="L2007" s="10">
        <f t="shared" si="15"/>
        <v>843.75</v>
      </c>
      <c r="M2007" s="11">
        <v>0.5</v>
      </c>
      <c r="O2007" s="16"/>
      <c r="P2007" s="14"/>
      <c r="Q2007" s="12"/>
      <c r="R2007" s="13"/>
    </row>
    <row r="2008" spans="1:18" ht="15.75" customHeight="1">
      <c r="A2008" s="1"/>
      <c r="B2008" s="6" t="s">
        <v>23</v>
      </c>
      <c r="C2008" s="6">
        <v>1197831</v>
      </c>
      <c r="D2008" s="7">
        <v>44473</v>
      </c>
      <c r="E2008" s="6" t="s">
        <v>24</v>
      </c>
      <c r="F2008" s="6" t="s">
        <v>78</v>
      </c>
      <c r="G2008" s="6" t="s">
        <v>79</v>
      </c>
      <c r="H2008" s="6" t="s">
        <v>21</v>
      </c>
      <c r="I2008" s="8">
        <v>0.35000000000000003</v>
      </c>
      <c r="J2008" s="9">
        <v>3500</v>
      </c>
      <c r="K2008" s="10">
        <f t="shared" si="14"/>
        <v>1225.0000000000002</v>
      </c>
      <c r="L2008" s="10">
        <f t="shared" si="15"/>
        <v>428.75000000000006</v>
      </c>
      <c r="M2008" s="11">
        <v>0.35</v>
      </c>
      <c r="O2008" s="16"/>
      <c r="P2008" s="14"/>
      <c r="Q2008" s="12"/>
      <c r="R2008" s="13"/>
    </row>
    <row r="2009" spans="1:18" ht="15.75" customHeight="1">
      <c r="A2009" s="1"/>
      <c r="B2009" s="6" t="s">
        <v>23</v>
      </c>
      <c r="C2009" s="6">
        <v>1197831</v>
      </c>
      <c r="D2009" s="7">
        <v>44473</v>
      </c>
      <c r="E2009" s="6" t="s">
        <v>24</v>
      </c>
      <c r="F2009" s="6" t="s">
        <v>78</v>
      </c>
      <c r="G2009" s="6" t="s">
        <v>79</v>
      </c>
      <c r="H2009" s="6" t="s">
        <v>22</v>
      </c>
      <c r="I2009" s="8">
        <v>0.45</v>
      </c>
      <c r="J2009" s="9">
        <v>5250</v>
      </c>
      <c r="K2009" s="10">
        <f t="shared" si="14"/>
        <v>2362.5</v>
      </c>
      <c r="L2009" s="10">
        <f t="shared" si="15"/>
        <v>1299.375</v>
      </c>
      <c r="M2009" s="11">
        <v>0.55000000000000004</v>
      </c>
      <c r="O2009" s="16"/>
      <c r="P2009" s="14"/>
      <c r="Q2009" s="12"/>
      <c r="R2009" s="13"/>
    </row>
    <row r="2010" spans="1:18" ht="15.75" customHeight="1">
      <c r="A2010" s="1"/>
      <c r="B2010" s="6" t="s">
        <v>23</v>
      </c>
      <c r="C2010" s="6">
        <v>1197831</v>
      </c>
      <c r="D2010" s="7">
        <v>44505</v>
      </c>
      <c r="E2010" s="6" t="s">
        <v>24</v>
      </c>
      <c r="F2010" s="6" t="s">
        <v>78</v>
      </c>
      <c r="G2010" s="6" t="s">
        <v>79</v>
      </c>
      <c r="H2010" s="6" t="s">
        <v>17</v>
      </c>
      <c r="I2010" s="8">
        <v>0.35000000000000003</v>
      </c>
      <c r="J2010" s="9">
        <v>6750</v>
      </c>
      <c r="K2010" s="10">
        <f t="shared" si="14"/>
        <v>2362.5</v>
      </c>
      <c r="L2010" s="10">
        <f t="shared" si="15"/>
        <v>944.99999999999989</v>
      </c>
      <c r="M2010" s="11">
        <v>0.39999999999999997</v>
      </c>
      <c r="O2010" s="16"/>
      <c r="P2010" s="14"/>
      <c r="Q2010" s="12"/>
      <c r="R2010" s="13"/>
    </row>
    <row r="2011" spans="1:18" ht="15.75" customHeight="1">
      <c r="A2011" s="1"/>
      <c r="B2011" s="6" t="s">
        <v>23</v>
      </c>
      <c r="C2011" s="6">
        <v>1197831</v>
      </c>
      <c r="D2011" s="7">
        <v>44505</v>
      </c>
      <c r="E2011" s="6" t="s">
        <v>24</v>
      </c>
      <c r="F2011" s="6" t="s">
        <v>78</v>
      </c>
      <c r="G2011" s="6" t="s">
        <v>79</v>
      </c>
      <c r="H2011" s="6" t="s">
        <v>18</v>
      </c>
      <c r="I2011" s="8">
        <v>0.35000000000000003</v>
      </c>
      <c r="J2011" s="9">
        <v>6750</v>
      </c>
      <c r="K2011" s="10">
        <f t="shared" si="14"/>
        <v>2362.5</v>
      </c>
      <c r="L2011" s="10">
        <f t="shared" si="15"/>
        <v>944.99999999999989</v>
      </c>
      <c r="M2011" s="11">
        <v>0.39999999999999997</v>
      </c>
      <c r="O2011" s="16"/>
      <c r="P2011" s="14"/>
      <c r="Q2011" s="12"/>
      <c r="R2011" s="13"/>
    </row>
    <row r="2012" spans="1:18" ht="15.75" customHeight="1">
      <c r="A2012" s="1"/>
      <c r="B2012" s="6" t="s">
        <v>23</v>
      </c>
      <c r="C2012" s="6">
        <v>1197831</v>
      </c>
      <c r="D2012" s="7">
        <v>44505</v>
      </c>
      <c r="E2012" s="6" t="s">
        <v>24</v>
      </c>
      <c r="F2012" s="6" t="s">
        <v>78</v>
      </c>
      <c r="G2012" s="6" t="s">
        <v>79</v>
      </c>
      <c r="H2012" s="6" t="s">
        <v>19</v>
      </c>
      <c r="I2012" s="8">
        <v>0.6</v>
      </c>
      <c r="J2012" s="9">
        <v>6000</v>
      </c>
      <c r="K2012" s="10">
        <f t="shared" si="14"/>
        <v>3600</v>
      </c>
      <c r="L2012" s="10">
        <f t="shared" si="15"/>
        <v>1439.9999999999998</v>
      </c>
      <c r="M2012" s="11">
        <v>0.39999999999999997</v>
      </c>
      <c r="O2012" s="16"/>
      <c r="P2012" s="14"/>
      <c r="Q2012" s="12"/>
      <c r="R2012" s="13"/>
    </row>
    <row r="2013" spans="1:18" ht="15.75" customHeight="1">
      <c r="A2013" s="1"/>
      <c r="B2013" s="6" t="s">
        <v>23</v>
      </c>
      <c r="C2013" s="6">
        <v>1197831</v>
      </c>
      <c r="D2013" s="7">
        <v>44505</v>
      </c>
      <c r="E2013" s="6" t="s">
        <v>24</v>
      </c>
      <c r="F2013" s="6" t="s">
        <v>78</v>
      </c>
      <c r="G2013" s="6" t="s">
        <v>79</v>
      </c>
      <c r="H2013" s="6" t="s">
        <v>20</v>
      </c>
      <c r="I2013" s="8">
        <v>0.6</v>
      </c>
      <c r="J2013" s="9">
        <v>4500</v>
      </c>
      <c r="K2013" s="10">
        <f t="shared" si="14"/>
        <v>2700</v>
      </c>
      <c r="L2013" s="10">
        <f t="shared" si="15"/>
        <v>1350</v>
      </c>
      <c r="M2013" s="11">
        <v>0.5</v>
      </c>
      <c r="O2013" s="16"/>
      <c r="P2013" s="14"/>
      <c r="Q2013" s="12"/>
      <c r="R2013" s="13"/>
    </row>
    <row r="2014" spans="1:18" ht="15.75" customHeight="1">
      <c r="A2014" s="1"/>
      <c r="B2014" s="6" t="s">
        <v>23</v>
      </c>
      <c r="C2014" s="6">
        <v>1197831</v>
      </c>
      <c r="D2014" s="7">
        <v>44505</v>
      </c>
      <c r="E2014" s="6" t="s">
        <v>24</v>
      </c>
      <c r="F2014" s="6" t="s">
        <v>78</v>
      </c>
      <c r="G2014" s="6" t="s">
        <v>79</v>
      </c>
      <c r="H2014" s="6" t="s">
        <v>21</v>
      </c>
      <c r="I2014" s="8">
        <v>0.54999999999999993</v>
      </c>
      <c r="J2014" s="9">
        <v>4250</v>
      </c>
      <c r="K2014" s="10">
        <f t="shared" si="14"/>
        <v>2337.4999999999995</v>
      </c>
      <c r="L2014" s="10">
        <f t="shared" si="15"/>
        <v>818.12499999999977</v>
      </c>
      <c r="M2014" s="11">
        <v>0.35</v>
      </c>
      <c r="O2014" s="16"/>
      <c r="P2014" s="14"/>
      <c r="Q2014" s="12"/>
      <c r="R2014" s="13"/>
    </row>
    <row r="2015" spans="1:18" ht="15.75" customHeight="1">
      <c r="A2015" s="1"/>
      <c r="B2015" s="6" t="s">
        <v>23</v>
      </c>
      <c r="C2015" s="6">
        <v>1197831</v>
      </c>
      <c r="D2015" s="7">
        <v>44505</v>
      </c>
      <c r="E2015" s="6" t="s">
        <v>24</v>
      </c>
      <c r="F2015" s="6" t="s">
        <v>78</v>
      </c>
      <c r="G2015" s="6" t="s">
        <v>79</v>
      </c>
      <c r="H2015" s="6" t="s">
        <v>22</v>
      </c>
      <c r="I2015" s="8">
        <v>0.65</v>
      </c>
      <c r="J2015" s="9">
        <v>6250</v>
      </c>
      <c r="K2015" s="10">
        <f t="shared" si="14"/>
        <v>4062.5</v>
      </c>
      <c r="L2015" s="10">
        <f t="shared" si="15"/>
        <v>2234.375</v>
      </c>
      <c r="M2015" s="11">
        <v>0.55000000000000004</v>
      </c>
      <c r="O2015" s="16"/>
      <c r="P2015" s="14"/>
      <c r="Q2015" s="12"/>
      <c r="R2015" s="13"/>
    </row>
    <row r="2016" spans="1:18" ht="15.75" customHeight="1">
      <c r="A2016" s="1"/>
      <c r="B2016" s="6" t="s">
        <v>23</v>
      </c>
      <c r="C2016" s="6">
        <v>1197831</v>
      </c>
      <c r="D2016" s="7">
        <v>44534</v>
      </c>
      <c r="E2016" s="6" t="s">
        <v>24</v>
      </c>
      <c r="F2016" s="6" t="s">
        <v>78</v>
      </c>
      <c r="G2016" s="6" t="s">
        <v>79</v>
      </c>
      <c r="H2016" s="6" t="s">
        <v>17</v>
      </c>
      <c r="I2016" s="8">
        <v>0.54999999999999993</v>
      </c>
      <c r="J2016" s="9">
        <v>7750</v>
      </c>
      <c r="K2016" s="10">
        <f t="shared" si="14"/>
        <v>4262.4999999999991</v>
      </c>
      <c r="L2016" s="10">
        <f t="shared" si="15"/>
        <v>1704.9999999999995</v>
      </c>
      <c r="M2016" s="11">
        <v>0.39999999999999997</v>
      </c>
      <c r="O2016" s="16"/>
      <c r="P2016" s="14"/>
      <c r="Q2016" s="12"/>
      <c r="R2016" s="13"/>
    </row>
    <row r="2017" spans="1:18" ht="15.75" customHeight="1">
      <c r="A2017" s="1"/>
      <c r="B2017" s="6" t="s">
        <v>23</v>
      </c>
      <c r="C2017" s="6">
        <v>1197831</v>
      </c>
      <c r="D2017" s="7">
        <v>44534</v>
      </c>
      <c r="E2017" s="6" t="s">
        <v>24</v>
      </c>
      <c r="F2017" s="6" t="s">
        <v>78</v>
      </c>
      <c r="G2017" s="6" t="s">
        <v>79</v>
      </c>
      <c r="H2017" s="6" t="s">
        <v>18</v>
      </c>
      <c r="I2017" s="8">
        <v>0.54999999999999993</v>
      </c>
      <c r="J2017" s="9">
        <v>7750</v>
      </c>
      <c r="K2017" s="10">
        <f t="shared" si="14"/>
        <v>4262.4999999999991</v>
      </c>
      <c r="L2017" s="10">
        <f t="shared" si="15"/>
        <v>1704.9999999999995</v>
      </c>
      <c r="M2017" s="11">
        <v>0.39999999999999997</v>
      </c>
      <c r="O2017" s="16"/>
      <c r="P2017" s="14"/>
      <c r="Q2017" s="12"/>
      <c r="R2017" s="13"/>
    </row>
    <row r="2018" spans="1:18" ht="15.75" customHeight="1">
      <c r="A2018" s="1"/>
      <c r="B2018" s="6" t="s">
        <v>23</v>
      </c>
      <c r="C2018" s="6">
        <v>1197831</v>
      </c>
      <c r="D2018" s="7">
        <v>44534</v>
      </c>
      <c r="E2018" s="6" t="s">
        <v>24</v>
      </c>
      <c r="F2018" s="6" t="s">
        <v>78</v>
      </c>
      <c r="G2018" s="6" t="s">
        <v>79</v>
      </c>
      <c r="H2018" s="6" t="s">
        <v>19</v>
      </c>
      <c r="I2018" s="8">
        <v>0.6</v>
      </c>
      <c r="J2018" s="9">
        <v>6750</v>
      </c>
      <c r="K2018" s="10">
        <f t="shared" si="14"/>
        <v>4050</v>
      </c>
      <c r="L2018" s="10">
        <f t="shared" si="15"/>
        <v>1619.9999999999998</v>
      </c>
      <c r="M2018" s="11">
        <v>0.39999999999999997</v>
      </c>
      <c r="O2018" s="16"/>
      <c r="P2018" s="14"/>
      <c r="Q2018" s="12"/>
      <c r="R2018" s="13"/>
    </row>
    <row r="2019" spans="1:18" ht="15.75" customHeight="1">
      <c r="A2019" s="1"/>
      <c r="B2019" s="6" t="s">
        <v>23</v>
      </c>
      <c r="C2019" s="6">
        <v>1197831</v>
      </c>
      <c r="D2019" s="7">
        <v>44534</v>
      </c>
      <c r="E2019" s="6" t="s">
        <v>24</v>
      </c>
      <c r="F2019" s="6" t="s">
        <v>78</v>
      </c>
      <c r="G2019" s="6" t="s">
        <v>79</v>
      </c>
      <c r="H2019" s="6" t="s">
        <v>20</v>
      </c>
      <c r="I2019" s="8">
        <v>0.6</v>
      </c>
      <c r="J2019" s="9">
        <v>5250</v>
      </c>
      <c r="K2019" s="10">
        <f t="shared" si="14"/>
        <v>3150</v>
      </c>
      <c r="L2019" s="10">
        <f t="shared" si="15"/>
        <v>1575</v>
      </c>
      <c r="M2019" s="11">
        <v>0.5</v>
      </c>
      <c r="O2019" s="16"/>
      <c r="P2019" s="14"/>
      <c r="Q2019" s="12"/>
      <c r="R2019" s="13"/>
    </row>
    <row r="2020" spans="1:18" ht="15.75" customHeight="1">
      <c r="A2020" s="1"/>
      <c r="B2020" s="6" t="s">
        <v>23</v>
      </c>
      <c r="C2020" s="6">
        <v>1197831</v>
      </c>
      <c r="D2020" s="7">
        <v>44534</v>
      </c>
      <c r="E2020" s="6" t="s">
        <v>24</v>
      </c>
      <c r="F2020" s="6" t="s">
        <v>78</v>
      </c>
      <c r="G2020" s="6" t="s">
        <v>79</v>
      </c>
      <c r="H2020" s="6" t="s">
        <v>21</v>
      </c>
      <c r="I2020" s="8">
        <v>0.54999999999999993</v>
      </c>
      <c r="J2020" s="9">
        <v>4750</v>
      </c>
      <c r="K2020" s="10">
        <f t="shared" si="14"/>
        <v>2612.4999999999995</v>
      </c>
      <c r="L2020" s="10">
        <f t="shared" si="15"/>
        <v>914.37499999999977</v>
      </c>
      <c r="M2020" s="11">
        <v>0.35</v>
      </c>
      <c r="O2020" s="16"/>
      <c r="P2020" s="14"/>
      <c r="Q2020" s="12"/>
      <c r="R2020" s="13"/>
    </row>
    <row r="2021" spans="1:18" ht="15.75" customHeight="1">
      <c r="A2021" s="1"/>
      <c r="B2021" s="6" t="s">
        <v>23</v>
      </c>
      <c r="C2021" s="6">
        <v>1197831</v>
      </c>
      <c r="D2021" s="7">
        <v>44534</v>
      </c>
      <c r="E2021" s="6" t="s">
        <v>24</v>
      </c>
      <c r="F2021" s="6" t="s">
        <v>78</v>
      </c>
      <c r="G2021" s="6" t="s">
        <v>79</v>
      </c>
      <c r="H2021" s="6" t="s">
        <v>22</v>
      </c>
      <c r="I2021" s="8">
        <v>0.65</v>
      </c>
      <c r="J2021" s="9">
        <v>7250</v>
      </c>
      <c r="K2021" s="10">
        <f t="shared" si="14"/>
        <v>4712.5</v>
      </c>
      <c r="L2021" s="10">
        <f t="shared" si="15"/>
        <v>2591.875</v>
      </c>
      <c r="M2021" s="11">
        <v>0.55000000000000004</v>
      </c>
      <c r="O2021" s="16"/>
      <c r="P2021" s="14"/>
      <c r="Q2021" s="12"/>
      <c r="R2021" s="13"/>
    </row>
    <row r="2022" spans="1:18" ht="15.75" customHeight="1">
      <c r="A2022" s="1" t="s">
        <v>39</v>
      </c>
      <c r="B2022" s="6" t="s">
        <v>27</v>
      </c>
      <c r="C2022" s="6">
        <v>1128299</v>
      </c>
      <c r="D2022" s="7">
        <v>44219</v>
      </c>
      <c r="E2022" s="6" t="s">
        <v>28</v>
      </c>
      <c r="F2022" s="6" t="s">
        <v>80</v>
      </c>
      <c r="G2022" s="6" t="s">
        <v>81</v>
      </c>
      <c r="H2022" s="6" t="s">
        <v>17</v>
      </c>
      <c r="I2022" s="8">
        <v>0.29999999999999993</v>
      </c>
      <c r="J2022" s="9">
        <v>4250</v>
      </c>
      <c r="K2022" s="10">
        <f t="shared" si="14"/>
        <v>1274.9999999999998</v>
      </c>
      <c r="L2022" s="10">
        <f t="shared" si="15"/>
        <v>446.24999999999989</v>
      </c>
      <c r="M2022" s="11">
        <v>0.35</v>
      </c>
      <c r="O2022" s="16"/>
      <c r="P2022" s="14"/>
      <c r="Q2022" s="12"/>
      <c r="R2022" s="13"/>
    </row>
    <row r="2023" spans="1:18" ht="15.75" customHeight="1">
      <c r="A2023" s="1"/>
      <c r="B2023" s="6" t="s">
        <v>27</v>
      </c>
      <c r="C2023" s="6">
        <v>1128299</v>
      </c>
      <c r="D2023" s="7">
        <v>44219</v>
      </c>
      <c r="E2023" s="6" t="s">
        <v>28</v>
      </c>
      <c r="F2023" s="6" t="s">
        <v>80</v>
      </c>
      <c r="G2023" s="6" t="s">
        <v>81</v>
      </c>
      <c r="H2023" s="6" t="s">
        <v>18</v>
      </c>
      <c r="I2023" s="8">
        <v>0.4</v>
      </c>
      <c r="J2023" s="9">
        <v>4250</v>
      </c>
      <c r="K2023" s="10">
        <f t="shared" si="14"/>
        <v>1700</v>
      </c>
      <c r="L2023" s="10">
        <f t="shared" si="15"/>
        <v>680</v>
      </c>
      <c r="M2023" s="11">
        <v>0.4</v>
      </c>
      <c r="O2023" s="16"/>
      <c r="P2023" s="14"/>
      <c r="Q2023" s="12"/>
      <c r="R2023" s="13"/>
    </row>
    <row r="2024" spans="1:18" ht="15.75" customHeight="1">
      <c r="A2024" s="1"/>
      <c r="B2024" s="6" t="s">
        <v>27</v>
      </c>
      <c r="C2024" s="6">
        <v>1128299</v>
      </c>
      <c r="D2024" s="7">
        <v>44219</v>
      </c>
      <c r="E2024" s="6" t="s">
        <v>28</v>
      </c>
      <c r="F2024" s="6" t="s">
        <v>80</v>
      </c>
      <c r="G2024" s="6" t="s">
        <v>81</v>
      </c>
      <c r="H2024" s="6" t="s">
        <v>19</v>
      </c>
      <c r="I2024" s="8">
        <v>0.4</v>
      </c>
      <c r="J2024" s="9">
        <v>4250</v>
      </c>
      <c r="K2024" s="10">
        <f t="shared" si="14"/>
        <v>1700</v>
      </c>
      <c r="L2024" s="10">
        <f t="shared" si="15"/>
        <v>595</v>
      </c>
      <c r="M2024" s="11">
        <v>0.35</v>
      </c>
      <c r="O2024" s="16"/>
      <c r="P2024" s="14"/>
      <c r="Q2024" s="12"/>
      <c r="R2024" s="13"/>
    </row>
    <row r="2025" spans="1:18" ht="15.75" customHeight="1">
      <c r="A2025" s="1"/>
      <c r="B2025" s="6" t="s">
        <v>27</v>
      </c>
      <c r="C2025" s="6">
        <v>1128299</v>
      </c>
      <c r="D2025" s="7">
        <v>44219</v>
      </c>
      <c r="E2025" s="6" t="s">
        <v>28</v>
      </c>
      <c r="F2025" s="6" t="s">
        <v>80</v>
      </c>
      <c r="G2025" s="6" t="s">
        <v>81</v>
      </c>
      <c r="H2025" s="6" t="s">
        <v>20</v>
      </c>
      <c r="I2025" s="8">
        <v>0.4</v>
      </c>
      <c r="J2025" s="9">
        <v>2750</v>
      </c>
      <c r="K2025" s="10">
        <f t="shared" si="14"/>
        <v>1100</v>
      </c>
      <c r="L2025" s="10">
        <f t="shared" si="15"/>
        <v>385</v>
      </c>
      <c r="M2025" s="11">
        <v>0.35</v>
      </c>
      <c r="O2025" s="16"/>
      <c r="P2025" s="14"/>
      <c r="Q2025" s="12"/>
      <c r="R2025" s="13"/>
    </row>
    <row r="2026" spans="1:18" ht="15.75" customHeight="1">
      <c r="A2026" s="1"/>
      <c r="B2026" s="6" t="s">
        <v>27</v>
      </c>
      <c r="C2026" s="6">
        <v>1128299</v>
      </c>
      <c r="D2026" s="7">
        <v>44219</v>
      </c>
      <c r="E2026" s="6" t="s">
        <v>28</v>
      </c>
      <c r="F2026" s="6" t="s">
        <v>80</v>
      </c>
      <c r="G2026" s="6" t="s">
        <v>81</v>
      </c>
      <c r="H2026" s="6" t="s">
        <v>21</v>
      </c>
      <c r="I2026" s="8">
        <v>0.45000000000000007</v>
      </c>
      <c r="J2026" s="9">
        <v>2250</v>
      </c>
      <c r="K2026" s="10">
        <f t="shared" si="14"/>
        <v>1012.5000000000001</v>
      </c>
      <c r="L2026" s="10">
        <f t="shared" si="15"/>
        <v>303.75</v>
      </c>
      <c r="M2026" s="11">
        <v>0.3</v>
      </c>
      <c r="O2026" s="16"/>
      <c r="P2026" s="14"/>
      <c r="Q2026" s="12"/>
      <c r="R2026" s="13"/>
    </row>
    <row r="2027" spans="1:18" ht="15.75" customHeight="1">
      <c r="A2027" s="1"/>
      <c r="B2027" s="6" t="s">
        <v>27</v>
      </c>
      <c r="C2027" s="6">
        <v>1128299</v>
      </c>
      <c r="D2027" s="7">
        <v>44219</v>
      </c>
      <c r="E2027" s="6" t="s">
        <v>28</v>
      </c>
      <c r="F2027" s="6" t="s">
        <v>80</v>
      </c>
      <c r="G2027" s="6" t="s">
        <v>81</v>
      </c>
      <c r="H2027" s="6" t="s">
        <v>22</v>
      </c>
      <c r="I2027" s="8">
        <v>0.4</v>
      </c>
      <c r="J2027" s="9">
        <v>4250</v>
      </c>
      <c r="K2027" s="10">
        <f t="shared" si="14"/>
        <v>1700</v>
      </c>
      <c r="L2027" s="10">
        <f t="shared" si="15"/>
        <v>425</v>
      </c>
      <c r="M2027" s="11">
        <v>0.25</v>
      </c>
      <c r="O2027" s="16"/>
      <c r="P2027" s="14"/>
      <c r="Q2027" s="12"/>
      <c r="R2027" s="13"/>
    </row>
    <row r="2028" spans="1:18" ht="15.75" customHeight="1">
      <c r="A2028" s="1"/>
      <c r="B2028" s="6" t="s">
        <v>27</v>
      </c>
      <c r="C2028" s="6">
        <v>1128299</v>
      </c>
      <c r="D2028" s="7">
        <v>44250</v>
      </c>
      <c r="E2028" s="6" t="s">
        <v>28</v>
      </c>
      <c r="F2028" s="6" t="s">
        <v>80</v>
      </c>
      <c r="G2028" s="6" t="s">
        <v>81</v>
      </c>
      <c r="H2028" s="6" t="s">
        <v>17</v>
      </c>
      <c r="I2028" s="8">
        <v>0.29999999999999993</v>
      </c>
      <c r="J2028" s="9">
        <v>4750</v>
      </c>
      <c r="K2028" s="10">
        <f t="shared" si="14"/>
        <v>1424.9999999999998</v>
      </c>
      <c r="L2028" s="10">
        <f t="shared" si="15"/>
        <v>498.74999999999989</v>
      </c>
      <c r="M2028" s="11">
        <v>0.35</v>
      </c>
      <c r="O2028" s="16"/>
      <c r="P2028" s="14"/>
      <c r="Q2028" s="12"/>
      <c r="R2028" s="13"/>
    </row>
    <row r="2029" spans="1:18" ht="15.75" customHeight="1">
      <c r="A2029" s="1"/>
      <c r="B2029" s="6" t="s">
        <v>27</v>
      </c>
      <c r="C2029" s="6">
        <v>1128299</v>
      </c>
      <c r="D2029" s="7">
        <v>44250</v>
      </c>
      <c r="E2029" s="6" t="s">
        <v>28</v>
      </c>
      <c r="F2029" s="6" t="s">
        <v>80</v>
      </c>
      <c r="G2029" s="6" t="s">
        <v>81</v>
      </c>
      <c r="H2029" s="6" t="s">
        <v>18</v>
      </c>
      <c r="I2029" s="8">
        <v>0.4</v>
      </c>
      <c r="J2029" s="9">
        <v>3750</v>
      </c>
      <c r="K2029" s="10">
        <f t="shared" si="14"/>
        <v>1500</v>
      </c>
      <c r="L2029" s="10">
        <f t="shared" si="15"/>
        <v>600</v>
      </c>
      <c r="M2029" s="11">
        <v>0.4</v>
      </c>
      <c r="O2029" s="16"/>
      <c r="P2029" s="14"/>
      <c r="Q2029" s="12"/>
      <c r="R2029" s="13"/>
    </row>
    <row r="2030" spans="1:18" ht="15.75" customHeight="1">
      <c r="A2030" s="1"/>
      <c r="B2030" s="6" t="s">
        <v>27</v>
      </c>
      <c r="C2030" s="6">
        <v>1128299</v>
      </c>
      <c r="D2030" s="7">
        <v>44250</v>
      </c>
      <c r="E2030" s="6" t="s">
        <v>28</v>
      </c>
      <c r="F2030" s="6" t="s">
        <v>80</v>
      </c>
      <c r="G2030" s="6" t="s">
        <v>81</v>
      </c>
      <c r="H2030" s="6" t="s">
        <v>19</v>
      </c>
      <c r="I2030" s="8">
        <v>0.4</v>
      </c>
      <c r="J2030" s="9">
        <v>3750</v>
      </c>
      <c r="K2030" s="10">
        <f t="shared" si="14"/>
        <v>1500</v>
      </c>
      <c r="L2030" s="10">
        <f t="shared" si="15"/>
        <v>525</v>
      </c>
      <c r="M2030" s="11">
        <v>0.35</v>
      </c>
      <c r="O2030" s="16"/>
      <c r="P2030" s="14"/>
      <c r="Q2030" s="12"/>
      <c r="R2030" s="13"/>
    </row>
    <row r="2031" spans="1:18" ht="15.75" customHeight="1">
      <c r="A2031" s="1"/>
      <c r="B2031" s="6" t="s">
        <v>27</v>
      </c>
      <c r="C2031" s="6">
        <v>1128299</v>
      </c>
      <c r="D2031" s="7">
        <v>44250</v>
      </c>
      <c r="E2031" s="6" t="s">
        <v>28</v>
      </c>
      <c r="F2031" s="6" t="s">
        <v>80</v>
      </c>
      <c r="G2031" s="6" t="s">
        <v>81</v>
      </c>
      <c r="H2031" s="6" t="s">
        <v>20</v>
      </c>
      <c r="I2031" s="8">
        <v>0.4</v>
      </c>
      <c r="J2031" s="9">
        <v>2250</v>
      </c>
      <c r="K2031" s="10">
        <f t="shared" si="14"/>
        <v>900</v>
      </c>
      <c r="L2031" s="10">
        <f t="shared" si="15"/>
        <v>315</v>
      </c>
      <c r="M2031" s="11">
        <v>0.35</v>
      </c>
      <c r="O2031" s="16"/>
      <c r="P2031" s="14"/>
      <c r="Q2031" s="12"/>
      <c r="R2031" s="13"/>
    </row>
    <row r="2032" spans="1:18" ht="15.75" customHeight="1">
      <c r="A2032" s="1"/>
      <c r="B2032" s="6" t="s">
        <v>27</v>
      </c>
      <c r="C2032" s="6">
        <v>1128299</v>
      </c>
      <c r="D2032" s="7">
        <v>44250</v>
      </c>
      <c r="E2032" s="6" t="s">
        <v>28</v>
      </c>
      <c r="F2032" s="6" t="s">
        <v>80</v>
      </c>
      <c r="G2032" s="6" t="s">
        <v>81</v>
      </c>
      <c r="H2032" s="6" t="s">
        <v>21</v>
      </c>
      <c r="I2032" s="8">
        <v>0.45000000000000007</v>
      </c>
      <c r="J2032" s="9">
        <v>1500</v>
      </c>
      <c r="K2032" s="10">
        <f t="shared" si="14"/>
        <v>675.00000000000011</v>
      </c>
      <c r="L2032" s="10">
        <f t="shared" si="15"/>
        <v>202.50000000000003</v>
      </c>
      <c r="M2032" s="11">
        <v>0.3</v>
      </c>
      <c r="O2032" s="16"/>
      <c r="P2032" s="14"/>
      <c r="Q2032" s="12"/>
      <c r="R2032" s="13"/>
    </row>
    <row r="2033" spans="1:18" ht="15.75" customHeight="1">
      <c r="A2033" s="1"/>
      <c r="B2033" s="6" t="s">
        <v>27</v>
      </c>
      <c r="C2033" s="6">
        <v>1128299</v>
      </c>
      <c r="D2033" s="7">
        <v>44250</v>
      </c>
      <c r="E2033" s="6" t="s">
        <v>28</v>
      </c>
      <c r="F2033" s="6" t="s">
        <v>80</v>
      </c>
      <c r="G2033" s="6" t="s">
        <v>81</v>
      </c>
      <c r="H2033" s="6" t="s">
        <v>22</v>
      </c>
      <c r="I2033" s="8">
        <v>0.4</v>
      </c>
      <c r="J2033" s="9">
        <v>3500</v>
      </c>
      <c r="K2033" s="10">
        <f t="shared" si="14"/>
        <v>1400</v>
      </c>
      <c r="L2033" s="10">
        <f t="shared" si="15"/>
        <v>350</v>
      </c>
      <c r="M2033" s="11">
        <v>0.25</v>
      </c>
      <c r="O2033" s="16"/>
      <c r="P2033" s="14"/>
      <c r="Q2033" s="12"/>
      <c r="R2033" s="13"/>
    </row>
    <row r="2034" spans="1:18" ht="15.75" customHeight="1">
      <c r="A2034" s="1"/>
      <c r="B2034" s="6" t="s">
        <v>27</v>
      </c>
      <c r="C2034" s="6">
        <v>1128299</v>
      </c>
      <c r="D2034" s="7">
        <v>44277</v>
      </c>
      <c r="E2034" s="6" t="s">
        <v>28</v>
      </c>
      <c r="F2034" s="6" t="s">
        <v>80</v>
      </c>
      <c r="G2034" s="6" t="s">
        <v>81</v>
      </c>
      <c r="H2034" s="6" t="s">
        <v>17</v>
      </c>
      <c r="I2034" s="8">
        <v>0.4</v>
      </c>
      <c r="J2034" s="9">
        <v>5000</v>
      </c>
      <c r="K2034" s="10">
        <f t="shared" si="14"/>
        <v>2000</v>
      </c>
      <c r="L2034" s="10">
        <f t="shared" si="15"/>
        <v>700</v>
      </c>
      <c r="M2034" s="11">
        <v>0.35</v>
      </c>
      <c r="O2034" s="16"/>
      <c r="P2034" s="14"/>
      <c r="Q2034" s="12"/>
      <c r="R2034" s="13"/>
    </row>
    <row r="2035" spans="1:18" ht="15.75" customHeight="1">
      <c r="A2035" s="1"/>
      <c r="B2035" s="6" t="s">
        <v>27</v>
      </c>
      <c r="C2035" s="6">
        <v>1128299</v>
      </c>
      <c r="D2035" s="7">
        <v>44277</v>
      </c>
      <c r="E2035" s="6" t="s">
        <v>28</v>
      </c>
      <c r="F2035" s="6" t="s">
        <v>80</v>
      </c>
      <c r="G2035" s="6" t="s">
        <v>81</v>
      </c>
      <c r="H2035" s="6" t="s">
        <v>18</v>
      </c>
      <c r="I2035" s="8">
        <v>0.5</v>
      </c>
      <c r="J2035" s="9">
        <v>3500</v>
      </c>
      <c r="K2035" s="10">
        <f t="shared" si="14"/>
        <v>1750</v>
      </c>
      <c r="L2035" s="10">
        <f t="shared" si="15"/>
        <v>700</v>
      </c>
      <c r="M2035" s="11">
        <v>0.4</v>
      </c>
      <c r="O2035" s="16"/>
      <c r="P2035" s="14"/>
      <c r="Q2035" s="12"/>
      <c r="R2035" s="13"/>
    </row>
    <row r="2036" spans="1:18" ht="15.75" customHeight="1">
      <c r="A2036" s="1"/>
      <c r="B2036" s="6" t="s">
        <v>27</v>
      </c>
      <c r="C2036" s="6">
        <v>1128299</v>
      </c>
      <c r="D2036" s="7">
        <v>44277</v>
      </c>
      <c r="E2036" s="6" t="s">
        <v>28</v>
      </c>
      <c r="F2036" s="6" t="s">
        <v>80</v>
      </c>
      <c r="G2036" s="6" t="s">
        <v>81</v>
      </c>
      <c r="H2036" s="6" t="s">
        <v>19</v>
      </c>
      <c r="I2036" s="8">
        <v>0.5</v>
      </c>
      <c r="J2036" s="9">
        <v>3500</v>
      </c>
      <c r="K2036" s="10">
        <f t="shared" si="14"/>
        <v>1750</v>
      </c>
      <c r="L2036" s="10">
        <f t="shared" si="15"/>
        <v>612.5</v>
      </c>
      <c r="M2036" s="11">
        <v>0.35</v>
      </c>
      <c r="O2036" s="16"/>
      <c r="P2036" s="14"/>
      <c r="Q2036" s="12"/>
      <c r="R2036" s="13"/>
    </row>
    <row r="2037" spans="1:18" ht="15.75" customHeight="1">
      <c r="A2037" s="1"/>
      <c r="B2037" s="6" t="s">
        <v>27</v>
      </c>
      <c r="C2037" s="6">
        <v>1128299</v>
      </c>
      <c r="D2037" s="7">
        <v>44277</v>
      </c>
      <c r="E2037" s="6" t="s">
        <v>28</v>
      </c>
      <c r="F2037" s="6" t="s">
        <v>80</v>
      </c>
      <c r="G2037" s="6" t="s">
        <v>81</v>
      </c>
      <c r="H2037" s="6" t="s">
        <v>20</v>
      </c>
      <c r="I2037" s="8">
        <v>0.5</v>
      </c>
      <c r="J2037" s="9">
        <v>2250</v>
      </c>
      <c r="K2037" s="10">
        <f t="shared" si="14"/>
        <v>1125</v>
      </c>
      <c r="L2037" s="10">
        <f t="shared" si="15"/>
        <v>393.75</v>
      </c>
      <c r="M2037" s="11">
        <v>0.35</v>
      </c>
      <c r="O2037" s="16"/>
      <c r="P2037" s="14"/>
      <c r="Q2037" s="12"/>
      <c r="R2037" s="13"/>
    </row>
    <row r="2038" spans="1:18" ht="15.75" customHeight="1">
      <c r="A2038" s="1"/>
      <c r="B2038" s="6" t="s">
        <v>27</v>
      </c>
      <c r="C2038" s="6">
        <v>1128299</v>
      </c>
      <c r="D2038" s="7">
        <v>44277</v>
      </c>
      <c r="E2038" s="6" t="s">
        <v>28</v>
      </c>
      <c r="F2038" s="6" t="s">
        <v>80</v>
      </c>
      <c r="G2038" s="6" t="s">
        <v>81</v>
      </c>
      <c r="H2038" s="6" t="s">
        <v>21</v>
      </c>
      <c r="I2038" s="8">
        <v>0.55000000000000004</v>
      </c>
      <c r="J2038" s="9">
        <v>1250</v>
      </c>
      <c r="K2038" s="10">
        <f t="shared" si="14"/>
        <v>687.5</v>
      </c>
      <c r="L2038" s="10">
        <f t="shared" si="15"/>
        <v>206.25</v>
      </c>
      <c r="M2038" s="11">
        <v>0.3</v>
      </c>
      <c r="O2038" s="16"/>
      <c r="P2038" s="14"/>
      <c r="Q2038" s="12"/>
      <c r="R2038" s="13"/>
    </row>
    <row r="2039" spans="1:18" ht="15.75" customHeight="1">
      <c r="A2039" s="1"/>
      <c r="B2039" s="6" t="s">
        <v>27</v>
      </c>
      <c r="C2039" s="6">
        <v>1128299</v>
      </c>
      <c r="D2039" s="7">
        <v>44277</v>
      </c>
      <c r="E2039" s="6" t="s">
        <v>28</v>
      </c>
      <c r="F2039" s="6" t="s">
        <v>80</v>
      </c>
      <c r="G2039" s="6" t="s">
        <v>81</v>
      </c>
      <c r="H2039" s="6" t="s">
        <v>22</v>
      </c>
      <c r="I2039" s="8">
        <v>0.5</v>
      </c>
      <c r="J2039" s="9">
        <v>3250</v>
      </c>
      <c r="K2039" s="10">
        <f t="shared" si="14"/>
        <v>1625</v>
      </c>
      <c r="L2039" s="10">
        <f t="shared" si="15"/>
        <v>406.25</v>
      </c>
      <c r="M2039" s="11">
        <v>0.25</v>
      </c>
      <c r="O2039" s="16"/>
      <c r="P2039" s="14"/>
      <c r="Q2039" s="12"/>
      <c r="R2039" s="13"/>
    </row>
    <row r="2040" spans="1:18" ht="15.75" customHeight="1">
      <c r="A2040" s="1"/>
      <c r="B2040" s="6" t="s">
        <v>27</v>
      </c>
      <c r="C2040" s="6">
        <v>1128299</v>
      </c>
      <c r="D2040" s="7">
        <v>44309</v>
      </c>
      <c r="E2040" s="6" t="s">
        <v>28</v>
      </c>
      <c r="F2040" s="6" t="s">
        <v>80</v>
      </c>
      <c r="G2040" s="6" t="s">
        <v>81</v>
      </c>
      <c r="H2040" s="6" t="s">
        <v>17</v>
      </c>
      <c r="I2040" s="8">
        <v>0.5</v>
      </c>
      <c r="J2040" s="9">
        <v>5000</v>
      </c>
      <c r="K2040" s="10">
        <f t="shared" si="14"/>
        <v>2500</v>
      </c>
      <c r="L2040" s="10">
        <f t="shared" si="15"/>
        <v>875</v>
      </c>
      <c r="M2040" s="11">
        <v>0.35</v>
      </c>
      <c r="O2040" s="16"/>
      <c r="P2040" s="14"/>
      <c r="Q2040" s="12"/>
      <c r="R2040" s="13"/>
    </row>
    <row r="2041" spans="1:18" ht="15.75" customHeight="1">
      <c r="A2041" s="1"/>
      <c r="B2041" s="6" t="s">
        <v>27</v>
      </c>
      <c r="C2041" s="6">
        <v>1128299</v>
      </c>
      <c r="D2041" s="7">
        <v>44309</v>
      </c>
      <c r="E2041" s="6" t="s">
        <v>28</v>
      </c>
      <c r="F2041" s="6" t="s">
        <v>80</v>
      </c>
      <c r="G2041" s="6" t="s">
        <v>81</v>
      </c>
      <c r="H2041" s="6" t="s">
        <v>18</v>
      </c>
      <c r="I2041" s="8">
        <v>0.55000000000000004</v>
      </c>
      <c r="J2041" s="9">
        <v>3000</v>
      </c>
      <c r="K2041" s="10">
        <f t="shared" si="14"/>
        <v>1650.0000000000002</v>
      </c>
      <c r="L2041" s="10">
        <f t="shared" si="15"/>
        <v>660.00000000000011</v>
      </c>
      <c r="M2041" s="11">
        <v>0.4</v>
      </c>
      <c r="O2041" s="16"/>
      <c r="P2041" s="14"/>
      <c r="Q2041" s="12"/>
      <c r="R2041" s="13"/>
    </row>
    <row r="2042" spans="1:18" ht="15.75" customHeight="1">
      <c r="A2042" s="1"/>
      <c r="B2042" s="6" t="s">
        <v>27</v>
      </c>
      <c r="C2042" s="6">
        <v>1128299</v>
      </c>
      <c r="D2042" s="7">
        <v>44309</v>
      </c>
      <c r="E2042" s="6" t="s">
        <v>28</v>
      </c>
      <c r="F2042" s="6" t="s">
        <v>80</v>
      </c>
      <c r="G2042" s="6" t="s">
        <v>81</v>
      </c>
      <c r="H2042" s="6" t="s">
        <v>19</v>
      </c>
      <c r="I2042" s="8">
        <v>0.55000000000000004</v>
      </c>
      <c r="J2042" s="9">
        <v>3500</v>
      </c>
      <c r="K2042" s="10">
        <f t="shared" si="14"/>
        <v>1925.0000000000002</v>
      </c>
      <c r="L2042" s="10">
        <f t="shared" si="15"/>
        <v>673.75</v>
      </c>
      <c r="M2042" s="11">
        <v>0.35</v>
      </c>
      <c r="O2042" s="16"/>
      <c r="P2042" s="14"/>
      <c r="Q2042" s="12"/>
      <c r="R2042" s="13"/>
    </row>
    <row r="2043" spans="1:18" ht="15.75" customHeight="1">
      <c r="A2043" s="1"/>
      <c r="B2043" s="6" t="s">
        <v>27</v>
      </c>
      <c r="C2043" s="6">
        <v>1128299</v>
      </c>
      <c r="D2043" s="7">
        <v>44309</v>
      </c>
      <c r="E2043" s="6" t="s">
        <v>28</v>
      </c>
      <c r="F2043" s="6" t="s">
        <v>80</v>
      </c>
      <c r="G2043" s="6" t="s">
        <v>81</v>
      </c>
      <c r="H2043" s="6" t="s">
        <v>20</v>
      </c>
      <c r="I2043" s="8">
        <v>0.5</v>
      </c>
      <c r="J2043" s="9">
        <v>2500</v>
      </c>
      <c r="K2043" s="10">
        <f t="shared" si="14"/>
        <v>1250</v>
      </c>
      <c r="L2043" s="10">
        <f t="shared" si="15"/>
        <v>437.5</v>
      </c>
      <c r="M2043" s="11">
        <v>0.35</v>
      </c>
      <c r="O2043" s="16"/>
      <c r="P2043" s="14"/>
      <c r="Q2043" s="12"/>
      <c r="R2043" s="13"/>
    </row>
    <row r="2044" spans="1:18" ht="15.75" customHeight="1">
      <c r="A2044" s="1"/>
      <c r="B2044" s="6" t="s">
        <v>27</v>
      </c>
      <c r="C2044" s="6">
        <v>1128299</v>
      </c>
      <c r="D2044" s="7">
        <v>44309</v>
      </c>
      <c r="E2044" s="6" t="s">
        <v>28</v>
      </c>
      <c r="F2044" s="6" t="s">
        <v>80</v>
      </c>
      <c r="G2044" s="6" t="s">
        <v>81</v>
      </c>
      <c r="H2044" s="6" t="s">
        <v>21</v>
      </c>
      <c r="I2044" s="8">
        <v>0.55000000000000004</v>
      </c>
      <c r="J2044" s="9">
        <v>1500</v>
      </c>
      <c r="K2044" s="10">
        <f t="shared" si="14"/>
        <v>825.00000000000011</v>
      </c>
      <c r="L2044" s="10">
        <f t="shared" si="15"/>
        <v>247.50000000000003</v>
      </c>
      <c r="M2044" s="11">
        <v>0.3</v>
      </c>
      <c r="O2044" s="16"/>
      <c r="P2044" s="14"/>
      <c r="Q2044" s="12"/>
      <c r="R2044" s="13"/>
    </row>
    <row r="2045" spans="1:18" ht="15.75" customHeight="1">
      <c r="A2045" s="1"/>
      <c r="B2045" s="6" t="s">
        <v>27</v>
      </c>
      <c r="C2045" s="6">
        <v>1128299</v>
      </c>
      <c r="D2045" s="7">
        <v>44309</v>
      </c>
      <c r="E2045" s="6" t="s">
        <v>28</v>
      </c>
      <c r="F2045" s="6" t="s">
        <v>80</v>
      </c>
      <c r="G2045" s="6" t="s">
        <v>81</v>
      </c>
      <c r="H2045" s="6" t="s">
        <v>22</v>
      </c>
      <c r="I2045" s="8">
        <v>0.70000000000000007</v>
      </c>
      <c r="J2045" s="9">
        <v>3250</v>
      </c>
      <c r="K2045" s="10">
        <f t="shared" si="14"/>
        <v>2275</v>
      </c>
      <c r="L2045" s="10">
        <f t="shared" si="15"/>
        <v>568.75</v>
      </c>
      <c r="M2045" s="11">
        <v>0.25</v>
      </c>
      <c r="O2045" s="16"/>
      <c r="P2045" s="14"/>
      <c r="Q2045" s="12"/>
      <c r="R2045" s="13"/>
    </row>
    <row r="2046" spans="1:18" ht="15.75" customHeight="1">
      <c r="A2046" s="1"/>
      <c r="B2046" s="6" t="s">
        <v>27</v>
      </c>
      <c r="C2046" s="6">
        <v>1128299</v>
      </c>
      <c r="D2046" s="7">
        <v>44340</v>
      </c>
      <c r="E2046" s="6" t="s">
        <v>28</v>
      </c>
      <c r="F2046" s="6" t="s">
        <v>80</v>
      </c>
      <c r="G2046" s="6" t="s">
        <v>81</v>
      </c>
      <c r="H2046" s="6" t="s">
        <v>17</v>
      </c>
      <c r="I2046" s="8">
        <v>0.5</v>
      </c>
      <c r="J2046" s="9">
        <v>5250</v>
      </c>
      <c r="K2046" s="10">
        <f t="shared" ref="K2046:K2300" si="16">I2046*J2046</f>
        <v>2625</v>
      </c>
      <c r="L2046" s="10">
        <f t="shared" ref="L2046:L2300" si="17">K2046*M2046</f>
        <v>918.74999999999989</v>
      </c>
      <c r="M2046" s="11">
        <v>0.35</v>
      </c>
      <c r="O2046" s="16"/>
      <c r="P2046" s="14"/>
      <c r="Q2046" s="12"/>
      <c r="R2046" s="13"/>
    </row>
    <row r="2047" spans="1:18" ht="15.75" customHeight="1">
      <c r="A2047" s="1"/>
      <c r="B2047" s="6" t="s">
        <v>27</v>
      </c>
      <c r="C2047" s="6">
        <v>1128299</v>
      </c>
      <c r="D2047" s="7">
        <v>44340</v>
      </c>
      <c r="E2047" s="6" t="s">
        <v>28</v>
      </c>
      <c r="F2047" s="6" t="s">
        <v>80</v>
      </c>
      <c r="G2047" s="6" t="s">
        <v>81</v>
      </c>
      <c r="H2047" s="6" t="s">
        <v>18</v>
      </c>
      <c r="I2047" s="8">
        <v>0.55000000000000004</v>
      </c>
      <c r="J2047" s="9">
        <v>3750</v>
      </c>
      <c r="K2047" s="10">
        <f t="shared" si="16"/>
        <v>2062.5</v>
      </c>
      <c r="L2047" s="10">
        <f t="shared" si="17"/>
        <v>825</v>
      </c>
      <c r="M2047" s="11">
        <v>0.4</v>
      </c>
      <c r="O2047" s="16"/>
      <c r="P2047" s="14"/>
      <c r="Q2047" s="12"/>
      <c r="R2047" s="13"/>
    </row>
    <row r="2048" spans="1:18" ht="15.75" customHeight="1">
      <c r="A2048" s="1"/>
      <c r="B2048" s="6" t="s">
        <v>27</v>
      </c>
      <c r="C2048" s="6">
        <v>1128299</v>
      </c>
      <c r="D2048" s="7">
        <v>44340</v>
      </c>
      <c r="E2048" s="6" t="s">
        <v>28</v>
      </c>
      <c r="F2048" s="6" t="s">
        <v>80</v>
      </c>
      <c r="G2048" s="6" t="s">
        <v>81</v>
      </c>
      <c r="H2048" s="6" t="s">
        <v>19</v>
      </c>
      <c r="I2048" s="8">
        <v>0.55000000000000004</v>
      </c>
      <c r="J2048" s="9">
        <v>4000</v>
      </c>
      <c r="K2048" s="10">
        <f t="shared" si="16"/>
        <v>2200</v>
      </c>
      <c r="L2048" s="10">
        <f t="shared" si="17"/>
        <v>770</v>
      </c>
      <c r="M2048" s="11">
        <v>0.35</v>
      </c>
      <c r="O2048" s="16"/>
      <c r="P2048" s="14"/>
      <c r="Q2048" s="12"/>
      <c r="R2048" s="13"/>
    </row>
    <row r="2049" spans="1:18" ht="15.75" customHeight="1">
      <c r="A2049" s="1"/>
      <c r="B2049" s="6" t="s">
        <v>27</v>
      </c>
      <c r="C2049" s="6">
        <v>1128299</v>
      </c>
      <c r="D2049" s="7">
        <v>44340</v>
      </c>
      <c r="E2049" s="6" t="s">
        <v>28</v>
      </c>
      <c r="F2049" s="6" t="s">
        <v>80</v>
      </c>
      <c r="G2049" s="6" t="s">
        <v>81</v>
      </c>
      <c r="H2049" s="6" t="s">
        <v>20</v>
      </c>
      <c r="I2049" s="8">
        <v>0.5</v>
      </c>
      <c r="J2049" s="9">
        <v>3000</v>
      </c>
      <c r="K2049" s="10">
        <f t="shared" si="16"/>
        <v>1500</v>
      </c>
      <c r="L2049" s="10">
        <f t="shared" si="17"/>
        <v>525</v>
      </c>
      <c r="M2049" s="11">
        <v>0.35</v>
      </c>
      <c r="O2049" s="16"/>
      <c r="P2049" s="14"/>
      <c r="Q2049" s="12"/>
      <c r="R2049" s="13"/>
    </row>
    <row r="2050" spans="1:18" ht="15.75" customHeight="1">
      <c r="A2050" s="1"/>
      <c r="B2050" s="6" t="s">
        <v>27</v>
      </c>
      <c r="C2050" s="6">
        <v>1128299</v>
      </c>
      <c r="D2050" s="7">
        <v>44340</v>
      </c>
      <c r="E2050" s="6" t="s">
        <v>28</v>
      </c>
      <c r="F2050" s="6" t="s">
        <v>80</v>
      </c>
      <c r="G2050" s="6" t="s">
        <v>81</v>
      </c>
      <c r="H2050" s="6" t="s">
        <v>21</v>
      </c>
      <c r="I2050" s="8">
        <v>0.55000000000000004</v>
      </c>
      <c r="J2050" s="9">
        <v>2000</v>
      </c>
      <c r="K2050" s="10">
        <f t="shared" si="16"/>
        <v>1100</v>
      </c>
      <c r="L2050" s="10">
        <f t="shared" si="17"/>
        <v>330</v>
      </c>
      <c r="M2050" s="11">
        <v>0.3</v>
      </c>
      <c r="O2050" s="16"/>
      <c r="P2050" s="14"/>
      <c r="Q2050" s="12"/>
      <c r="R2050" s="13"/>
    </row>
    <row r="2051" spans="1:18" ht="15.75" customHeight="1">
      <c r="A2051" s="1"/>
      <c r="B2051" s="6" t="s">
        <v>27</v>
      </c>
      <c r="C2051" s="6">
        <v>1128299</v>
      </c>
      <c r="D2051" s="7">
        <v>44340</v>
      </c>
      <c r="E2051" s="6" t="s">
        <v>28</v>
      </c>
      <c r="F2051" s="6" t="s">
        <v>80</v>
      </c>
      <c r="G2051" s="6" t="s">
        <v>81</v>
      </c>
      <c r="H2051" s="6" t="s">
        <v>22</v>
      </c>
      <c r="I2051" s="8">
        <v>0.70000000000000007</v>
      </c>
      <c r="J2051" s="9">
        <v>3750</v>
      </c>
      <c r="K2051" s="10">
        <f t="shared" si="16"/>
        <v>2625.0000000000005</v>
      </c>
      <c r="L2051" s="10">
        <f t="shared" si="17"/>
        <v>656.25000000000011</v>
      </c>
      <c r="M2051" s="11">
        <v>0.25</v>
      </c>
      <c r="O2051" s="16"/>
      <c r="P2051" s="14"/>
      <c r="Q2051" s="12"/>
      <c r="R2051" s="13"/>
    </row>
    <row r="2052" spans="1:18" ht="15.75" customHeight="1">
      <c r="A2052" s="1"/>
      <c r="B2052" s="6" t="s">
        <v>27</v>
      </c>
      <c r="C2052" s="6">
        <v>1128299</v>
      </c>
      <c r="D2052" s="7">
        <v>44370</v>
      </c>
      <c r="E2052" s="6" t="s">
        <v>28</v>
      </c>
      <c r="F2052" s="6" t="s">
        <v>80</v>
      </c>
      <c r="G2052" s="6" t="s">
        <v>81</v>
      </c>
      <c r="H2052" s="6" t="s">
        <v>17</v>
      </c>
      <c r="I2052" s="8">
        <v>0.5</v>
      </c>
      <c r="J2052" s="9">
        <v>6250</v>
      </c>
      <c r="K2052" s="10">
        <f t="shared" si="16"/>
        <v>3125</v>
      </c>
      <c r="L2052" s="10">
        <f t="shared" si="17"/>
        <v>1093.75</v>
      </c>
      <c r="M2052" s="11">
        <v>0.35</v>
      </c>
      <c r="O2052" s="16"/>
      <c r="P2052" s="14"/>
      <c r="Q2052" s="12"/>
      <c r="R2052" s="13"/>
    </row>
    <row r="2053" spans="1:18" ht="15.75" customHeight="1">
      <c r="A2053" s="1"/>
      <c r="B2053" s="6" t="s">
        <v>27</v>
      </c>
      <c r="C2053" s="6">
        <v>1128299</v>
      </c>
      <c r="D2053" s="7">
        <v>44370</v>
      </c>
      <c r="E2053" s="6" t="s">
        <v>28</v>
      </c>
      <c r="F2053" s="6" t="s">
        <v>80</v>
      </c>
      <c r="G2053" s="6" t="s">
        <v>81</v>
      </c>
      <c r="H2053" s="6" t="s">
        <v>18</v>
      </c>
      <c r="I2053" s="8">
        <v>0.55000000000000004</v>
      </c>
      <c r="J2053" s="9">
        <v>4750</v>
      </c>
      <c r="K2053" s="10">
        <f t="shared" si="16"/>
        <v>2612.5</v>
      </c>
      <c r="L2053" s="10">
        <f t="shared" si="17"/>
        <v>1045</v>
      </c>
      <c r="M2053" s="11">
        <v>0.4</v>
      </c>
      <c r="O2053" s="16"/>
      <c r="P2053" s="14"/>
      <c r="Q2053" s="12"/>
      <c r="R2053" s="13"/>
    </row>
    <row r="2054" spans="1:18" ht="15.75" customHeight="1">
      <c r="A2054" s="1"/>
      <c r="B2054" s="6" t="s">
        <v>27</v>
      </c>
      <c r="C2054" s="6">
        <v>1128299</v>
      </c>
      <c r="D2054" s="7">
        <v>44370</v>
      </c>
      <c r="E2054" s="6" t="s">
        <v>28</v>
      </c>
      <c r="F2054" s="6" t="s">
        <v>80</v>
      </c>
      <c r="G2054" s="6" t="s">
        <v>81</v>
      </c>
      <c r="H2054" s="6" t="s">
        <v>19</v>
      </c>
      <c r="I2054" s="8">
        <v>0.55000000000000004</v>
      </c>
      <c r="J2054" s="9">
        <v>4750</v>
      </c>
      <c r="K2054" s="10">
        <f t="shared" si="16"/>
        <v>2612.5</v>
      </c>
      <c r="L2054" s="10">
        <f t="shared" si="17"/>
        <v>914.37499999999989</v>
      </c>
      <c r="M2054" s="11">
        <v>0.35</v>
      </c>
      <c r="O2054" s="16"/>
      <c r="P2054" s="14"/>
      <c r="Q2054" s="12"/>
      <c r="R2054" s="13"/>
    </row>
    <row r="2055" spans="1:18" ht="15.75" customHeight="1">
      <c r="A2055" s="1"/>
      <c r="B2055" s="6" t="s">
        <v>27</v>
      </c>
      <c r="C2055" s="6">
        <v>1128299</v>
      </c>
      <c r="D2055" s="7">
        <v>44370</v>
      </c>
      <c r="E2055" s="6" t="s">
        <v>28</v>
      </c>
      <c r="F2055" s="6" t="s">
        <v>80</v>
      </c>
      <c r="G2055" s="6" t="s">
        <v>81</v>
      </c>
      <c r="H2055" s="6" t="s">
        <v>20</v>
      </c>
      <c r="I2055" s="8">
        <v>0.5</v>
      </c>
      <c r="J2055" s="9">
        <v>3500</v>
      </c>
      <c r="K2055" s="10">
        <f t="shared" si="16"/>
        <v>1750</v>
      </c>
      <c r="L2055" s="10">
        <f t="shared" si="17"/>
        <v>612.5</v>
      </c>
      <c r="M2055" s="11">
        <v>0.35</v>
      </c>
      <c r="O2055" s="16"/>
      <c r="P2055" s="14"/>
      <c r="Q2055" s="12"/>
      <c r="R2055" s="13"/>
    </row>
    <row r="2056" spans="1:18" ht="15.75" customHeight="1">
      <c r="A2056" s="1"/>
      <c r="B2056" s="6" t="s">
        <v>27</v>
      </c>
      <c r="C2056" s="6">
        <v>1128299</v>
      </c>
      <c r="D2056" s="7">
        <v>44370</v>
      </c>
      <c r="E2056" s="6" t="s">
        <v>28</v>
      </c>
      <c r="F2056" s="6" t="s">
        <v>80</v>
      </c>
      <c r="G2056" s="6" t="s">
        <v>81</v>
      </c>
      <c r="H2056" s="6" t="s">
        <v>21</v>
      </c>
      <c r="I2056" s="8">
        <v>0.55000000000000004</v>
      </c>
      <c r="J2056" s="9">
        <v>2250</v>
      </c>
      <c r="K2056" s="10">
        <f t="shared" si="16"/>
        <v>1237.5</v>
      </c>
      <c r="L2056" s="10">
        <f t="shared" si="17"/>
        <v>371.25</v>
      </c>
      <c r="M2056" s="11">
        <v>0.3</v>
      </c>
      <c r="O2056" s="16"/>
      <c r="P2056" s="14"/>
      <c r="Q2056" s="12"/>
      <c r="R2056" s="13"/>
    </row>
    <row r="2057" spans="1:18" ht="15.75" customHeight="1">
      <c r="A2057" s="1"/>
      <c r="B2057" s="6" t="s">
        <v>27</v>
      </c>
      <c r="C2057" s="6">
        <v>1128299</v>
      </c>
      <c r="D2057" s="7">
        <v>44370</v>
      </c>
      <c r="E2057" s="6" t="s">
        <v>28</v>
      </c>
      <c r="F2057" s="6" t="s">
        <v>80</v>
      </c>
      <c r="G2057" s="6" t="s">
        <v>81</v>
      </c>
      <c r="H2057" s="6" t="s">
        <v>22</v>
      </c>
      <c r="I2057" s="8">
        <v>0.70000000000000007</v>
      </c>
      <c r="J2057" s="9">
        <v>5250</v>
      </c>
      <c r="K2057" s="10">
        <f t="shared" si="16"/>
        <v>3675.0000000000005</v>
      </c>
      <c r="L2057" s="10">
        <f t="shared" si="17"/>
        <v>918.75000000000011</v>
      </c>
      <c r="M2057" s="11">
        <v>0.25</v>
      </c>
      <c r="O2057" s="16"/>
      <c r="P2057" s="14"/>
      <c r="Q2057" s="12"/>
      <c r="R2057" s="13"/>
    </row>
    <row r="2058" spans="1:18" ht="15.75" customHeight="1">
      <c r="A2058" s="1"/>
      <c r="B2058" s="6" t="s">
        <v>27</v>
      </c>
      <c r="C2058" s="6">
        <v>1128299</v>
      </c>
      <c r="D2058" s="7">
        <v>44399</v>
      </c>
      <c r="E2058" s="6" t="s">
        <v>28</v>
      </c>
      <c r="F2058" s="6" t="s">
        <v>80</v>
      </c>
      <c r="G2058" s="6" t="s">
        <v>81</v>
      </c>
      <c r="H2058" s="6" t="s">
        <v>17</v>
      </c>
      <c r="I2058" s="8">
        <v>0.5</v>
      </c>
      <c r="J2058" s="9">
        <v>6750</v>
      </c>
      <c r="K2058" s="10">
        <f t="shared" si="16"/>
        <v>3375</v>
      </c>
      <c r="L2058" s="10">
        <f t="shared" si="17"/>
        <v>1181.25</v>
      </c>
      <c r="M2058" s="11">
        <v>0.35</v>
      </c>
      <c r="O2058" s="16"/>
      <c r="P2058" s="14"/>
      <c r="Q2058" s="12"/>
      <c r="R2058" s="13"/>
    </row>
    <row r="2059" spans="1:18" ht="15.75" customHeight="1">
      <c r="A2059" s="1"/>
      <c r="B2059" s="6" t="s">
        <v>27</v>
      </c>
      <c r="C2059" s="6">
        <v>1128299</v>
      </c>
      <c r="D2059" s="7">
        <v>44399</v>
      </c>
      <c r="E2059" s="6" t="s">
        <v>28</v>
      </c>
      <c r="F2059" s="6" t="s">
        <v>80</v>
      </c>
      <c r="G2059" s="6" t="s">
        <v>81</v>
      </c>
      <c r="H2059" s="6" t="s">
        <v>18</v>
      </c>
      <c r="I2059" s="8">
        <v>0.55000000000000004</v>
      </c>
      <c r="J2059" s="9">
        <v>5250</v>
      </c>
      <c r="K2059" s="10">
        <f t="shared" si="16"/>
        <v>2887.5000000000005</v>
      </c>
      <c r="L2059" s="10">
        <f t="shared" si="17"/>
        <v>1155.0000000000002</v>
      </c>
      <c r="M2059" s="11">
        <v>0.4</v>
      </c>
      <c r="O2059" s="16"/>
      <c r="P2059" s="14"/>
      <c r="Q2059" s="12"/>
      <c r="R2059" s="13"/>
    </row>
    <row r="2060" spans="1:18" ht="15.75" customHeight="1">
      <c r="A2060" s="1"/>
      <c r="B2060" s="6" t="s">
        <v>27</v>
      </c>
      <c r="C2060" s="6">
        <v>1128299</v>
      </c>
      <c r="D2060" s="7">
        <v>44399</v>
      </c>
      <c r="E2060" s="6" t="s">
        <v>28</v>
      </c>
      <c r="F2060" s="6" t="s">
        <v>80</v>
      </c>
      <c r="G2060" s="6" t="s">
        <v>81</v>
      </c>
      <c r="H2060" s="6" t="s">
        <v>19</v>
      </c>
      <c r="I2060" s="8">
        <v>0.55000000000000004</v>
      </c>
      <c r="J2060" s="9">
        <v>4750</v>
      </c>
      <c r="K2060" s="10">
        <f t="shared" si="16"/>
        <v>2612.5</v>
      </c>
      <c r="L2060" s="10">
        <f t="shared" si="17"/>
        <v>914.37499999999989</v>
      </c>
      <c r="M2060" s="11">
        <v>0.35</v>
      </c>
      <c r="O2060" s="16"/>
      <c r="P2060" s="14"/>
      <c r="Q2060" s="12"/>
      <c r="R2060" s="13"/>
    </row>
    <row r="2061" spans="1:18" ht="15.75" customHeight="1">
      <c r="A2061" s="1"/>
      <c r="B2061" s="6" t="s">
        <v>27</v>
      </c>
      <c r="C2061" s="6">
        <v>1128299</v>
      </c>
      <c r="D2061" s="7">
        <v>44399</v>
      </c>
      <c r="E2061" s="6" t="s">
        <v>28</v>
      </c>
      <c r="F2061" s="6" t="s">
        <v>80</v>
      </c>
      <c r="G2061" s="6" t="s">
        <v>81</v>
      </c>
      <c r="H2061" s="6" t="s">
        <v>20</v>
      </c>
      <c r="I2061" s="8">
        <v>0.5</v>
      </c>
      <c r="J2061" s="9">
        <v>3750</v>
      </c>
      <c r="K2061" s="10">
        <f t="shared" si="16"/>
        <v>1875</v>
      </c>
      <c r="L2061" s="10">
        <f t="shared" si="17"/>
        <v>656.25</v>
      </c>
      <c r="M2061" s="11">
        <v>0.35</v>
      </c>
      <c r="O2061" s="16"/>
      <c r="P2061" s="14"/>
      <c r="Q2061" s="12"/>
      <c r="R2061" s="13"/>
    </row>
    <row r="2062" spans="1:18" ht="15.75" customHeight="1">
      <c r="A2062" s="1"/>
      <c r="B2062" s="6" t="s">
        <v>27</v>
      </c>
      <c r="C2062" s="6">
        <v>1128299</v>
      </c>
      <c r="D2062" s="7">
        <v>44399</v>
      </c>
      <c r="E2062" s="6" t="s">
        <v>28</v>
      </c>
      <c r="F2062" s="6" t="s">
        <v>80</v>
      </c>
      <c r="G2062" s="6" t="s">
        <v>81</v>
      </c>
      <c r="H2062" s="6" t="s">
        <v>21</v>
      </c>
      <c r="I2062" s="8">
        <v>0.55000000000000004</v>
      </c>
      <c r="J2062" s="9">
        <v>4250</v>
      </c>
      <c r="K2062" s="10">
        <f t="shared" si="16"/>
        <v>2337.5</v>
      </c>
      <c r="L2062" s="10">
        <f t="shared" si="17"/>
        <v>701.25</v>
      </c>
      <c r="M2062" s="11">
        <v>0.3</v>
      </c>
      <c r="O2062" s="16"/>
      <c r="P2062" s="14"/>
      <c r="Q2062" s="12"/>
      <c r="R2062" s="13"/>
    </row>
    <row r="2063" spans="1:18" ht="15.75" customHeight="1">
      <c r="A2063" s="1"/>
      <c r="B2063" s="6" t="s">
        <v>27</v>
      </c>
      <c r="C2063" s="6">
        <v>1128299</v>
      </c>
      <c r="D2063" s="7">
        <v>44399</v>
      </c>
      <c r="E2063" s="6" t="s">
        <v>28</v>
      </c>
      <c r="F2063" s="6" t="s">
        <v>80</v>
      </c>
      <c r="G2063" s="6" t="s">
        <v>81</v>
      </c>
      <c r="H2063" s="6" t="s">
        <v>22</v>
      </c>
      <c r="I2063" s="8">
        <v>0.70000000000000007</v>
      </c>
      <c r="J2063" s="9">
        <v>4250</v>
      </c>
      <c r="K2063" s="10">
        <f t="shared" si="16"/>
        <v>2975.0000000000005</v>
      </c>
      <c r="L2063" s="10">
        <f t="shared" si="17"/>
        <v>743.75000000000011</v>
      </c>
      <c r="M2063" s="11">
        <v>0.25</v>
      </c>
      <c r="O2063" s="16"/>
      <c r="P2063" s="14"/>
      <c r="Q2063" s="12"/>
      <c r="R2063" s="13"/>
    </row>
    <row r="2064" spans="1:18" ht="15.75" customHeight="1">
      <c r="A2064" s="1"/>
      <c r="B2064" s="6" t="s">
        <v>27</v>
      </c>
      <c r="C2064" s="6">
        <v>1128299</v>
      </c>
      <c r="D2064" s="7">
        <v>44431</v>
      </c>
      <c r="E2064" s="6" t="s">
        <v>28</v>
      </c>
      <c r="F2064" s="6" t="s">
        <v>80</v>
      </c>
      <c r="G2064" s="6" t="s">
        <v>81</v>
      </c>
      <c r="H2064" s="6" t="s">
        <v>17</v>
      </c>
      <c r="I2064" s="8">
        <v>0.55000000000000004</v>
      </c>
      <c r="J2064" s="9">
        <v>6250</v>
      </c>
      <c r="K2064" s="10">
        <f t="shared" si="16"/>
        <v>3437.5000000000005</v>
      </c>
      <c r="L2064" s="10">
        <f t="shared" si="17"/>
        <v>1203.125</v>
      </c>
      <c r="M2064" s="11">
        <v>0.35</v>
      </c>
      <c r="O2064" s="16"/>
      <c r="P2064" s="14"/>
      <c r="Q2064" s="12"/>
      <c r="R2064" s="13"/>
    </row>
    <row r="2065" spans="1:18" ht="15.75" customHeight="1">
      <c r="A2065" s="1"/>
      <c r="B2065" s="6" t="s">
        <v>27</v>
      </c>
      <c r="C2065" s="6">
        <v>1128299</v>
      </c>
      <c r="D2065" s="7">
        <v>44431</v>
      </c>
      <c r="E2065" s="6" t="s">
        <v>28</v>
      </c>
      <c r="F2065" s="6" t="s">
        <v>80</v>
      </c>
      <c r="G2065" s="6" t="s">
        <v>81</v>
      </c>
      <c r="H2065" s="6" t="s">
        <v>18</v>
      </c>
      <c r="I2065" s="8">
        <v>0.60000000000000009</v>
      </c>
      <c r="J2065" s="9">
        <v>5750</v>
      </c>
      <c r="K2065" s="10">
        <f t="shared" si="16"/>
        <v>3450.0000000000005</v>
      </c>
      <c r="L2065" s="10">
        <f t="shared" si="17"/>
        <v>1380.0000000000002</v>
      </c>
      <c r="M2065" s="11">
        <v>0.4</v>
      </c>
      <c r="O2065" s="16"/>
      <c r="P2065" s="14"/>
      <c r="Q2065" s="12"/>
      <c r="R2065" s="13"/>
    </row>
    <row r="2066" spans="1:18" ht="15.75" customHeight="1">
      <c r="A2066" s="1"/>
      <c r="B2066" s="6" t="s">
        <v>27</v>
      </c>
      <c r="C2066" s="6">
        <v>1128299</v>
      </c>
      <c r="D2066" s="7">
        <v>44431</v>
      </c>
      <c r="E2066" s="6" t="s">
        <v>28</v>
      </c>
      <c r="F2066" s="6" t="s">
        <v>80</v>
      </c>
      <c r="G2066" s="6" t="s">
        <v>81</v>
      </c>
      <c r="H2066" s="6" t="s">
        <v>19</v>
      </c>
      <c r="I2066" s="8">
        <v>0.55000000000000004</v>
      </c>
      <c r="J2066" s="9">
        <v>4500</v>
      </c>
      <c r="K2066" s="10">
        <f t="shared" si="16"/>
        <v>2475</v>
      </c>
      <c r="L2066" s="10">
        <f t="shared" si="17"/>
        <v>866.25</v>
      </c>
      <c r="M2066" s="11">
        <v>0.35</v>
      </c>
      <c r="O2066" s="16"/>
      <c r="P2066" s="14"/>
      <c r="Q2066" s="12"/>
      <c r="R2066" s="13"/>
    </row>
    <row r="2067" spans="1:18" ht="15.75" customHeight="1">
      <c r="A2067" s="1"/>
      <c r="B2067" s="6" t="s">
        <v>27</v>
      </c>
      <c r="C2067" s="6">
        <v>1128299</v>
      </c>
      <c r="D2067" s="7">
        <v>44431</v>
      </c>
      <c r="E2067" s="6" t="s">
        <v>28</v>
      </c>
      <c r="F2067" s="6" t="s">
        <v>80</v>
      </c>
      <c r="G2067" s="6" t="s">
        <v>81</v>
      </c>
      <c r="H2067" s="6" t="s">
        <v>20</v>
      </c>
      <c r="I2067" s="8">
        <v>0.55000000000000004</v>
      </c>
      <c r="J2067" s="9">
        <v>4000</v>
      </c>
      <c r="K2067" s="10">
        <f t="shared" si="16"/>
        <v>2200</v>
      </c>
      <c r="L2067" s="10">
        <f t="shared" si="17"/>
        <v>770</v>
      </c>
      <c r="M2067" s="11">
        <v>0.35</v>
      </c>
      <c r="O2067" s="16"/>
      <c r="P2067" s="14"/>
      <c r="Q2067" s="12"/>
      <c r="R2067" s="13"/>
    </row>
    <row r="2068" spans="1:18" ht="15.75" customHeight="1">
      <c r="A2068" s="1"/>
      <c r="B2068" s="6" t="s">
        <v>27</v>
      </c>
      <c r="C2068" s="6">
        <v>1128299</v>
      </c>
      <c r="D2068" s="7">
        <v>44431</v>
      </c>
      <c r="E2068" s="6" t="s">
        <v>28</v>
      </c>
      <c r="F2068" s="6" t="s">
        <v>80</v>
      </c>
      <c r="G2068" s="6" t="s">
        <v>81</v>
      </c>
      <c r="H2068" s="6" t="s">
        <v>21</v>
      </c>
      <c r="I2068" s="8">
        <v>0.65</v>
      </c>
      <c r="J2068" s="9">
        <v>4000</v>
      </c>
      <c r="K2068" s="10">
        <f t="shared" si="16"/>
        <v>2600</v>
      </c>
      <c r="L2068" s="10">
        <f t="shared" si="17"/>
        <v>780</v>
      </c>
      <c r="M2068" s="11">
        <v>0.3</v>
      </c>
      <c r="O2068" s="16"/>
      <c r="P2068" s="14"/>
      <c r="Q2068" s="12"/>
      <c r="R2068" s="13"/>
    </row>
    <row r="2069" spans="1:18" ht="15.75" customHeight="1">
      <c r="A2069" s="1"/>
      <c r="B2069" s="6" t="s">
        <v>27</v>
      </c>
      <c r="C2069" s="6">
        <v>1128299</v>
      </c>
      <c r="D2069" s="7">
        <v>44431</v>
      </c>
      <c r="E2069" s="6" t="s">
        <v>28</v>
      </c>
      <c r="F2069" s="6" t="s">
        <v>80</v>
      </c>
      <c r="G2069" s="6" t="s">
        <v>81</v>
      </c>
      <c r="H2069" s="6" t="s">
        <v>22</v>
      </c>
      <c r="I2069" s="8">
        <v>0.70000000000000007</v>
      </c>
      <c r="J2069" s="9">
        <v>3750</v>
      </c>
      <c r="K2069" s="10">
        <f t="shared" si="16"/>
        <v>2625.0000000000005</v>
      </c>
      <c r="L2069" s="10">
        <f t="shared" si="17"/>
        <v>656.25000000000011</v>
      </c>
      <c r="M2069" s="11">
        <v>0.25</v>
      </c>
      <c r="O2069" s="16"/>
      <c r="P2069" s="14"/>
      <c r="Q2069" s="12"/>
      <c r="R2069" s="13"/>
    </row>
    <row r="2070" spans="1:18" ht="15.75" customHeight="1">
      <c r="A2070" s="1"/>
      <c r="B2070" s="6" t="s">
        <v>27</v>
      </c>
      <c r="C2070" s="6">
        <v>1128299</v>
      </c>
      <c r="D2070" s="7">
        <v>44463</v>
      </c>
      <c r="E2070" s="6" t="s">
        <v>28</v>
      </c>
      <c r="F2070" s="6" t="s">
        <v>80</v>
      </c>
      <c r="G2070" s="6" t="s">
        <v>81</v>
      </c>
      <c r="H2070" s="6" t="s">
        <v>17</v>
      </c>
      <c r="I2070" s="8">
        <v>0.45000000000000007</v>
      </c>
      <c r="J2070" s="9">
        <v>5750</v>
      </c>
      <c r="K2070" s="10">
        <f t="shared" si="16"/>
        <v>2587.5000000000005</v>
      </c>
      <c r="L2070" s="10">
        <f t="shared" si="17"/>
        <v>905.62500000000011</v>
      </c>
      <c r="M2070" s="11">
        <v>0.35</v>
      </c>
      <c r="O2070" s="16"/>
      <c r="P2070" s="14"/>
      <c r="Q2070" s="12"/>
      <c r="R2070" s="13"/>
    </row>
    <row r="2071" spans="1:18" ht="15.75" customHeight="1">
      <c r="A2071" s="1"/>
      <c r="B2071" s="6" t="s">
        <v>27</v>
      </c>
      <c r="C2071" s="6">
        <v>1128299</v>
      </c>
      <c r="D2071" s="7">
        <v>44463</v>
      </c>
      <c r="E2071" s="6" t="s">
        <v>28</v>
      </c>
      <c r="F2071" s="6" t="s">
        <v>80</v>
      </c>
      <c r="G2071" s="6" t="s">
        <v>81</v>
      </c>
      <c r="H2071" s="6" t="s">
        <v>18</v>
      </c>
      <c r="I2071" s="8">
        <v>0.50000000000000011</v>
      </c>
      <c r="J2071" s="9">
        <v>5750</v>
      </c>
      <c r="K2071" s="10">
        <f t="shared" si="16"/>
        <v>2875.0000000000005</v>
      </c>
      <c r="L2071" s="10">
        <f t="shared" si="17"/>
        <v>1150.0000000000002</v>
      </c>
      <c r="M2071" s="11">
        <v>0.4</v>
      </c>
      <c r="O2071" s="16"/>
      <c r="P2071" s="14"/>
      <c r="Q2071" s="12"/>
      <c r="R2071" s="13"/>
    </row>
    <row r="2072" spans="1:18" ht="15.75" customHeight="1">
      <c r="A2072" s="1"/>
      <c r="B2072" s="6" t="s">
        <v>27</v>
      </c>
      <c r="C2072" s="6">
        <v>1128299</v>
      </c>
      <c r="D2072" s="7">
        <v>44463</v>
      </c>
      <c r="E2072" s="6" t="s">
        <v>28</v>
      </c>
      <c r="F2072" s="6" t="s">
        <v>80</v>
      </c>
      <c r="G2072" s="6" t="s">
        <v>81</v>
      </c>
      <c r="H2072" s="6" t="s">
        <v>19</v>
      </c>
      <c r="I2072" s="8">
        <v>0.45000000000000007</v>
      </c>
      <c r="J2072" s="9">
        <v>4250</v>
      </c>
      <c r="K2072" s="10">
        <f t="shared" si="16"/>
        <v>1912.5000000000002</v>
      </c>
      <c r="L2072" s="10">
        <f t="shared" si="17"/>
        <v>669.375</v>
      </c>
      <c r="M2072" s="11">
        <v>0.35</v>
      </c>
      <c r="O2072" s="16"/>
      <c r="P2072" s="14"/>
      <c r="Q2072" s="12"/>
      <c r="R2072" s="13"/>
    </row>
    <row r="2073" spans="1:18" ht="15.75" customHeight="1">
      <c r="A2073" s="1"/>
      <c r="B2073" s="6" t="s">
        <v>27</v>
      </c>
      <c r="C2073" s="6">
        <v>1128299</v>
      </c>
      <c r="D2073" s="7">
        <v>44463</v>
      </c>
      <c r="E2073" s="6" t="s">
        <v>28</v>
      </c>
      <c r="F2073" s="6" t="s">
        <v>80</v>
      </c>
      <c r="G2073" s="6" t="s">
        <v>81</v>
      </c>
      <c r="H2073" s="6" t="s">
        <v>20</v>
      </c>
      <c r="I2073" s="8">
        <v>0.45000000000000007</v>
      </c>
      <c r="J2073" s="9">
        <v>3750</v>
      </c>
      <c r="K2073" s="10">
        <f t="shared" si="16"/>
        <v>1687.5000000000002</v>
      </c>
      <c r="L2073" s="10">
        <f t="shared" si="17"/>
        <v>590.625</v>
      </c>
      <c r="M2073" s="11">
        <v>0.35</v>
      </c>
      <c r="O2073" s="16"/>
      <c r="P2073" s="14"/>
      <c r="Q2073" s="12"/>
      <c r="R2073" s="13"/>
    </row>
    <row r="2074" spans="1:18" ht="15.75" customHeight="1">
      <c r="A2074" s="1"/>
      <c r="B2074" s="6" t="s">
        <v>27</v>
      </c>
      <c r="C2074" s="6">
        <v>1128299</v>
      </c>
      <c r="D2074" s="7">
        <v>44463</v>
      </c>
      <c r="E2074" s="6" t="s">
        <v>28</v>
      </c>
      <c r="F2074" s="6" t="s">
        <v>80</v>
      </c>
      <c r="G2074" s="6" t="s">
        <v>81</v>
      </c>
      <c r="H2074" s="6" t="s">
        <v>21</v>
      </c>
      <c r="I2074" s="8">
        <v>0.55000000000000004</v>
      </c>
      <c r="J2074" s="9">
        <v>3750</v>
      </c>
      <c r="K2074" s="10">
        <f t="shared" si="16"/>
        <v>2062.5</v>
      </c>
      <c r="L2074" s="10">
        <f t="shared" si="17"/>
        <v>618.75</v>
      </c>
      <c r="M2074" s="11">
        <v>0.3</v>
      </c>
      <c r="O2074" s="16"/>
      <c r="P2074" s="14"/>
      <c r="Q2074" s="12"/>
      <c r="R2074" s="13"/>
    </row>
    <row r="2075" spans="1:18" ht="15.75" customHeight="1">
      <c r="A2075" s="1"/>
      <c r="B2075" s="6" t="s">
        <v>27</v>
      </c>
      <c r="C2075" s="6">
        <v>1128299</v>
      </c>
      <c r="D2075" s="7">
        <v>44463</v>
      </c>
      <c r="E2075" s="6" t="s">
        <v>28</v>
      </c>
      <c r="F2075" s="6" t="s">
        <v>80</v>
      </c>
      <c r="G2075" s="6" t="s">
        <v>81</v>
      </c>
      <c r="H2075" s="6" t="s">
        <v>22</v>
      </c>
      <c r="I2075" s="8">
        <v>0.60000000000000009</v>
      </c>
      <c r="J2075" s="9">
        <v>4250</v>
      </c>
      <c r="K2075" s="10">
        <f t="shared" si="16"/>
        <v>2550.0000000000005</v>
      </c>
      <c r="L2075" s="10">
        <f t="shared" si="17"/>
        <v>637.50000000000011</v>
      </c>
      <c r="M2075" s="11">
        <v>0.25</v>
      </c>
      <c r="O2075" s="16"/>
      <c r="P2075" s="14"/>
      <c r="Q2075" s="12"/>
      <c r="R2075" s="13"/>
    </row>
    <row r="2076" spans="1:18" ht="15.75" customHeight="1">
      <c r="A2076" s="1"/>
      <c r="B2076" s="6" t="s">
        <v>27</v>
      </c>
      <c r="C2076" s="6">
        <v>1128299</v>
      </c>
      <c r="D2076" s="7">
        <v>44492</v>
      </c>
      <c r="E2076" s="6" t="s">
        <v>28</v>
      </c>
      <c r="F2076" s="6" t="s">
        <v>80</v>
      </c>
      <c r="G2076" s="6" t="s">
        <v>81</v>
      </c>
      <c r="H2076" s="6" t="s">
        <v>17</v>
      </c>
      <c r="I2076" s="8">
        <v>0.45000000000000007</v>
      </c>
      <c r="J2076" s="9">
        <v>5000</v>
      </c>
      <c r="K2076" s="10">
        <f t="shared" si="16"/>
        <v>2250.0000000000005</v>
      </c>
      <c r="L2076" s="10">
        <f t="shared" si="17"/>
        <v>787.50000000000011</v>
      </c>
      <c r="M2076" s="11">
        <v>0.35</v>
      </c>
      <c r="O2076" s="16"/>
      <c r="P2076" s="14"/>
      <c r="Q2076" s="12"/>
      <c r="R2076" s="13"/>
    </row>
    <row r="2077" spans="1:18" ht="15.75" customHeight="1">
      <c r="A2077" s="1"/>
      <c r="B2077" s="6" t="s">
        <v>27</v>
      </c>
      <c r="C2077" s="6">
        <v>1128299</v>
      </c>
      <c r="D2077" s="7">
        <v>44492</v>
      </c>
      <c r="E2077" s="6" t="s">
        <v>28</v>
      </c>
      <c r="F2077" s="6" t="s">
        <v>80</v>
      </c>
      <c r="G2077" s="6" t="s">
        <v>81</v>
      </c>
      <c r="H2077" s="6" t="s">
        <v>18</v>
      </c>
      <c r="I2077" s="8">
        <v>0.50000000000000011</v>
      </c>
      <c r="J2077" s="9">
        <v>5000</v>
      </c>
      <c r="K2077" s="10">
        <f t="shared" si="16"/>
        <v>2500.0000000000005</v>
      </c>
      <c r="L2077" s="10">
        <f t="shared" si="17"/>
        <v>1000.0000000000002</v>
      </c>
      <c r="M2077" s="11">
        <v>0.4</v>
      </c>
      <c r="O2077" s="16"/>
      <c r="P2077" s="14"/>
      <c r="Q2077" s="12"/>
      <c r="R2077" s="13"/>
    </row>
    <row r="2078" spans="1:18" ht="15.75" customHeight="1">
      <c r="A2078" s="1"/>
      <c r="B2078" s="6" t="s">
        <v>27</v>
      </c>
      <c r="C2078" s="6">
        <v>1128299</v>
      </c>
      <c r="D2078" s="7">
        <v>44492</v>
      </c>
      <c r="E2078" s="6" t="s">
        <v>28</v>
      </c>
      <c r="F2078" s="6" t="s">
        <v>80</v>
      </c>
      <c r="G2078" s="6" t="s">
        <v>81</v>
      </c>
      <c r="H2078" s="6" t="s">
        <v>19</v>
      </c>
      <c r="I2078" s="8">
        <v>0.45000000000000007</v>
      </c>
      <c r="J2078" s="9">
        <v>3250</v>
      </c>
      <c r="K2078" s="10">
        <f t="shared" si="16"/>
        <v>1462.5000000000002</v>
      </c>
      <c r="L2078" s="10">
        <f t="shared" si="17"/>
        <v>511.87500000000006</v>
      </c>
      <c r="M2078" s="11">
        <v>0.35</v>
      </c>
      <c r="O2078" s="16"/>
      <c r="P2078" s="14"/>
      <c r="Q2078" s="12"/>
      <c r="R2078" s="13"/>
    </row>
    <row r="2079" spans="1:18" ht="15.75" customHeight="1">
      <c r="A2079" s="1"/>
      <c r="B2079" s="6" t="s">
        <v>27</v>
      </c>
      <c r="C2079" s="6">
        <v>1128299</v>
      </c>
      <c r="D2079" s="7">
        <v>44492</v>
      </c>
      <c r="E2079" s="6" t="s">
        <v>28</v>
      </c>
      <c r="F2079" s="6" t="s">
        <v>80</v>
      </c>
      <c r="G2079" s="6" t="s">
        <v>81</v>
      </c>
      <c r="H2079" s="6" t="s">
        <v>20</v>
      </c>
      <c r="I2079" s="8">
        <v>0.45000000000000007</v>
      </c>
      <c r="J2079" s="9">
        <v>3000</v>
      </c>
      <c r="K2079" s="10">
        <f t="shared" si="16"/>
        <v>1350.0000000000002</v>
      </c>
      <c r="L2079" s="10">
        <f t="shared" si="17"/>
        <v>472.50000000000006</v>
      </c>
      <c r="M2079" s="11">
        <v>0.35</v>
      </c>
      <c r="O2079" s="16"/>
      <c r="P2079" s="14"/>
      <c r="Q2079" s="12"/>
      <c r="R2079" s="13"/>
    </row>
    <row r="2080" spans="1:18" ht="15.75" customHeight="1">
      <c r="A2080" s="1"/>
      <c r="B2080" s="6" t="s">
        <v>27</v>
      </c>
      <c r="C2080" s="6">
        <v>1128299</v>
      </c>
      <c r="D2080" s="7">
        <v>44492</v>
      </c>
      <c r="E2080" s="6" t="s">
        <v>28</v>
      </c>
      <c r="F2080" s="6" t="s">
        <v>80</v>
      </c>
      <c r="G2080" s="6" t="s">
        <v>81</v>
      </c>
      <c r="H2080" s="6" t="s">
        <v>21</v>
      </c>
      <c r="I2080" s="8">
        <v>0.55000000000000004</v>
      </c>
      <c r="J2080" s="9">
        <v>2750</v>
      </c>
      <c r="K2080" s="10">
        <f t="shared" si="16"/>
        <v>1512.5000000000002</v>
      </c>
      <c r="L2080" s="10">
        <f t="shared" si="17"/>
        <v>453.75000000000006</v>
      </c>
      <c r="M2080" s="11">
        <v>0.3</v>
      </c>
      <c r="O2080" s="16"/>
      <c r="P2080" s="14"/>
      <c r="Q2080" s="12"/>
      <c r="R2080" s="13"/>
    </row>
    <row r="2081" spans="1:18" ht="15.75" customHeight="1">
      <c r="A2081" s="1"/>
      <c r="B2081" s="6" t="s">
        <v>27</v>
      </c>
      <c r="C2081" s="6">
        <v>1128299</v>
      </c>
      <c r="D2081" s="7">
        <v>44492</v>
      </c>
      <c r="E2081" s="6" t="s">
        <v>28</v>
      </c>
      <c r="F2081" s="6" t="s">
        <v>80</v>
      </c>
      <c r="G2081" s="6" t="s">
        <v>81</v>
      </c>
      <c r="H2081" s="6" t="s">
        <v>22</v>
      </c>
      <c r="I2081" s="8">
        <v>0.60000000000000009</v>
      </c>
      <c r="J2081" s="9">
        <v>3250</v>
      </c>
      <c r="K2081" s="10">
        <f t="shared" si="16"/>
        <v>1950.0000000000002</v>
      </c>
      <c r="L2081" s="10">
        <f t="shared" si="17"/>
        <v>487.50000000000006</v>
      </c>
      <c r="M2081" s="11">
        <v>0.25</v>
      </c>
      <c r="O2081" s="16"/>
      <c r="P2081" s="14"/>
      <c r="Q2081" s="12"/>
      <c r="R2081" s="13"/>
    </row>
    <row r="2082" spans="1:18" ht="15.75" customHeight="1">
      <c r="A2082" s="1"/>
      <c r="B2082" s="6" t="s">
        <v>27</v>
      </c>
      <c r="C2082" s="6">
        <v>1128299</v>
      </c>
      <c r="D2082" s="7">
        <v>44523</v>
      </c>
      <c r="E2082" s="6" t="s">
        <v>28</v>
      </c>
      <c r="F2082" s="6" t="s">
        <v>80</v>
      </c>
      <c r="G2082" s="6" t="s">
        <v>81</v>
      </c>
      <c r="H2082" s="6" t="s">
        <v>17</v>
      </c>
      <c r="I2082" s="8">
        <v>0.45000000000000007</v>
      </c>
      <c r="J2082" s="9">
        <v>5000</v>
      </c>
      <c r="K2082" s="10">
        <f t="shared" si="16"/>
        <v>2250.0000000000005</v>
      </c>
      <c r="L2082" s="10">
        <f t="shared" si="17"/>
        <v>787.50000000000011</v>
      </c>
      <c r="M2082" s="11">
        <v>0.35</v>
      </c>
      <c r="O2082" s="16"/>
      <c r="P2082" s="14"/>
      <c r="Q2082" s="12"/>
      <c r="R2082" s="13"/>
    </row>
    <row r="2083" spans="1:18" ht="15.75" customHeight="1">
      <c r="A2083" s="1"/>
      <c r="B2083" s="6" t="s">
        <v>27</v>
      </c>
      <c r="C2083" s="6">
        <v>1128299</v>
      </c>
      <c r="D2083" s="7">
        <v>44523</v>
      </c>
      <c r="E2083" s="6" t="s">
        <v>28</v>
      </c>
      <c r="F2083" s="6" t="s">
        <v>80</v>
      </c>
      <c r="G2083" s="6" t="s">
        <v>81</v>
      </c>
      <c r="H2083" s="6" t="s">
        <v>18</v>
      </c>
      <c r="I2083" s="8">
        <v>0.50000000000000011</v>
      </c>
      <c r="J2083" s="9">
        <v>5250</v>
      </c>
      <c r="K2083" s="10">
        <f t="shared" si="16"/>
        <v>2625.0000000000005</v>
      </c>
      <c r="L2083" s="10">
        <f t="shared" si="17"/>
        <v>1050.0000000000002</v>
      </c>
      <c r="M2083" s="11">
        <v>0.4</v>
      </c>
      <c r="O2083" s="16"/>
      <c r="P2083" s="14"/>
      <c r="Q2083" s="12"/>
      <c r="R2083" s="13"/>
    </row>
    <row r="2084" spans="1:18" ht="15.75" customHeight="1">
      <c r="A2084" s="1"/>
      <c r="B2084" s="6" t="s">
        <v>27</v>
      </c>
      <c r="C2084" s="6">
        <v>1128299</v>
      </c>
      <c r="D2084" s="7">
        <v>44523</v>
      </c>
      <c r="E2084" s="6" t="s">
        <v>28</v>
      </c>
      <c r="F2084" s="6" t="s">
        <v>80</v>
      </c>
      <c r="G2084" s="6" t="s">
        <v>81</v>
      </c>
      <c r="H2084" s="6" t="s">
        <v>19</v>
      </c>
      <c r="I2084" s="8">
        <v>0.45000000000000007</v>
      </c>
      <c r="J2084" s="9">
        <v>3750</v>
      </c>
      <c r="K2084" s="10">
        <f t="shared" si="16"/>
        <v>1687.5000000000002</v>
      </c>
      <c r="L2084" s="10">
        <f t="shared" si="17"/>
        <v>590.625</v>
      </c>
      <c r="M2084" s="11">
        <v>0.35</v>
      </c>
      <c r="O2084" s="16"/>
      <c r="P2084" s="14"/>
      <c r="Q2084" s="12"/>
      <c r="R2084" s="13"/>
    </row>
    <row r="2085" spans="1:18" ht="15.75" customHeight="1">
      <c r="A2085" s="1"/>
      <c r="B2085" s="6" t="s">
        <v>27</v>
      </c>
      <c r="C2085" s="6">
        <v>1128299</v>
      </c>
      <c r="D2085" s="7">
        <v>44523</v>
      </c>
      <c r="E2085" s="6" t="s">
        <v>28</v>
      </c>
      <c r="F2085" s="6" t="s">
        <v>80</v>
      </c>
      <c r="G2085" s="6" t="s">
        <v>81</v>
      </c>
      <c r="H2085" s="6" t="s">
        <v>20</v>
      </c>
      <c r="I2085" s="8">
        <v>0.45000000000000007</v>
      </c>
      <c r="J2085" s="9">
        <v>3500</v>
      </c>
      <c r="K2085" s="10">
        <f t="shared" si="16"/>
        <v>1575.0000000000002</v>
      </c>
      <c r="L2085" s="10">
        <f t="shared" si="17"/>
        <v>551.25</v>
      </c>
      <c r="M2085" s="11">
        <v>0.35</v>
      </c>
      <c r="O2085" s="16"/>
      <c r="P2085" s="14"/>
      <c r="Q2085" s="12"/>
      <c r="R2085" s="13"/>
    </row>
    <row r="2086" spans="1:18" ht="15.75" customHeight="1">
      <c r="A2086" s="1"/>
      <c r="B2086" s="6" t="s">
        <v>27</v>
      </c>
      <c r="C2086" s="6">
        <v>1128299</v>
      </c>
      <c r="D2086" s="7">
        <v>44523</v>
      </c>
      <c r="E2086" s="6" t="s">
        <v>28</v>
      </c>
      <c r="F2086" s="6" t="s">
        <v>80</v>
      </c>
      <c r="G2086" s="6" t="s">
        <v>81</v>
      </c>
      <c r="H2086" s="6" t="s">
        <v>21</v>
      </c>
      <c r="I2086" s="8">
        <v>0.55000000000000004</v>
      </c>
      <c r="J2086" s="9">
        <v>3000</v>
      </c>
      <c r="K2086" s="10">
        <f t="shared" si="16"/>
        <v>1650.0000000000002</v>
      </c>
      <c r="L2086" s="10">
        <f t="shared" si="17"/>
        <v>495.00000000000006</v>
      </c>
      <c r="M2086" s="11">
        <v>0.3</v>
      </c>
      <c r="O2086" s="16"/>
      <c r="P2086" s="14"/>
      <c r="Q2086" s="12"/>
      <c r="R2086" s="13"/>
    </row>
    <row r="2087" spans="1:18" ht="15.75" customHeight="1">
      <c r="A2087" s="1"/>
      <c r="B2087" s="6" t="s">
        <v>27</v>
      </c>
      <c r="C2087" s="6">
        <v>1128299</v>
      </c>
      <c r="D2087" s="7">
        <v>44523</v>
      </c>
      <c r="E2087" s="6" t="s">
        <v>28</v>
      </c>
      <c r="F2087" s="6" t="s">
        <v>80</v>
      </c>
      <c r="G2087" s="6" t="s">
        <v>81</v>
      </c>
      <c r="H2087" s="6" t="s">
        <v>22</v>
      </c>
      <c r="I2087" s="8">
        <v>0.60000000000000009</v>
      </c>
      <c r="J2087" s="9">
        <v>4250</v>
      </c>
      <c r="K2087" s="10">
        <f t="shared" si="16"/>
        <v>2550.0000000000005</v>
      </c>
      <c r="L2087" s="10">
        <f t="shared" si="17"/>
        <v>637.50000000000011</v>
      </c>
      <c r="M2087" s="11">
        <v>0.25</v>
      </c>
      <c r="O2087" s="16"/>
      <c r="P2087" s="14"/>
      <c r="Q2087" s="12"/>
      <c r="R2087" s="13"/>
    </row>
    <row r="2088" spans="1:18" ht="15.75" customHeight="1">
      <c r="A2088" s="1"/>
      <c r="B2088" s="6" t="s">
        <v>27</v>
      </c>
      <c r="C2088" s="6">
        <v>1128299</v>
      </c>
      <c r="D2088" s="7">
        <v>44552</v>
      </c>
      <c r="E2088" s="6" t="s">
        <v>28</v>
      </c>
      <c r="F2088" s="6" t="s">
        <v>80</v>
      </c>
      <c r="G2088" s="6" t="s">
        <v>81</v>
      </c>
      <c r="H2088" s="6" t="s">
        <v>17</v>
      </c>
      <c r="I2088" s="8">
        <v>0.45000000000000007</v>
      </c>
      <c r="J2088" s="9">
        <v>6250</v>
      </c>
      <c r="K2088" s="10">
        <f t="shared" si="16"/>
        <v>2812.5000000000005</v>
      </c>
      <c r="L2088" s="10">
        <f t="shared" si="17"/>
        <v>984.37500000000011</v>
      </c>
      <c r="M2088" s="11">
        <v>0.35</v>
      </c>
      <c r="O2088" s="16"/>
      <c r="P2088" s="14"/>
      <c r="Q2088" s="12"/>
      <c r="R2088" s="13"/>
    </row>
    <row r="2089" spans="1:18" ht="15.75" customHeight="1">
      <c r="A2089" s="1"/>
      <c r="B2089" s="6" t="s">
        <v>27</v>
      </c>
      <c r="C2089" s="6">
        <v>1128299</v>
      </c>
      <c r="D2089" s="7">
        <v>44552</v>
      </c>
      <c r="E2089" s="6" t="s">
        <v>28</v>
      </c>
      <c r="F2089" s="6" t="s">
        <v>80</v>
      </c>
      <c r="G2089" s="6" t="s">
        <v>81</v>
      </c>
      <c r="H2089" s="6" t="s">
        <v>18</v>
      </c>
      <c r="I2089" s="8">
        <v>0.50000000000000011</v>
      </c>
      <c r="J2089" s="9">
        <v>6250</v>
      </c>
      <c r="K2089" s="10">
        <f t="shared" si="16"/>
        <v>3125.0000000000009</v>
      </c>
      <c r="L2089" s="10">
        <f t="shared" si="17"/>
        <v>1250.0000000000005</v>
      </c>
      <c r="M2089" s="11">
        <v>0.4</v>
      </c>
      <c r="O2089" s="16"/>
      <c r="P2089" s="14"/>
      <c r="Q2089" s="12"/>
      <c r="R2089" s="13"/>
    </row>
    <row r="2090" spans="1:18" ht="15.75" customHeight="1">
      <c r="A2090" s="1"/>
      <c r="B2090" s="6" t="s">
        <v>27</v>
      </c>
      <c r="C2090" s="6">
        <v>1128299</v>
      </c>
      <c r="D2090" s="7">
        <v>44552</v>
      </c>
      <c r="E2090" s="6" t="s">
        <v>28</v>
      </c>
      <c r="F2090" s="6" t="s">
        <v>80</v>
      </c>
      <c r="G2090" s="6" t="s">
        <v>81</v>
      </c>
      <c r="H2090" s="6" t="s">
        <v>19</v>
      </c>
      <c r="I2090" s="8">
        <v>0.45000000000000007</v>
      </c>
      <c r="J2090" s="9">
        <v>4250</v>
      </c>
      <c r="K2090" s="10">
        <f t="shared" si="16"/>
        <v>1912.5000000000002</v>
      </c>
      <c r="L2090" s="10">
        <f t="shared" si="17"/>
        <v>669.375</v>
      </c>
      <c r="M2090" s="11">
        <v>0.35</v>
      </c>
      <c r="O2090" s="16"/>
      <c r="P2090" s="14"/>
      <c r="Q2090" s="12"/>
      <c r="R2090" s="13"/>
    </row>
    <row r="2091" spans="1:18" ht="15.75" customHeight="1">
      <c r="A2091" s="1"/>
      <c r="B2091" s="6" t="s">
        <v>27</v>
      </c>
      <c r="C2091" s="6">
        <v>1128299</v>
      </c>
      <c r="D2091" s="7">
        <v>44552</v>
      </c>
      <c r="E2091" s="6" t="s">
        <v>28</v>
      </c>
      <c r="F2091" s="6" t="s">
        <v>80</v>
      </c>
      <c r="G2091" s="6" t="s">
        <v>81</v>
      </c>
      <c r="H2091" s="6" t="s">
        <v>20</v>
      </c>
      <c r="I2091" s="8">
        <v>0.45000000000000007</v>
      </c>
      <c r="J2091" s="9">
        <v>4250</v>
      </c>
      <c r="K2091" s="10">
        <f t="shared" si="16"/>
        <v>1912.5000000000002</v>
      </c>
      <c r="L2091" s="10">
        <f t="shared" si="17"/>
        <v>669.375</v>
      </c>
      <c r="M2091" s="11">
        <v>0.35</v>
      </c>
      <c r="O2091" s="16"/>
      <c r="P2091" s="14"/>
      <c r="Q2091" s="12"/>
      <c r="R2091" s="13"/>
    </row>
    <row r="2092" spans="1:18" ht="15.75" customHeight="1">
      <c r="A2092" s="1"/>
      <c r="B2092" s="6" t="s">
        <v>27</v>
      </c>
      <c r="C2092" s="6">
        <v>1128299</v>
      </c>
      <c r="D2092" s="7">
        <v>44552</v>
      </c>
      <c r="E2092" s="6" t="s">
        <v>28</v>
      </c>
      <c r="F2092" s="6" t="s">
        <v>80</v>
      </c>
      <c r="G2092" s="6" t="s">
        <v>81</v>
      </c>
      <c r="H2092" s="6" t="s">
        <v>21</v>
      </c>
      <c r="I2092" s="8">
        <v>0.55000000000000004</v>
      </c>
      <c r="J2092" s="9">
        <v>3500</v>
      </c>
      <c r="K2092" s="10">
        <f t="shared" si="16"/>
        <v>1925.0000000000002</v>
      </c>
      <c r="L2092" s="10">
        <f t="shared" si="17"/>
        <v>577.5</v>
      </c>
      <c r="M2092" s="11">
        <v>0.3</v>
      </c>
      <c r="O2092" s="16"/>
      <c r="P2092" s="14"/>
      <c r="Q2092" s="12"/>
      <c r="R2092" s="13"/>
    </row>
    <row r="2093" spans="1:18" ht="15.75" customHeight="1">
      <c r="A2093" s="1"/>
      <c r="B2093" s="6" t="s">
        <v>27</v>
      </c>
      <c r="C2093" s="6">
        <v>1128299</v>
      </c>
      <c r="D2093" s="7">
        <v>44552</v>
      </c>
      <c r="E2093" s="6" t="s">
        <v>28</v>
      </c>
      <c r="F2093" s="6" t="s">
        <v>80</v>
      </c>
      <c r="G2093" s="6" t="s">
        <v>81</v>
      </c>
      <c r="H2093" s="6" t="s">
        <v>22</v>
      </c>
      <c r="I2093" s="8">
        <v>0.60000000000000009</v>
      </c>
      <c r="J2093" s="9">
        <v>4500</v>
      </c>
      <c r="K2093" s="10">
        <f t="shared" si="16"/>
        <v>2700.0000000000005</v>
      </c>
      <c r="L2093" s="10">
        <f t="shared" si="17"/>
        <v>675.00000000000011</v>
      </c>
      <c r="M2093" s="11">
        <v>0.25</v>
      </c>
      <c r="O2093" s="16"/>
      <c r="P2093" s="14"/>
      <c r="Q2093" s="12"/>
      <c r="R2093" s="13"/>
    </row>
    <row r="2094" spans="1:18" ht="15.75" customHeight="1">
      <c r="A2094" s="1" t="s">
        <v>39</v>
      </c>
      <c r="B2094" s="6" t="s">
        <v>27</v>
      </c>
      <c r="C2094" s="6">
        <v>1128299</v>
      </c>
      <c r="D2094" s="7">
        <v>44222</v>
      </c>
      <c r="E2094" s="6" t="s">
        <v>28</v>
      </c>
      <c r="F2094" s="6" t="s">
        <v>82</v>
      </c>
      <c r="G2094" s="6" t="s">
        <v>83</v>
      </c>
      <c r="H2094" s="6" t="s">
        <v>17</v>
      </c>
      <c r="I2094" s="8">
        <v>0.34999999999999992</v>
      </c>
      <c r="J2094" s="9">
        <v>4750</v>
      </c>
      <c r="K2094" s="10">
        <f t="shared" si="16"/>
        <v>1662.4999999999995</v>
      </c>
      <c r="L2094" s="10">
        <f t="shared" si="17"/>
        <v>581.87499999999977</v>
      </c>
      <c r="M2094" s="11">
        <v>0.35</v>
      </c>
      <c r="O2094" s="16"/>
      <c r="P2094" s="14"/>
      <c r="Q2094" s="12"/>
      <c r="R2094" s="13"/>
    </row>
    <row r="2095" spans="1:18" ht="15.75" customHeight="1">
      <c r="A2095" s="1"/>
      <c r="B2095" s="6" t="s">
        <v>27</v>
      </c>
      <c r="C2095" s="6">
        <v>1128299</v>
      </c>
      <c r="D2095" s="7">
        <v>44222</v>
      </c>
      <c r="E2095" s="6" t="s">
        <v>28</v>
      </c>
      <c r="F2095" s="6" t="s">
        <v>82</v>
      </c>
      <c r="G2095" s="6" t="s">
        <v>83</v>
      </c>
      <c r="H2095" s="6" t="s">
        <v>18</v>
      </c>
      <c r="I2095" s="8">
        <v>0.45</v>
      </c>
      <c r="J2095" s="9">
        <v>4750</v>
      </c>
      <c r="K2095" s="10">
        <f t="shared" si="16"/>
        <v>2137.5</v>
      </c>
      <c r="L2095" s="10">
        <f t="shared" si="17"/>
        <v>855</v>
      </c>
      <c r="M2095" s="11">
        <v>0.4</v>
      </c>
      <c r="O2095" s="16"/>
      <c r="P2095" s="14"/>
      <c r="Q2095" s="12"/>
      <c r="R2095" s="13"/>
    </row>
    <row r="2096" spans="1:18" ht="15.75" customHeight="1">
      <c r="A2096" s="1"/>
      <c r="B2096" s="6" t="s">
        <v>27</v>
      </c>
      <c r="C2096" s="6">
        <v>1128299</v>
      </c>
      <c r="D2096" s="7">
        <v>44222</v>
      </c>
      <c r="E2096" s="6" t="s">
        <v>28</v>
      </c>
      <c r="F2096" s="6" t="s">
        <v>82</v>
      </c>
      <c r="G2096" s="6" t="s">
        <v>83</v>
      </c>
      <c r="H2096" s="6" t="s">
        <v>19</v>
      </c>
      <c r="I2096" s="8">
        <v>0.45</v>
      </c>
      <c r="J2096" s="9">
        <v>4750</v>
      </c>
      <c r="K2096" s="10">
        <f t="shared" si="16"/>
        <v>2137.5</v>
      </c>
      <c r="L2096" s="10">
        <f t="shared" si="17"/>
        <v>748.125</v>
      </c>
      <c r="M2096" s="11">
        <v>0.35</v>
      </c>
      <c r="O2096" s="16"/>
      <c r="P2096" s="14"/>
      <c r="Q2096" s="12"/>
      <c r="R2096" s="13"/>
    </row>
    <row r="2097" spans="1:18" ht="15.75" customHeight="1">
      <c r="A2097" s="1"/>
      <c r="B2097" s="6" t="s">
        <v>27</v>
      </c>
      <c r="C2097" s="6">
        <v>1128299</v>
      </c>
      <c r="D2097" s="7">
        <v>44222</v>
      </c>
      <c r="E2097" s="6" t="s">
        <v>28</v>
      </c>
      <c r="F2097" s="6" t="s">
        <v>82</v>
      </c>
      <c r="G2097" s="6" t="s">
        <v>83</v>
      </c>
      <c r="H2097" s="6" t="s">
        <v>20</v>
      </c>
      <c r="I2097" s="8">
        <v>0.45</v>
      </c>
      <c r="J2097" s="9">
        <v>3250</v>
      </c>
      <c r="K2097" s="10">
        <f t="shared" si="16"/>
        <v>1462.5</v>
      </c>
      <c r="L2097" s="10">
        <f t="shared" si="17"/>
        <v>511.87499999999994</v>
      </c>
      <c r="M2097" s="11">
        <v>0.35</v>
      </c>
      <c r="O2097" s="16"/>
      <c r="P2097" s="14"/>
      <c r="Q2097" s="12"/>
      <c r="R2097" s="13"/>
    </row>
    <row r="2098" spans="1:18" ht="15.75" customHeight="1">
      <c r="A2098" s="1"/>
      <c r="B2098" s="6" t="s">
        <v>27</v>
      </c>
      <c r="C2098" s="6">
        <v>1128299</v>
      </c>
      <c r="D2098" s="7">
        <v>44222</v>
      </c>
      <c r="E2098" s="6" t="s">
        <v>28</v>
      </c>
      <c r="F2098" s="6" t="s">
        <v>82</v>
      </c>
      <c r="G2098" s="6" t="s">
        <v>83</v>
      </c>
      <c r="H2098" s="6" t="s">
        <v>21</v>
      </c>
      <c r="I2098" s="8">
        <v>0.50000000000000011</v>
      </c>
      <c r="J2098" s="9">
        <v>2750</v>
      </c>
      <c r="K2098" s="10">
        <f t="shared" si="16"/>
        <v>1375.0000000000002</v>
      </c>
      <c r="L2098" s="10">
        <f t="shared" si="17"/>
        <v>412.50000000000006</v>
      </c>
      <c r="M2098" s="11">
        <v>0.3</v>
      </c>
      <c r="O2098" s="16"/>
      <c r="P2098" s="14"/>
      <c r="Q2098" s="12"/>
      <c r="R2098" s="13"/>
    </row>
    <row r="2099" spans="1:18" ht="15.75" customHeight="1">
      <c r="A2099" s="1"/>
      <c r="B2099" s="6" t="s">
        <v>27</v>
      </c>
      <c r="C2099" s="6">
        <v>1128299</v>
      </c>
      <c r="D2099" s="7">
        <v>44222</v>
      </c>
      <c r="E2099" s="6" t="s">
        <v>28</v>
      </c>
      <c r="F2099" s="6" t="s">
        <v>82</v>
      </c>
      <c r="G2099" s="6" t="s">
        <v>83</v>
      </c>
      <c r="H2099" s="6" t="s">
        <v>22</v>
      </c>
      <c r="I2099" s="8">
        <v>0.45</v>
      </c>
      <c r="J2099" s="9">
        <v>4750</v>
      </c>
      <c r="K2099" s="10">
        <f t="shared" si="16"/>
        <v>2137.5</v>
      </c>
      <c r="L2099" s="10">
        <f t="shared" si="17"/>
        <v>534.375</v>
      </c>
      <c r="M2099" s="11">
        <v>0.25</v>
      </c>
      <c r="O2099" s="16"/>
      <c r="P2099" s="14"/>
      <c r="Q2099" s="12"/>
      <c r="R2099" s="13"/>
    </row>
    <row r="2100" spans="1:18" ht="15.75" customHeight="1">
      <c r="A2100" s="1"/>
      <c r="B2100" s="6" t="s">
        <v>27</v>
      </c>
      <c r="C2100" s="6">
        <v>1128299</v>
      </c>
      <c r="D2100" s="7">
        <v>44253</v>
      </c>
      <c r="E2100" s="6" t="s">
        <v>28</v>
      </c>
      <c r="F2100" s="6" t="s">
        <v>82</v>
      </c>
      <c r="G2100" s="6" t="s">
        <v>83</v>
      </c>
      <c r="H2100" s="6" t="s">
        <v>17</v>
      </c>
      <c r="I2100" s="8">
        <v>0.34999999999999992</v>
      </c>
      <c r="J2100" s="9">
        <v>5250</v>
      </c>
      <c r="K2100" s="10">
        <f t="shared" si="16"/>
        <v>1837.4999999999995</v>
      </c>
      <c r="L2100" s="10">
        <f t="shared" si="17"/>
        <v>643.12499999999977</v>
      </c>
      <c r="M2100" s="11">
        <v>0.35</v>
      </c>
      <c r="O2100" s="16"/>
      <c r="P2100" s="14"/>
      <c r="Q2100" s="12"/>
      <c r="R2100" s="13"/>
    </row>
    <row r="2101" spans="1:18" ht="15.75" customHeight="1">
      <c r="A2101" s="1"/>
      <c r="B2101" s="6" t="s">
        <v>27</v>
      </c>
      <c r="C2101" s="6">
        <v>1128299</v>
      </c>
      <c r="D2101" s="7">
        <v>44253</v>
      </c>
      <c r="E2101" s="6" t="s">
        <v>28</v>
      </c>
      <c r="F2101" s="6" t="s">
        <v>82</v>
      </c>
      <c r="G2101" s="6" t="s">
        <v>83</v>
      </c>
      <c r="H2101" s="6" t="s">
        <v>18</v>
      </c>
      <c r="I2101" s="8">
        <v>0.45</v>
      </c>
      <c r="J2101" s="9">
        <v>4250</v>
      </c>
      <c r="K2101" s="10">
        <f t="shared" si="16"/>
        <v>1912.5</v>
      </c>
      <c r="L2101" s="10">
        <f t="shared" si="17"/>
        <v>765</v>
      </c>
      <c r="M2101" s="11">
        <v>0.4</v>
      </c>
      <c r="O2101" s="16"/>
      <c r="P2101" s="14"/>
      <c r="Q2101" s="12"/>
      <c r="R2101" s="13"/>
    </row>
    <row r="2102" spans="1:18" ht="15.75" customHeight="1">
      <c r="A2102" s="1"/>
      <c r="B2102" s="6" t="s">
        <v>27</v>
      </c>
      <c r="C2102" s="6">
        <v>1128299</v>
      </c>
      <c r="D2102" s="7">
        <v>44253</v>
      </c>
      <c r="E2102" s="6" t="s">
        <v>28</v>
      </c>
      <c r="F2102" s="6" t="s">
        <v>82</v>
      </c>
      <c r="G2102" s="6" t="s">
        <v>83</v>
      </c>
      <c r="H2102" s="6" t="s">
        <v>19</v>
      </c>
      <c r="I2102" s="8">
        <v>0.45</v>
      </c>
      <c r="J2102" s="9">
        <v>4250</v>
      </c>
      <c r="K2102" s="10">
        <f t="shared" si="16"/>
        <v>1912.5</v>
      </c>
      <c r="L2102" s="10">
        <f t="shared" si="17"/>
        <v>669.375</v>
      </c>
      <c r="M2102" s="11">
        <v>0.35</v>
      </c>
      <c r="O2102" s="16"/>
      <c r="P2102" s="14"/>
      <c r="Q2102" s="12"/>
      <c r="R2102" s="13"/>
    </row>
    <row r="2103" spans="1:18" ht="15.75" customHeight="1">
      <c r="A2103" s="1"/>
      <c r="B2103" s="6" t="s">
        <v>27</v>
      </c>
      <c r="C2103" s="6">
        <v>1128299</v>
      </c>
      <c r="D2103" s="7">
        <v>44253</v>
      </c>
      <c r="E2103" s="6" t="s">
        <v>28</v>
      </c>
      <c r="F2103" s="6" t="s">
        <v>82</v>
      </c>
      <c r="G2103" s="6" t="s">
        <v>83</v>
      </c>
      <c r="H2103" s="6" t="s">
        <v>20</v>
      </c>
      <c r="I2103" s="8">
        <v>0.45</v>
      </c>
      <c r="J2103" s="9">
        <v>2750</v>
      </c>
      <c r="K2103" s="10">
        <f t="shared" si="16"/>
        <v>1237.5</v>
      </c>
      <c r="L2103" s="10">
        <f t="shared" si="17"/>
        <v>433.125</v>
      </c>
      <c r="M2103" s="11">
        <v>0.35</v>
      </c>
      <c r="O2103" s="16"/>
      <c r="P2103" s="14"/>
      <c r="Q2103" s="12"/>
      <c r="R2103" s="13"/>
    </row>
    <row r="2104" spans="1:18" ht="15.75" customHeight="1">
      <c r="A2104" s="1"/>
      <c r="B2104" s="6" t="s">
        <v>27</v>
      </c>
      <c r="C2104" s="6">
        <v>1128299</v>
      </c>
      <c r="D2104" s="7">
        <v>44253</v>
      </c>
      <c r="E2104" s="6" t="s">
        <v>28</v>
      </c>
      <c r="F2104" s="6" t="s">
        <v>82</v>
      </c>
      <c r="G2104" s="6" t="s">
        <v>83</v>
      </c>
      <c r="H2104" s="6" t="s">
        <v>21</v>
      </c>
      <c r="I2104" s="8">
        <v>0.50000000000000011</v>
      </c>
      <c r="J2104" s="9">
        <v>2000</v>
      </c>
      <c r="K2104" s="10">
        <f t="shared" si="16"/>
        <v>1000.0000000000002</v>
      </c>
      <c r="L2104" s="10">
        <f t="shared" si="17"/>
        <v>300.00000000000006</v>
      </c>
      <c r="M2104" s="11">
        <v>0.3</v>
      </c>
      <c r="O2104" s="16"/>
      <c r="P2104" s="14"/>
      <c r="Q2104" s="12"/>
      <c r="R2104" s="13"/>
    </row>
    <row r="2105" spans="1:18" ht="15.75" customHeight="1">
      <c r="A2105" s="1"/>
      <c r="B2105" s="6" t="s">
        <v>27</v>
      </c>
      <c r="C2105" s="6">
        <v>1128299</v>
      </c>
      <c r="D2105" s="7">
        <v>44253</v>
      </c>
      <c r="E2105" s="6" t="s">
        <v>28</v>
      </c>
      <c r="F2105" s="6" t="s">
        <v>82</v>
      </c>
      <c r="G2105" s="6" t="s">
        <v>83</v>
      </c>
      <c r="H2105" s="6" t="s">
        <v>22</v>
      </c>
      <c r="I2105" s="8">
        <v>0.45</v>
      </c>
      <c r="J2105" s="9">
        <v>4000</v>
      </c>
      <c r="K2105" s="10">
        <f t="shared" si="16"/>
        <v>1800</v>
      </c>
      <c r="L2105" s="10">
        <f t="shared" si="17"/>
        <v>450</v>
      </c>
      <c r="M2105" s="11">
        <v>0.25</v>
      </c>
      <c r="O2105" s="16"/>
      <c r="P2105" s="14"/>
      <c r="Q2105" s="12"/>
      <c r="R2105" s="13"/>
    </row>
    <row r="2106" spans="1:18" ht="15.75" customHeight="1">
      <c r="A2106" s="1"/>
      <c r="B2106" s="6" t="s">
        <v>27</v>
      </c>
      <c r="C2106" s="6">
        <v>1128299</v>
      </c>
      <c r="D2106" s="7">
        <v>44280</v>
      </c>
      <c r="E2106" s="6" t="s">
        <v>28</v>
      </c>
      <c r="F2106" s="6" t="s">
        <v>82</v>
      </c>
      <c r="G2106" s="6" t="s">
        <v>83</v>
      </c>
      <c r="H2106" s="6" t="s">
        <v>17</v>
      </c>
      <c r="I2106" s="8">
        <v>0.45</v>
      </c>
      <c r="J2106" s="9">
        <v>5500</v>
      </c>
      <c r="K2106" s="10">
        <f t="shared" si="16"/>
        <v>2475</v>
      </c>
      <c r="L2106" s="10">
        <f t="shared" si="17"/>
        <v>866.25</v>
      </c>
      <c r="M2106" s="11">
        <v>0.35</v>
      </c>
      <c r="O2106" s="16"/>
      <c r="P2106" s="14"/>
      <c r="Q2106" s="12"/>
      <c r="R2106" s="13"/>
    </row>
    <row r="2107" spans="1:18" ht="15.75" customHeight="1">
      <c r="A2107" s="1"/>
      <c r="B2107" s="6" t="s">
        <v>27</v>
      </c>
      <c r="C2107" s="6">
        <v>1128299</v>
      </c>
      <c r="D2107" s="7">
        <v>44280</v>
      </c>
      <c r="E2107" s="6" t="s">
        <v>28</v>
      </c>
      <c r="F2107" s="6" t="s">
        <v>82</v>
      </c>
      <c r="G2107" s="6" t="s">
        <v>83</v>
      </c>
      <c r="H2107" s="6" t="s">
        <v>18</v>
      </c>
      <c r="I2107" s="8">
        <v>0.55000000000000004</v>
      </c>
      <c r="J2107" s="9">
        <v>4000</v>
      </c>
      <c r="K2107" s="10">
        <f t="shared" si="16"/>
        <v>2200</v>
      </c>
      <c r="L2107" s="10">
        <f t="shared" si="17"/>
        <v>880</v>
      </c>
      <c r="M2107" s="11">
        <v>0.4</v>
      </c>
      <c r="O2107" s="16"/>
      <c r="P2107" s="14"/>
      <c r="Q2107" s="12"/>
      <c r="R2107" s="13"/>
    </row>
    <row r="2108" spans="1:18" ht="15.75" customHeight="1">
      <c r="A2108" s="1"/>
      <c r="B2108" s="6" t="s">
        <v>27</v>
      </c>
      <c r="C2108" s="6">
        <v>1128299</v>
      </c>
      <c r="D2108" s="7">
        <v>44280</v>
      </c>
      <c r="E2108" s="6" t="s">
        <v>28</v>
      </c>
      <c r="F2108" s="6" t="s">
        <v>82</v>
      </c>
      <c r="G2108" s="6" t="s">
        <v>83</v>
      </c>
      <c r="H2108" s="6" t="s">
        <v>19</v>
      </c>
      <c r="I2108" s="8">
        <v>0.55000000000000004</v>
      </c>
      <c r="J2108" s="9">
        <v>4000</v>
      </c>
      <c r="K2108" s="10">
        <f t="shared" si="16"/>
        <v>2200</v>
      </c>
      <c r="L2108" s="10">
        <f t="shared" si="17"/>
        <v>770</v>
      </c>
      <c r="M2108" s="11">
        <v>0.35</v>
      </c>
      <c r="O2108" s="16"/>
      <c r="P2108" s="14"/>
      <c r="Q2108" s="12"/>
      <c r="R2108" s="13"/>
    </row>
    <row r="2109" spans="1:18" ht="15.75" customHeight="1">
      <c r="A2109" s="1"/>
      <c r="B2109" s="6" t="s">
        <v>27</v>
      </c>
      <c r="C2109" s="6">
        <v>1128299</v>
      </c>
      <c r="D2109" s="7">
        <v>44280</v>
      </c>
      <c r="E2109" s="6" t="s">
        <v>28</v>
      </c>
      <c r="F2109" s="6" t="s">
        <v>82</v>
      </c>
      <c r="G2109" s="6" t="s">
        <v>83</v>
      </c>
      <c r="H2109" s="6" t="s">
        <v>20</v>
      </c>
      <c r="I2109" s="8">
        <v>0.55000000000000004</v>
      </c>
      <c r="J2109" s="9">
        <v>2750</v>
      </c>
      <c r="K2109" s="10">
        <f t="shared" si="16"/>
        <v>1512.5000000000002</v>
      </c>
      <c r="L2109" s="10">
        <f t="shared" si="17"/>
        <v>529.375</v>
      </c>
      <c r="M2109" s="11">
        <v>0.35</v>
      </c>
      <c r="O2109" s="16"/>
      <c r="P2109" s="14"/>
      <c r="Q2109" s="12"/>
      <c r="R2109" s="13"/>
    </row>
    <row r="2110" spans="1:18" ht="15.75" customHeight="1">
      <c r="A2110" s="1"/>
      <c r="B2110" s="6" t="s">
        <v>27</v>
      </c>
      <c r="C2110" s="6">
        <v>1128299</v>
      </c>
      <c r="D2110" s="7">
        <v>44280</v>
      </c>
      <c r="E2110" s="6" t="s">
        <v>28</v>
      </c>
      <c r="F2110" s="6" t="s">
        <v>82</v>
      </c>
      <c r="G2110" s="6" t="s">
        <v>83</v>
      </c>
      <c r="H2110" s="6" t="s">
        <v>21</v>
      </c>
      <c r="I2110" s="8">
        <v>0.60000000000000009</v>
      </c>
      <c r="J2110" s="9">
        <v>1750</v>
      </c>
      <c r="K2110" s="10">
        <f t="shared" si="16"/>
        <v>1050.0000000000002</v>
      </c>
      <c r="L2110" s="10">
        <f t="shared" si="17"/>
        <v>315.00000000000006</v>
      </c>
      <c r="M2110" s="11">
        <v>0.3</v>
      </c>
      <c r="O2110" s="16"/>
      <c r="P2110" s="14"/>
      <c r="Q2110" s="12"/>
      <c r="R2110" s="13"/>
    </row>
    <row r="2111" spans="1:18" ht="15.75" customHeight="1">
      <c r="A2111" s="1"/>
      <c r="B2111" s="6" t="s">
        <v>27</v>
      </c>
      <c r="C2111" s="6">
        <v>1128299</v>
      </c>
      <c r="D2111" s="7">
        <v>44280</v>
      </c>
      <c r="E2111" s="6" t="s">
        <v>28</v>
      </c>
      <c r="F2111" s="6" t="s">
        <v>82</v>
      </c>
      <c r="G2111" s="6" t="s">
        <v>83</v>
      </c>
      <c r="H2111" s="6" t="s">
        <v>22</v>
      </c>
      <c r="I2111" s="8">
        <v>0.55000000000000004</v>
      </c>
      <c r="J2111" s="9">
        <v>3750</v>
      </c>
      <c r="K2111" s="10">
        <f t="shared" si="16"/>
        <v>2062.5</v>
      </c>
      <c r="L2111" s="10">
        <f t="shared" si="17"/>
        <v>515.625</v>
      </c>
      <c r="M2111" s="11">
        <v>0.25</v>
      </c>
      <c r="O2111" s="16"/>
      <c r="P2111" s="14"/>
      <c r="Q2111" s="12"/>
      <c r="R2111" s="13"/>
    </row>
    <row r="2112" spans="1:18" ht="15.75" customHeight="1">
      <c r="A2112" s="1"/>
      <c r="B2112" s="6" t="s">
        <v>27</v>
      </c>
      <c r="C2112" s="6">
        <v>1128299</v>
      </c>
      <c r="D2112" s="7">
        <v>44312</v>
      </c>
      <c r="E2112" s="6" t="s">
        <v>28</v>
      </c>
      <c r="F2112" s="6" t="s">
        <v>82</v>
      </c>
      <c r="G2112" s="6" t="s">
        <v>83</v>
      </c>
      <c r="H2112" s="6" t="s">
        <v>17</v>
      </c>
      <c r="I2112" s="8">
        <v>0.55000000000000004</v>
      </c>
      <c r="J2112" s="9">
        <v>5500</v>
      </c>
      <c r="K2112" s="10">
        <f t="shared" si="16"/>
        <v>3025.0000000000005</v>
      </c>
      <c r="L2112" s="10">
        <f t="shared" si="17"/>
        <v>1058.75</v>
      </c>
      <c r="M2112" s="11">
        <v>0.35</v>
      </c>
      <c r="O2112" s="16"/>
      <c r="P2112" s="14"/>
      <c r="Q2112" s="12"/>
      <c r="R2112" s="13"/>
    </row>
    <row r="2113" spans="1:18" ht="15.75" customHeight="1">
      <c r="A2113" s="1"/>
      <c r="B2113" s="6" t="s">
        <v>27</v>
      </c>
      <c r="C2113" s="6">
        <v>1128299</v>
      </c>
      <c r="D2113" s="7">
        <v>44312</v>
      </c>
      <c r="E2113" s="6" t="s">
        <v>28</v>
      </c>
      <c r="F2113" s="6" t="s">
        <v>82</v>
      </c>
      <c r="G2113" s="6" t="s">
        <v>83</v>
      </c>
      <c r="H2113" s="6" t="s">
        <v>18</v>
      </c>
      <c r="I2113" s="8">
        <v>0.60000000000000009</v>
      </c>
      <c r="J2113" s="9">
        <v>3500</v>
      </c>
      <c r="K2113" s="10">
        <f t="shared" si="16"/>
        <v>2100.0000000000005</v>
      </c>
      <c r="L2113" s="10">
        <f t="shared" si="17"/>
        <v>840.00000000000023</v>
      </c>
      <c r="M2113" s="11">
        <v>0.4</v>
      </c>
      <c r="O2113" s="16"/>
      <c r="P2113" s="14"/>
      <c r="Q2113" s="12"/>
      <c r="R2113" s="13"/>
    </row>
    <row r="2114" spans="1:18" ht="15.75" customHeight="1">
      <c r="A2114" s="1"/>
      <c r="B2114" s="6" t="s">
        <v>27</v>
      </c>
      <c r="C2114" s="6">
        <v>1128299</v>
      </c>
      <c r="D2114" s="7">
        <v>44312</v>
      </c>
      <c r="E2114" s="6" t="s">
        <v>28</v>
      </c>
      <c r="F2114" s="6" t="s">
        <v>82</v>
      </c>
      <c r="G2114" s="6" t="s">
        <v>83</v>
      </c>
      <c r="H2114" s="6" t="s">
        <v>19</v>
      </c>
      <c r="I2114" s="8">
        <v>0.60000000000000009</v>
      </c>
      <c r="J2114" s="9">
        <v>4000</v>
      </c>
      <c r="K2114" s="10">
        <f t="shared" si="16"/>
        <v>2400.0000000000005</v>
      </c>
      <c r="L2114" s="10">
        <f t="shared" si="17"/>
        <v>840.00000000000011</v>
      </c>
      <c r="M2114" s="11">
        <v>0.35</v>
      </c>
      <c r="O2114" s="16"/>
      <c r="P2114" s="14"/>
      <c r="Q2114" s="12"/>
      <c r="R2114" s="13"/>
    </row>
    <row r="2115" spans="1:18" ht="15.75" customHeight="1">
      <c r="A2115" s="1"/>
      <c r="B2115" s="6" t="s">
        <v>27</v>
      </c>
      <c r="C2115" s="6">
        <v>1128299</v>
      </c>
      <c r="D2115" s="7">
        <v>44312</v>
      </c>
      <c r="E2115" s="6" t="s">
        <v>28</v>
      </c>
      <c r="F2115" s="6" t="s">
        <v>82</v>
      </c>
      <c r="G2115" s="6" t="s">
        <v>83</v>
      </c>
      <c r="H2115" s="6" t="s">
        <v>20</v>
      </c>
      <c r="I2115" s="8">
        <v>0.55000000000000004</v>
      </c>
      <c r="J2115" s="9">
        <v>3000</v>
      </c>
      <c r="K2115" s="10">
        <f t="shared" si="16"/>
        <v>1650.0000000000002</v>
      </c>
      <c r="L2115" s="10">
        <f t="shared" si="17"/>
        <v>577.5</v>
      </c>
      <c r="M2115" s="11">
        <v>0.35</v>
      </c>
      <c r="O2115" s="16"/>
      <c r="P2115" s="14"/>
      <c r="Q2115" s="12"/>
      <c r="R2115" s="13"/>
    </row>
    <row r="2116" spans="1:18" ht="15.75" customHeight="1">
      <c r="A2116" s="1"/>
      <c r="B2116" s="6" t="s">
        <v>27</v>
      </c>
      <c r="C2116" s="6">
        <v>1128299</v>
      </c>
      <c r="D2116" s="7">
        <v>44312</v>
      </c>
      <c r="E2116" s="6" t="s">
        <v>28</v>
      </c>
      <c r="F2116" s="6" t="s">
        <v>82</v>
      </c>
      <c r="G2116" s="6" t="s">
        <v>83</v>
      </c>
      <c r="H2116" s="6" t="s">
        <v>21</v>
      </c>
      <c r="I2116" s="8">
        <v>0.60000000000000009</v>
      </c>
      <c r="J2116" s="9">
        <v>2000</v>
      </c>
      <c r="K2116" s="10">
        <f t="shared" si="16"/>
        <v>1200.0000000000002</v>
      </c>
      <c r="L2116" s="10">
        <f t="shared" si="17"/>
        <v>360.00000000000006</v>
      </c>
      <c r="M2116" s="11">
        <v>0.3</v>
      </c>
      <c r="O2116" s="16"/>
      <c r="P2116" s="14"/>
      <c r="Q2116" s="12"/>
      <c r="R2116" s="13"/>
    </row>
    <row r="2117" spans="1:18" ht="15.75" customHeight="1">
      <c r="A2117" s="1"/>
      <c r="B2117" s="6" t="s">
        <v>27</v>
      </c>
      <c r="C2117" s="6">
        <v>1128299</v>
      </c>
      <c r="D2117" s="7">
        <v>44312</v>
      </c>
      <c r="E2117" s="6" t="s">
        <v>28</v>
      </c>
      <c r="F2117" s="6" t="s">
        <v>82</v>
      </c>
      <c r="G2117" s="6" t="s">
        <v>83</v>
      </c>
      <c r="H2117" s="6" t="s">
        <v>22</v>
      </c>
      <c r="I2117" s="8">
        <v>0.75000000000000011</v>
      </c>
      <c r="J2117" s="9">
        <v>3750</v>
      </c>
      <c r="K2117" s="10">
        <f t="shared" si="16"/>
        <v>2812.5000000000005</v>
      </c>
      <c r="L2117" s="10">
        <f t="shared" si="17"/>
        <v>703.12500000000011</v>
      </c>
      <c r="M2117" s="11">
        <v>0.25</v>
      </c>
      <c r="O2117" s="16"/>
      <c r="P2117" s="14"/>
      <c r="Q2117" s="12"/>
      <c r="R2117" s="13"/>
    </row>
    <row r="2118" spans="1:18" ht="15.75" customHeight="1">
      <c r="A2118" s="1"/>
      <c r="B2118" s="6" t="s">
        <v>27</v>
      </c>
      <c r="C2118" s="6">
        <v>1128299</v>
      </c>
      <c r="D2118" s="7">
        <v>44343</v>
      </c>
      <c r="E2118" s="6" t="s">
        <v>28</v>
      </c>
      <c r="F2118" s="6" t="s">
        <v>82</v>
      </c>
      <c r="G2118" s="6" t="s">
        <v>83</v>
      </c>
      <c r="H2118" s="6" t="s">
        <v>17</v>
      </c>
      <c r="I2118" s="8">
        <v>0.55000000000000004</v>
      </c>
      <c r="J2118" s="9">
        <v>5750</v>
      </c>
      <c r="K2118" s="10">
        <f t="shared" si="16"/>
        <v>3162.5000000000005</v>
      </c>
      <c r="L2118" s="10">
        <f t="shared" si="17"/>
        <v>1106.875</v>
      </c>
      <c r="M2118" s="11">
        <v>0.35</v>
      </c>
      <c r="O2118" s="16"/>
      <c r="P2118" s="14"/>
      <c r="Q2118" s="12"/>
      <c r="R2118" s="13"/>
    </row>
    <row r="2119" spans="1:18" ht="15.75" customHeight="1">
      <c r="A2119" s="1"/>
      <c r="B2119" s="6" t="s">
        <v>27</v>
      </c>
      <c r="C2119" s="6">
        <v>1128299</v>
      </c>
      <c r="D2119" s="7">
        <v>44343</v>
      </c>
      <c r="E2119" s="6" t="s">
        <v>28</v>
      </c>
      <c r="F2119" s="6" t="s">
        <v>82</v>
      </c>
      <c r="G2119" s="6" t="s">
        <v>83</v>
      </c>
      <c r="H2119" s="6" t="s">
        <v>18</v>
      </c>
      <c r="I2119" s="8">
        <v>0.60000000000000009</v>
      </c>
      <c r="J2119" s="9">
        <v>4250</v>
      </c>
      <c r="K2119" s="10">
        <f t="shared" si="16"/>
        <v>2550.0000000000005</v>
      </c>
      <c r="L2119" s="10">
        <f t="shared" si="17"/>
        <v>1020.0000000000002</v>
      </c>
      <c r="M2119" s="11">
        <v>0.4</v>
      </c>
      <c r="O2119" s="16"/>
      <c r="P2119" s="14"/>
      <c r="Q2119" s="12"/>
      <c r="R2119" s="13"/>
    </row>
    <row r="2120" spans="1:18" ht="15.75" customHeight="1">
      <c r="A2120" s="1"/>
      <c r="B2120" s="6" t="s">
        <v>27</v>
      </c>
      <c r="C2120" s="6">
        <v>1128299</v>
      </c>
      <c r="D2120" s="7">
        <v>44343</v>
      </c>
      <c r="E2120" s="6" t="s">
        <v>28</v>
      </c>
      <c r="F2120" s="6" t="s">
        <v>82</v>
      </c>
      <c r="G2120" s="6" t="s">
        <v>83</v>
      </c>
      <c r="H2120" s="6" t="s">
        <v>19</v>
      </c>
      <c r="I2120" s="8">
        <v>0.60000000000000009</v>
      </c>
      <c r="J2120" s="9">
        <v>4500</v>
      </c>
      <c r="K2120" s="10">
        <f t="shared" si="16"/>
        <v>2700.0000000000005</v>
      </c>
      <c r="L2120" s="10">
        <f t="shared" si="17"/>
        <v>945.00000000000011</v>
      </c>
      <c r="M2120" s="11">
        <v>0.35</v>
      </c>
      <c r="O2120" s="16"/>
      <c r="P2120" s="14"/>
      <c r="Q2120" s="12"/>
      <c r="R2120" s="13"/>
    </row>
    <row r="2121" spans="1:18" ht="15.75" customHeight="1">
      <c r="A2121" s="1"/>
      <c r="B2121" s="6" t="s">
        <v>27</v>
      </c>
      <c r="C2121" s="6">
        <v>1128299</v>
      </c>
      <c r="D2121" s="7">
        <v>44343</v>
      </c>
      <c r="E2121" s="6" t="s">
        <v>28</v>
      </c>
      <c r="F2121" s="6" t="s">
        <v>82</v>
      </c>
      <c r="G2121" s="6" t="s">
        <v>83</v>
      </c>
      <c r="H2121" s="6" t="s">
        <v>20</v>
      </c>
      <c r="I2121" s="8">
        <v>0.55000000000000004</v>
      </c>
      <c r="J2121" s="9">
        <v>3500</v>
      </c>
      <c r="K2121" s="10">
        <f t="shared" si="16"/>
        <v>1925.0000000000002</v>
      </c>
      <c r="L2121" s="10">
        <f t="shared" si="17"/>
        <v>673.75</v>
      </c>
      <c r="M2121" s="11">
        <v>0.35</v>
      </c>
      <c r="O2121" s="16"/>
      <c r="P2121" s="14"/>
      <c r="Q2121" s="12"/>
      <c r="R2121" s="13"/>
    </row>
    <row r="2122" spans="1:18" ht="15.75" customHeight="1">
      <c r="A2122" s="1"/>
      <c r="B2122" s="6" t="s">
        <v>27</v>
      </c>
      <c r="C2122" s="6">
        <v>1128299</v>
      </c>
      <c r="D2122" s="7">
        <v>44343</v>
      </c>
      <c r="E2122" s="6" t="s">
        <v>28</v>
      </c>
      <c r="F2122" s="6" t="s">
        <v>82</v>
      </c>
      <c r="G2122" s="6" t="s">
        <v>83</v>
      </c>
      <c r="H2122" s="6" t="s">
        <v>21</v>
      </c>
      <c r="I2122" s="8">
        <v>0.60000000000000009</v>
      </c>
      <c r="J2122" s="9">
        <v>2500</v>
      </c>
      <c r="K2122" s="10">
        <f t="shared" si="16"/>
        <v>1500.0000000000002</v>
      </c>
      <c r="L2122" s="10">
        <f t="shared" si="17"/>
        <v>450.00000000000006</v>
      </c>
      <c r="M2122" s="11">
        <v>0.3</v>
      </c>
      <c r="O2122" s="16"/>
      <c r="P2122" s="14"/>
      <c r="Q2122" s="12"/>
      <c r="R2122" s="13"/>
    </row>
    <row r="2123" spans="1:18" ht="15.75" customHeight="1">
      <c r="A2123" s="1"/>
      <c r="B2123" s="6" t="s">
        <v>27</v>
      </c>
      <c r="C2123" s="6">
        <v>1128299</v>
      </c>
      <c r="D2123" s="7">
        <v>44343</v>
      </c>
      <c r="E2123" s="6" t="s">
        <v>28</v>
      </c>
      <c r="F2123" s="6" t="s">
        <v>82</v>
      </c>
      <c r="G2123" s="6" t="s">
        <v>83</v>
      </c>
      <c r="H2123" s="6" t="s">
        <v>22</v>
      </c>
      <c r="I2123" s="8">
        <v>0.75000000000000011</v>
      </c>
      <c r="J2123" s="9">
        <v>4250</v>
      </c>
      <c r="K2123" s="10">
        <f t="shared" si="16"/>
        <v>3187.5000000000005</v>
      </c>
      <c r="L2123" s="10">
        <f t="shared" si="17"/>
        <v>796.87500000000011</v>
      </c>
      <c r="M2123" s="11">
        <v>0.25</v>
      </c>
      <c r="O2123" s="16"/>
      <c r="P2123" s="14"/>
      <c r="Q2123" s="12"/>
      <c r="R2123" s="13"/>
    </row>
    <row r="2124" spans="1:18" ht="15.75" customHeight="1">
      <c r="A2124" s="1"/>
      <c r="B2124" s="6" t="s">
        <v>27</v>
      </c>
      <c r="C2124" s="6">
        <v>1128299</v>
      </c>
      <c r="D2124" s="7">
        <v>44373</v>
      </c>
      <c r="E2124" s="6" t="s">
        <v>28</v>
      </c>
      <c r="F2124" s="6" t="s">
        <v>82</v>
      </c>
      <c r="G2124" s="6" t="s">
        <v>83</v>
      </c>
      <c r="H2124" s="6" t="s">
        <v>17</v>
      </c>
      <c r="I2124" s="8">
        <v>0.55000000000000004</v>
      </c>
      <c r="J2124" s="9">
        <v>7000</v>
      </c>
      <c r="K2124" s="10">
        <f t="shared" si="16"/>
        <v>3850.0000000000005</v>
      </c>
      <c r="L2124" s="10">
        <f t="shared" si="17"/>
        <v>1347.5</v>
      </c>
      <c r="M2124" s="11">
        <v>0.35</v>
      </c>
      <c r="O2124" s="16"/>
      <c r="P2124" s="14"/>
      <c r="Q2124" s="12"/>
      <c r="R2124" s="13"/>
    </row>
    <row r="2125" spans="1:18" ht="15.75" customHeight="1">
      <c r="A2125" s="1"/>
      <c r="B2125" s="6" t="s">
        <v>27</v>
      </c>
      <c r="C2125" s="6">
        <v>1128299</v>
      </c>
      <c r="D2125" s="7">
        <v>44373</v>
      </c>
      <c r="E2125" s="6" t="s">
        <v>28</v>
      </c>
      <c r="F2125" s="6" t="s">
        <v>82</v>
      </c>
      <c r="G2125" s="6" t="s">
        <v>83</v>
      </c>
      <c r="H2125" s="6" t="s">
        <v>18</v>
      </c>
      <c r="I2125" s="8">
        <v>0.60000000000000009</v>
      </c>
      <c r="J2125" s="9">
        <v>5500</v>
      </c>
      <c r="K2125" s="10">
        <f t="shared" si="16"/>
        <v>3300.0000000000005</v>
      </c>
      <c r="L2125" s="10">
        <f t="shared" si="17"/>
        <v>1320.0000000000002</v>
      </c>
      <c r="M2125" s="11">
        <v>0.4</v>
      </c>
      <c r="O2125" s="16"/>
      <c r="P2125" s="14"/>
      <c r="Q2125" s="12"/>
      <c r="R2125" s="13"/>
    </row>
    <row r="2126" spans="1:18" ht="15.75" customHeight="1">
      <c r="A2126" s="1"/>
      <c r="B2126" s="6" t="s">
        <v>27</v>
      </c>
      <c r="C2126" s="6">
        <v>1128299</v>
      </c>
      <c r="D2126" s="7">
        <v>44373</v>
      </c>
      <c r="E2126" s="6" t="s">
        <v>28</v>
      </c>
      <c r="F2126" s="6" t="s">
        <v>82</v>
      </c>
      <c r="G2126" s="6" t="s">
        <v>83</v>
      </c>
      <c r="H2126" s="6" t="s">
        <v>19</v>
      </c>
      <c r="I2126" s="8">
        <v>0.60000000000000009</v>
      </c>
      <c r="J2126" s="9">
        <v>5500</v>
      </c>
      <c r="K2126" s="10">
        <f t="shared" si="16"/>
        <v>3300.0000000000005</v>
      </c>
      <c r="L2126" s="10">
        <f t="shared" si="17"/>
        <v>1155</v>
      </c>
      <c r="M2126" s="11">
        <v>0.35</v>
      </c>
      <c r="O2126" s="16"/>
      <c r="P2126" s="14"/>
      <c r="Q2126" s="12"/>
      <c r="R2126" s="13"/>
    </row>
    <row r="2127" spans="1:18" ht="15.75" customHeight="1">
      <c r="A2127" s="1"/>
      <c r="B2127" s="6" t="s">
        <v>27</v>
      </c>
      <c r="C2127" s="6">
        <v>1128299</v>
      </c>
      <c r="D2127" s="7">
        <v>44373</v>
      </c>
      <c r="E2127" s="6" t="s">
        <v>28</v>
      </c>
      <c r="F2127" s="6" t="s">
        <v>82</v>
      </c>
      <c r="G2127" s="6" t="s">
        <v>83</v>
      </c>
      <c r="H2127" s="6" t="s">
        <v>20</v>
      </c>
      <c r="I2127" s="8">
        <v>0.55000000000000004</v>
      </c>
      <c r="J2127" s="9">
        <v>4250</v>
      </c>
      <c r="K2127" s="10">
        <f t="shared" si="16"/>
        <v>2337.5</v>
      </c>
      <c r="L2127" s="10">
        <f t="shared" si="17"/>
        <v>818.125</v>
      </c>
      <c r="M2127" s="11">
        <v>0.35</v>
      </c>
      <c r="O2127" s="16"/>
      <c r="P2127" s="14"/>
      <c r="Q2127" s="12"/>
      <c r="R2127" s="13"/>
    </row>
    <row r="2128" spans="1:18" ht="15.75" customHeight="1">
      <c r="A2128" s="1"/>
      <c r="B2128" s="6" t="s">
        <v>27</v>
      </c>
      <c r="C2128" s="6">
        <v>1128299</v>
      </c>
      <c r="D2128" s="7">
        <v>44373</v>
      </c>
      <c r="E2128" s="6" t="s">
        <v>28</v>
      </c>
      <c r="F2128" s="6" t="s">
        <v>82</v>
      </c>
      <c r="G2128" s="6" t="s">
        <v>83</v>
      </c>
      <c r="H2128" s="6" t="s">
        <v>21</v>
      </c>
      <c r="I2128" s="8">
        <v>0.60000000000000009</v>
      </c>
      <c r="J2128" s="9">
        <v>3000</v>
      </c>
      <c r="K2128" s="10">
        <f t="shared" si="16"/>
        <v>1800.0000000000002</v>
      </c>
      <c r="L2128" s="10">
        <f t="shared" si="17"/>
        <v>540</v>
      </c>
      <c r="M2128" s="11">
        <v>0.3</v>
      </c>
      <c r="O2128" s="16"/>
      <c r="P2128" s="14"/>
      <c r="Q2128" s="12"/>
      <c r="R2128" s="13"/>
    </row>
    <row r="2129" spans="1:18" ht="15.75" customHeight="1">
      <c r="A2129" s="1"/>
      <c r="B2129" s="6" t="s">
        <v>27</v>
      </c>
      <c r="C2129" s="6">
        <v>1128299</v>
      </c>
      <c r="D2129" s="7">
        <v>44373</v>
      </c>
      <c r="E2129" s="6" t="s">
        <v>28</v>
      </c>
      <c r="F2129" s="6" t="s">
        <v>82</v>
      </c>
      <c r="G2129" s="6" t="s">
        <v>83</v>
      </c>
      <c r="H2129" s="6" t="s">
        <v>22</v>
      </c>
      <c r="I2129" s="8">
        <v>0.75000000000000011</v>
      </c>
      <c r="J2129" s="9">
        <v>6000</v>
      </c>
      <c r="K2129" s="10">
        <f t="shared" si="16"/>
        <v>4500.0000000000009</v>
      </c>
      <c r="L2129" s="10">
        <f t="shared" si="17"/>
        <v>1125.0000000000002</v>
      </c>
      <c r="M2129" s="11">
        <v>0.25</v>
      </c>
      <c r="O2129" s="16"/>
      <c r="P2129" s="14"/>
      <c r="Q2129" s="12"/>
      <c r="R2129" s="13"/>
    </row>
    <row r="2130" spans="1:18" ht="15.75" customHeight="1">
      <c r="A2130" s="1"/>
      <c r="B2130" s="6" t="s">
        <v>27</v>
      </c>
      <c r="C2130" s="6">
        <v>1128299</v>
      </c>
      <c r="D2130" s="7">
        <v>44402</v>
      </c>
      <c r="E2130" s="6" t="s">
        <v>28</v>
      </c>
      <c r="F2130" s="6" t="s">
        <v>82</v>
      </c>
      <c r="G2130" s="6" t="s">
        <v>83</v>
      </c>
      <c r="H2130" s="6" t="s">
        <v>17</v>
      </c>
      <c r="I2130" s="8">
        <v>0.55000000000000004</v>
      </c>
      <c r="J2130" s="9">
        <v>7500</v>
      </c>
      <c r="K2130" s="10">
        <f t="shared" si="16"/>
        <v>4125</v>
      </c>
      <c r="L2130" s="10">
        <f t="shared" si="17"/>
        <v>1443.75</v>
      </c>
      <c r="M2130" s="11">
        <v>0.35</v>
      </c>
      <c r="O2130" s="16"/>
      <c r="P2130" s="14"/>
      <c r="Q2130" s="12"/>
      <c r="R2130" s="13"/>
    </row>
    <row r="2131" spans="1:18" ht="15.75" customHeight="1">
      <c r="A2131" s="1"/>
      <c r="B2131" s="6" t="s">
        <v>27</v>
      </c>
      <c r="C2131" s="6">
        <v>1128299</v>
      </c>
      <c r="D2131" s="7">
        <v>44402</v>
      </c>
      <c r="E2131" s="6" t="s">
        <v>28</v>
      </c>
      <c r="F2131" s="6" t="s">
        <v>82</v>
      </c>
      <c r="G2131" s="6" t="s">
        <v>83</v>
      </c>
      <c r="H2131" s="6" t="s">
        <v>18</v>
      </c>
      <c r="I2131" s="8">
        <v>0.60000000000000009</v>
      </c>
      <c r="J2131" s="9">
        <v>6000</v>
      </c>
      <c r="K2131" s="10">
        <f t="shared" si="16"/>
        <v>3600.0000000000005</v>
      </c>
      <c r="L2131" s="10">
        <f t="shared" si="17"/>
        <v>1440.0000000000002</v>
      </c>
      <c r="M2131" s="11">
        <v>0.4</v>
      </c>
      <c r="O2131" s="16"/>
      <c r="P2131" s="14"/>
      <c r="Q2131" s="12"/>
      <c r="R2131" s="13"/>
    </row>
    <row r="2132" spans="1:18" ht="15.75" customHeight="1">
      <c r="A2132" s="1"/>
      <c r="B2132" s="6" t="s">
        <v>27</v>
      </c>
      <c r="C2132" s="6">
        <v>1128299</v>
      </c>
      <c r="D2132" s="7">
        <v>44402</v>
      </c>
      <c r="E2132" s="6" t="s">
        <v>28</v>
      </c>
      <c r="F2132" s="6" t="s">
        <v>82</v>
      </c>
      <c r="G2132" s="6" t="s">
        <v>83</v>
      </c>
      <c r="H2132" s="6" t="s">
        <v>19</v>
      </c>
      <c r="I2132" s="8">
        <v>0.60000000000000009</v>
      </c>
      <c r="J2132" s="9">
        <v>5500</v>
      </c>
      <c r="K2132" s="10">
        <f t="shared" si="16"/>
        <v>3300.0000000000005</v>
      </c>
      <c r="L2132" s="10">
        <f t="shared" si="17"/>
        <v>1155</v>
      </c>
      <c r="M2132" s="11">
        <v>0.35</v>
      </c>
      <c r="O2132" s="16"/>
      <c r="P2132" s="14"/>
      <c r="Q2132" s="12"/>
      <c r="R2132" s="13"/>
    </row>
    <row r="2133" spans="1:18" ht="15.75" customHeight="1">
      <c r="A2133" s="1"/>
      <c r="B2133" s="6" t="s">
        <v>27</v>
      </c>
      <c r="C2133" s="6">
        <v>1128299</v>
      </c>
      <c r="D2133" s="7">
        <v>44402</v>
      </c>
      <c r="E2133" s="6" t="s">
        <v>28</v>
      </c>
      <c r="F2133" s="6" t="s">
        <v>82</v>
      </c>
      <c r="G2133" s="6" t="s">
        <v>83</v>
      </c>
      <c r="H2133" s="6" t="s">
        <v>20</v>
      </c>
      <c r="I2133" s="8">
        <v>0.55000000000000004</v>
      </c>
      <c r="J2133" s="9">
        <v>4500</v>
      </c>
      <c r="K2133" s="10">
        <f t="shared" si="16"/>
        <v>2475</v>
      </c>
      <c r="L2133" s="10">
        <f t="shared" si="17"/>
        <v>866.25</v>
      </c>
      <c r="M2133" s="11">
        <v>0.35</v>
      </c>
      <c r="O2133" s="16"/>
      <c r="P2133" s="14"/>
      <c r="Q2133" s="12"/>
      <c r="R2133" s="13"/>
    </row>
    <row r="2134" spans="1:18" ht="15.75" customHeight="1">
      <c r="A2134" s="1"/>
      <c r="B2134" s="6" t="s">
        <v>27</v>
      </c>
      <c r="C2134" s="6">
        <v>1128299</v>
      </c>
      <c r="D2134" s="7">
        <v>44402</v>
      </c>
      <c r="E2134" s="6" t="s">
        <v>28</v>
      </c>
      <c r="F2134" s="6" t="s">
        <v>82</v>
      </c>
      <c r="G2134" s="6" t="s">
        <v>83</v>
      </c>
      <c r="H2134" s="6" t="s">
        <v>21</v>
      </c>
      <c r="I2134" s="8">
        <v>0.60000000000000009</v>
      </c>
      <c r="J2134" s="9">
        <v>5000</v>
      </c>
      <c r="K2134" s="10">
        <f t="shared" si="16"/>
        <v>3000.0000000000005</v>
      </c>
      <c r="L2134" s="10">
        <f t="shared" si="17"/>
        <v>900.00000000000011</v>
      </c>
      <c r="M2134" s="11">
        <v>0.3</v>
      </c>
      <c r="O2134" s="16"/>
      <c r="P2134" s="14"/>
      <c r="Q2134" s="12"/>
      <c r="R2134" s="13"/>
    </row>
    <row r="2135" spans="1:18" ht="15.75" customHeight="1">
      <c r="A2135" s="1"/>
      <c r="B2135" s="6" t="s">
        <v>27</v>
      </c>
      <c r="C2135" s="6">
        <v>1128299</v>
      </c>
      <c r="D2135" s="7">
        <v>44402</v>
      </c>
      <c r="E2135" s="6" t="s">
        <v>28</v>
      </c>
      <c r="F2135" s="6" t="s">
        <v>82</v>
      </c>
      <c r="G2135" s="6" t="s">
        <v>83</v>
      </c>
      <c r="H2135" s="6" t="s">
        <v>22</v>
      </c>
      <c r="I2135" s="8">
        <v>0.75000000000000011</v>
      </c>
      <c r="J2135" s="9">
        <v>5000</v>
      </c>
      <c r="K2135" s="10">
        <f t="shared" si="16"/>
        <v>3750.0000000000005</v>
      </c>
      <c r="L2135" s="10">
        <f t="shared" si="17"/>
        <v>937.50000000000011</v>
      </c>
      <c r="M2135" s="11">
        <v>0.25</v>
      </c>
      <c r="O2135" s="16"/>
      <c r="P2135" s="14"/>
      <c r="Q2135" s="12"/>
      <c r="R2135" s="13"/>
    </row>
    <row r="2136" spans="1:18" ht="15.75" customHeight="1">
      <c r="A2136" s="1"/>
      <c r="B2136" s="6" t="s">
        <v>27</v>
      </c>
      <c r="C2136" s="6">
        <v>1128299</v>
      </c>
      <c r="D2136" s="7">
        <v>44434</v>
      </c>
      <c r="E2136" s="6" t="s">
        <v>28</v>
      </c>
      <c r="F2136" s="6" t="s">
        <v>82</v>
      </c>
      <c r="G2136" s="6" t="s">
        <v>83</v>
      </c>
      <c r="H2136" s="6" t="s">
        <v>17</v>
      </c>
      <c r="I2136" s="8">
        <v>0.60000000000000009</v>
      </c>
      <c r="J2136" s="9">
        <v>7000</v>
      </c>
      <c r="K2136" s="10">
        <f t="shared" si="16"/>
        <v>4200.0000000000009</v>
      </c>
      <c r="L2136" s="10">
        <f t="shared" si="17"/>
        <v>1470.0000000000002</v>
      </c>
      <c r="M2136" s="11">
        <v>0.35</v>
      </c>
      <c r="O2136" s="16"/>
      <c r="P2136" s="14"/>
      <c r="Q2136" s="12"/>
      <c r="R2136" s="13"/>
    </row>
    <row r="2137" spans="1:18" ht="15.75" customHeight="1">
      <c r="A2137" s="1"/>
      <c r="B2137" s="6" t="s">
        <v>27</v>
      </c>
      <c r="C2137" s="6">
        <v>1128299</v>
      </c>
      <c r="D2137" s="7">
        <v>44434</v>
      </c>
      <c r="E2137" s="6" t="s">
        <v>28</v>
      </c>
      <c r="F2137" s="6" t="s">
        <v>82</v>
      </c>
      <c r="G2137" s="6" t="s">
        <v>83</v>
      </c>
      <c r="H2137" s="6" t="s">
        <v>18</v>
      </c>
      <c r="I2137" s="8">
        <v>0.65000000000000013</v>
      </c>
      <c r="J2137" s="9">
        <v>6500</v>
      </c>
      <c r="K2137" s="10">
        <f t="shared" si="16"/>
        <v>4225.0000000000009</v>
      </c>
      <c r="L2137" s="10">
        <f t="shared" si="17"/>
        <v>1690.0000000000005</v>
      </c>
      <c r="M2137" s="11">
        <v>0.4</v>
      </c>
      <c r="O2137" s="16"/>
      <c r="P2137" s="14"/>
      <c r="Q2137" s="12"/>
      <c r="R2137" s="13"/>
    </row>
    <row r="2138" spans="1:18" ht="15.75" customHeight="1">
      <c r="A2138" s="1"/>
      <c r="B2138" s="6" t="s">
        <v>27</v>
      </c>
      <c r="C2138" s="6">
        <v>1128299</v>
      </c>
      <c r="D2138" s="7">
        <v>44434</v>
      </c>
      <c r="E2138" s="6" t="s">
        <v>28</v>
      </c>
      <c r="F2138" s="6" t="s">
        <v>82</v>
      </c>
      <c r="G2138" s="6" t="s">
        <v>83</v>
      </c>
      <c r="H2138" s="6" t="s">
        <v>19</v>
      </c>
      <c r="I2138" s="8">
        <v>0.60000000000000009</v>
      </c>
      <c r="J2138" s="9">
        <v>5250</v>
      </c>
      <c r="K2138" s="10">
        <f t="shared" si="16"/>
        <v>3150.0000000000005</v>
      </c>
      <c r="L2138" s="10">
        <f t="shared" si="17"/>
        <v>1102.5</v>
      </c>
      <c r="M2138" s="11">
        <v>0.35</v>
      </c>
      <c r="O2138" s="16"/>
      <c r="P2138" s="14"/>
      <c r="Q2138" s="12"/>
      <c r="R2138" s="13"/>
    </row>
    <row r="2139" spans="1:18" ht="15.75" customHeight="1">
      <c r="A2139" s="1"/>
      <c r="B2139" s="6" t="s">
        <v>27</v>
      </c>
      <c r="C2139" s="6">
        <v>1128299</v>
      </c>
      <c r="D2139" s="7">
        <v>44434</v>
      </c>
      <c r="E2139" s="6" t="s">
        <v>28</v>
      </c>
      <c r="F2139" s="6" t="s">
        <v>82</v>
      </c>
      <c r="G2139" s="6" t="s">
        <v>83</v>
      </c>
      <c r="H2139" s="6" t="s">
        <v>20</v>
      </c>
      <c r="I2139" s="8">
        <v>0.60000000000000009</v>
      </c>
      <c r="J2139" s="9">
        <v>4750</v>
      </c>
      <c r="K2139" s="10">
        <f t="shared" si="16"/>
        <v>2850.0000000000005</v>
      </c>
      <c r="L2139" s="10">
        <f t="shared" si="17"/>
        <v>997.50000000000011</v>
      </c>
      <c r="M2139" s="11">
        <v>0.35</v>
      </c>
      <c r="O2139" s="16"/>
      <c r="P2139" s="14"/>
      <c r="Q2139" s="12"/>
      <c r="R2139" s="13"/>
    </row>
    <row r="2140" spans="1:18" ht="15.75" customHeight="1">
      <c r="A2140" s="1"/>
      <c r="B2140" s="6" t="s">
        <v>27</v>
      </c>
      <c r="C2140" s="6">
        <v>1128299</v>
      </c>
      <c r="D2140" s="7">
        <v>44434</v>
      </c>
      <c r="E2140" s="6" t="s">
        <v>28</v>
      </c>
      <c r="F2140" s="6" t="s">
        <v>82</v>
      </c>
      <c r="G2140" s="6" t="s">
        <v>83</v>
      </c>
      <c r="H2140" s="6" t="s">
        <v>21</v>
      </c>
      <c r="I2140" s="8">
        <v>0.70000000000000007</v>
      </c>
      <c r="J2140" s="9">
        <v>4750</v>
      </c>
      <c r="K2140" s="10">
        <f t="shared" si="16"/>
        <v>3325.0000000000005</v>
      </c>
      <c r="L2140" s="10">
        <f t="shared" si="17"/>
        <v>997.50000000000011</v>
      </c>
      <c r="M2140" s="11">
        <v>0.3</v>
      </c>
      <c r="O2140" s="16"/>
      <c r="P2140" s="14"/>
      <c r="Q2140" s="12"/>
      <c r="R2140" s="13"/>
    </row>
    <row r="2141" spans="1:18" ht="15.75" customHeight="1">
      <c r="A2141" s="1"/>
      <c r="B2141" s="6" t="s">
        <v>27</v>
      </c>
      <c r="C2141" s="6">
        <v>1128299</v>
      </c>
      <c r="D2141" s="7">
        <v>44434</v>
      </c>
      <c r="E2141" s="6" t="s">
        <v>28</v>
      </c>
      <c r="F2141" s="6" t="s">
        <v>82</v>
      </c>
      <c r="G2141" s="6" t="s">
        <v>83</v>
      </c>
      <c r="H2141" s="6" t="s">
        <v>22</v>
      </c>
      <c r="I2141" s="8">
        <v>0.75000000000000011</v>
      </c>
      <c r="J2141" s="9">
        <v>4500</v>
      </c>
      <c r="K2141" s="10">
        <f t="shared" si="16"/>
        <v>3375.0000000000005</v>
      </c>
      <c r="L2141" s="10">
        <f t="shared" si="17"/>
        <v>843.75000000000011</v>
      </c>
      <c r="M2141" s="11">
        <v>0.25</v>
      </c>
      <c r="O2141" s="16"/>
      <c r="P2141" s="14"/>
      <c r="Q2141" s="12"/>
      <c r="R2141" s="13"/>
    </row>
    <row r="2142" spans="1:18" ht="15.75" customHeight="1">
      <c r="A2142" s="1"/>
      <c r="B2142" s="6" t="s">
        <v>27</v>
      </c>
      <c r="C2142" s="6">
        <v>1128299</v>
      </c>
      <c r="D2142" s="7">
        <v>44466</v>
      </c>
      <c r="E2142" s="6" t="s">
        <v>28</v>
      </c>
      <c r="F2142" s="6" t="s">
        <v>82</v>
      </c>
      <c r="G2142" s="6" t="s">
        <v>83</v>
      </c>
      <c r="H2142" s="6" t="s">
        <v>17</v>
      </c>
      <c r="I2142" s="8">
        <v>0.50000000000000011</v>
      </c>
      <c r="J2142" s="9">
        <v>6250</v>
      </c>
      <c r="K2142" s="10">
        <f t="shared" si="16"/>
        <v>3125.0000000000009</v>
      </c>
      <c r="L2142" s="10">
        <f t="shared" si="17"/>
        <v>1093.7500000000002</v>
      </c>
      <c r="M2142" s="11">
        <v>0.35</v>
      </c>
      <c r="O2142" s="16"/>
      <c r="P2142" s="14"/>
      <c r="Q2142" s="12"/>
      <c r="R2142" s="13"/>
    </row>
    <row r="2143" spans="1:18" ht="15.75" customHeight="1">
      <c r="A2143" s="1"/>
      <c r="B2143" s="6" t="s">
        <v>27</v>
      </c>
      <c r="C2143" s="6">
        <v>1128299</v>
      </c>
      <c r="D2143" s="7">
        <v>44466</v>
      </c>
      <c r="E2143" s="6" t="s">
        <v>28</v>
      </c>
      <c r="F2143" s="6" t="s">
        <v>82</v>
      </c>
      <c r="G2143" s="6" t="s">
        <v>83</v>
      </c>
      <c r="H2143" s="6" t="s">
        <v>18</v>
      </c>
      <c r="I2143" s="8">
        <v>0.55000000000000016</v>
      </c>
      <c r="J2143" s="9">
        <v>6250</v>
      </c>
      <c r="K2143" s="10">
        <f t="shared" si="16"/>
        <v>3437.5000000000009</v>
      </c>
      <c r="L2143" s="10">
        <f t="shared" si="17"/>
        <v>1375.0000000000005</v>
      </c>
      <c r="M2143" s="11">
        <v>0.4</v>
      </c>
      <c r="O2143" s="16"/>
      <c r="P2143" s="14"/>
      <c r="Q2143" s="12"/>
      <c r="R2143" s="13"/>
    </row>
    <row r="2144" spans="1:18" ht="15.75" customHeight="1">
      <c r="A2144" s="1"/>
      <c r="B2144" s="6" t="s">
        <v>27</v>
      </c>
      <c r="C2144" s="6">
        <v>1128299</v>
      </c>
      <c r="D2144" s="7">
        <v>44466</v>
      </c>
      <c r="E2144" s="6" t="s">
        <v>28</v>
      </c>
      <c r="F2144" s="6" t="s">
        <v>82</v>
      </c>
      <c r="G2144" s="6" t="s">
        <v>83</v>
      </c>
      <c r="H2144" s="6" t="s">
        <v>19</v>
      </c>
      <c r="I2144" s="8">
        <v>0.50000000000000011</v>
      </c>
      <c r="J2144" s="9">
        <v>4750</v>
      </c>
      <c r="K2144" s="10">
        <f t="shared" si="16"/>
        <v>2375.0000000000005</v>
      </c>
      <c r="L2144" s="10">
        <f t="shared" si="17"/>
        <v>831.25000000000011</v>
      </c>
      <c r="M2144" s="11">
        <v>0.35</v>
      </c>
      <c r="O2144" s="16"/>
      <c r="P2144" s="14"/>
      <c r="Q2144" s="12"/>
      <c r="R2144" s="13"/>
    </row>
    <row r="2145" spans="1:18" ht="15.75" customHeight="1">
      <c r="A2145" s="1"/>
      <c r="B2145" s="6" t="s">
        <v>27</v>
      </c>
      <c r="C2145" s="6">
        <v>1128299</v>
      </c>
      <c r="D2145" s="7">
        <v>44466</v>
      </c>
      <c r="E2145" s="6" t="s">
        <v>28</v>
      </c>
      <c r="F2145" s="6" t="s">
        <v>82</v>
      </c>
      <c r="G2145" s="6" t="s">
        <v>83</v>
      </c>
      <c r="H2145" s="6" t="s">
        <v>20</v>
      </c>
      <c r="I2145" s="8">
        <v>0.50000000000000011</v>
      </c>
      <c r="J2145" s="9">
        <v>4250</v>
      </c>
      <c r="K2145" s="10">
        <f t="shared" si="16"/>
        <v>2125.0000000000005</v>
      </c>
      <c r="L2145" s="10">
        <f t="shared" si="17"/>
        <v>743.75000000000011</v>
      </c>
      <c r="M2145" s="11">
        <v>0.35</v>
      </c>
      <c r="O2145" s="16"/>
      <c r="P2145" s="14"/>
      <c r="Q2145" s="12"/>
      <c r="R2145" s="13"/>
    </row>
    <row r="2146" spans="1:18" ht="15.75" customHeight="1">
      <c r="A2146" s="1"/>
      <c r="B2146" s="6" t="s">
        <v>27</v>
      </c>
      <c r="C2146" s="6">
        <v>1128299</v>
      </c>
      <c r="D2146" s="7">
        <v>44466</v>
      </c>
      <c r="E2146" s="6" t="s">
        <v>28</v>
      </c>
      <c r="F2146" s="6" t="s">
        <v>82</v>
      </c>
      <c r="G2146" s="6" t="s">
        <v>83</v>
      </c>
      <c r="H2146" s="6" t="s">
        <v>21</v>
      </c>
      <c r="I2146" s="8">
        <v>0.60000000000000009</v>
      </c>
      <c r="J2146" s="9">
        <v>4250</v>
      </c>
      <c r="K2146" s="10">
        <f t="shared" si="16"/>
        <v>2550.0000000000005</v>
      </c>
      <c r="L2146" s="10">
        <f t="shared" si="17"/>
        <v>765.00000000000011</v>
      </c>
      <c r="M2146" s="11">
        <v>0.3</v>
      </c>
      <c r="O2146" s="16"/>
      <c r="P2146" s="14"/>
      <c r="Q2146" s="12"/>
      <c r="R2146" s="13"/>
    </row>
    <row r="2147" spans="1:18" ht="15.75" customHeight="1">
      <c r="A2147" s="1"/>
      <c r="B2147" s="6" t="s">
        <v>27</v>
      </c>
      <c r="C2147" s="6">
        <v>1128299</v>
      </c>
      <c r="D2147" s="7">
        <v>44466</v>
      </c>
      <c r="E2147" s="6" t="s">
        <v>28</v>
      </c>
      <c r="F2147" s="6" t="s">
        <v>82</v>
      </c>
      <c r="G2147" s="6" t="s">
        <v>83</v>
      </c>
      <c r="H2147" s="6" t="s">
        <v>22</v>
      </c>
      <c r="I2147" s="8">
        <v>0.65000000000000013</v>
      </c>
      <c r="J2147" s="9">
        <v>4750</v>
      </c>
      <c r="K2147" s="10">
        <f t="shared" si="16"/>
        <v>3087.5000000000005</v>
      </c>
      <c r="L2147" s="10">
        <f t="shared" si="17"/>
        <v>771.87500000000011</v>
      </c>
      <c r="M2147" s="11">
        <v>0.25</v>
      </c>
      <c r="O2147" s="16"/>
      <c r="P2147" s="14"/>
      <c r="Q2147" s="12"/>
      <c r="R2147" s="13"/>
    </row>
    <row r="2148" spans="1:18" ht="15.75" customHeight="1">
      <c r="A2148" s="1"/>
      <c r="B2148" s="6" t="s">
        <v>27</v>
      </c>
      <c r="C2148" s="6">
        <v>1128299</v>
      </c>
      <c r="D2148" s="7">
        <v>44495</v>
      </c>
      <c r="E2148" s="6" t="s">
        <v>28</v>
      </c>
      <c r="F2148" s="6" t="s">
        <v>82</v>
      </c>
      <c r="G2148" s="6" t="s">
        <v>83</v>
      </c>
      <c r="H2148" s="6" t="s">
        <v>17</v>
      </c>
      <c r="I2148" s="8">
        <v>0.50000000000000011</v>
      </c>
      <c r="J2148" s="9">
        <v>5500</v>
      </c>
      <c r="K2148" s="10">
        <f t="shared" si="16"/>
        <v>2750.0000000000005</v>
      </c>
      <c r="L2148" s="10">
        <f t="shared" si="17"/>
        <v>962.50000000000011</v>
      </c>
      <c r="M2148" s="11">
        <v>0.35</v>
      </c>
      <c r="O2148" s="16"/>
      <c r="P2148" s="14"/>
      <c r="Q2148" s="12"/>
      <c r="R2148" s="13"/>
    </row>
    <row r="2149" spans="1:18" ht="15.75" customHeight="1">
      <c r="A2149" s="1"/>
      <c r="B2149" s="6" t="s">
        <v>27</v>
      </c>
      <c r="C2149" s="6">
        <v>1128299</v>
      </c>
      <c r="D2149" s="7">
        <v>44495</v>
      </c>
      <c r="E2149" s="6" t="s">
        <v>28</v>
      </c>
      <c r="F2149" s="6" t="s">
        <v>82</v>
      </c>
      <c r="G2149" s="6" t="s">
        <v>83</v>
      </c>
      <c r="H2149" s="6" t="s">
        <v>18</v>
      </c>
      <c r="I2149" s="8">
        <v>0.55000000000000016</v>
      </c>
      <c r="J2149" s="9">
        <v>5500</v>
      </c>
      <c r="K2149" s="10">
        <f t="shared" si="16"/>
        <v>3025.0000000000009</v>
      </c>
      <c r="L2149" s="10">
        <f t="shared" si="17"/>
        <v>1210.0000000000005</v>
      </c>
      <c r="M2149" s="11">
        <v>0.4</v>
      </c>
      <c r="O2149" s="16"/>
      <c r="P2149" s="14"/>
      <c r="Q2149" s="12"/>
      <c r="R2149" s="13"/>
    </row>
    <row r="2150" spans="1:18" ht="15.75" customHeight="1">
      <c r="A2150" s="1"/>
      <c r="B2150" s="6" t="s">
        <v>27</v>
      </c>
      <c r="C2150" s="6">
        <v>1128299</v>
      </c>
      <c r="D2150" s="7">
        <v>44495</v>
      </c>
      <c r="E2150" s="6" t="s">
        <v>28</v>
      </c>
      <c r="F2150" s="6" t="s">
        <v>82</v>
      </c>
      <c r="G2150" s="6" t="s">
        <v>83</v>
      </c>
      <c r="H2150" s="6" t="s">
        <v>19</v>
      </c>
      <c r="I2150" s="8">
        <v>0.50000000000000011</v>
      </c>
      <c r="J2150" s="9">
        <v>3750</v>
      </c>
      <c r="K2150" s="10">
        <f t="shared" si="16"/>
        <v>1875.0000000000005</v>
      </c>
      <c r="L2150" s="10">
        <f t="shared" si="17"/>
        <v>656.25000000000011</v>
      </c>
      <c r="M2150" s="11">
        <v>0.35</v>
      </c>
      <c r="O2150" s="16"/>
      <c r="P2150" s="14"/>
      <c r="Q2150" s="12"/>
      <c r="R2150" s="13"/>
    </row>
    <row r="2151" spans="1:18" ht="15.75" customHeight="1">
      <c r="A2151" s="1"/>
      <c r="B2151" s="6" t="s">
        <v>27</v>
      </c>
      <c r="C2151" s="6">
        <v>1128299</v>
      </c>
      <c r="D2151" s="7">
        <v>44495</v>
      </c>
      <c r="E2151" s="6" t="s">
        <v>28</v>
      </c>
      <c r="F2151" s="6" t="s">
        <v>82</v>
      </c>
      <c r="G2151" s="6" t="s">
        <v>83</v>
      </c>
      <c r="H2151" s="6" t="s">
        <v>20</v>
      </c>
      <c r="I2151" s="8">
        <v>0.50000000000000011</v>
      </c>
      <c r="J2151" s="9">
        <v>3500</v>
      </c>
      <c r="K2151" s="10">
        <f t="shared" si="16"/>
        <v>1750.0000000000005</v>
      </c>
      <c r="L2151" s="10">
        <f t="shared" si="17"/>
        <v>612.50000000000011</v>
      </c>
      <c r="M2151" s="11">
        <v>0.35</v>
      </c>
      <c r="O2151" s="16"/>
      <c r="P2151" s="14"/>
      <c r="Q2151" s="12"/>
      <c r="R2151" s="13"/>
    </row>
    <row r="2152" spans="1:18" ht="15.75" customHeight="1">
      <c r="A2152" s="1"/>
      <c r="B2152" s="6" t="s">
        <v>27</v>
      </c>
      <c r="C2152" s="6">
        <v>1128299</v>
      </c>
      <c r="D2152" s="7">
        <v>44495</v>
      </c>
      <c r="E2152" s="6" t="s">
        <v>28</v>
      </c>
      <c r="F2152" s="6" t="s">
        <v>82</v>
      </c>
      <c r="G2152" s="6" t="s">
        <v>83</v>
      </c>
      <c r="H2152" s="6" t="s">
        <v>21</v>
      </c>
      <c r="I2152" s="8">
        <v>0.60000000000000009</v>
      </c>
      <c r="J2152" s="9">
        <v>3250</v>
      </c>
      <c r="K2152" s="10">
        <f t="shared" si="16"/>
        <v>1950.0000000000002</v>
      </c>
      <c r="L2152" s="10">
        <f t="shared" si="17"/>
        <v>585</v>
      </c>
      <c r="M2152" s="11">
        <v>0.3</v>
      </c>
      <c r="O2152" s="16"/>
      <c r="P2152" s="14"/>
      <c r="Q2152" s="12"/>
      <c r="R2152" s="13"/>
    </row>
    <row r="2153" spans="1:18" ht="15.75" customHeight="1">
      <c r="A2153" s="1"/>
      <c r="B2153" s="6" t="s">
        <v>27</v>
      </c>
      <c r="C2153" s="6">
        <v>1128299</v>
      </c>
      <c r="D2153" s="7">
        <v>44495</v>
      </c>
      <c r="E2153" s="6" t="s">
        <v>28</v>
      </c>
      <c r="F2153" s="6" t="s">
        <v>82</v>
      </c>
      <c r="G2153" s="6" t="s">
        <v>83</v>
      </c>
      <c r="H2153" s="6" t="s">
        <v>22</v>
      </c>
      <c r="I2153" s="8">
        <v>0.75000000000000011</v>
      </c>
      <c r="J2153" s="9">
        <v>3750</v>
      </c>
      <c r="K2153" s="10">
        <f t="shared" si="16"/>
        <v>2812.5000000000005</v>
      </c>
      <c r="L2153" s="10">
        <f t="shared" si="17"/>
        <v>703.12500000000011</v>
      </c>
      <c r="M2153" s="11">
        <v>0.25</v>
      </c>
      <c r="O2153" s="16"/>
      <c r="P2153" s="14"/>
      <c r="Q2153" s="12"/>
      <c r="R2153" s="13"/>
    </row>
    <row r="2154" spans="1:18" ht="15.75" customHeight="1">
      <c r="A2154" s="1"/>
      <c r="B2154" s="6" t="s">
        <v>27</v>
      </c>
      <c r="C2154" s="6">
        <v>1128299</v>
      </c>
      <c r="D2154" s="7">
        <v>44526</v>
      </c>
      <c r="E2154" s="6" t="s">
        <v>28</v>
      </c>
      <c r="F2154" s="6" t="s">
        <v>82</v>
      </c>
      <c r="G2154" s="6" t="s">
        <v>83</v>
      </c>
      <c r="H2154" s="6" t="s">
        <v>17</v>
      </c>
      <c r="I2154" s="8">
        <v>0.60000000000000009</v>
      </c>
      <c r="J2154" s="9">
        <v>5500</v>
      </c>
      <c r="K2154" s="10">
        <f t="shared" si="16"/>
        <v>3300.0000000000005</v>
      </c>
      <c r="L2154" s="10">
        <f t="shared" si="17"/>
        <v>1155</v>
      </c>
      <c r="M2154" s="11">
        <v>0.35</v>
      </c>
      <c r="O2154" s="16"/>
      <c r="P2154" s="14"/>
      <c r="Q2154" s="12"/>
      <c r="R2154" s="13"/>
    </row>
    <row r="2155" spans="1:18" ht="15.75" customHeight="1">
      <c r="A2155" s="1"/>
      <c r="B2155" s="6" t="s">
        <v>27</v>
      </c>
      <c r="C2155" s="6">
        <v>1128299</v>
      </c>
      <c r="D2155" s="7">
        <v>44526</v>
      </c>
      <c r="E2155" s="6" t="s">
        <v>28</v>
      </c>
      <c r="F2155" s="6" t="s">
        <v>82</v>
      </c>
      <c r="G2155" s="6" t="s">
        <v>83</v>
      </c>
      <c r="H2155" s="6" t="s">
        <v>18</v>
      </c>
      <c r="I2155" s="8">
        <v>0.65000000000000013</v>
      </c>
      <c r="J2155" s="9">
        <v>6000</v>
      </c>
      <c r="K2155" s="10">
        <f t="shared" si="16"/>
        <v>3900.0000000000009</v>
      </c>
      <c r="L2155" s="10">
        <f t="shared" si="17"/>
        <v>1560.0000000000005</v>
      </c>
      <c r="M2155" s="11">
        <v>0.4</v>
      </c>
      <c r="O2155" s="16"/>
      <c r="P2155" s="14"/>
      <c r="Q2155" s="12"/>
      <c r="R2155" s="13"/>
    </row>
    <row r="2156" spans="1:18" ht="15.75" customHeight="1">
      <c r="A2156" s="1"/>
      <c r="B2156" s="6" t="s">
        <v>27</v>
      </c>
      <c r="C2156" s="6">
        <v>1128299</v>
      </c>
      <c r="D2156" s="7">
        <v>44526</v>
      </c>
      <c r="E2156" s="6" t="s">
        <v>28</v>
      </c>
      <c r="F2156" s="6" t="s">
        <v>82</v>
      </c>
      <c r="G2156" s="6" t="s">
        <v>83</v>
      </c>
      <c r="H2156" s="6" t="s">
        <v>19</v>
      </c>
      <c r="I2156" s="8">
        <v>0.60000000000000009</v>
      </c>
      <c r="J2156" s="9">
        <v>4500</v>
      </c>
      <c r="K2156" s="10">
        <f t="shared" si="16"/>
        <v>2700.0000000000005</v>
      </c>
      <c r="L2156" s="10">
        <f t="shared" si="17"/>
        <v>945.00000000000011</v>
      </c>
      <c r="M2156" s="11">
        <v>0.35</v>
      </c>
      <c r="O2156" s="16"/>
      <c r="P2156" s="14"/>
      <c r="Q2156" s="12"/>
      <c r="R2156" s="13"/>
    </row>
    <row r="2157" spans="1:18" ht="15.75" customHeight="1">
      <c r="A2157" s="1"/>
      <c r="B2157" s="6" t="s">
        <v>27</v>
      </c>
      <c r="C2157" s="6">
        <v>1128299</v>
      </c>
      <c r="D2157" s="7">
        <v>44526</v>
      </c>
      <c r="E2157" s="6" t="s">
        <v>28</v>
      </c>
      <c r="F2157" s="6" t="s">
        <v>82</v>
      </c>
      <c r="G2157" s="6" t="s">
        <v>83</v>
      </c>
      <c r="H2157" s="6" t="s">
        <v>20</v>
      </c>
      <c r="I2157" s="8">
        <v>0.60000000000000009</v>
      </c>
      <c r="J2157" s="9">
        <v>4250</v>
      </c>
      <c r="K2157" s="10">
        <f t="shared" si="16"/>
        <v>2550.0000000000005</v>
      </c>
      <c r="L2157" s="10">
        <f t="shared" si="17"/>
        <v>892.50000000000011</v>
      </c>
      <c r="M2157" s="11">
        <v>0.35</v>
      </c>
      <c r="O2157" s="16"/>
      <c r="P2157" s="14"/>
      <c r="Q2157" s="12"/>
      <c r="R2157" s="13"/>
    </row>
    <row r="2158" spans="1:18" ht="15.75" customHeight="1">
      <c r="A2158" s="1"/>
      <c r="B2158" s="6" t="s">
        <v>27</v>
      </c>
      <c r="C2158" s="6">
        <v>1128299</v>
      </c>
      <c r="D2158" s="7">
        <v>44526</v>
      </c>
      <c r="E2158" s="6" t="s">
        <v>28</v>
      </c>
      <c r="F2158" s="6" t="s">
        <v>82</v>
      </c>
      <c r="G2158" s="6" t="s">
        <v>83</v>
      </c>
      <c r="H2158" s="6" t="s">
        <v>21</v>
      </c>
      <c r="I2158" s="8">
        <v>0.70000000000000007</v>
      </c>
      <c r="J2158" s="9">
        <v>3750</v>
      </c>
      <c r="K2158" s="10">
        <f t="shared" si="16"/>
        <v>2625.0000000000005</v>
      </c>
      <c r="L2158" s="10">
        <f t="shared" si="17"/>
        <v>787.50000000000011</v>
      </c>
      <c r="M2158" s="11">
        <v>0.3</v>
      </c>
      <c r="O2158" s="16"/>
      <c r="P2158" s="14"/>
      <c r="Q2158" s="12"/>
      <c r="R2158" s="13"/>
    </row>
    <row r="2159" spans="1:18" ht="15.75" customHeight="1">
      <c r="A2159" s="1"/>
      <c r="B2159" s="6" t="s">
        <v>27</v>
      </c>
      <c r="C2159" s="6">
        <v>1128299</v>
      </c>
      <c r="D2159" s="7">
        <v>44526</v>
      </c>
      <c r="E2159" s="6" t="s">
        <v>28</v>
      </c>
      <c r="F2159" s="6" t="s">
        <v>82</v>
      </c>
      <c r="G2159" s="6" t="s">
        <v>83</v>
      </c>
      <c r="H2159" s="6" t="s">
        <v>22</v>
      </c>
      <c r="I2159" s="8">
        <v>0.75000000000000011</v>
      </c>
      <c r="J2159" s="9">
        <v>5000</v>
      </c>
      <c r="K2159" s="10">
        <f t="shared" si="16"/>
        <v>3750.0000000000005</v>
      </c>
      <c r="L2159" s="10">
        <f t="shared" si="17"/>
        <v>937.50000000000011</v>
      </c>
      <c r="M2159" s="11">
        <v>0.25</v>
      </c>
      <c r="O2159" s="16"/>
      <c r="P2159" s="14"/>
      <c r="Q2159" s="12"/>
      <c r="R2159" s="13"/>
    </row>
    <row r="2160" spans="1:18" ht="15.75" customHeight="1">
      <c r="A2160" s="1"/>
      <c r="B2160" s="6" t="s">
        <v>27</v>
      </c>
      <c r="C2160" s="6">
        <v>1128299</v>
      </c>
      <c r="D2160" s="7">
        <v>44555</v>
      </c>
      <c r="E2160" s="6" t="s">
        <v>28</v>
      </c>
      <c r="F2160" s="6" t="s">
        <v>82</v>
      </c>
      <c r="G2160" s="6" t="s">
        <v>83</v>
      </c>
      <c r="H2160" s="6" t="s">
        <v>17</v>
      </c>
      <c r="I2160" s="8">
        <v>0.60000000000000009</v>
      </c>
      <c r="J2160" s="9">
        <v>7000</v>
      </c>
      <c r="K2160" s="10">
        <f t="shared" si="16"/>
        <v>4200.0000000000009</v>
      </c>
      <c r="L2160" s="10">
        <f t="shared" si="17"/>
        <v>1470.0000000000002</v>
      </c>
      <c r="M2160" s="11">
        <v>0.35</v>
      </c>
      <c r="O2160" s="16"/>
      <c r="P2160" s="14"/>
      <c r="Q2160" s="12"/>
      <c r="R2160" s="13"/>
    </row>
    <row r="2161" spans="1:18" ht="15.75" customHeight="1">
      <c r="A2161" s="1"/>
      <c r="B2161" s="6" t="s">
        <v>27</v>
      </c>
      <c r="C2161" s="6">
        <v>1128299</v>
      </c>
      <c r="D2161" s="7">
        <v>44555</v>
      </c>
      <c r="E2161" s="6" t="s">
        <v>28</v>
      </c>
      <c r="F2161" s="6" t="s">
        <v>82</v>
      </c>
      <c r="G2161" s="6" t="s">
        <v>83</v>
      </c>
      <c r="H2161" s="6" t="s">
        <v>18</v>
      </c>
      <c r="I2161" s="8">
        <v>0.65000000000000013</v>
      </c>
      <c r="J2161" s="9">
        <v>7000</v>
      </c>
      <c r="K2161" s="10">
        <f t="shared" si="16"/>
        <v>4550.0000000000009</v>
      </c>
      <c r="L2161" s="10">
        <f t="shared" si="17"/>
        <v>1820.0000000000005</v>
      </c>
      <c r="M2161" s="11">
        <v>0.4</v>
      </c>
      <c r="O2161" s="16"/>
      <c r="P2161" s="14"/>
      <c r="Q2161" s="12"/>
      <c r="R2161" s="13"/>
    </row>
    <row r="2162" spans="1:18" ht="15.75" customHeight="1">
      <c r="A2162" s="1"/>
      <c r="B2162" s="6" t="s">
        <v>27</v>
      </c>
      <c r="C2162" s="6">
        <v>1128299</v>
      </c>
      <c r="D2162" s="7">
        <v>44555</v>
      </c>
      <c r="E2162" s="6" t="s">
        <v>28</v>
      </c>
      <c r="F2162" s="6" t="s">
        <v>82</v>
      </c>
      <c r="G2162" s="6" t="s">
        <v>83</v>
      </c>
      <c r="H2162" s="6" t="s">
        <v>19</v>
      </c>
      <c r="I2162" s="8">
        <v>0.60000000000000009</v>
      </c>
      <c r="J2162" s="9">
        <v>5000</v>
      </c>
      <c r="K2162" s="10">
        <f t="shared" si="16"/>
        <v>3000.0000000000005</v>
      </c>
      <c r="L2162" s="10">
        <f t="shared" si="17"/>
        <v>1050</v>
      </c>
      <c r="M2162" s="11">
        <v>0.35</v>
      </c>
      <c r="O2162" s="16"/>
      <c r="P2162" s="14"/>
      <c r="Q2162" s="12"/>
      <c r="R2162" s="13"/>
    </row>
    <row r="2163" spans="1:18" ht="15.75" customHeight="1">
      <c r="A2163" s="1"/>
      <c r="B2163" s="6" t="s">
        <v>27</v>
      </c>
      <c r="C2163" s="6">
        <v>1128299</v>
      </c>
      <c r="D2163" s="7">
        <v>44555</v>
      </c>
      <c r="E2163" s="6" t="s">
        <v>28</v>
      </c>
      <c r="F2163" s="6" t="s">
        <v>82</v>
      </c>
      <c r="G2163" s="6" t="s">
        <v>83</v>
      </c>
      <c r="H2163" s="6" t="s">
        <v>20</v>
      </c>
      <c r="I2163" s="8">
        <v>0.60000000000000009</v>
      </c>
      <c r="J2163" s="9">
        <v>5000</v>
      </c>
      <c r="K2163" s="10">
        <f t="shared" si="16"/>
        <v>3000.0000000000005</v>
      </c>
      <c r="L2163" s="10">
        <f t="shared" si="17"/>
        <v>1050</v>
      </c>
      <c r="M2163" s="11">
        <v>0.35</v>
      </c>
      <c r="O2163" s="16"/>
      <c r="P2163" s="14"/>
      <c r="Q2163" s="12"/>
      <c r="R2163" s="13"/>
    </row>
    <row r="2164" spans="1:18" ht="15.75" customHeight="1">
      <c r="A2164" s="1"/>
      <c r="B2164" s="6" t="s">
        <v>27</v>
      </c>
      <c r="C2164" s="6">
        <v>1128299</v>
      </c>
      <c r="D2164" s="7">
        <v>44555</v>
      </c>
      <c r="E2164" s="6" t="s">
        <v>28</v>
      </c>
      <c r="F2164" s="6" t="s">
        <v>82</v>
      </c>
      <c r="G2164" s="6" t="s">
        <v>83</v>
      </c>
      <c r="H2164" s="6" t="s">
        <v>21</v>
      </c>
      <c r="I2164" s="8">
        <v>0.70000000000000007</v>
      </c>
      <c r="J2164" s="9">
        <v>4250</v>
      </c>
      <c r="K2164" s="10">
        <f t="shared" si="16"/>
        <v>2975.0000000000005</v>
      </c>
      <c r="L2164" s="10">
        <f t="shared" si="17"/>
        <v>892.50000000000011</v>
      </c>
      <c r="M2164" s="11">
        <v>0.3</v>
      </c>
      <c r="O2164" s="16"/>
      <c r="P2164" s="14"/>
      <c r="Q2164" s="12"/>
      <c r="R2164" s="13"/>
    </row>
    <row r="2165" spans="1:18" ht="15.75" customHeight="1">
      <c r="A2165" s="1"/>
      <c r="B2165" s="6" t="s">
        <v>27</v>
      </c>
      <c r="C2165" s="6">
        <v>1128299</v>
      </c>
      <c r="D2165" s="7">
        <v>44555</v>
      </c>
      <c r="E2165" s="6" t="s">
        <v>28</v>
      </c>
      <c r="F2165" s="6" t="s">
        <v>82</v>
      </c>
      <c r="G2165" s="6" t="s">
        <v>83</v>
      </c>
      <c r="H2165" s="6" t="s">
        <v>22</v>
      </c>
      <c r="I2165" s="8">
        <v>0.75000000000000011</v>
      </c>
      <c r="J2165" s="9">
        <v>5250</v>
      </c>
      <c r="K2165" s="10">
        <f t="shared" si="16"/>
        <v>3937.5000000000005</v>
      </c>
      <c r="L2165" s="10">
        <f t="shared" si="17"/>
        <v>984.37500000000011</v>
      </c>
      <c r="M2165" s="11">
        <v>0.25</v>
      </c>
      <c r="O2165" s="16"/>
      <c r="P2165" s="14"/>
      <c r="Q2165" s="12"/>
      <c r="R2165" s="13"/>
    </row>
    <row r="2166" spans="1:18" ht="15.75" customHeight="1">
      <c r="A2166" s="1" t="s">
        <v>39</v>
      </c>
      <c r="B2166" s="6" t="s">
        <v>27</v>
      </c>
      <c r="C2166" s="6">
        <v>1128299</v>
      </c>
      <c r="D2166" s="7">
        <v>44209</v>
      </c>
      <c r="E2166" s="6" t="s">
        <v>28</v>
      </c>
      <c r="F2166" s="6" t="s">
        <v>84</v>
      </c>
      <c r="G2166" s="6" t="s">
        <v>85</v>
      </c>
      <c r="H2166" s="6" t="s">
        <v>17</v>
      </c>
      <c r="I2166" s="8">
        <v>0.29999999999999993</v>
      </c>
      <c r="J2166" s="9">
        <v>4500</v>
      </c>
      <c r="K2166" s="10">
        <f t="shared" si="16"/>
        <v>1349.9999999999998</v>
      </c>
      <c r="L2166" s="10">
        <f t="shared" si="17"/>
        <v>539.99999999999989</v>
      </c>
      <c r="M2166" s="11">
        <v>0.4</v>
      </c>
      <c r="O2166" s="16"/>
      <c r="P2166" s="14"/>
      <c r="Q2166" s="12"/>
      <c r="R2166" s="13"/>
    </row>
    <row r="2167" spans="1:18" ht="15.75" customHeight="1">
      <c r="A2167" s="1"/>
      <c r="B2167" s="6" t="s">
        <v>27</v>
      </c>
      <c r="C2167" s="6">
        <v>1128299</v>
      </c>
      <c r="D2167" s="7">
        <v>44209</v>
      </c>
      <c r="E2167" s="6" t="s">
        <v>28</v>
      </c>
      <c r="F2167" s="6" t="s">
        <v>84</v>
      </c>
      <c r="G2167" s="6" t="s">
        <v>85</v>
      </c>
      <c r="H2167" s="6" t="s">
        <v>18</v>
      </c>
      <c r="I2167" s="8">
        <v>0.4</v>
      </c>
      <c r="J2167" s="9">
        <v>4500</v>
      </c>
      <c r="K2167" s="10">
        <f t="shared" si="16"/>
        <v>1800</v>
      </c>
      <c r="L2167" s="10">
        <f t="shared" si="17"/>
        <v>720</v>
      </c>
      <c r="M2167" s="11">
        <v>0.4</v>
      </c>
      <c r="O2167" s="16"/>
      <c r="P2167" s="14"/>
      <c r="Q2167" s="12"/>
      <c r="R2167" s="13"/>
    </row>
    <row r="2168" spans="1:18" ht="15.75" customHeight="1">
      <c r="A2168" s="1"/>
      <c r="B2168" s="6" t="s">
        <v>27</v>
      </c>
      <c r="C2168" s="6">
        <v>1128299</v>
      </c>
      <c r="D2168" s="7">
        <v>44209</v>
      </c>
      <c r="E2168" s="6" t="s">
        <v>28</v>
      </c>
      <c r="F2168" s="6" t="s">
        <v>84</v>
      </c>
      <c r="G2168" s="6" t="s">
        <v>85</v>
      </c>
      <c r="H2168" s="6" t="s">
        <v>19</v>
      </c>
      <c r="I2168" s="8">
        <v>0.4</v>
      </c>
      <c r="J2168" s="9">
        <v>4500</v>
      </c>
      <c r="K2168" s="10">
        <f t="shared" si="16"/>
        <v>1800</v>
      </c>
      <c r="L2168" s="10">
        <f t="shared" si="17"/>
        <v>630</v>
      </c>
      <c r="M2168" s="11">
        <v>0.35</v>
      </c>
      <c r="O2168" s="16"/>
      <c r="P2168" s="14"/>
      <c r="Q2168" s="12"/>
      <c r="R2168" s="13"/>
    </row>
    <row r="2169" spans="1:18" ht="15.75" customHeight="1">
      <c r="A2169" s="1"/>
      <c r="B2169" s="6" t="s">
        <v>27</v>
      </c>
      <c r="C2169" s="6">
        <v>1128299</v>
      </c>
      <c r="D2169" s="7">
        <v>44209</v>
      </c>
      <c r="E2169" s="6" t="s">
        <v>28</v>
      </c>
      <c r="F2169" s="6" t="s">
        <v>84</v>
      </c>
      <c r="G2169" s="6" t="s">
        <v>85</v>
      </c>
      <c r="H2169" s="6" t="s">
        <v>20</v>
      </c>
      <c r="I2169" s="8">
        <v>0.4</v>
      </c>
      <c r="J2169" s="9">
        <v>3000</v>
      </c>
      <c r="K2169" s="10">
        <f t="shared" si="16"/>
        <v>1200</v>
      </c>
      <c r="L2169" s="10">
        <f t="shared" si="17"/>
        <v>480</v>
      </c>
      <c r="M2169" s="11">
        <v>0.4</v>
      </c>
      <c r="O2169" s="16"/>
      <c r="P2169" s="14"/>
      <c r="Q2169" s="12"/>
      <c r="R2169" s="13"/>
    </row>
    <row r="2170" spans="1:18" ht="15.75" customHeight="1">
      <c r="A2170" s="1"/>
      <c r="B2170" s="6" t="s">
        <v>27</v>
      </c>
      <c r="C2170" s="6">
        <v>1128299</v>
      </c>
      <c r="D2170" s="7">
        <v>44209</v>
      </c>
      <c r="E2170" s="6" t="s">
        <v>28</v>
      </c>
      <c r="F2170" s="6" t="s">
        <v>84</v>
      </c>
      <c r="G2170" s="6" t="s">
        <v>85</v>
      </c>
      <c r="H2170" s="6" t="s">
        <v>21</v>
      </c>
      <c r="I2170" s="8">
        <v>0.45000000000000012</v>
      </c>
      <c r="J2170" s="9">
        <v>2500</v>
      </c>
      <c r="K2170" s="10">
        <f t="shared" si="16"/>
        <v>1125.0000000000002</v>
      </c>
      <c r="L2170" s="10">
        <f t="shared" si="17"/>
        <v>393.75000000000006</v>
      </c>
      <c r="M2170" s="11">
        <v>0.35</v>
      </c>
      <c r="O2170" s="16"/>
      <c r="P2170" s="14"/>
      <c r="Q2170" s="12"/>
      <c r="R2170" s="13"/>
    </row>
    <row r="2171" spans="1:18" ht="15.75" customHeight="1">
      <c r="A2171" s="1"/>
      <c r="B2171" s="6" t="s">
        <v>27</v>
      </c>
      <c r="C2171" s="6">
        <v>1128299</v>
      </c>
      <c r="D2171" s="7">
        <v>44209</v>
      </c>
      <c r="E2171" s="6" t="s">
        <v>28</v>
      </c>
      <c r="F2171" s="6" t="s">
        <v>84</v>
      </c>
      <c r="G2171" s="6" t="s">
        <v>85</v>
      </c>
      <c r="H2171" s="6" t="s">
        <v>22</v>
      </c>
      <c r="I2171" s="8">
        <v>0.4</v>
      </c>
      <c r="J2171" s="9">
        <v>4500</v>
      </c>
      <c r="K2171" s="10">
        <f t="shared" si="16"/>
        <v>1800</v>
      </c>
      <c r="L2171" s="10">
        <f t="shared" si="17"/>
        <v>450</v>
      </c>
      <c r="M2171" s="11">
        <v>0.25</v>
      </c>
      <c r="O2171" s="16"/>
      <c r="P2171" s="14"/>
      <c r="Q2171" s="12"/>
      <c r="R2171" s="13"/>
    </row>
    <row r="2172" spans="1:18" ht="15.75" customHeight="1">
      <c r="A2172" s="1"/>
      <c r="B2172" s="6" t="s">
        <v>27</v>
      </c>
      <c r="C2172" s="6">
        <v>1128299</v>
      </c>
      <c r="D2172" s="7">
        <v>44240</v>
      </c>
      <c r="E2172" s="6" t="s">
        <v>28</v>
      </c>
      <c r="F2172" s="6" t="s">
        <v>84</v>
      </c>
      <c r="G2172" s="6" t="s">
        <v>85</v>
      </c>
      <c r="H2172" s="6" t="s">
        <v>17</v>
      </c>
      <c r="I2172" s="8">
        <v>0.29999999999999993</v>
      </c>
      <c r="J2172" s="9">
        <v>5000</v>
      </c>
      <c r="K2172" s="10">
        <f t="shared" si="16"/>
        <v>1499.9999999999998</v>
      </c>
      <c r="L2172" s="10">
        <f t="shared" si="17"/>
        <v>599.99999999999989</v>
      </c>
      <c r="M2172" s="11">
        <v>0.4</v>
      </c>
      <c r="O2172" s="16"/>
      <c r="P2172" s="14"/>
      <c r="Q2172" s="12"/>
      <c r="R2172" s="13"/>
    </row>
    <row r="2173" spans="1:18" ht="15.75" customHeight="1">
      <c r="A2173" s="1"/>
      <c r="B2173" s="6" t="s">
        <v>27</v>
      </c>
      <c r="C2173" s="6">
        <v>1128299</v>
      </c>
      <c r="D2173" s="7">
        <v>44240</v>
      </c>
      <c r="E2173" s="6" t="s">
        <v>28</v>
      </c>
      <c r="F2173" s="6" t="s">
        <v>84</v>
      </c>
      <c r="G2173" s="6" t="s">
        <v>85</v>
      </c>
      <c r="H2173" s="6" t="s">
        <v>18</v>
      </c>
      <c r="I2173" s="8">
        <v>0.4</v>
      </c>
      <c r="J2173" s="9">
        <v>4000</v>
      </c>
      <c r="K2173" s="10">
        <f t="shared" si="16"/>
        <v>1600</v>
      </c>
      <c r="L2173" s="10">
        <f t="shared" si="17"/>
        <v>640</v>
      </c>
      <c r="M2173" s="11">
        <v>0.4</v>
      </c>
      <c r="O2173" s="16"/>
      <c r="P2173" s="14"/>
      <c r="Q2173" s="12"/>
      <c r="R2173" s="13"/>
    </row>
    <row r="2174" spans="1:18" ht="15.75" customHeight="1">
      <c r="A2174" s="1"/>
      <c r="B2174" s="6" t="s">
        <v>27</v>
      </c>
      <c r="C2174" s="6">
        <v>1128299</v>
      </c>
      <c r="D2174" s="7">
        <v>44240</v>
      </c>
      <c r="E2174" s="6" t="s">
        <v>28</v>
      </c>
      <c r="F2174" s="6" t="s">
        <v>84</v>
      </c>
      <c r="G2174" s="6" t="s">
        <v>85</v>
      </c>
      <c r="H2174" s="6" t="s">
        <v>19</v>
      </c>
      <c r="I2174" s="8">
        <v>0.4</v>
      </c>
      <c r="J2174" s="9">
        <v>4000</v>
      </c>
      <c r="K2174" s="10">
        <f t="shared" si="16"/>
        <v>1600</v>
      </c>
      <c r="L2174" s="10">
        <f t="shared" si="17"/>
        <v>560</v>
      </c>
      <c r="M2174" s="11">
        <v>0.35</v>
      </c>
      <c r="O2174" s="16"/>
      <c r="P2174" s="14"/>
      <c r="Q2174" s="12"/>
      <c r="R2174" s="13"/>
    </row>
    <row r="2175" spans="1:18" ht="15.75" customHeight="1">
      <c r="A2175" s="1"/>
      <c r="B2175" s="6" t="s">
        <v>27</v>
      </c>
      <c r="C2175" s="6">
        <v>1128299</v>
      </c>
      <c r="D2175" s="7">
        <v>44240</v>
      </c>
      <c r="E2175" s="6" t="s">
        <v>28</v>
      </c>
      <c r="F2175" s="6" t="s">
        <v>84</v>
      </c>
      <c r="G2175" s="6" t="s">
        <v>85</v>
      </c>
      <c r="H2175" s="6" t="s">
        <v>20</v>
      </c>
      <c r="I2175" s="8">
        <v>0.4</v>
      </c>
      <c r="J2175" s="9">
        <v>2500</v>
      </c>
      <c r="K2175" s="10">
        <f t="shared" si="16"/>
        <v>1000</v>
      </c>
      <c r="L2175" s="10">
        <f t="shared" si="17"/>
        <v>400</v>
      </c>
      <c r="M2175" s="11">
        <v>0.4</v>
      </c>
      <c r="O2175" s="16"/>
      <c r="P2175" s="14"/>
      <c r="Q2175" s="12"/>
      <c r="R2175" s="13"/>
    </row>
    <row r="2176" spans="1:18" ht="15.75" customHeight="1">
      <c r="A2176" s="1"/>
      <c r="B2176" s="6" t="s">
        <v>27</v>
      </c>
      <c r="C2176" s="6">
        <v>1128299</v>
      </c>
      <c r="D2176" s="7">
        <v>44240</v>
      </c>
      <c r="E2176" s="6" t="s">
        <v>28</v>
      </c>
      <c r="F2176" s="6" t="s">
        <v>84</v>
      </c>
      <c r="G2176" s="6" t="s">
        <v>85</v>
      </c>
      <c r="H2176" s="6" t="s">
        <v>21</v>
      </c>
      <c r="I2176" s="8">
        <v>0.45000000000000012</v>
      </c>
      <c r="J2176" s="9">
        <v>1750</v>
      </c>
      <c r="K2176" s="10">
        <f t="shared" si="16"/>
        <v>787.50000000000023</v>
      </c>
      <c r="L2176" s="10">
        <f t="shared" si="17"/>
        <v>275.62500000000006</v>
      </c>
      <c r="M2176" s="11">
        <v>0.35</v>
      </c>
      <c r="O2176" s="16"/>
      <c r="P2176" s="14"/>
      <c r="Q2176" s="12"/>
      <c r="R2176" s="13"/>
    </row>
    <row r="2177" spans="1:18" ht="15.75" customHeight="1">
      <c r="A2177" s="1"/>
      <c r="B2177" s="6" t="s">
        <v>27</v>
      </c>
      <c r="C2177" s="6">
        <v>1128299</v>
      </c>
      <c r="D2177" s="7">
        <v>44240</v>
      </c>
      <c r="E2177" s="6" t="s">
        <v>28</v>
      </c>
      <c r="F2177" s="6" t="s">
        <v>84</v>
      </c>
      <c r="G2177" s="6" t="s">
        <v>85</v>
      </c>
      <c r="H2177" s="6" t="s">
        <v>22</v>
      </c>
      <c r="I2177" s="8">
        <v>0.4</v>
      </c>
      <c r="J2177" s="9">
        <v>3750</v>
      </c>
      <c r="K2177" s="10">
        <f t="shared" si="16"/>
        <v>1500</v>
      </c>
      <c r="L2177" s="10">
        <f t="shared" si="17"/>
        <v>375</v>
      </c>
      <c r="M2177" s="11">
        <v>0.25</v>
      </c>
      <c r="O2177" s="16"/>
      <c r="P2177" s="14"/>
      <c r="Q2177" s="12"/>
      <c r="R2177" s="13"/>
    </row>
    <row r="2178" spans="1:18" ht="15.75" customHeight="1">
      <c r="A2178" s="1"/>
      <c r="B2178" s="6" t="s">
        <v>27</v>
      </c>
      <c r="C2178" s="6">
        <v>1128299</v>
      </c>
      <c r="D2178" s="7">
        <v>44267</v>
      </c>
      <c r="E2178" s="6" t="s">
        <v>28</v>
      </c>
      <c r="F2178" s="6" t="s">
        <v>84</v>
      </c>
      <c r="G2178" s="6" t="s">
        <v>85</v>
      </c>
      <c r="H2178" s="6" t="s">
        <v>17</v>
      </c>
      <c r="I2178" s="8">
        <v>0.4</v>
      </c>
      <c r="J2178" s="9">
        <v>5250</v>
      </c>
      <c r="K2178" s="10">
        <f t="shared" si="16"/>
        <v>2100</v>
      </c>
      <c r="L2178" s="10">
        <f t="shared" si="17"/>
        <v>840</v>
      </c>
      <c r="M2178" s="11">
        <v>0.4</v>
      </c>
      <c r="O2178" s="16"/>
      <c r="P2178" s="14"/>
      <c r="Q2178" s="12"/>
      <c r="R2178" s="13"/>
    </row>
    <row r="2179" spans="1:18" ht="15.75" customHeight="1">
      <c r="A2179" s="1"/>
      <c r="B2179" s="6" t="s">
        <v>27</v>
      </c>
      <c r="C2179" s="6">
        <v>1128299</v>
      </c>
      <c r="D2179" s="7">
        <v>44267</v>
      </c>
      <c r="E2179" s="6" t="s">
        <v>28</v>
      </c>
      <c r="F2179" s="6" t="s">
        <v>84</v>
      </c>
      <c r="G2179" s="6" t="s">
        <v>85</v>
      </c>
      <c r="H2179" s="6" t="s">
        <v>18</v>
      </c>
      <c r="I2179" s="8">
        <v>0.5</v>
      </c>
      <c r="J2179" s="9">
        <v>3750</v>
      </c>
      <c r="K2179" s="10">
        <f t="shared" si="16"/>
        <v>1875</v>
      </c>
      <c r="L2179" s="10">
        <f t="shared" si="17"/>
        <v>750</v>
      </c>
      <c r="M2179" s="11">
        <v>0.4</v>
      </c>
      <c r="O2179" s="16"/>
      <c r="P2179" s="14"/>
      <c r="Q2179" s="12"/>
      <c r="R2179" s="13"/>
    </row>
    <row r="2180" spans="1:18" ht="15.75" customHeight="1">
      <c r="A2180" s="1"/>
      <c r="B2180" s="6" t="s">
        <v>27</v>
      </c>
      <c r="C2180" s="6">
        <v>1128299</v>
      </c>
      <c r="D2180" s="7">
        <v>44267</v>
      </c>
      <c r="E2180" s="6" t="s">
        <v>28</v>
      </c>
      <c r="F2180" s="6" t="s">
        <v>84</v>
      </c>
      <c r="G2180" s="6" t="s">
        <v>85</v>
      </c>
      <c r="H2180" s="6" t="s">
        <v>19</v>
      </c>
      <c r="I2180" s="8">
        <v>0.5</v>
      </c>
      <c r="J2180" s="9">
        <v>3750</v>
      </c>
      <c r="K2180" s="10">
        <f t="shared" si="16"/>
        <v>1875</v>
      </c>
      <c r="L2180" s="10">
        <f t="shared" si="17"/>
        <v>656.25</v>
      </c>
      <c r="M2180" s="11">
        <v>0.35</v>
      </c>
      <c r="O2180" s="16"/>
      <c r="P2180" s="14"/>
      <c r="Q2180" s="12"/>
      <c r="R2180" s="13"/>
    </row>
    <row r="2181" spans="1:18" ht="15.75" customHeight="1">
      <c r="A2181" s="1"/>
      <c r="B2181" s="6" t="s">
        <v>27</v>
      </c>
      <c r="C2181" s="6">
        <v>1128299</v>
      </c>
      <c r="D2181" s="7">
        <v>44267</v>
      </c>
      <c r="E2181" s="6" t="s">
        <v>28</v>
      </c>
      <c r="F2181" s="6" t="s">
        <v>84</v>
      </c>
      <c r="G2181" s="6" t="s">
        <v>85</v>
      </c>
      <c r="H2181" s="6" t="s">
        <v>20</v>
      </c>
      <c r="I2181" s="8">
        <v>0.5</v>
      </c>
      <c r="J2181" s="9">
        <v>2500</v>
      </c>
      <c r="K2181" s="10">
        <f t="shared" si="16"/>
        <v>1250</v>
      </c>
      <c r="L2181" s="10">
        <f t="shared" si="17"/>
        <v>500</v>
      </c>
      <c r="M2181" s="11">
        <v>0.4</v>
      </c>
      <c r="O2181" s="16"/>
      <c r="P2181" s="14"/>
      <c r="Q2181" s="12"/>
      <c r="R2181" s="13"/>
    </row>
    <row r="2182" spans="1:18" ht="15.75" customHeight="1">
      <c r="A2182" s="1"/>
      <c r="B2182" s="6" t="s">
        <v>27</v>
      </c>
      <c r="C2182" s="6">
        <v>1128299</v>
      </c>
      <c r="D2182" s="7">
        <v>44267</v>
      </c>
      <c r="E2182" s="6" t="s">
        <v>28</v>
      </c>
      <c r="F2182" s="6" t="s">
        <v>84</v>
      </c>
      <c r="G2182" s="6" t="s">
        <v>85</v>
      </c>
      <c r="H2182" s="6" t="s">
        <v>21</v>
      </c>
      <c r="I2182" s="8">
        <v>0.55000000000000004</v>
      </c>
      <c r="J2182" s="9">
        <v>1500</v>
      </c>
      <c r="K2182" s="10">
        <f t="shared" si="16"/>
        <v>825.00000000000011</v>
      </c>
      <c r="L2182" s="10">
        <f t="shared" si="17"/>
        <v>288.75</v>
      </c>
      <c r="M2182" s="11">
        <v>0.35</v>
      </c>
      <c r="O2182" s="16"/>
      <c r="P2182" s="14"/>
      <c r="Q2182" s="12"/>
      <c r="R2182" s="13"/>
    </row>
    <row r="2183" spans="1:18" ht="15.75" customHeight="1">
      <c r="A2183" s="1"/>
      <c r="B2183" s="6" t="s">
        <v>27</v>
      </c>
      <c r="C2183" s="6">
        <v>1128299</v>
      </c>
      <c r="D2183" s="7">
        <v>44267</v>
      </c>
      <c r="E2183" s="6" t="s">
        <v>28</v>
      </c>
      <c r="F2183" s="6" t="s">
        <v>84</v>
      </c>
      <c r="G2183" s="6" t="s">
        <v>85</v>
      </c>
      <c r="H2183" s="6" t="s">
        <v>22</v>
      </c>
      <c r="I2183" s="8">
        <v>0.5</v>
      </c>
      <c r="J2183" s="9">
        <v>3500</v>
      </c>
      <c r="K2183" s="10">
        <f t="shared" si="16"/>
        <v>1750</v>
      </c>
      <c r="L2183" s="10">
        <f t="shared" si="17"/>
        <v>437.5</v>
      </c>
      <c r="M2183" s="11">
        <v>0.25</v>
      </c>
      <c r="O2183" s="16"/>
      <c r="P2183" s="14"/>
      <c r="Q2183" s="12"/>
      <c r="R2183" s="13"/>
    </row>
    <row r="2184" spans="1:18" ht="15.75" customHeight="1">
      <c r="A2184" s="1"/>
      <c r="B2184" s="6" t="s">
        <v>27</v>
      </c>
      <c r="C2184" s="6">
        <v>1128299</v>
      </c>
      <c r="D2184" s="7">
        <v>44299</v>
      </c>
      <c r="E2184" s="6" t="s">
        <v>28</v>
      </c>
      <c r="F2184" s="6" t="s">
        <v>84</v>
      </c>
      <c r="G2184" s="6" t="s">
        <v>85</v>
      </c>
      <c r="H2184" s="6" t="s">
        <v>17</v>
      </c>
      <c r="I2184" s="8">
        <v>0.5</v>
      </c>
      <c r="J2184" s="9">
        <v>5250</v>
      </c>
      <c r="K2184" s="10">
        <f t="shared" si="16"/>
        <v>2625</v>
      </c>
      <c r="L2184" s="10">
        <f t="shared" si="17"/>
        <v>1050</v>
      </c>
      <c r="M2184" s="11">
        <v>0.4</v>
      </c>
      <c r="O2184" s="16"/>
      <c r="P2184" s="14"/>
      <c r="Q2184" s="12"/>
      <c r="R2184" s="13"/>
    </row>
    <row r="2185" spans="1:18" ht="15.75" customHeight="1">
      <c r="A2185" s="1"/>
      <c r="B2185" s="6" t="s">
        <v>27</v>
      </c>
      <c r="C2185" s="6">
        <v>1128299</v>
      </c>
      <c r="D2185" s="7">
        <v>44299</v>
      </c>
      <c r="E2185" s="6" t="s">
        <v>28</v>
      </c>
      <c r="F2185" s="6" t="s">
        <v>84</v>
      </c>
      <c r="G2185" s="6" t="s">
        <v>85</v>
      </c>
      <c r="H2185" s="6" t="s">
        <v>18</v>
      </c>
      <c r="I2185" s="8">
        <v>0.55000000000000004</v>
      </c>
      <c r="J2185" s="9">
        <v>3250</v>
      </c>
      <c r="K2185" s="10">
        <f t="shared" si="16"/>
        <v>1787.5000000000002</v>
      </c>
      <c r="L2185" s="10">
        <f t="shared" si="17"/>
        <v>715.00000000000011</v>
      </c>
      <c r="M2185" s="11">
        <v>0.4</v>
      </c>
      <c r="O2185" s="16"/>
      <c r="P2185" s="14"/>
      <c r="Q2185" s="12"/>
      <c r="R2185" s="13"/>
    </row>
    <row r="2186" spans="1:18" ht="15.75" customHeight="1">
      <c r="A2186" s="1"/>
      <c r="B2186" s="6" t="s">
        <v>27</v>
      </c>
      <c r="C2186" s="6">
        <v>1128299</v>
      </c>
      <c r="D2186" s="7">
        <v>44299</v>
      </c>
      <c r="E2186" s="6" t="s">
        <v>28</v>
      </c>
      <c r="F2186" s="6" t="s">
        <v>84</v>
      </c>
      <c r="G2186" s="6" t="s">
        <v>85</v>
      </c>
      <c r="H2186" s="6" t="s">
        <v>19</v>
      </c>
      <c r="I2186" s="8">
        <v>0.55000000000000004</v>
      </c>
      <c r="J2186" s="9">
        <v>3750</v>
      </c>
      <c r="K2186" s="10">
        <f t="shared" si="16"/>
        <v>2062.5</v>
      </c>
      <c r="L2186" s="10">
        <f t="shared" si="17"/>
        <v>721.875</v>
      </c>
      <c r="M2186" s="11">
        <v>0.35</v>
      </c>
      <c r="O2186" s="16"/>
      <c r="P2186" s="14"/>
      <c r="Q2186" s="12"/>
      <c r="R2186" s="13"/>
    </row>
    <row r="2187" spans="1:18" ht="15.75" customHeight="1">
      <c r="A2187" s="1"/>
      <c r="B2187" s="6" t="s">
        <v>27</v>
      </c>
      <c r="C2187" s="6">
        <v>1128299</v>
      </c>
      <c r="D2187" s="7">
        <v>44299</v>
      </c>
      <c r="E2187" s="6" t="s">
        <v>28</v>
      </c>
      <c r="F2187" s="6" t="s">
        <v>84</v>
      </c>
      <c r="G2187" s="6" t="s">
        <v>85</v>
      </c>
      <c r="H2187" s="6" t="s">
        <v>20</v>
      </c>
      <c r="I2187" s="8">
        <v>0.5</v>
      </c>
      <c r="J2187" s="9">
        <v>2750</v>
      </c>
      <c r="K2187" s="10">
        <f t="shared" si="16"/>
        <v>1375</v>
      </c>
      <c r="L2187" s="10">
        <f t="shared" si="17"/>
        <v>550</v>
      </c>
      <c r="M2187" s="11">
        <v>0.4</v>
      </c>
      <c r="O2187" s="16"/>
      <c r="P2187" s="14"/>
      <c r="Q2187" s="12"/>
      <c r="R2187" s="13"/>
    </row>
    <row r="2188" spans="1:18" ht="15.75" customHeight="1">
      <c r="A2188" s="1"/>
      <c r="B2188" s="6" t="s">
        <v>27</v>
      </c>
      <c r="C2188" s="6">
        <v>1128299</v>
      </c>
      <c r="D2188" s="7">
        <v>44299</v>
      </c>
      <c r="E2188" s="6" t="s">
        <v>28</v>
      </c>
      <c r="F2188" s="6" t="s">
        <v>84</v>
      </c>
      <c r="G2188" s="6" t="s">
        <v>85</v>
      </c>
      <c r="H2188" s="6" t="s">
        <v>21</v>
      </c>
      <c r="I2188" s="8">
        <v>0.55000000000000004</v>
      </c>
      <c r="J2188" s="9">
        <v>1750</v>
      </c>
      <c r="K2188" s="10">
        <f t="shared" si="16"/>
        <v>962.50000000000011</v>
      </c>
      <c r="L2188" s="10">
        <f t="shared" si="17"/>
        <v>336.875</v>
      </c>
      <c r="M2188" s="11">
        <v>0.35</v>
      </c>
      <c r="O2188" s="16"/>
      <c r="P2188" s="14"/>
      <c r="Q2188" s="12"/>
      <c r="R2188" s="13"/>
    </row>
    <row r="2189" spans="1:18" ht="15.75" customHeight="1">
      <c r="A2189" s="1"/>
      <c r="B2189" s="6" t="s">
        <v>27</v>
      </c>
      <c r="C2189" s="6">
        <v>1128299</v>
      </c>
      <c r="D2189" s="7">
        <v>44299</v>
      </c>
      <c r="E2189" s="6" t="s">
        <v>28</v>
      </c>
      <c r="F2189" s="6" t="s">
        <v>84</v>
      </c>
      <c r="G2189" s="6" t="s">
        <v>85</v>
      </c>
      <c r="H2189" s="6" t="s">
        <v>22</v>
      </c>
      <c r="I2189" s="8">
        <v>0.70000000000000007</v>
      </c>
      <c r="J2189" s="9">
        <v>3500</v>
      </c>
      <c r="K2189" s="10">
        <f t="shared" si="16"/>
        <v>2450.0000000000005</v>
      </c>
      <c r="L2189" s="10">
        <f t="shared" si="17"/>
        <v>612.50000000000011</v>
      </c>
      <c r="M2189" s="11">
        <v>0.25</v>
      </c>
      <c r="O2189" s="16"/>
      <c r="P2189" s="14"/>
      <c r="Q2189" s="12"/>
      <c r="R2189" s="13"/>
    </row>
    <row r="2190" spans="1:18" ht="15.75" customHeight="1">
      <c r="A2190" s="1"/>
      <c r="B2190" s="6" t="s">
        <v>27</v>
      </c>
      <c r="C2190" s="6">
        <v>1128299</v>
      </c>
      <c r="D2190" s="7">
        <v>44330</v>
      </c>
      <c r="E2190" s="6" t="s">
        <v>28</v>
      </c>
      <c r="F2190" s="6" t="s">
        <v>84</v>
      </c>
      <c r="G2190" s="6" t="s">
        <v>85</v>
      </c>
      <c r="H2190" s="6" t="s">
        <v>17</v>
      </c>
      <c r="I2190" s="8">
        <v>0.5</v>
      </c>
      <c r="J2190" s="9">
        <v>5500</v>
      </c>
      <c r="K2190" s="10">
        <f t="shared" si="16"/>
        <v>2750</v>
      </c>
      <c r="L2190" s="10">
        <f t="shared" si="17"/>
        <v>1100</v>
      </c>
      <c r="M2190" s="11">
        <v>0.4</v>
      </c>
      <c r="O2190" s="16"/>
      <c r="P2190" s="14"/>
      <c r="Q2190" s="12"/>
      <c r="R2190" s="13"/>
    </row>
    <row r="2191" spans="1:18" ht="15.75" customHeight="1">
      <c r="A2191" s="1"/>
      <c r="B2191" s="6" t="s">
        <v>27</v>
      </c>
      <c r="C2191" s="6">
        <v>1128299</v>
      </c>
      <c r="D2191" s="7">
        <v>44330</v>
      </c>
      <c r="E2191" s="6" t="s">
        <v>28</v>
      </c>
      <c r="F2191" s="6" t="s">
        <v>84</v>
      </c>
      <c r="G2191" s="6" t="s">
        <v>85</v>
      </c>
      <c r="H2191" s="6" t="s">
        <v>18</v>
      </c>
      <c r="I2191" s="8">
        <v>0.55000000000000004</v>
      </c>
      <c r="J2191" s="9">
        <v>4000</v>
      </c>
      <c r="K2191" s="10">
        <f t="shared" si="16"/>
        <v>2200</v>
      </c>
      <c r="L2191" s="10">
        <f t="shared" si="17"/>
        <v>880</v>
      </c>
      <c r="M2191" s="11">
        <v>0.4</v>
      </c>
      <c r="O2191" s="16"/>
      <c r="P2191" s="14"/>
      <c r="Q2191" s="12"/>
      <c r="R2191" s="13"/>
    </row>
    <row r="2192" spans="1:18" ht="15.75" customHeight="1">
      <c r="A2192" s="1"/>
      <c r="B2192" s="6" t="s">
        <v>27</v>
      </c>
      <c r="C2192" s="6">
        <v>1128299</v>
      </c>
      <c r="D2192" s="7">
        <v>44330</v>
      </c>
      <c r="E2192" s="6" t="s">
        <v>28</v>
      </c>
      <c r="F2192" s="6" t="s">
        <v>84</v>
      </c>
      <c r="G2192" s="6" t="s">
        <v>85</v>
      </c>
      <c r="H2192" s="6" t="s">
        <v>19</v>
      </c>
      <c r="I2192" s="8">
        <v>0.55000000000000004</v>
      </c>
      <c r="J2192" s="9">
        <v>4250</v>
      </c>
      <c r="K2192" s="10">
        <f t="shared" si="16"/>
        <v>2337.5</v>
      </c>
      <c r="L2192" s="10">
        <f t="shared" si="17"/>
        <v>818.125</v>
      </c>
      <c r="M2192" s="11">
        <v>0.35</v>
      </c>
      <c r="O2192" s="16"/>
      <c r="P2192" s="14"/>
      <c r="Q2192" s="12"/>
      <c r="R2192" s="13"/>
    </row>
    <row r="2193" spans="1:18" ht="15.75" customHeight="1">
      <c r="A2193" s="1"/>
      <c r="B2193" s="6" t="s">
        <v>27</v>
      </c>
      <c r="C2193" s="6">
        <v>1128299</v>
      </c>
      <c r="D2193" s="7">
        <v>44330</v>
      </c>
      <c r="E2193" s="6" t="s">
        <v>28</v>
      </c>
      <c r="F2193" s="6" t="s">
        <v>84</v>
      </c>
      <c r="G2193" s="6" t="s">
        <v>85</v>
      </c>
      <c r="H2193" s="6" t="s">
        <v>20</v>
      </c>
      <c r="I2193" s="8">
        <v>0.5</v>
      </c>
      <c r="J2193" s="9">
        <v>3250</v>
      </c>
      <c r="K2193" s="10">
        <f t="shared" si="16"/>
        <v>1625</v>
      </c>
      <c r="L2193" s="10">
        <f t="shared" si="17"/>
        <v>650</v>
      </c>
      <c r="M2193" s="11">
        <v>0.4</v>
      </c>
      <c r="O2193" s="16"/>
      <c r="P2193" s="14"/>
      <c r="Q2193" s="12"/>
      <c r="R2193" s="13"/>
    </row>
    <row r="2194" spans="1:18" ht="15.75" customHeight="1">
      <c r="A2194" s="1"/>
      <c r="B2194" s="6" t="s">
        <v>27</v>
      </c>
      <c r="C2194" s="6">
        <v>1128299</v>
      </c>
      <c r="D2194" s="7">
        <v>44330</v>
      </c>
      <c r="E2194" s="6" t="s">
        <v>28</v>
      </c>
      <c r="F2194" s="6" t="s">
        <v>84</v>
      </c>
      <c r="G2194" s="6" t="s">
        <v>85</v>
      </c>
      <c r="H2194" s="6" t="s">
        <v>21</v>
      </c>
      <c r="I2194" s="8">
        <v>0.55000000000000004</v>
      </c>
      <c r="J2194" s="9">
        <v>2250</v>
      </c>
      <c r="K2194" s="10">
        <f t="shared" si="16"/>
        <v>1237.5</v>
      </c>
      <c r="L2194" s="10">
        <f t="shared" si="17"/>
        <v>433.125</v>
      </c>
      <c r="M2194" s="11">
        <v>0.35</v>
      </c>
      <c r="O2194" s="16"/>
      <c r="P2194" s="14"/>
      <c r="Q2194" s="12"/>
      <c r="R2194" s="13"/>
    </row>
    <row r="2195" spans="1:18" ht="15.75" customHeight="1">
      <c r="A2195" s="1"/>
      <c r="B2195" s="6" t="s">
        <v>27</v>
      </c>
      <c r="C2195" s="6">
        <v>1128299</v>
      </c>
      <c r="D2195" s="7">
        <v>44330</v>
      </c>
      <c r="E2195" s="6" t="s">
        <v>28</v>
      </c>
      <c r="F2195" s="6" t="s">
        <v>84</v>
      </c>
      <c r="G2195" s="6" t="s">
        <v>85</v>
      </c>
      <c r="H2195" s="6" t="s">
        <v>22</v>
      </c>
      <c r="I2195" s="8">
        <v>0.70000000000000007</v>
      </c>
      <c r="J2195" s="9">
        <v>4000</v>
      </c>
      <c r="K2195" s="10">
        <f t="shared" si="16"/>
        <v>2800.0000000000005</v>
      </c>
      <c r="L2195" s="10">
        <f t="shared" si="17"/>
        <v>700.00000000000011</v>
      </c>
      <c r="M2195" s="11">
        <v>0.25</v>
      </c>
      <c r="O2195" s="16"/>
      <c r="P2195" s="14"/>
      <c r="Q2195" s="12"/>
      <c r="R2195" s="13"/>
    </row>
    <row r="2196" spans="1:18" ht="15.75" customHeight="1">
      <c r="A2196" s="1"/>
      <c r="B2196" s="6" t="s">
        <v>27</v>
      </c>
      <c r="C2196" s="6">
        <v>1128299</v>
      </c>
      <c r="D2196" s="7">
        <v>44360</v>
      </c>
      <c r="E2196" s="6" t="s">
        <v>28</v>
      </c>
      <c r="F2196" s="6" t="s">
        <v>84</v>
      </c>
      <c r="G2196" s="6" t="s">
        <v>85</v>
      </c>
      <c r="H2196" s="6" t="s">
        <v>17</v>
      </c>
      <c r="I2196" s="8">
        <v>0.5</v>
      </c>
      <c r="J2196" s="9">
        <v>6750</v>
      </c>
      <c r="K2196" s="10">
        <f t="shared" si="16"/>
        <v>3375</v>
      </c>
      <c r="L2196" s="10">
        <f t="shared" si="17"/>
        <v>1350</v>
      </c>
      <c r="M2196" s="11">
        <v>0.4</v>
      </c>
      <c r="O2196" s="16"/>
      <c r="P2196" s="14"/>
      <c r="Q2196" s="12"/>
      <c r="R2196" s="13"/>
    </row>
    <row r="2197" spans="1:18" ht="15.75" customHeight="1">
      <c r="A2197" s="1"/>
      <c r="B2197" s="6" t="s">
        <v>27</v>
      </c>
      <c r="C2197" s="6">
        <v>1128299</v>
      </c>
      <c r="D2197" s="7">
        <v>44360</v>
      </c>
      <c r="E2197" s="6" t="s">
        <v>28</v>
      </c>
      <c r="F2197" s="6" t="s">
        <v>84</v>
      </c>
      <c r="G2197" s="6" t="s">
        <v>85</v>
      </c>
      <c r="H2197" s="6" t="s">
        <v>18</v>
      </c>
      <c r="I2197" s="8">
        <v>0.55000000000000004</v>
      </c>
      <c r="J2197" s="9">
        <v>5250</v>
      </c>
      <c r="K2197" s="10">
        <f t="shared" si="16"/>
        <v>2887.5000000000005</v>
      </c>
      <c r="L2197" s="10">
        <f t="shared" si="17"/>
        <v>1155.0000000000002</v>
      </c>
      <c r="M2197" s="11">
        <v>0.4</v>
      </c>
      <c r="O2197" s="16"/>
      <c r="P2197" s="14"/>
      <c r="Q2197" s="12"/>
      <c r="R2197" s="13"/>
    </row>
    <row r="2198" spans="1:18" ht="15.75" customHeight="1">
      <c r="A2198" s="1"/>
      <c r="B2198" s="6" t="s">
        <v>27</v>
      </c>
      <c r="C2198" s="6">
        <v>1128299</v>
      </c>
      <c r="D2198" s="7">
        <v>44360</v>
      </c>
      <c r="E2198" s="6" t="s">
        <v>28</v>
      </c>
      <c r="F2198" s="6" t="s">
        <v>84</v>
      </c>
      <c r="G2198" s="6" t="s">
        <v>85</v>
      </c>
      <c r="H2198" s="6" t="s">
        <v>19</v>
      </c>
      <c r="I2198" s="8">
        <v>0.55000000000000004</v>
      </c>
      <c r="J2198" s="9">
        <v>5250</v>
      </c>
      <c r="K2198" s="10">
        <f t="shared" si="16"/>
        <v>2887.5000000000005</v>
      </c>
      <c r="L2198" s="10">
        <f t="shared" si="17"/>
        <v>1010.6250000000001</v>
      </c>
      <c r="M2198" s="11">
        <v>0.35</v>
      </c>
      <c r="O2198" s="16"/>
      <c r="P2198" s="14"/>
      <c r="Q2198" s="12"/>
      <c r="R2198" s="13"/>
    </row>
    <row r="2199" spans="1:18" ht="15.75" customHeight="1">
      <c r="A2199" s="1"/>
      <c r="B2199" s="6" t="s">
        <v>27</v>
      </c>
      <c r="C2199" s="6">
        <v>1128299</v>
      </c>
      <c r="D2199" s="7">
        <v>44360</v>
      </c>
      <c r="E2199" s="6" t="s">
        <v>28</v>
      </c>
      <c r="F2199" s="6" t="s">
        <v>84</v>
      </c>
      <c r="G2199" s="6" t="s">
        <v>85</v>
      </c>
      <c r="H2199" s="6" t="s">
        <v>20</v>
      </c>
      <c r="I2199" s="8">
        <v>0.5</v>
      </c>
      <c r="J2199" s="9">
        <v>4000</v>
      </c>
      <c r="K2199" s="10">
        <f t="shared" si="16"/>
        <v>2000</v>
      </c>
      <c r="L2199" s="10">
        <f t="shared" si="17"/>
        <v>800</v>
      </c>
      <c r="M2199" s="11">
        <v>0.4</v>
      </c>
      <c r="O2199" s="16"/>
      <c r="P2199" s="14"/>
      <c r="Q2199" s="12"/>
      <c r="R2199" s="13"/>
    </row>
    <row r="2200" spans="1:18" ht="15.75" customHeight="1">
      <c r="A2200" s="1"/>
      <c r="B2200" s="6" t="s">
        <v>27</v>
      </c>
      <c r="C2200" s="6">
        <v>1128299</v>
      </c>
      <c r="D2200" s="7">
        <v>44360</v>
      </c>
      <c r="E2200" s="6" t="s">
        <v>28</v>
      </c>
      <c r="F2200" s="6" t="s">
        <v>84</v>
      </c>
      <c r="G2200" s="6" t="s">
        <v>85</v>
      </c>
      <c r="H2200" s="6" t="s">
        <v>21</v>
      </c>
      <c r="I2200" s="8">
        <v>0.55000000000000004</v>
      </c>
      <c r="J2200" s="9">
        <v>2750</v>
      </c>
      <c r="K2200" s="10">
        <f t="shared" si="16"/>
        <v>1512.5000000000002</v>
      </c>
      <c r="L2200" s="10">
        <f t="shared" si="17"/>
        <v>529.375</v>
      </c>
      <c r="M2200" s="11">
        <v>0.35</v>
      </c>
      <c r="O2200" s="16"/>
      <c r="P2200" s="14"/>
      <c r="Q2200" s="12"/>
      <c r="R2200" s="13"/>
    </row>
    <row r="2201" spans="1:18" ht="15.75" customHeight="1">
      <c r="A2201" s="1"/>
      <c r="B2201" s="6" t="s">
        <v>27</v>
      </c>
      <c r="C2201" s="6">
        <v>1128299</v>
      </c>
      <c r="D2201" s="7">
        <v>44360</v>
      </c>
      <c r="E2201" s="6" t="s">
        <v>28</v>
      </c>
      <c r="F2201" s="6" t="s">
        <v>84</v>
      </c>
      <c r="G2201" s="6" t="s">
        <v>85</v>
      </c>
      <c r="H2201" s="6" t="s">
        <v>22</v>
      </c>
      <c r="I2201" s="8">
        <v>0.70000000000000007</v>
      </c>
      <c r="J2201" s="9">
        <v>5750</v>
      </c>
      <c r="K2201" s="10">
        <f t="shared" si="16"/>
        <v>4025.0000000000005</v>
      </c>
      <c r="L2201" s="10">
        <f t="shared" si="17"/>
        <v>1006.2500000000001</v>
      </c>
      <c r="M2201" s="11">
        <v>0.25</v>
      </c>
      <c r="O2201" s="16"/>
      <c r="P2201" s="14"/>
      <c r="Q2201" s="12"/>
      <c r="R2201" s="13"/>
    </row>
    <row r="2202" spans="1:18" ht="15.75" customHeight="1">
      <c r="A2202" s="1"/>
      <c r="B2202" s="6" t="s">
        <v>27</v>
      </c>
      <c r="C2202" s="6">
        <v>1128299</v>
      </c>
      <c r="D2202" s="7">
        <v>44389</v>
      </c>
      <c r="E2202" s="6" t="s">
        <v>28</v>
      </c>
      <c r="F2202" s="6" t="s">
        <v>84</v>
      </c>
      <c r="G2202" s="6" t="s">
        <v>85</v>
      </c>
      <c r="H2202" s="6" t="s">
        <v>17</v>
      </c>
      <c r="I2202" s="8">
        <v>0.5</v>
      </c>
      <c r="J2202" s="9">
        <v>7250</v>
      </c>
      <c r="K2202" s="10">
        <f t="shared" si="16"/>
        <v>3625</v>
      </c>
      <c r="L2202" s="10">
        <f t="shared" si="17"/>
        <v>1450</v>
      </c>
      <c r="M2202" s="11">
        <v>0.4</v>
      </c>
      <c r="O2202" s="16"/>
      <c r="P2202" s="14"/>
      <c r="Q2202" s="12"/>
      <c r="R2202" s="13"/>
    </row>
    <row r="2203" spans="1:18" ht="15.75" customHeight="1">
      <c r="A2203" s="1"/>
      <c r="B2203" s="6" t="s">
        <v>27</v>
      </c>
      <c r="C2203" s="6">
        <v>1128299</v>
      </c>
      <c r="D2203" s="7">
        <v>44389</v>
      </c>
      <c r="E2203" s="6" t="s">
        <v>28</v>
      </c>
      <c r="F2203" s="6" t="s">
        <v>84</v>
      </c>
      <c r="G2203" s="6" t="s">
        <v>85</v>
      </c>
      <c r="H2203" s="6" t="s">
        <v>18</v>
      </c>
      <c r="I2203" s="8">
        <v>0.55000000000000004</v>
      </c>
      <c r="J2203" s="9">
        <v>5750</v>
      </c>
      <c r="K2203" s="10">
        <f t="shared" si="16"/>
        <v>3162.5000000000005</v>
      </c>
      <c r="L2203" s="10">
        <f t="shared" si="17"/>
        <v>1265.0000000000002</v>
      </c>
      <c r="M2203" s="11">
        <v>0.4</v>
      </c>
      <c r="O2203" s="16"/>
      <c r="P2203" s="14"/>
      <c r="Q2203" s="12"/>
      <c r="R2203" s="13"/>
    </row>
    <row r="2204" spans="1:18" ht="15.75" customHeight="1">
      <c r="A2204" s="1"/>
      <c r="B2204" s="6" t="s">
        <v>27</v>
      </c>
      <c r="C2204" s="6">
        <v>1128299</v>
      </c>
      <c r="D2204" s="7">
        <v>44389</v>
      </c>
      <c r="E2204" s="6" t="s">
        <v>28</v>
      </c>
      <c r="F2204" s="6" t="s">
        <v>84</v>
      </c>
      <c r="G2204" s="6" t="s">
        <v>85</v>
      </c>
      <c r="H2204" s="6" t="s">
        <v>19</v>
      </c>
      <c r="I2204" s="8">
        <v>0.55000000000000004</v>
      </c>
      <c r="J2204" s="9">
        <v>5250</v>
      </c>
      <c r="K2204" s="10">
        <f t="shared" si="16"/>
        <v>2887.5000000000005</v>
      </c>
      <c r="L2204" s="10">
        <f t="shared" si="17"/>
        <v>1010.6250000000001</v>
      </c>
      <c r="M2204" s="11">
        <v>0.35</v>
      </c>
      <c r="O2204" s="16"/>
      <c r="P2204" s="14"/>
      <c r="Q2204" s="12"/>
      <c r="R2204" s="13"/>
    </row>
    <row r="2205" spans="1:18" ht="15.75" customHeight="1">
      <c r="A2205" s="1"/>
      <c r="B2205" s="6" t="s">
        <v>27</v>
      </c>
      <c r="C2205" s="6">
        <v>1128299</v>
      </c>
      <c r="D2205" s="7">
        <v>44389</v>
      </c>
      <c r="E2205" s="6" t="s">
        <v>28</v>
      </c>
      <c r="F2205" s="6" t="s">
        <v>84</v>
      </c>
      <c r="G2205" s="6" t="s">
        <v>85</v>
      </c>
      <c r="H2205" s="6" t="s">
        <v>20</v>
      </c>
      <c r="I2205" s="8">
        <v>0.5</v>
      </c>
      <c r="J2205" s="9">
        <v>4250</v>
      </c>
      <c r="K2205" s="10">
        <f t="shared" si="16"/>
        <v>2125</v>
      </c>
      <c r="L2205" s="10">
        <f t="shared" si="17"/>
        <v>850</v>
      </c>
      <c r="M2205" s="11">
        <v>0.4</v>
      </c>
      <c r="O2205" s="16"/>
      <c r="P2205" s="14"/>
      <c r="Q2205" s="12"/>
      <c r="R2205" s="13"/>
    </row>
    <row r="2206" spans="1:18" ht="15.75" customHeight="1">
      <c r="A2206" s="1"/>
      <c r="B2206" s="6" t="s">
        <v>27</v>
      </c>
      <c r="C2206" s="6">
        <v>1128299</v>
      </c>
      <c r="D2206" s="7">
        <v>44389</v>
      </c>
      <c r="E2206" s="6" t="s">
        <v>28</v>
      </c>
      <c r="F2206" s="6" t="s">
        <v>84</v>
      </c>
      <c r="G2206" s="6" t="s">
        <v>85</v>
      </c>
      <c r="H2206" s="6" t="s">
        <v>21</v>
      </c>
      <c r="I2206" s="8">
        <v>0.55000000000000004</v>
      </c>
      <c r="J2206" s="9">
        <v>4750</v>
      </c>
      <c r="K2206" s="10">
        <f t="shared" si="16"/>
        <v>2612.5</v>
      </c>
      <c r="L2206" s="10">
        <f t="shared" si="17"/>
        <v>914.37499999999989</v>
      </c>
      <c r="M2206" s="11">
        <v>0.35</v>
      </c>
      <c r="O2206" s="16"/>
      <c r="P2206" s="14"/>
      <c r="Q2206" s="12"/>
      <c r="R2206" s="13"/>
    </row>
    <row r="2207" spans="1:18" ht="15.75" customHeight="1">
      <c r="A2207" s="1"/>
      <c r="B2207" s="6" t="s">
        <v>27</v>
      </c>
      <c r="C2207" s="6">
        <v>1128299</v>
      </c>
      <c r="D2207" s="7">
        <v>44389</v>
      </c>
      <c r="E2207" s="6" t="s">
        <v>28</v>
      </c>
      <c r="F2207" s="6" t="s">
        <v>84</v>
      </c>
      <c r="G2207" s="6" t="s">
        <v>85</v>
      </c>
      <c r="H2207" s="6" t="s">
        <v>22</v>
      </c>
      <c r="I2207" s="8">
        <v>0.70000000000000007</v>
      </c>
      <c r="J2207" s="9">
        <v>4750</v>
      </c>
      <c r="K2207" s="10">
        <f t="shared" si="16"/>
        <v>3325.0000000000005</v>
      </c>
      <c r="L2207" s="10">
        <f t="shared" si="17"/>
        <v>831.25000000000011</v>
      </c>
      <c r="M2207" s="11">
        <v>0.25</v>
      </c>
      <c r="O2207" s="16"/>
      <c r="P2207" s="14"/>
      <c r="Q2207" s="12"/>
      <c r="R2207" s="13"/>
    </row>
    <row r="2208" spans="1:18" ht="15.75" customHeight="1">
      <c r="A2208" s="1"/>
      <c r="B2208" s="6" t="s">
        <v>27</v>
      </c>
      <c r="C2208" s="6">
        <v>1128299</v>
      </c>
      <c r="D2208" s="7">
        <v>44421</v>
      </c>
      <c r="E2208" s="6" t="s">
        <v>28</v>
      </c>
      <c r="F2208" s="6" t="s">
        <v>84</v>
      </c>
      <c r="G2208" s="6" t="s">
        <v>85</v>
      </c>
      <c r="H2208" s="6" t="s">
        <v>17</v>
      </c>
      <c r="I2208" s="8">
        <v>0.55000000000000004</v>
      </c>
      <c r="J2208" s="9">
        <v>6750</v>
      </c>
      <c r="K2208" s="10">
        <f t="shared" si="16"/>
        <v>3712.5000000000005</v>
      </c>
      <c r="L2208" s="10">
        <f t="shared" si="17"/>
        <v>1485.0000000000002</v>
      </c>
      <c r="M2208" s="11">
        <v>0.4</v>
      </c>
      <c r="O2208" s="16"/>
      <c r="P2208" s="14"/>
      <c r="Q2208" s="12"/>
      <c r="R2208" s="13"/>
    </row>
    <row r="2209" spans="1:18" ht="15.75" customHeight="1">
      <c r="A2209" s="1"/>
      <c r="B2209" s="6" t="s">
        <v>27</v>
      </c>
      <c r="C2209" s="6">
        <v>1128299</v>
      </c>
      <c r="D2209" s="7">
        <v>44421</v>
      </c>
      <c r="E2209" s="6" t="s">
        <v>28</v>
      </c>
      <c r="F2209" s="6" t="s">
        <v>84</v>
      </c>
      <c r="G2209" s="6" t="s">
        <v>85</v>
      </c>
      <c r="H2209" s="6" t="s">
        <v>18</v>
      </c>
      <c r="I2209" s="8">
        <v>0.60000000000000009</v>
      </c>
      <c r="J2209" s="9">
        <v>6250</v>
      </c>
      <c r="K2209" s="10">
        <f t="shared" si="16"/>
        <v>3750.0000000000005</v>
      </c>
      <c r="L2209" s="10">
        <f t="shared" si="17"/>
        <v>1500.0000000000002</v>
      </c>
      <c r="M2209" s="11">
        <v>0.4</v>
      </c>
      <c r="O2209" s="16"/>
      <c r="P2209" s="14"/>
      <c r="Q2209" s="12"/>
      <c r="R2209" s="13"/>
    </row>
    <row r="2210" spans="1:18" ht="15.75" customHeight="1">
      <c r="A2210" s="1"/>
      <c r="B2210" s="6" t="s">
        <v>27</v>
      </c>
      <c r="C2210" s="6">
        <v>1128299</v>
      </c>
      <c r="D2210" s="7">
        <v>44421</v>
      </c>
      <c r="E2210" s="6" t="s">
        <v>28</v>
      </c>
      <c r="F2210" s="6" t="s">
        <v>84</v>
      </c>
      <c r="G2210" s="6" t="s">
        <v>85</v>
      </c>
      <c r="H2210" s="6" t="s">
        <v>19</v>
      </c>
      <c r="I2210" s="8">
        <v>0.55000000000000004</v>
      </c>
      <c r="J2210" s="9">
        <v>5000</v>
      </c>
      <c r="K2210" s="10">
        <f t="shared" si="16"/>
        <v>2750</v>
      </c>
      <c r="L2210" s="10">
        <f t="shared" si="17"/>
        <v>962.49999999999989</v>
      </c>
      <c r="M2210" s="11">
        <v>0.35</v>
      </c>
      <c r="O2210" s="16"/>
      <c r="P2210" s="14"/>
      <c r="Q2210" s="12"/>
      <c r="R2210" s="13"/>
    </row>
    <row r="2211" spans="1:18" ht="15.75" customHeight="1">
      <c r="A2211" s="1"/>
      <c r="B2211" s="6" t="s">
        <v>27</v>
      </c>
      <c r="C2211" s="6">
        <v>1128299</v>
      </c>
      <c r="D2211" s="7">
        <v>44421</v>
      </c>
      <c r="E2211" s="6" t="s">
        <v>28</v>
      </c>
      <c r="F2211" s="6" t="s">
        <v>84</v>
      </c>
      <c r="G2211" s="6" t="s">
        <v>85</v>
      </c>
      <c r="H2211" s="6" t="s">
        <v>20</v>
      </c>
      <c r="I2211" s="8">
        <v>0.55000000000000004</v>
      </c>
      <c r="J2211" s="9">
        <v>4500</v>
      </c>
      <c r="K2211" s="10">
        <f t="shared" si="16"/>
        <v>2475</v>
      </c>
      <c r="L2211" s="10">
        <f t="shared" si="17"/>
        <v>990</v>
      </c>
      <c r="M2211" s="11">
        <v>0.4</v>
      </c>
      <c r="O2211" s="16"/>
      <c r="P2211" s="14"/>
      <c r="Q2211" s="12"/>
      <c r="R2211" s="13"/>
    </row>
    <row r="2212" spans="1:18" ht="15.75" customHeight="1">
      <c r="A2212" s="1"/>
      <c r="B2212" s="6" t="s">
        <v>27</v>
      </c>
      <c r="C2212" s="6">
        <v>1128299</v>
      </c>
      <c r="D2212" s="7">
        <v>44421</v>
      </c>
      <c r="E2212" s="6" t="s">
        <v>28</v>
      </c>
      <c r="F2212" s="6" t="s">
        <v>84</v>
      </c>
      <c r="G2212" s="6" t="s">
        <v>85</v>
      </c>
      <c r="H2212" s="6" t="s">
        <v>21</v>
      </c>
      <c r="I2212" s="8">
        <v>0.65</v>
      </c>
      <c r="J2212" s="9">
        <v>4500</v>
      </c>
      <c r="K2212" s="10">
        <f t="shared" si="16"/>
        <v>2925</v>
      </c>
      <c r="L2212" s="10">
        <f t="shared" si="17"/>
        <v>1023.7499999999999</v>
      </c>
      <c r="M2212" s="11">
        <v>0.35</v>
      </c>
      <c r="O2212" s="16"/>
      <c r="P2212" s="14"/>
      <c r="Q2212" s="12"/>
      <c r="R2212" s="13"/>
    </row>
    <row r="2213" spans="1:18" ht="15.75" customHeight="1">
      <c r="A2213" s="1"/>
      <c r="B2213" s="6" t="s">
        <v>27</v>
      </c>
      <c r="C2213" s="6">
        <v>1128299</v>
      </c>
      <c r="D2213" s="7">
        <v>44421</v>
      </c>
      <c r="E2213" s="6" t="s">
        <v>28</v>
      </c>
      <c r="F2213" s="6" t="s">
        <v>84</v>
      </c>
      <c r="G2213" s="6" t="s">
        <v>85</v>
      </c>
      <c r="H2213" s="6" t="s">
        <v>22</v>
      </c>
      <c r="I2213" s="8">
        <v>0.70000000000000007</v>
      </c>
      <c r="J2213" s="9">
        <v>4250</v>
      </c>
      <c r="K2213" s="10">
        <f t="shared" si="16"/>
        <v>2975.0000000000005</v>
      </c>
      <c r="L2213" s="10">
        <f t="shared" si="17"/>
        <v>743.75000000000011</v>
      </c>
      <c r="M2213" s="11">
        <v>0.25</v>
      </c>
      <c r="O2213" s="16"/>
      <c r="P2213" s="14"/>
      <c r="Q2213" s="12"/>
      <c r="R2213" s="13"/>
    </row>
    <row r="2214" spans="1:18" ht="15.75" customHeight="1">
      <c r="A2214" s="1"/>
      <c r="B2214" s="6" t="s">
        <v>27</v>
      </c>
      <c r="C2214" s="6">
        <v>1128299</v>
      </c>
      <c r="D2214" s="7">
        <v>44453</v>
      </c>
      <c r="E2214" s="6" t="s">
        <v>28</v>
      </c>
      <c r="F2214" s="6" t="s">
        <v>84</v>
      </c>
      <c r="G2214" s="6" t="s">
        <v>85</v>
      </c>
      <c r="H2214" s="6" t="s">
        <v>17</v>
      </c>
      <c r="I2214" s="8">
        <v>0.45000000000000012</v>
      </c>
      <c r="J2214" s="9">
        <v>6000</v>
      </c>
      <c r="K2214" s="10">
        <f t="shared" si="16"/>
        <v>2700.0000000000009</v>
      </c>
      <c r="L2214" s="10">
        <f t="shared" si="17"/>
        <v>1080.0000000000005</v>
      </c>
      <c r="M2214" s="11">
        <v>0.4</v>
      </c>
      <c r="O2214" s="16"/>
      <c r="P2214" s="14"/>
      <c r="Q2214" s="12"/>
      <c r="R2214" s="13"/>
    </row>
    <row r="2215" spans="1:18" ht="15.75" customHeight="1">
      <c r="A2215" s="1"/>
      <c r="B2215" s="6" t="s">
        <v>27</v>
      </c>
      <c r="C2215" s="6">
        <v>1128299</v>
      </c>
      <c r="D2215" s="7">
        <v>44453</v>
      </c>
      <c r="E2215" s="6" t="s">
        <v>28</v>
      </c>
      <c r="F2215" s="6" t="s">
        <v>84</v>
      </c>
      <c r="G2215" s="6" t="s">
        <v>85</v>
      </c>
      <c r="H2215" s="6" t="s">
        <v>18</v>
      </c>
      <c r="I2215" s="8">
        <v>0.50000000000000011</v>
      </c>
      <c r="J2215" s="9">
        <v>6000</v>
      </c>
      <c r="K2215" s="10">
        <f t="shared" si="16"/>
        <v>3000.0000000000005</v>
      </c>
      <c r="L2215" s="10">
        <f t="shared" si="17"/>
        <v>1200.0000000000002</v>
      </c>
      <c r="M2215" s="11">
        <v>0.4</v>
      </c>
      <c r="O2215" s="16"/>
      <c r="P2215" s="14"/>
      <c r="Q2215" s="12"/>
      <c r="R2215" s="13"/>
    </row>
    <row r="2216" spans="1:18" ht="15.75" customHeight="1">
      <c r="A2216" s="1"/>
      <c r="B2216" s="6" t="s">
        <v>27</v>
      </c>
      <c r="C2216" s="6">
        <v>1128299</v>
      </c>
      <c r="D2216" s="7">
        <v>44453</v>
      </c>
      <c r="E2216" s="6" t="s">
        <v>28</v>
      </c>
      <c r="F2216" s="6" t="s">
        <v>84</v>
      </c>
      <c r="G2216" s="6" t="s">
        <v>85</v>
      </c>
      <c r="H2216" s="6" t="s">
        <v>19</v>
      </c>
      <c r="I2216" s="8">
        <v>0.45000000000000012</v>
      </c>
      <c r="J2216" s="9">
        <v>4500</v>
      </c>
      <c r="K2216" s="10">
        <f t="shared" si="16"/>
        <v>2025.0000000000005</v>
      </c>
      <c r="L2216" s="10">
        <f t="shared" si="17"/>
        <v>708.75000000000011</v>
      </c>
      <c r="M2216" s="11">
        <v>0.35</v>
      </c>
      <c r="O2216" s="16"/>
      <c r="P2216" s="14"/>
      <c r="Q2216" s="12"/>
      <c r="R2216" s="13"/>
    </row>
    <row r="2217" spans="1:18" ht="15.75" customHeight="1">
      <c r="A2217" s="1"/>
      <c r="B2217" s="6" t="s">
        <v>27</v>
      </c>
      <c r="C2217" s="6">
        <v>1128299</v>
      </c>
      <c r="D2217" s="7">
        <v>44453</v>
      </c>
      <c r="E2217" s="6" t="s">
        <v>28</v>
      </c>
      <c r="F2217" s="6" t="s">
        <v>84</v>
      </c>
      <c r="G2217" s="6" t="s">
        <v>85</v>
      </c>
      <c r="H2217" s="6" t="s">
        <v>20</v>
      </c>
      <c r="I2217" s="8">
        <v>0.45000000000000012</v>
      </c>
      <c r="J2217" s="9">
        <v>4000</v>
      </c>
      <c r="K2217" s="10">
        <f t="shared" si="16"/>
        <v>1800.0000000000005</v>
      </c>
      <c r="L2217" s="10">
        <f t="shared" si="17"/>
        <v>720.00000000000023</v>
      </c>
      <c r="M2217" s="11">
        <v>0.4</v>
      </c>
      <c r="O2217" s="16"/>
      <c r="P2217" s="14"/>
      <c r="Q2217" s="12"/>
      <c r="R2217" s="13"/>
    </row>
    <row r="2218" spans="1:18" ht="15.75" customHeight="1">
      <c r="A2218" s="1"/>
      <c r="B2218" s="6" t="s">
        <v>27</v>
      </c>
      <c r="C2218" s="6">
        <v>1128299</v>
      </c>
      <c r="D2218" s="7">
        <v>44453</v>
      </c>
      <c r="E2218" s="6" t="s">
        <v>28</v>
      </c>
      <c r="F2218" s="6" t="s">
        <v>84</v>
      </c>
      <c r="G2218" s="6" t="s">
        <v>85</v>
      </c>
      <c r="H2218" s="6" t="s">
        <v>21</v>
      </c>
      <c r="I2218" s="8">
        <v>0.55000000000000004</v>
      </c>
      <c r="J2218" s="9">
        <v>4000</v>
      </c>
      <c r="K2218" s="10">
        <f t="shared" si="16"/>
        <v>2200</v>
      </c>
      <c r="L2218" s="10">
        <f t="shared" si="17"/>
        <v>770</v>
      </c>
      <c r="M2218" s="11">
        <v>0.35</v>
      </c>
      <c r="O2218" s="16"/>
      <c r="P2218" s="14"/>
      <c r="Q2218" s="12"/>
      <c r="R2218" s="13"/>
    </row>
    <row r="2219" spans="1:18" ht="15.75" customHeight="1">
      <c r="A2219" s="1"/>
      <c r="B2219" s="6" t="s">
        <v>27</v>
      </c>
      <c r="C2219" s="6">
        <v>1128299</v>
      </c>
      <c r="D2219" s="7">
        <v>44453</v>
      </c>
      <c r="E2219" s="6" t="s">
        <v>28</v>
      </c>
      <c r="F2219" s="6" t="s">
        <v>84</v>
      </c>
      <c r="G2219" s="6" t="s">
        <v>85</v>
      </c>
      <c r="H2219" s="6" t="s">
        <v>22</v>
      </c>
      <c r="I2219" s="8">
        <v>0.60000000000000009</v>
      </c>
      <c r="J2219" s="9">
        <v>4500</v>
      </c>
      <c r="K2219" s="10">
        <f t="shared" si="16"/>
        <v>2700.0000000000005</v>
      </c>
      <c r="L2219" s="10">
        <f t="shared" si="17"/>
        <v>675.00000000000011</v>
      </c>
      <c r="M2219" s="11">
        <v>0.25</v>
      </c>
      <c r="O2219" s="16"/>
      <c r="P2219" s="14"/>
      <c r="Q2219" s="12"/>
      <c r="R2219" s="13"/>
    </row>
    <row r="2220" spans="1:18" ht="15.75" customHeight="1">
      <c r="A2220" s="1"/>
      <c r="B2220" s="6" t="s">
        <v>27</v>
      </c>
      <c r="C2220" s="6">
        <v>1128299</v>
      </c>
      <c r="D2220" s="7">
        <v>44482</v>
      </c>
      <c r="E2220" s="6" t="s">
        <v>28</v>
      </c>
      <c r="F2220" s="6" t="s">
        <v>84</v>
      </c>
      <c r="G2220" s="6" t="s">
        <v>85</v>
      </c>
      <c r="H2220" s="6" t="s">
        <v>17</v>
      </c>
      <c r="I2220" s="8">
        <v>0.45000000000000012</v>
      </c>
      <c r="J2220" s="9">
        <v>5250</v>
      </c>
      <c r="K2220" s="10">
        <f t="shared" si="16"/>
        <v>2362.5000000000005</v>
      </c>
      <c r="L2220" s="10">
        <f t="shared" si="17"/>
        <v>945.00000000000023</v>
      </c>
      <c r="M2220" s="11">
        <v>0.4</v>
      </c>
      <c r="O2220" s="16"/>
      <c r="P2220" s="14"/>
      <c r="Q2220" s="12"/>
      <c r="R2220" s="13"/>
    </row>
    <row r="2221" spans="1:18" ht="15.75" customHeight="1">
      <c r="A2221" s="1"/>
      <c r="B2221" s="6" t="s">
        <v>27</v>
      </c>
      <c r="C2221" s="6">
        <v>1128299</v>
      </c>
      <c r="D2221" s="7">
        <v>44482</v>
      </c>
      <c r="E2221" s="6" t="s">
        <v>28</v>
      </c>
      <c r="F2221" s="6" t="s">
        <v>84</v>
      </c>
      <c r="G2221" s="6" t="s">
        <v>85</v>
      </c>
      <c r="H2221" s="6" t="s">
        <v>18</v>
      </c>
      <c r="I2221" s="8">
        <v>0.50000000000000011</v>
      </c>
      <c r="J2221" s="9">
        <v>5250</v>
      </c>
      <c r="K2221" s="10">
        <f t="shared" si="16"/>
        <v>2625.0000000000005</v>
      </c>
      <c r="L2221" s="10">
        <f t="shared" si="17"/>
        <v>1050.0000000000002</v>
      </c>
      <c r="M2221" s="11">
        <v>0.4</v>
      </c>
      <c r="O2221" s="16"/>
      <c r="P2221" s="14"/>
      <c r="Q2221" s="12"/>
      <c r="R2221" s="13"/>
    </row>
    <row r="2222" spans="1:18" ht="15.75" customHeight="1">
      <c r="A2222" s="1"/>
      <c r="B2222" s="6" t="s">
        <v>27</v>
      </c>
      <c r="C2222" s="6">
        <v>1128299</v>
      </c>
      <c r="D2222" s="7">
        <v>44482</v>
      </c>
      <c r="E2222" s="6" t="s">
        <v>28</v>
      </c>
      <c r="F2222" s="6" t="s">
        <v>84</v>
      </c>
      <c r="G2222" s="6" t="s">
        <v>85</v>
      </c>
      <c r="H2222" s="6" t="s">
        <v>19</v>
      </c>
      <c r="I2222" s="8">
        <v>0.45000000000000012</v>
      </c>
      <c r="J2222" s="9">
        <v>3500</v>
      </c>
      <c r="K2222" s="10">
        <f t="shared" si="16"/>
        <v>1575.0000000000005</v>
      </c>
      <c r="L2222" s="10">
        <f t="shared" si="17"/>
        <v>551.25000000000011</v>
      </c>
      <c r="M2222" s="11">
        <v>0.35</v>
      </c>
      <c r="O2222" s="16"/>
      <c r="P2222" s="14"/>
      <c r="Q2222" s="12"/>
      <c r="R2222" s="13"/>
    </row>
    <row r="2223" spans="1:18" ht="15.75" customHeight="1">
      <c r="A2223" s="1"/>
      <c r="B2223" s="6" t="s">
        <v>27</v>
      </c>
      <c r="C2223" s="6">
        <v>1128299</v>
      </c>
      <c r="D2223" s="7">
        <v>44482</v>
      </c>
      <c r="E2223" s="6" t="s">
        <v>28</v>
      </c>
      <c r="F2223" s="6" t="s">
        <v>84</v>
      </c>
      <c r="G2223" s="6" t="s">
        <v>85</v>
      </c>
      <c r="H2223" s="6" t="s">
        <v>20</v>
      </c>
      <c r="I2223" s="8">
        <v>0.45000000000000012</v>
      </c>
      <c r="J2223" s="9">
        <v>3250</v>
      </c>
      <c r="K2223" s="10">
        <f t="shared" si="16"/>
        <v>1462.5000000000005</v>
      </c>
      <c r="L2223" s="10">
        <f t="shared" si="17"/>
        <v>585.00000000000023</v>
      </c>
      <c r="M2223" s="11">
        <v>0.4</v>
      </c>
      <c r="O2223" s="16"/>
      <c r="P2223" s="14"/>
      <c r="Q2223" s="12"/>
      <c r="R2223" s="13"/>
    </row>
    <row r="2224" spans="1:18" ht="15.75" customHeight="1">
      <c r="A2224" s="1"/>
      <c r="B2224" s="6" t="s">
        <v>27</v>
      </c>
      <c r="C2224" s="6">
        <v>1128299</v>
      </c>
      <c r="D2224" s="7">
        <v>44482</v>
      </c>
      <c r="E2224" s="6" t="s">
        <v>28</v>
      </c>
      <c r="F2224" s="6" t="s">
        <v>84</v>
      </c>
      <c r="G2224" s="6" t="s">
        <v>85</v>
      </c>
      <c r="H2224" s="6" t="s">
        <v>21</v>
      </c>
      <c r="I2224" s="8">
        <v>0.55000000000000004</v>
      </c>
      <c r="J2224" s="9">
        <v>3000</v>
      </c>
      <c r="K2224" s="10">
        <f t="shared" si="16"/>
        <v>1650.0000000000002</v>
      </c>
      <c r="L2224" s="10">
        <f t="shared" si="17"/>
        <v>577.5</v>
      </c>
      <c r="M2224" s="11">
        <v>0.35</v>
      </c>
      <c r="O2224" s="16"/>
      <c r="P2224" s="14"/>
      <c r="Q2224" s="12"/>
      <c r="R2224" s="13"/>
    </row>
    <row r="2225" spans="1:18" ht="15.75" customHeight="1">
      <c r="A2225" s="1"/>
      <c r="B2225" s="6" t="s">
        <v>27</v>
      </c>
      <c r="C2225" s="6">
        <v>1128299</v>
      </c>
      <c r="D2225" s="7">
        <v>44482</v>
      </c>
      <c r="E2225" s="6" t="s">
        <v>28</v>
      </c>
      <c r="F2225" s="6" t="s">
        <v>84</v>
      </c>
      <c r="G2225" s="6" t="s">
        <v>85</v>
      </c>
      <c r="H2225" s="6" t="s">
        <v>22</v>
      </c>
      <c r="I2225" s="8">
        <v>0.70000000000000007</v>
      </c>
      <c r="J2225" s="9">
        <v>3500</v>
      </c>
      <c r="K2225" s="10">
        <f t="shared" si="16"/>
        <v>2450.0000000000005</v>
      </c>
      <c r="L2225" s="10">
        <f t="shared" si="17"/>
        <v>612.50000000000011</v>
      </c>
      <c r="M2225" s="11">
        <v>0.25</v>
      </c>
      <c r="O2225" s="16"/>
      <c r="P2225" s="14"/>
      <c r="Q2225" s="12"/>
      <c r="R2225" s="13"/>
    </row>
    <row r="2226" spans="1:18" ht="15.75" customHeight="1">
      <c r="A2226" s="1"/>
      <c r="B2226" s="6" t="s">
        <v>27</v>
      </c>
      <c r="C2226" s="6">
        <v>1128299</v>
      </c>
      <c r="D2226" s="7">
        <v>44513</v>
      </c>
      <c r="E2226" s="6" t="s">
        <v>28</v>
      </c>
      <c r="F2226" s="6" t="s">
        <v>84</v>
      </c>
      <c r="G2226" s="6" t="s">
        <v>85</v>
      </c>
      <c r="H2226" s="6" t="s">
        <v>17</v>
      </c>
      <c r="I2226" s="8">
        <v>0.55000000000000004</v>
      </c>
      <c r="J2226" s="9">
        <v>5250</v>
      </c>
      <c r="K2226" s="10">
        <f t="shared" si="16"/>
        <v>2887.5000000000005</v>
      </c>
      <c r="L2226" s="10">
        <f t="shared" si="17"/>
        <v>1155.0000000000002</v>
      </c>
      <c r="M2226" s="11">
        <v>0.4</v>
      </c>
      <c r="O2226" s="16"/>
      <c r="P2226" s="14"/>
      <c r="Q2226" s="12"/>
      <c r="R2226" s="13"/>
    </row>
    <row r="2227" spans="1:18" ht="15.75" customHeight="1">
      <c r="A2227" s="1"/>
      <c r="B2227" s="6" t="s">
        <v>27</v>
      </c>
      <c r="C2227" s="6">
        <v>1128299</v>
      </c>
      <c r="D2227" s="7">
        <v>44513</v>
      </c>
      <c r="E2227" s="6" t="s">
        <v>28</v>
      </c>
      <c r="F2227" s="6" t="s">
        <v>84</v>
      </c>
      <c r="G2227" s="6" t="s">
        <v>85</v>
      </c>
      <c r="H2227" s="6" t="s">
        <v>18</v>
      </c>
      <c r="I2227" s="8">
        <v>0.60000000000000009</v>
      </c>
      <c r="J2227" s="9">
        <v>5750</v>
      </c>
      <c r="K2227" s="10">
        <f t="shared" si="16"/>
        <v>3450.0000000000005</v>
      </c>
      <c r="L2227" s="10">
        <f t="shared" si="17"/>
        <v>1380.0000000000002</v>
      </c>
      <c r="M2227" s="11">
        <v>0.4</v>
      </c>
      <c r="O2227" s="16"/>
      <c r="P2227" s="14"/>
      <c r="Q2227" s="12"/>
      <c r="R2227" s="13"/>
    </row>
    <row r="2228" spans="1:18" ht="15.75" customHeight="1">
      <c r="A2228" s="1"/>
      <c r="B2228" s="6" t="s">
        <v>27</v>
      </c>
      <c r="C2228" s="6">
        <v>1128299</v>
      </c>
      <c r="D2228" s="7">
        <v>44513</v>
      </c>
      <c r="E2228" s="6" t="s">
        <v>28</v>
      </c>
      <c r="F2228" s="6" t="s">
        <v>84</v>
      </c>
      <c r="G2228" s="6" t="s">
        <v>85</v>
      </c>
      <c r="H2228" s="6" t="s">
        <v>19</v>
      </c>
      <c r="I2228" s="8">
        <v>0.55000000000000004</v>
      </c>
      <c r="J2228" s="9">
        <v>4250</v>
      </c>
      <c r="K2228" s="10">
        <f t="shared" si="16"/>
        <v>2337.5</v>
      </c>
      <c r="L2228" s="10">
        <f t="shared" si="17"/>
        <v>818.125</v>
      </c>
      <c r="M2228" s="11">
        <v>0.35</v>
      </c>
      <c r="O2228" s="16"/>
      <c r="P2228" s="14"/>
      <c r="Q2228" s="12"/>
      <c r="R2228" s="13"/>
    </row>
    <row r="2229" spans="1:18" ht="15.75" customHeight="1">
      <c r="A2229" s="1"/>
      <c r="B2229" s="6" t="s">
        <v>27</v>
      </c>
      <c r="C2229" s="6">
        <v>1128299</v>
      </c>
      <c r="D2229" s="7">
        <v>44513</v>
      </c>
      <c r="E2229" s="6" t="s">
        <v>28</v>
      </c>
      <c r="F2229" s="6" t="s">
        <v>84</v>
      </c>
      <c r="G2229" s="6" t="s">
        <v>85</v>
      </c>
      <c r="H2229" s="6" t="s">
        <v>20</v>
      </c>
      <c r="I2229" s="8">
        <v>0.55000000000000004</v>
      </c>
      <c r="J2229" s="9">
        <v>4000</v>
      </c>
      <c r="K2229" s="10">
        <f t="shared" si="16"/>
        <v>2200</v>
      </c>
      <c r="L2229" s="10">
        <f t="shared" si="17"/>
        <v>880</v>
      </c>
      <c r="M2229" s="11">
        <v>0.4</v>
      </c>
      <c r="O2229" s="16"/>
      <c r="P2229" s="14"/>
      <c r="Q2229" s="12"/>
      <c r="R2229" s="13"/>
    </row>
    <row r="2230" spans="1:18" ht="15.75" customHeight="1">
      <c r="A2230" s="1"/>
      <c r="B2230" s="6" t="s">
        <v>27</v>
      </c>
      <c r="C2230" s="6">
        <v>1128299</v>
      </c>
      <c r="D2230" s="7">
        <v>44513</v>
      </c>
      <c r="E2230" s="6" t="s">
        <v>28</v>
      </c>
      <c r="F2230" s="6" t="s">
        <v>84</v>
      </c>
      <c r="G2230" s="6" t="s">
        <v>85</v>
      </c>
      <c r="H2230" s="6" t="s">
        <v>21</v>
      </c>
      <c r="I2230" s="8">
        <v>0.65</v>
      </c>
      <c r="J2230" s="9">
        <v>3500</v>
      </c>
      <c r="K2230" s="10">
        <f t="shared" si="16"/>
        <v>2275</v>
      </c>
      <c r="L2230" s="10">
        <f t="shared" si="17"/>
        <v>796.25</v>
      </c>
      <c r="M2230" s="11">
        <v>0.35</v>
      </c>
      <c r="O2230" s="16"/>
      <c r="P2230" s="14"/>
      <c r="Q2230" s="12"/>
      <c r="R2230" s="13"/>
    </row>
    <row r="2231" spans="1:18" ht="15.75" customHeight="1">
      <c r="A2231" s="1"/>
      <c r="B2231" s="6" t="s">
        <v>27</v>
      </c>
      <c r="C2231" s="6">
        <v>1128299</v>
      </c>
      <c r="D2231" s="7">
        <v>44513</v>
      </c>
      <c r="E2231" s="6" t="s">
        <v>28</v>
      </c>
      <c r="F2231" s="6" t="s">
        <v>84</v>
      </c>
      <c r="G2231" s="6" t="s">
        <v>85</v>
      </c>
      <c r="H2231" s="6" t="s">
        <v>22</v>
      </c>
      <c r="I2231" s="8">
        <v>0.70000000000000007</v>
      </c>
      <c r="J2231" s="9">
        <v>4750</v>
      </c>
      <c r="K2231" s="10">
        <f t="shared" si="16"/>
        <v>3325.0000000000005</v>
      </c>
      <c r="L2231" s="10">
        <f t="shared" si="17"/>
        <v>831.25000000000011</v>
      </c>
      <c r="M2231" s="11">
        <v>0.25</v>
      </c>
      <c r="O2231" s="16"/>
      <c r="P2231" s="14"/>
      <c r="Q2231" s="12"/>
      <c r="R2231" s="13"/>
    </row>
    <row r="2232" spans="1:18" ht="15.75" customHeight="1">
      <c r="A2232" s="1"/>
      <c r="B2232" s="6" t="s">
        <v>27</v>
      </c>
      <c r="C2232" s="6">
        <v>1128299</v>
      </c>
      <c r="D2232" s="7">
        <v>44542</v>
      </c>
      <c r="E2232" s="6" t="s">
        <v>28</v>
      </c>
      <c r="F2232" s="6" t="s">
        <v>84</v>
      </c>
      <c r="G2232" s="6" t="s">
        <v>85</v>
      </c>
      <c r="H2232" s="6" t="s">
        <v>17</v>
      </c>
      <c r="I2232" s="8">
        <v>0.55000000000000004</v>
      </c>
      <c r="J2232" s="9">
        <v>6750</v>
      </c>
      <c r="K2232" s="10">
        <f t="shared" si="16"/>
        <v>3712.5000000000005</v>
      </c>
      <c r="L2232" s="10">
        <f t="shared" si="17"/>
        <v>1485.0000000000002</v>
      </c>
      <c r="M2232" s="11">
        <v>0.4</v>
      </c>
      <c r="O2232" s="16"/>
      <c r="P2232" s="14"/>
      <c r="Q2232" s="12"/>
      <c r="R2232" s="13"/>
    </row>
    <row r="2233" spans="1:18" ht="15.75" customHeight="1">
      <c r="A2233" s="1"/>
      <c r="B2233" s="6" t="s">
        <v>27</v>
      </c>
      <c r="C2233" s="6">
        <v>1128299</v>
      </c>
      <c r="D2233" s="7">
        <v>44542</v>
      </c>
      <c r="E2233" s="6" t="s">
        <v>28</v>
      </c>
      <c r="F2233" s="6" t="s">
        <v>84</v>
      </c>
      <c r="G2233" s="6" t="s">
        <v>85</v>
      </c>
      <c r="H2233" s="6" t="s">
        <v>18</v>
      </c>
      <c r="I2233" s="8">
        <v>0.60000000000000009</v>
      </c>
      <c r="J2233" s="9">
        <v>6750</v>
      </c>
      <c r="K2233" s="10">
        <f t="shared" si="16"/>
        <v>4050.0000000000005</v>
      </c>
      <c r="L2233" s="10">
        <f t="shared" si="17"/>
        <v>1620.0000000000002</v>
      </c>
      <c r="M2233" s="11">
        <v>0.4</v>
      </c>
      <c r="O2233" s="16"/>
      <c r="P2233" s="14"/>
      <c r="Q2233" s="12"/>
      <c r="R2233" s="13"/>
    </row>
    <row r="2234" spans="1:18" ht="15.75" customHeight="1">
      <c r="A2234" s="1"/>
      <c r="B2234" s="6" t="s">
        <v>27</v>
      </c>
      <c r="C2234" s="6">
        <v>1128299</v>
      </c>
      <c r="D2234" s="7">
        <v>44542</v>
      </c>
      <c r="E2234" s="6" t="s">
        <v>28</v>
      </c>
      <c r="F2234" s="6" t="s">
        <v>84</v>
      </c>
      <c r="G2234" s="6" t="s">
        <v>85</v>
      </c>
      <c r="H2234" s="6" t="s">
        <v>19</v>
      </c>
      <c r="I2234" s="8">
        <v>0.55000000000000004</v>
      </c>
      <c r="J2234" s="9">
        <v>4750</v>
      </c>
      <c r="K2234" s="10">
        <f t="shared" si="16"/>
        <v>2612.5</v>
      </c>
      <c r="L2234" s="10">
        <f t="shared" si="17"/>
        <v>914.37499999999989</v>
      </c>
      <c r="M2234" s="11">
        <v>0.35</v>
      </c>
      <c r="O2234" s="16"/>
      <c r="P2234" s="14"/>
      <c r="Q2234" s="12"/>
      <c r="R2234" s="13"/>
    </row>
    <row r="2235" spans="1:18" ht="15.75" customHeight="1">
      <c r="A2235" s="1"/>
      <c r="B2235" s="6" t="s">
        <v>27</v>
      </c>
      <c r="C2235" s="6">
        <v>1128299</v>
      </c>
      <c r="D2235" s="7">
        <v>44542</v>
      </c>
      <c r="E2235" s="6" t="s">
        <v>28</v>
      </c>
      <c r="F2235" s="6" t="s">
        <v>84</v>
      </c>
      <c r="G2235" s="6" t="s">
        <v>85</v>
      </c>
      <c r="H2235" s="6" t="s">
        <v>20</v>
      </c>
      <c r="I2235" s="8">
        <v>0.55000000000000004</v>
      </c>
      <c r="J2235" s="9">
        <v>4750</v>
      </c>
      <c r="K2235" s="10">
        <f t="shared" si="16"/>
        <v>2612.5</v>
      </c>
      <c r="L2235" s="10">
        <f t="shared" si="17"/>
        <v>1045</v>
      </c>
      <c r="M2235" s="11">
        <v>0.4</v>
      </c>
      <c r="O2235" s="16"/>
      <c r="P2235" s="14"/>
      <c r="Q2235" s="12"/>
      <c r="R2235" s="13"/>
    </row>
    <row r="2236" spans="1:18" ht="15.75" customHeight="1">
      <c r="A2236" s="1"/>
      <c r="B2236" s="6" t="s">
        <v>27</v>
      </c>
      <c r="C2236" s="6">
        <v>1128299</v>
      </c>
      <c r="D2236" s="7">
        <v>44542</v>
      </c>
      <c r="E2236" s="6" t="s">
        <v>28</v>
      </c>
      <c r="F2236" s="6" t="s">
        <v>84</v>
      </c>
      <c r="G2236" s="6" t="s">
        <v>85</v>
      </c>
      <c r="H2236" s="6" t="s">
        <v>21</v>
      </c>
      <c r="I2236" s="8">
        <v>0.65</v>
      </c>
      <c r="J2236" s="9">
        <v>4000</v>
      </c>
      <c r="K2236" s="10">
        <f t="shared" si="16"/>
        <v>2600</v>
      </c>
      <c r="L2236" s="10">
        <f t="shared" si="17"/>
        <v>909.99999999999989</v>
      </c>
      <c r="M2236" s="11">
        <v>0.35</v>
      </c>
      <c r="O2236" s="16"/>
      <c r="P2236" s="14"/>
      <c r="Q2236" s="12"/>
      <c r="R2236" s="13"/>
    </row>
    <row r="2237" spans="1:18" ht="15.75" customHeight="1">
      <c r="A2237" s="1"/>
      <c r="B2237" s="6" t="s">
        <v>27</v>
      </c>
      <c r="C2237" s="6">
        <v>1128299</v>
      </c>
      <c r="D2237" s="7">
        <v>44542</v>
      </c>
      <c r="E2237" s="6" t="s">
        <v>28</v>
      </c>
      <c r="F2237" s="6" t="s">
        <v>84</v>
      </c>
      <c r="G2237" s="6" t="s">
        <v>85</v>
      </c>
      <c r="H2237" s="6" t="s">
        <v>22</v>
      </c>
      <c r="I2237" s="8">
        <v>0.70000000000000007</v>
      </c>
      <c r="J2237" s="9">
        <v>5000</v>
      </c>
      <c r="K2237" s="10">
        <f t="shared" si="16"/>
        <v>3500.0000000000005</v>
      </c>
      <c r="L2237" s="10">
        <f t="shared" si="17"/>
        <v>875.00000000000011</v>
      </c>
      <c r="M2237" s="11">
        <v>0.25</v>
      </c>
      <c r="O2237" s="16"/>
      <c r="P2237" s="14"/>
      <c r="Q2237" s="12"/>
      <c r="R2237" s="13"/>
    </row>
    <row r="2238" spans="1:18" ht="15.75" customHeight="1">
      <c r="A2238" s="1" t="s">
        <v>39</v>
      </c>
      <c r="B2238" s="6" t="s">
        <v>14</v>
      </c>
      <c r="C2238" s="6">
        <v>1185732</v>
      </c>
      <c r="D2238" s="7">
        <v>44205</v>
      </c>
      <c r="E2238" s="6" t="s">
        <v>46</v>
      </c>
      <c r="F2238" s="6" t="s">
        <v>86</v>
      </c>
      <c r="G2238" s="6" t="s">
        <v>87</v>
      </c>
      <c r="H2238" s="6" t="s">
        <v>17</v>
      </c>
      <c r="I2238" s="8">
        <v>0.4</v>
      </c>
      <c r="J2238" s="9">
        <v>10250</v>
      </c>
      <c r="K2238" s="10">
        <f t="shared" si="16"/>
        <v>4100</v>
      </c>
      <c r="L2238" s="10">
        <f t="shared" si="17"/>
        <v>1845</v>
      </c>
      <c r="M2238" s="11">
        <v>0.45</v>
      </c>
      <c r="O2238" s="16"/>
      <c r="P2238" s="14"/>
      <c r="Q2238" s="12"/>
      <c r="R2238" s="13"/>
    </row>
    <row r="2239" spans="1:18" ht="15.75" customHeight="1">
      <c r="A2239" s="1"/>
      <c r="B2239" s="6" t="s">
        <v>14</v>
      </c>
      <c r="C2239" s="6">
        <v>1185732</v>
      </c>
      <c r="D2239" s="7">
        <v>44205</v>
      </c>
      <c r="E2239" s="6" t="s">
        <v>46</v>
      </c>
      <c r="F2239" s="6" t="s">
        <v>86</v>
      </c>
      <c r="G2239" s="6" t="s">
        <v>87</v>
      </c>
      <c r="H2239" s="6" t="s">
        <v>18</v>
      </c>
      <c r="I2239" s="8">
        <v>0.4</v>
      </c>
      <c r="J2239" s="9">
        <v>8250</v>
      </c>
      <c r="K2239" s="10">
        <f t="shared" si="16"/>
        <v>3300</v>
      </c>
      <c r="L2239" s="10">
        <f t="shared" si="17"/>
        <v>1155</v>
      </c>
      <c r="M2239" s="11">
        <v>0.35</v>
      </c>
      <c r="O2239" s="16"/>
      <c r="P2239" s="14"/>
      <c r="Q2239" s="12"/>
      <c r="R2239" s="13"/>
    </row>
    <row r="2240" spans="1:18" ht="15.75" customHeight="1">
      <c r="A2240" s="1"/>
      <c r="B2240" s="6" t="s">
        <v>14</v>
      </c>
      <c r="C2240" s="6">
        <v>1185732</v>
      </c>
      <c r="D2240" s="7">
        <v>44205</v>
      </c>
      <c r="E2240" s="6" t="s">
        <v>46</v>
      </c>
      <c r="F2240" s="6" t="s">
        <v>86</v>
      </c>
      <c r="G2240" s="6" t="s">
        <v>87</v>
      </c>
      <c r="H2240" s="6" t="s">
        <v>19</v>
      </c>
      <c r="I2240" s="8">
        <v>0.30000000000000004</v>
      </c>
      <c r="J2240" s="9">
        <v>8250</v>
      </c>
      <c r="K2240" s="10">
        <f t="shared" si="16"/>
        <v>2475.0000000000005</v>
      </c>
      <c r="L2240" s="10">
        <f t="shared" si="17"/>
        <v>618.75000000000011</v>
      </c>
      <c r="M2240" s="11">
        <v>0.25</v>
      </c>
      <c r="O2240" s="16"/>
      <c r="P2240" s="14"/>
      <c r="Q2240" s="12"/>
      <c r="R2240" s="13"/>
    </row>
    <row r="2241" spans="1:18" ht="15.75" customHeight="1">
      <c r="A2241" s="1"/>
      <c r="B2241" s="6" t="s">
        <v>14</v>
      </c>
      <c r="C2241" s="6">
        <v>1185732</v>
      </c>
      <c r="D2241" s="7">
        <v>44205</v>
      </c>
      <c r="E2241" s="6" t="s">
        <v>46</v>
      </c>
      <c r="F2241" s="6" t="s">
        <v>86</v>
      </c>
      <c r="G2241" s="6" t="s">
        <v>87</v>
      </c>
      <c r="H2241" s="6" t="s">
        <v>20</v>
      </c>
      <c r="I2241" s="8">
        <v>0.35</v>
      </c>
      <c r="J2241" s="9">
        <v>6750</v>
      </c>
      <c r="K2241" s="10">
        <f t="shared" si="16"/>
        <v>2362.5</v>
      </c>
      <c r="L2241" s="10">
        <f t="shared" si="17"/>
        <v>708.75</v>
      </c>
      <c r="M2241" s="11">
        <v>0.3</v>
      </c>
      <c r="O2241" s="16"/>
      <c r="P2241" s="14"/>
      <c r="Q2241" s="12"/>
      <c r="R2241" s="13"/>
    </row>
    <row r="2242" spans="1:18" ht="15.75" customHeight="1">
      <c r="A2242" s="1"/>
      <c r="B2242" s="6" t="s">
        <v>14</v>
      </c>
      <c r="C2242" s="6">
        <v>1185732</v>
      </c>
      <c r="D2242" s="7">
        <v>44205</v>
      </c>
      <c r="E2242" s="6" t="s">
        <v>46</v>
      </c>
      <c r="F2242" s="6" t="s">
        <v>86</v>
      </c>
      <c r="G2242" s="6" t="s">
        <v>87</v>
      </c>
      <c r="H2242" s="6" t="s">
        <v>21</v>
      </c>
      <c r="I2242" s="8">
        <v>0.5</v>
      </c>
      <c r="J2242" s="9">
        <v>7250</v>
      </c>
      <c r="K2242" s="10">
        <f t="shared" si="16"/>
        <v>3625</v>
      </c>
      <c r="L2242" s="10">
        <f t="shared" si="17"/>
        <v>1268.75</v>
      </c>
      <c r="M2242" s="11">
        <v>0.35</v>
      </c>
      <c r="O2242" s="16"/>
      <c r="P2242" s="14"/>
      <c r="Q2242" s="12"/>
      <c r="R2242" s="13"/>
    </row>
    <row r="2243" spans="1:18" ht="15.75" customHeight="1">
      <c r="A2243" s="1"/>
      <c r="B2243" s="6" t="s">
        <v>14</v>
      </c>
      <c r="C2243" s="6">
        <v>1185732</v>
      </c>
      <c r="D2243" s="7">
        <v>44205</v>
      </c>
      <c r="E2243" s="6" t="s">
        <v>46</v>
      </c>
      <c r="F2243" s="6" t="s">
        <v>86</v>
      </c>
      <c r="G2243" s="6" t="s">
        <v>87</v>
      </c>
      <c r="H2243" s="6" t="s">
        <v>22</v>
      </c>
      <c r="I2243" s="8">
        <v>0.4</v>
      </c>
      <c r="J2243" s="9">
        <v>8250</v>
      </c>
      <c r="K2243" s="10">
        <f t="shared" si="16"/>
        <v>3300</v>
      </c>
      <c r="L2243" s="10">
        <f t="shared" si="17"/>
        <v>1650</v>
      </c>
      <c r="M2243" s="11">
        <v>0.5</v>
      </c>
      <c r="O2243" s="16"/>
      <c r="P2243" s="14"/>
      <c r="Q2243" s="12"/>
      <c r="R2243" s="13"/>
    </row>
    <row r="2244" spans="1:18" ht="15.75" customHeight="1">
      <c r="A2244" s="1"/>
      <c r="B2244" s="6" t="s">
        <v>14</v>
      </c>
      <c r="C2244" s="6">
        <v>1185732</v>
      </c>
      <c r="D2244" s="7">
        <v>44234</v>
      </c>
      <c r="E2244" s="6" t="s">
        <v>46</v>
      </c>
      <c r="F2244" s="6" t="s">
        <v>86</v>
      </c>
      <c r="G2244" s="6" t="s">
        <v>87</v>
      </c>
      <c r="H2244" s="6" t="s">
        <v>17</v>
      </c>
      <c r="I2244" s="8">
        <v>0.4</v>
      </c>
      <c r="J2244" s="9">
        <v>10750</v>
      </c>
      <c r="K2244" s="10">
        <f t="shared" si="16"/>
        <v>4300</v>
      </c>
      <c r="L2244" s="10">
        <f t="shared" si="17"/>
        <v>1935</v>
      </c>
      <c r="M2244" s="11">
        <v>0.45</v>
      </c>
      <c r="O2244" s="16"/>
      <c r="P2244" s="14"/>
      <c r="Q2244" s="12"/>
      <c r="R2244" s="13"/>
    </row>
    <row r="2245" spans="1:18" ht="15.75" customHeight="1">
      <c r="A2245" s="1"/>
      <c r="B2245" s="6" t="s">
        <v>14</v>
      </c>
      <c r="C2245" s="6">
        <v>1185732</v>
      </c>
      <c r="D2245" s="7">
        <v>44234</v>
      </c>
      <c r="E2245" s="6" t="s">
        <v>46</v>
      </c>
      <c r="F2245" s="6" t="s">
        <v>86</v>
      </c>
      <c r="G2245" s="6" t="s">
        <v>87</v>
      </c>
      <c r="H2245" s="6" t="s">
        <v>18</v>
      </c>
      <c r="I2245" s="8">
        <v>0.4</v>
      </c>
      <c r="J2245" s="9">
        <v>7250</v>
      </c>
      <c r="K2245" s="10">
        <f t="shared" si="16"/>
        <v>2900</v>
      </c>
      <c r="L2245" s="10">
        <f t="shared" si="17"/>
        <v>1014.9999999999999</v>
      </c>
      <c r="M2245" s="11">
        <v>0.35</v>
      </c>
      <c r="O2245" s="16"/>
      <c r="P2245" s="14"/>
      <c r="Q2245" s="12"/>
      <c r="R2245" s="13"/>
    </row>
    <row r="2246" spans="1:18" ht="15.75" customHeight="1">
      <c r="A2246" s="1"/>
      <c r="B2246" s="6" t="s">
        <v>14</v>
      </c>
      <c r="C2246" s="6">
        <v>1185732</v>
      </c>
      <c r="D2246" s="7">
        <v>44234</v>
      </c>
      <c r="E2246" s="6" t="s">
        <v>46</v>
      </c>
      <c r="F2246" s="6" t="s">
        <v>86</v>
      </c>
      <c r="G2246" s="6" t="s">
        <v>87</v>
      </c>
      <c r="H2246" s="6" t="s">
        <v>19</v>
      </c>
      <c r="I2246" s="8">
        <v>0.30000000000000004</v>
      </c>
      <c r="J2246" s="9">
        <v>7750</v>
      </c>
      <c r="K2246" s="10">
        <f t="shared" si="16"/>
        <v>2325.0000000000005</v>
      </c>
      <c r="L2246" s="10">
        <f t="shared" si="17"/>
        <v>581.25000000000011</v>
      </c>
      <c r="M2246" s="11">
        <v>0.25</v>
      </c>
      <c r="O2246" s="16"/>
      <c r="P2246" s="14"/>
      <c r="Q2246" s="12"/>
      <c r="R2246" s="13"/>
    </row>
    <row r="2247" spans="1:18" ht="15.75" customHeight="1">
      <c r="A2247" s="1"/>
      <c r="B2247" s="6" t="s">
        <v>14</v>
      </c>
      <c r="C2247" s="6">
        <v>1185732</v>
      </c>
      <c r="D2247" s="7">
        <v>44234</v>
      </c>
      <c r="E2247" s="6" t="s">
        <v>46</v>
      </c>
      <c r="F2247" s="6" t="s">
        <v>86</v>
      </c>
      <c r="G2247" s="6" t="s">
        <v>87</v>
      </c>
      <c r="H2247" s="6" t="s">
        <v>20</v>
      </c>
      <c r="I2247" s="8">
        <v>0.35</v>
      </c>
      <c r="J2247" s="9">
        <v>6250</v>
      </c>
      <c r="K2247" s="10">
        <f t="shared" si="16"/>
        <v>2187.5</v>
      </c>
      <c r="L2247" s="10">
        <f t="shared" si="17"/>
        <v>656.25</v>
      </c>
      <c r="M2247" s="11">
        <v>0.3</v>
      </c>
      <c r="O2247" s="16"/>
      <c r="P2247" s="14"/>
      <c r="Q2247" s="12"/>
      <c r="R2247" s="13"/>
    </row>
    <row r="2248" spans="1:18" ht="15.75" customHeight="1">
      <c r="A2248" s="1"/>
      <c r="B2248" s="6" t="s">
        <v>14</v>
      </c>
      <c r="C2248" s="6">
        <v>1185732</v>
      </c>
      <c r="D2248" s="7">
        <v>44234</v>
      </c>
      <c r="E2248" s="6" t="s">
        <v>46</v>
      </c>
      <c r="F2248" s="6" t="s">
        <v>86</v>
      </c>
      <c r="G2248" s="6" t="s">
        <v>87</v>
      </c>
      <c r="H2248" s="6" t="s">
        <v>21</v>
      </c>
      <c r="I2248" s="8">
        <v>0.5</v>
      </c>
      <c r="J2248" s="9">
        <v>7000</v>
      </c>
      <c r="K2248" s="10">
        <f t="shared" si="16"/>
        <v>3500</v>
      </c>
      <c r="L2248" s="10">
        <f t="shared" si="17"/>
        <v>1225</v>
      </c>
      <c r="M2248" s="11">
        <v>0.35</v>
      </c>
      <c r="O2248" s="16"/>
      <c r="P2248" s="14"/>
      <c r="Q2248" s="12"/>
      <c r="R2248" s="13"/>
    </row>
    <row r="2249" spans="1:18" ht="15.75" customHeight="1">
      <c r="A2249" s="1"/>
      <c r="B2249" s="6" t="s">
        <v>14</v>
      </c>
      <c r="C2249" s="6">
        <v>1185732</v>
      </c>
      <c r="D2249" s="7">
        <v>44234</v>
      </c>
      <c r="E2249" s="6" t="s">
        <v>46</v>
      </c>
      <c r="F2249" s="6" t="s">
        <v>86</v>
      </c>
      <c r="G2249" s="6" t="s">
        <v>87</v>
      </c>
      <c r="H2249" s="6" t="s">
        <v>22</v>
      </c>
      <c r="I2249" s="8">
        <v>0.35</v>
      </c>
      <c r="J2249" s="9">
        <v>8000</v>
      </c>
      <c r="K2249" s="10">
        <f t="shared" si="16"/>
        <v>2800</v>
      </c>
      <c r="L2249" s="10">
        <f t="shared" si="17"/>
        <v>1400</v>
      </c>
      <c r="M2249" s="11">
        <v>0.5</v>
      </c>
      <c r="O2249" s="16"/>
      <c r="P2249" s="14"/>
      <c r="Q2249" s="12"/>
      <c r="R2249" s="13"/>
    </row>
    <row r="2250" spans="1:18" ht="15.75" customHeight="1">
      <c r="A2250" s="1"/>
      <c r="B2250" s="6" t="s">
        <v>14</v>
      </c>
      <c r="C2250" s="6">
        <v>1185732</v>
      </c>
      <c r="D2250" s="7">
        <v>44260</v>
      </c>
      <c r="E2250" s="6" t="s">
        <v>46</v>
      </c>
      <c r="F2250" s="6" t="s">
        <v>86</v>
      </c>
      <c r="G2250" s="6" t="s">
        <v>87</v>
      </c>
      <c r="H2250" s="6" t="s">
        <v>17</v>
      </c>
      <c r="I2250" s="8">
        <v>0.35</v>
      </c>
      <c r="J2250" s="9">
        <v>10200</v>
      </c>
      <c r="K2250" s="10">
        <f t="shared" si="16"/>
        <v>3570</v>
      </c>
      <c r="L2250" s="10">
        <f t="shared" si="17"/>
        <v>1606.5</v>
      </c>
      <c r="M2250" s="11">
        <v>0.45</v>
      </c>
      <c r="O2250" s="16"/>
      <c r="P2250" s="14"/>
      <c r="Q2250" s="12"/>
      <c r="R2250" s="13"/>
    </row>
    <row r="2251" spans="1:18" ht="15.75" customHeight="1">
      <c r="A2251" s="1"/>
      <c r="B2251" s="6" t="s">
        <v>14</v>
      </c>
      <c r="C2251" s="6">
        <v>1185732</v>
      </c>
      <c r="D2251" s="7">
        <v>44260</v>
      </c>
      <c r="E2251" s="6" t="s">
        <v>46</v>
      </c>
      <c r="F2251" s="6" t="s">
        <v>86</v>
      </c>
      <c r="G2251" s="6" t="s">
        <v>87</v>
      </c>
      <c r="H2251" s="6" t="s">
        <v>18</v>
      </c>
      <c r="I2251" s="8">
        <v>0.35</v>
      </c>
      <c r="J2251" s="9">
        <v>7000</v>
      </c>
      <c r="K2251" s="10">
        <f t="shared" si="16"/>
        <v>2450</v>
      </c>
      <c r="L2251" s="10">
        <f t="shared" si="17"/>
        <v>857.5</v>
      </c>
      <c r="M2251" s="11">
        <v>0.35</v>
      </c>
      <c r="O2251" s="16"/>
      <c r="P2251" s="14"/>
      <c r="Q2251" s="12"/>
      <c r="R2251" s="13"/>
    </row>
    <row r="2252" spans="1:18" ht="15.75" customHeight="1">
      <c r="A2252" s="1"/>
      <c r="B2252" s="6" t="s">
        <v>14</v>
      </c>
      <c r="C2252" s="6">
        <v>1185732</v>
      </c>
      <c r="D2252" s="7">
        <v>44260</v>
      </c>
      <c r="E2252" s="6" t="s">
        <v>46</v>
      </c>
      <c r="F2252" s="6" t="s">
        <v>86</v>
      </c>
      <c r="G2252" s="6" t="s">
        <v>87</v>
      </c>
      <c r="H2252" s="6" t="s">
        <v>19</v>
      </c>
      <c r="I2252" s="8">
        <v>0.25</v>
      </c>
      <c r="J2252" s="9">
        <v>7250</v>
      </c>
      <c r="K2252" s="10">
        <f t="shared" si="16"/>
        <v>1812.5</v>
      </c>
      <c r="L2252" s="10">
        <f t="shared" si="17"/>
        <v>453.125</v>
      </c>
      <c r="M2252" s="11">
        <v>0.25</v>
      </c>
      <c r="O2252" s="16"/>
      <c r="P2252" s="14"/>
      <c r="Q2252" s="12"/>
      <c r="R2252" s="13"/>
    </row>
    <row r="2253" spans="1:18" ht="15.75" customHeight="1">
      <c r="A2253" s="1"/>
      <c r="B2253" s="6" t="s">
        <v>14</v>
      </c>
      <c r="C2253" s="6">
        <v>1185732</v>
      </c>
      <c r="D2253" s="7">
        <v>44260</v>
      </c>
      <c r="E2253" s="6" t="s">
        <v>46</v>
      </c>
      <c r="F2253" s="6" t="s">
        <v>86</v>
      </c>
      <c r="G2253" s="6" t="s">
        <v>87</v>
      </c>
      <c r="H2253" s="6" t="s">
        <v>20</v>
      </c>
      <c r="I2253" s="8">
        <v>0.29999999999999993</v>
      </c>
      <c r="J2253" s="9">
        <v>5750</v>
      </c>
      <c r="K2253" s="10">
        <f t="shared" si="16"/>
        <v>1724.9999999999995</v>
      </c>
      <c r="L2253" s="10">
        <f t="shared" si="17"/>
        <v>517.49999999999989</v>
      </c>
      <c r="M2253" s="11">
        <v>0.3</v>
      </c>
      <c r="O2253" s="16"/>
      <c r="P2253" s="14"/>
      <c r="Q2253" s="12"/>
      <c r="R2253" s="13"/>
    </row>
    <row r="2254" spans="1:18" ht="15.75" customHeight="1">
      <c r="A2254" s="1"/>
      <c r="B2254" s="6" t="s">
        <v>14</v>
      </c>
      <c r="C2254" s="6">
        <v>1185732</v>
      </c>
      <c r="D2254" s="7">
        <v>44260</v>
      </c>
      <c r="E2254" s="6" t="s">
        <v>46</v>
      </c>
      <c r="F2254" s="6" t="s">
        <v>86</v>
      </c>
      <c r="G2254" s="6" t="s">
        <v>87</v>
      </c>
      <c r="H2254" s="6" t="s">
        <v>21</v>
      </c>
      <c r="I2254" s="8">
        <v>0.45000000000000007</v>
      </c>
      <c r="J2254" s="9">
        <v>6250</v>
      </c>
      <c r="K2254" s="10">
        <f t="shared" si="16"/>
        <v>2812.5000000000005</v>
      </c>
      <c r="L2254" s="10">
        <f t="shared" si="17"/>
        <v>984.37500000000011</v>
      </c>
      <c r="M2254" s="11">
        <v>0.35</v>
      </c>
      <c r="O2254" s="16"/>
      <c r="P2254" s="14"/>
      <c r="Q2254" s="12"/>
      <c r="R2254" s="13"/>
    </row>
    <row r="2255" spans="1:18" ht="15.75" customHeight="1">
      <c r="A2255" s="1"/>
      <c r="B2255" s="6" t="s">
        <v>14</v>
      </c>
      <c r="C2255" s="6">
        <v>1185732</v>
      </c>
      <c r="D2255" s="7">
        <v>44260</v>
      </c>
      <c r="E2255" s="6" t="s">
        <v>46</v>
      </c>
      <c r="F2255" s="6" t="s">
        <v>86</v>
      </c>
      <c r="G2255" s="6" t="s">
        <v>87</v>
      </c>
      <c r="H2255" s="6" t="s">
        <v>22</v>
      </c>
      <c r="I2255" s="8">
        <v>0.35</v>
      </c>
      <c r="J2255" s="9">
        <v>7250</v>
      </c>
      <c r="K2255" s="10">
        <f t="shared" si="16"/>
        <v>2537.5</v>
      </c>
      <c r="L2255" s="10">
        <f t="shared" si="17"/>
        <v>1268.75</v>
      </c>
      <c r="M2255" s="11">
        <v>0.5</v>
      </c>
      <c r="O2255" s="16"/>
      <c r="P2255" s="14"/>
      <c r="Q2255" s="12"/>
      <c r="R2255" s="13"/>
    </row>
    <row r="2256" spans="1:18" ht="15.75" customHeight="1">
      <c r="A2256" s="1"/>
      <c r="B2256" s="6" t="s">
        <v>14</v>
      </c>
      <c r="C2256" s="6">
        <v>1185732</v>
      </c>
      <c r="D2256" s="7">
        <v>44292</v>
      </c>
      <c r="E2256" s="6" t="s">
        <v>46</v>
      </c>
      <c r="F2256" s="6" t="s">
        <v>86</v>
      </c>
      <c r="G2256" s="6" t="s">
        <v>87</v>
      </c>
      <c r="H2256" s="6" t="s">
        <v>17</v>
      </c>
      <c r="I2256" s="8">
        <v>0.35</v>
      </c>
      <c r="J2256" s="9">
        <v>9750</v>
      </c>
      <c r="K2256" s="10">
        <f t="shared" si="16"/>
        <v>3412.5</v>
      </c>
      <c r="L2256" s="10">
        <f t="shared" si="17"/>
        <v>1535.625</v>
      </c>
      <c r="M2256" s="11">
        <v>0.45</v>
      </c>
      <c r="O2256" s="16"/>
      <c r="P2256" s="14"/>
      <c r="Q2256" s="12"/>
      <c r="R2256" s="13"/>
    </row>
    <row r="2257" spans="1:18" ht="15.75" customHeight="1">
      <c r="A2257" s="1"/>
      <c r="B2257" s="6" t="s">
        <v>14</v>
      </c>
      <c r="C2257" s="6">
        <v>1185732</v>
      </c>
      <c r="D2257" s="7">
        <v>44292</v>
      </c>
      <c r="E2257" s="6" t="s">
        <v>46</v>
      </c>
      <c r="F2257" s="6" t="s">
        <v>86</v>
      </c>
      <c r="G2257" s="6" t="s">
        <v>87</v>
      </c>
      <c r="H2257" s="6" t="s">
        <v>18</v>
      </c>
      <c r="I2257" s="8">
        <v>0.35</v>
      </c>
      <c r="J2257" s="9">
        <v>6750</v>
      </c>
      <c r="K2257" s="10">
        <f t="shared" si="16"/>
        <v>2362.5</v>
      </c>
      <c r="L2257" s="10">
        <f t="shared" si="17"/>
        <v>826.875</v>
      </c>
      <c r="M2257" s="11">
        <v>0.35</v>
      </c>
      <c r="O2257" s="16"/>
      <c r="P2257" s="14"/>
      <c r="Q2257" s="12"/>
      <c r="R2257" s="13"/>
    </row>
    <row r="2258" spans="1:18" ht="15.75" customHeight="1">
      <c r="A2258" s="1"/>
      <c r="B2258" s="6" t="s">
        <v>14</v>
      </c>
      <c r="C2258" s="6">
        <v>1185732</v>
      </c>
      <c r="D2258" s="7">
        <v>44292</v>
      </c>
      <c r="E2258" s="6" t="s">
        <v>46</v>
      </c>
      <c r="F2258" s="6" t="s">
        <v>86</v>
      </c>
      <c r="G2258" s="6" t="s">
        <v>87</v>
      </c>
      <c r="H2258" s="6" t="s">
        <v>19</v>
      </c>
      <c r="I2258" s="8">
        <v>0.25</v>
      </c>
      <c r="J2258" s="9">
        <v>6750</v>
      </c>
      <c r="K2258" s="10">
        <f t="shared" si="16"/>
        <v>1687.5</v>
      </c>
      <c r="L2258" s="10">
        <f t="shared" si="17"/>
        <v>421.875</v>
      </c>
      <c r="M2258" s="11">
        <v>0.25</v>
      </c>
      <c r="O2258" s="16"/>
      <c r="P2258" s="14"/>
      <c r="Q2258" s="12"/>
      <c r="R2258" s="13"/>
    </row>
    <row r="2259" spans="1:18" ht="15.75" customHeight="1">
      <c r="A2259" s="1"/>
      <c r="B2259" s="6" t="s">
        <v>14</v>
      </c>
      <c r="C2259" s="6">
        <v>1185732</v>
      </c>
      <c r="D2259" s="7">
        <v>44292</v>
      </c>
      <c r="E2259" s="6" t="s">
        <v>46</v>
      </c>
      <c r="F2259" s="6" t="s">
        <v>86</v>
      </c>
      <c r="G2259" s="6" t="s">
        <v>87</v>
      </c>
      <c r="H2259" s="6" t="s">
        <v>20</v>
      </c>
      <c r="I2259" s="8">
        <v>0.29999999999999993</v>
      </c>
      <c r="J2259" s="9">
        <v>6000</v>
      </c>
      <c r="K2259" s="10">
        <f t="shared" si="16"/>
        <v>1799.9999999999995</v>
      </c>
      <c r="L2259" s="10">
        <f t="shared" si="17"/>
        <v>539.99999999999989</v>
      </c>
      <c r="M2259" s="11">
        <v>0.3</v>
      </c>
      <c r="O2259" s="16"/>
      <c r="P2259" s="14"/>
      <c r="Q2259" s="12"/>
      <c r="R2259" s="13"/>
    </row>
    <row r="2260" spans="1:18" ht="15.75" customHeight="1">
      <c r="A2260" s="1"/>
      <c r="B2260" s="6" t="s">
        <v>14</v>
      </c>
      <c r="C2260" s="6">
        <v>1185732</v>
      </c>
      <c r="D2260" s="7">
        <v>44292</v>
      </c>
      <c r="E2260" s="6" t="s">
        <v>46</v>
      </c>
      <c r="F2260" s="6" t="s">
        <v>86</v>
      </c>
      <c r="G2260" s="6" t="s">
        <v>87</v>
      </c>
      <c r="H2260" s="6" t="s">
        <v>21</v>
      </c>
      <c r="I2260" s="8">
        <v>0.5</v>
      </c>
      <c r="J2260" s="9">
        <v>6250</v>
      </c>
      <c r="K2260" s="10">
        <f t="shared" si="16"/>
        <v>3125</v>
      </c>
      <c r="L2260" s="10">
        <f t="shared" si="17"/>
        <v>1093.75</v>
      </c>
      <c r="M2260" s="11">
        <v>0.35</v>
      </c>
      <c r="O2260" s="16"/>
      <c r="P2260" s="14"/>
      <c r="Q2260" s="12"/>
      <c r="R2260" s="13"/>
    </row>
    <row r="2261" spans="1:18" ht="15.75" customHeight="1">
      <c r="A2261" s="1"/>
      <c r="B2261" s="6" t="s">
        <v>14</v>
      </c>
      <c r="C2261" s="6">
        <v>1185732</v>
      </c>
      <c r="D2261" s="7">
        <v>44292</v>
      </c>
      <c r="E2261" s="6" t="s">
        <v>46</v>
      </c>
      <c r="F2261" s="6" t="s">
        <v>86</v>
      </c>
      <c r="G2261" s="6" t="s">
        <v>87</v>
      </c>
      <c r="H2261" s="6" t="s">
        <v>22</v>
      </c>
      <c r="I2261" s="8">
        <v>0.4</v>
      </c>
      <c r="J2261" s="9">
        <v>7750</v>
      </c>
      <c r="K2261" s="10">
        <f t="shared" si="16"/>
        <v>3100</v>
      </c>
      <c r="L2261" s="10">
        <f t="shared" si="17"/>
        <v>1550</v>
      </c>
      <c r="M2261" s="11">
        <v>0.5</v>
      </c>
      <c r="O2261" s="16"/>
      <c r="P2261" s="14"/>
      <c r="Q2261" s="12"/>
      <c r="R2261" s="13"/>
    </row>
    <row r="2262" spans="1:18" ht="15.75" customHeight="1">
      <c r="A2262" s="1"/>
      <c r="B2262" s="6" t="s">
        <v>14</v>
      </c>
      <c r="C2262" s="6">
        <v>1185732</v>
      </c>
      <c r="D2262" s="7">
        <v>44321</v>
      </c>
      <c r="E2262" s="6" t="s">
        <v>46</v>
      </c>
      <c r="F2262" s="6" t="s">
        <v>86</v>
      </c>
      <c r="G2262" s="6" t="s">
        <v>87</v>
      </c>
      <c r="H2262" s="6" t="s">
        <v>17</v>
      </c>
      <c r="I2262" s="8">
        <v>0.5</v>
      </c>
      <c r="J2262" s="9">
        <v>10450</v>
      </c>
      <c r="K2262" s="10">
        <f t="shared" si="16"/>
        <v>5225</v>
      </c>
      <c r="L2262" s="10">
        <f t="shared" si="17"/>
        <v>2351.25</v>
      </c>
      <c r="M2262" s="11">
        <v>0.45</v>
      </c>
      <c r="O2262" s="16"/>
      <c r="P2262" s="14"/>
      <c r="Q2262" s="12"/>
      <c r="R2262" s="13"/>
    </row>
    <row r="2263" spans="1:18" ht="15.75" customHeight="1">
      <c r="A2263" s="1"/>
      <c r="B2263" s="6" t="s">
        <v>14</v>
      </c>
      <c r="C2263" s="6">
        <v>1185732</v>
      </c>
      <c r="D2263" s="7">
        <v>44321</v>
      </c>
      <c r="E2263" s="6" t="s">
        <v>46</v>
      </c>
      <c r="F2263" s="6" t="s">
        <v>86</v>
      </c>
      <c r="G2263" s="6" t="s">
        <v>87</v>
      </c>
      <c r="H2263" s="6" t="s">
        <v>18</v>
      </c>
      <c r="I2263" s="8">
        <v>0.5</v>
      </c>
      <c r="J2263" s="9">
        <v>7500</v>
      </c>
      <c r="K2263" s="10">
        <f t="shared" si="16"/>
        <v>3750</v>
      </c>
      <c r="L2263" s="10">
        <f t="shared" si="17"/>
        <v>1312.5</v>
      </c>
      <c r="M2263" s="11">
        <v>0.35</v>
      </c>
      <c r="O2263" s="16"/>
      <c r="P2263" s="14"/>
      <c r="Q2263" s="12"/>
      <c r="R2263" s="13"/>
    </row>
    <row r="2264" spans="1:18" ht="15.75" customHeight="1">
      <c r="A2264" s="1"/>
      <c r="B2264" s="6" t="s">
        <v>14</v>
      </c>
      <c r="C2264" s="6">
        <v>1185732</v>
      </c>
      <c r="D2264" s="7">
        <v>44321</v>
      </c>
      <c r="E2264" s="6" t="s">
        <v>46</v>
      </c>
      <c r="F2264" s="6" t="s">
        <v>86</v>
      </c>
      <c r="G2264" s="6" t="s">
        <v>87</v>
      </c>
      <c r="H2264" s="6" t="s">
        <v>19</v>
      </c>
      <c r="I2264" s="8">
        <v>0.45</v>
      </c>
      <c r="J2264" s="9">
        <v>7250</v>
      </c>
      <c r="K2264" s="10">
        <f t="shared" si="16"/>
        <v>3262.5</v>
      </c>
      <c r="L2264" s="10">
        <f t="shared" si="17"/>
        <v>815.625</v>
      </c>
      <c r="M2264" s="11">
        <v>0.25</v>
      </c>
      <c r="O2264" s="16"/>
      <c r="P2264" s="14"/>
      <c r="Q2264" s="12"/>
      <c r="R2264" s="13"/>
    </row>
    <row r="2265" spans="1:18" ht="15.75" customHeight="1">
      <c r="A2265" s="1"/>
      <c r="B2265" s="6" t="s">
        <v>14</v>
      </c>
      <c r="C2265" s="6">
        <v>1185732</v>
      </c>
      <c r="D2265" s="7">
        <v>44321</v>
      </c>
      <c r="E2265" s="6" t="s">
        <v>46</v>
      </c>
      <c r="F2265" s="6" t="s">
        <v>86</v>
      </c>
      <c r="G2265" s="6" t="s">
        <v>87</v>
      </c>
      <c r="H2265" s="6" t="s">
        <v>20</v>
      </c>
      <c r="I2265" s="8">
        <v>0.45</v>
      </c>
      <c r="J2265" s="9">
        <v>6750</v>
      </c>
      <c r="K2265" s="10">
        <f t="shared" si="16"/>
        <v>3037.5</v>
      </c>
      <c r="L2265" s="10">
        <f t="shared" si="17"/>
        <v>911.25</v>
      </c>
      <c r="M2265" s="11">
        <v>0.3</v>
      </c>
      <c r="O2265" s="16"/>
      <c r="P2265" s="14"/>
      <c r="Q2265" s="12"/>
      <c r="R2265" s="13"/>
    </row>
    <row r="2266" spans="1:18" ht="15.75" customHeight="1">
      <c r="A2266" s="1"/>
      <c r="B2266" s="6" t="s">
        <v>14</v>
      </c>
      <c r="C2266" s="6">
        <v>1185732</v>
      </c>
      <c r="D2266" s="7">
        <v>44321</v>
      </c>
      <c r="E2266" s="6" t="s">
        <v>46</v>
      </c>
      <c r="F2266" s="6" t="s">
        <v>86</v>
      </c>
      <c r="G2266" s="6" t="s">
        <v>87</v>
      </c>
      <c r="H2266" s="6" t="s">
        <v>21</v>
      </c>
      <c r="I2266" s="8">
        <v>0.54999999999999993</v>
      </c>
      <c r="J2266" s="9">
        <v>7000</v>
      </c>
      <c r="K2266" s="10">
        <f t="shared" si="16"/>
        <v>3849.9999999999995</v>
      </c>
      <c r="L2266" s="10">
        <f t="shared" si="17"/>
        <v>1347.4999999999998</v>
      </c>
      <c r="M2266" s="11">
        <v>0.35</v>
      </c>
      <c r="O2266" s="16"/>
      <c r="P2266" s="14"/>
      <c r="Q2266" s="12"/>
      <c r="R2266" s="13"/>
    </row>
    <row r="2267" spans="1:18" ht="15.75" customHeight="1">
      <c r="A2267" s="1"/>
      <c r="B2267" s="6" t="s">
        <v>14</v>
      </c>
      <c r="C2267" s="6">
        <v>1185732</v>
      </c>
      <c r="D2267" s="7">
        <v>44321</v>
      </c>
      <c r="E2267" s="6" t="s">
        <v>46</v>
      </c>
      <c r="F2267" s="6" t="s">
        <v>86</v>
      </c>
      <c r="G2267" s="6" t="s">
        <v>87</v>
      </c>
      <c r="H2267" s="6" t="s">
        <v>22</v>
      </c>
      <c r="I2267" s="8">
        <v>0.6</v>
      </c>
      <c r="J2267" s="9">
        <v>8000</v>
      </c>
      <c r="K2267" s="10">
        <f t="shared" si="16"/>
        <v>4800</v>
      </c>
      <c r="L2267" s="10">
        <f t="shared" si="17"/>
        <v>2400</v>
      </c>
      <c r="M2267" s="11">
        <v>0.5</v>
      </c>
      <c r="O2267" s="16"/>
      <c r="P2267" s="14"/>
      <c r="Q2267" s="12"/>
      <c r="R2267" s="13"/>
    </row>
    <row r="2268" spans="1:18" ht="15.75" customHeight="1">
      <c r="A2268" s="1"/>
      <c r="B2268" s="6" t="s">
        <v>14</v>
      </c>
      <c r="C2268" s="6">
        <v>1185732</v>
      </c>
      <c r="D2268" s="7">
        <v>44354</v>
      </c>
      <c r="E2268" s="6" t="s">
        <v>46</v>
      </c>
      <c r="F2268" s="6" t="s">
        <v>86</v>
      </c>
      <c r="G2268" s="6" t="s">
        <v>87</v>
      </c>
      <c r="H2268" s="6" t="s">
        <v>17</v>
      </c>
      <c r="I2268" s="8">
        <v>0.54999999999999993</v>
      </c>
      <c r="J2268" s="9">
        <v>10500</v>
      </c>
      <c r="K2268" s="10">
        <f t="shared" si="16"/>
        <v>5774.9999999999991</v>
      </c>
      <c r="L2268" s="10">
        <f t="shared" si="17"/>
        <v>2598.7499999999995</v>
      </c>
      <c r="M2268" s="11">
        <v>0.45</v>
      </c>
      <c r="O2268" s="16"/>
      <c r="P2268" s="14"/>
      <c r="Q2268" s="12"/>
      <c r="R2268" s="13"/>
    </row>
    <row r="2269" spans="1:18" ht="15.75" customHeight="1">
      <c r="A2269" s="1"/>
      <c r="B2269" s="6" t="s">
        <v>14</v>
      </c>
      <c r="C2269" s="6">
        <v>1185732</v>
      </c>
      <c r="D2269" s="7">
        <v>44354</v>
      </c>
      <c r="E2269" s="6" t="s">
        <v>46</v>
      </c>
      <c r="F2269" s="6" t="s">
        <v>86</v>
      </c>
      <c r="G2269" s="6" t="s">
        <v>87</v>
      </c>
      <c r="H2269" s="6" t="s">
        <v>18</v>
      </c>
      <c r="I2269" s="8">
        <v>0.5</v>
      </c>
      <c r="J2269" s="9">
        <v>8000</v>
      </c>
      <c r="K2269" s="10">
        <f t="shared" si="16"/>
        <v>4000</v>
      </c>
      <c r="L2269" s="10">
        <f t="shared" si="17"/>
        <v>1400</v>
      </c>
      <c r="M2269" s="11">
        <v>0.35</v>
      </c>
      <c r="O2269" s="16"/>
      <c r="P2269" s="14"/>
      <c r="Q2269" s="12"/>
      <c r="R2269" s="13"/>
    </row>
    <row r="2270" spans="1:18" ht="15.75" customHeight="1">
      <c r="A2270" s="1"/>
      <c r="B2270" s="6" t="s">
        <v>14</v>
      </c>
      <c r="C2270" s="6">
        <v>1185732</v>
      </c>
      <c r="D2270" s="7">
        <v>44354</v>
      </c>
      <c r="E2270" s="6" t="s">
        <v>46</v>
      </c>
      <c r="F2270" s="6" t="s">
        <v>86</v>
      </c>
      <c r="G2270" s="6" t="s">
        <v>87</v>
      </c>
      <c r="H2270" s="6" t="s">
        <v>19</v>
      </c>
      <c r="I2270" s="8">
        <v>0.5</v>
      </c>
      <c r="J2270" s="9">
        <v>7750</v>
      </c>
      <c r="K2270" s="10">
        <f t="shared" si="16"/>
        <v>3875</v>
      </c>
      <c r="L2270" s="10">
        <f t="shared" si="17"/>
        <v>968.75</v>
      </c>
      <c r="M2270" s="11">
        <v>0.25</v>
      </c>
      <c r="O2270" s="16"/>
      <c r="P2270" s="14"/>
      <c r="Q2270" s="12"/>
      <c r="R2270" s="13"/>
    </row>
    <row r="2271" spans="1:18" ht="15.75" customHeight="1">
      <c r="A2271" s="1"/>
      <c r="B2271" s="6" t="s">
        <v>14</v>
      </c>
      <c r="C2271" s="6">
        <v>1185732</v>
      </c>
      <c r="D2271" s="7">
        <v>44354</v>
      </c>
      <c r="E2271" s="6" t="s">
        <v>46</v>
      </c>
      <c r="F2271" s="6" t="s">
        <v>86</v>
      </c>
      <c r="G2271" s="6" t="s">
        <v>87</v>
      </c>
      <c r="H2271" s="6" t="s">
        <v>20</v>
      </c>
      <c r="I2271" s="8">
        <v>0.5</v>
      </c>
      <c r="J2271" s="9">
        <v>7500</v>
      </c>
      <c r="K2271" s="10">
        <f t="shared" si="16"/>
        <v>3750</v>
      </c>
      <c r="L2271" s="10">
        <f t="shared" si="17"/>
        <v>1125</v>
      </c>
      <c r="M2271" s="11">
        <v>0.3</v>
      </c>
      <c r="O2271" s="16"/>
      <c r="P2271" s="14"/>
      <c r="Q2271" s="12"/>
      <c r="R2271" s="13"/>
    </row>
    <row r="2272" spans="1:18" ht="15.75" customHeight="1">
      <c r="A2272" s="1"/>
      <c r="B2272" s="6" t="s">
        <v>14</v>
      </c>
      <c r="C2272" s="6">
        <v>1185732</v>
      </c>
      <c r="D2272" s="7">
        <v>44354</v>
      </c>
      <c r="E2272" s="6" t="s">
        <v>46</v>
      </c>
      <c r="F2272" s="6" t="s">
        <v>86</v>
      </c>
      <c r="G2272" s="6" t="s">
        <v>87</v>
      </c>
      <c r="H2272" s="6" t="s">
        <v>21</v>
      </c>
      <c r="I2272" s="8">
        <v>0.65</v>
      </c>
      <c r="J2272" s="9">
        <v>7500</v>
      </c>
      <c r="K2272" s="10">
        <f t="shared" si="16"/>
        <v>4875</v>
      </c>
      <c r="L2272" s="10">
        <f t="shared" si="17"/>
        <v>1706.25</v>
      </c>
      <c r="M2272" s="11">
        <v>0.35</v>
      </c>
      <c r="O2272" s="16"/>
      <c r="P2272" s="14"/>
      <c r="Q2272" s="12"/>
      <c r="R2272" s="13"/>
    </row>
    <row r="2273" spans="1:18" ht="15.75" customHeight="1">
      <c r="A2273" s="1"/>
      <c r="B2273" s="6" t="s">
        <v>14</v>
      </c>
      <c r="C2273" s="6">
        <v>1185732</v>
      </c>
      <c r="D2273" s="7">
        <v>44354</v>
      </c>
      <c r="E2273" s="6" t="s">
        <v>46</v>
      </c>
      <c r="F2273" s="6" t="s">
        <v>86</v>
      </c>
      <c r="G2273" s="6" t="s">
        <v>87</v>
      </c>
      <c r="H2273" s="6" t="s">
        <v>22</v>
      </c>
      <c r="I2273" s="8">
        <v>0.70000000000000007</v>
      </c>
      <c r="J2273" s="9">
        <v>9250</v>
      </c>
      <c r="K2273" s="10">
        <f t="shared" si="16"/>
        <v>6475.0000000000009</v>
      </c>
      <c r="L2273" s="10">
        <f t="shared" si="17"/>
        <v>3237.5000000000005</v>
      </c>
      <c r="M2273" s="11">
        <v>0.5</v>
      </c>
      <c r="O2273" s="16"/>
      <c r="P2273" s="14"/>
      <c r="Q2273" s="12"/>
      <c r="R2273" s="13"/>
    </row>
    <row r="2274" spans="1:18" ht="15.75" customHeight="1">
      <c r="A2274" s="1"/>
      <c r="B2274" s="6" t="s">
        <v>14</v>
      </c>
      <c r="C2274" s="6">
        <v>1185732</v>
      </c>
      <c r="D2274" s="7">
        <v>44382</v>
      </c>
      <c r="E2274" s="6" t="s">
        <v>46</v>
      </c>
      <c r="F2274" s="6" t="s">
        <v>86</v>
      </c>
      <c r="G2274" s="6" t="s">
        <v>87</v>
      </c>
      <c r="H2274" s="6" t="s">
        <v>17</v>
      </c>
      <c r="I2274" s="8">
        <v>0.65</v>
      </c>
      <c r="J2274" s="9">
        <v>11500</v>
      </c>
      <c r="K2274" s="10">
        <f t="shared" si="16"/>
        <v>7475</v>
      </c>
      <c r="L2274" s="10">
        <f t="shared" si="17"/>
        <v>3363.75</v>
      </c>
      <c r="M2274" s="11">
        <v>0.45</v>
      </c>
      <c r="O2274" s="16"/>
      <c r="P2274" s="14"/>
      <c r="Q2274" s="12"/>
      <c r="R2274" s="13"/>
    </row>
    <row r="2275" spans="1:18" ht="15.75" customHeight="1">
      <c r="A2275" s="1"/>
      <c r="B2275" s="6" t="s">
        <v>14</v>
      </c>
      <c r="C2275" s="6">
        <v>1185732</v>
      </c>
      <c r="D2275" s="7">
        <v>44382</v>
      </c>
      <c r="E2275" s="6" t="s">
        <v>46</v>
      </c>
      <c r="F2275" s="6" t="s">
        <v>86</v>
      </c>
      <c r="G2275" s="6" t="s">
        <v>87</v>
      </c>
      <c r="H2275" s="6" t="s">
        <v>18</v>
      </c>
      <c r="I2275" s="8">
        <v>0.60000000000000009</v>
      </c>
      <c r="J2275" s="9">
        <v>9000</v>
      </c>
      <c r="K2275" s="10">
        <f t="shared" si="16"/>
        <v>5400.0000000000009</v>
      </c>
      <c r="L2275" s="10">
        <f t="shared" si="17"/>
        <v>1890.0000000000002</v>
      </c>
      <c r="M2275" s="11">
        <v>0.35</v>
      </c>
      <c r="O2275" s="16"/>
      <c r="P2275" s="14"/>
      <c r="Q2275" s="12"/>
      <c r="R2275" s="13"/>
    </row>
    <row r="2276" spans="1:18" ht="15.75" customHeight="1">
      <c r="A2276" s="1"/>
      <c r="B2276" s="6" t="s">
        <v>14</v>
      </c>
      <c r="C2276" s="6">
        <v>1185732</v>
      </c>
      <c r="D2276" s="7">
        <v>44382</v>
      </c>
      <c r="E2276" s="6" t="s">
        <v>46</v>
      </c>
      <c r="F2276" s="6" t="s">
        <v>86</v>
      </c>
      <c r="G2276" s="6" t="s">
        <v>87</v>
      </c>
      <c r="H2276" s="6" t="s">
        <v>19</v>
      </c>
      <c r="I2276" s="8">
        <v>0.55000000000000004</v>
      </c>
      <c r="J2276" s="9">
        <v>8250</v>
      </c>
      <c r="K2276" s="10">
        <f t="shared" si="16"/>
        <v>4537.5</v>
      </c>
      <c r="L2276" s="10">
        <f t="shared" si="17"/>
        <v>1134.375</v>
      </c>
      <c r="M2276" s="11">
        <v>0.25</v>
      </c>
      <c r="O2276" s="16"/>
      <c r="P2276" s="14"/>
      <c r="Q2276" s="12"/>
      <c r="R2276" s="13"/>
    </row>
    <row r="2277" spans="1:18" ht="15.75" customHeight="1">
      <c r="A2277" s="1"/>
      <c r="B2277" s="6" t="s">
        <v>14</v>
      </c>
      <c r="C2277" s="6">
        <v>1185732</v>
      </c>
      <c r="D2277" s="7">
        <v>44382</v>
      </c>
      <c r="E2277" s="6" t="s">
        <v>46</v>
      </c>
      <c r="F2277" s="6" t="s">
        <v>86</v>
      </c>
      <c r="G2277" s="6" t="s">
        <v>87</v>
      </c>
      <c r="H2277" s="6" t="s">
        <v>20</v>
      </c>
      <c r="I2277" s="8">
        <v>0.55000000000000004</v>
      </c>
      <c r="J2277" s="9">
        <v>7750</v>
      </c>
      <c r="K2277" s="10">
        <f t="shared" si="16"/>
        <v>4262.5</v>
      </c>
      <c r="L2277" s="10">
        <f t="shared" si="17"/>
        <v>1278.75</v>
      </c>
      <c r="M2277" s="11">
        <v>0.3</v>
      </c>
      <c r="O2277" s="16"/>
      <c r="P2277" s="14"/>
      <c r="Q2277" s="12"/>
      <c r="R2277" s="13"/>
    </row>
    <row r="2278" spans="1:18" ht="15.75" customHeight="1">
      <c r="A2278" s="1"/>
      <c r="B2278" s="6" t="s">
        <v>14</v>
      </c>
      <c r="C2278" s="6">
        <v>1185732</v>
      </c>
      <c r="D2278" s="7">
        <v>44382</v>
      </c>
      <c r="E2278" s="6" t="s">
        <v>46</v>
      </c>
      <c r="F2278" s="6" t="s">
        <v>86</v>
      </c>
      <c r="G2278" s="6" t="s">
        <v>87</v>
      </c>
      <c r="H2278" s="6" t="s">
        <v>21</v>
      </c>
      <c r="I2278" s="8">
        <v>0.65</v>
      </c>
      <c r="J2278" s="9">
        <v>8000</v>
      </c>
      <c r="K2278" s="10">
        <f t="shared" si="16"/>
        <v>5200</v>
      </c>
      <c r="L2278" s="10">
        <f t="shared" si="17"/>
        <v>1819.9999999999998</v>
      </c>
      <c r="M2278" s="11">
        <v>0.35</v>
      </c>
      <c r="O2278" s="16"/>
      <c r="P2278" s="14"/>
      <c r="Q2278" s="12"/>
      <c r="R2278" s="13"/>
    </row>
    <row r="2279" spans="1:18" ht="15.75" customHeight="1">
      <c r="A2279" s="1"/>
      <c r="B2279" s="6" t="s">
        <v>14</v>
      </c>
      <c r="C2279" s="6">
        <v>1185732</v>
      </c>
      <c r="D2279" s="7">
        <v>44382</v>
      </c>
      <c r="E2279" s="6" t="s">
        <v>46</v>
      </c>
      <c r="F2279" s="6" t="s">
        <v>86</v>
      </c>
      <c r="G2279" s="6" t="s">
        <v>87</v>
      </c>
      <c r="H2279" s="6" t="s">
        <v>22</v>
      </c>
      <c r="I2279" s="8">
        <v>0.70000000000000007</v>
      </c>
      <c r="J2279" s="9">
        <v>9750</v>
      </c>
      <c r="K2279" s="10">
        <f t="shared" si="16"/>
        <v>6825.0000000000009</v>
      </c>
      <c r="L2279" s="10">
        <f t="shared" si="17"/>
        <v>3412.5000000000005</v>
      </c>
      <c r="M2279" s="11">
        <v>0.5</v>
      </c>
      <c r="O2279" s="16"/>
      <c r="P2279" s="14"/>
      <c r="Q2279" s="12"/>
      <c r="R2279" s="13"/>
    </row>
    <row r="2280" spans="1:18" ht="15.75" customHeight="1">
      <c r="A2280" s="1"/>
      <c r="B2280" s="6" t="s">
        <v>14</v>
      </c>
      <c r="C2280" s="6">
        <v>1185732</v>
      </c>
      <c r="D2280" s="7">
        <v>44414</v>
      </c>
      <c r="E2280" s="6" t="s">
        <v>46</v>
      </c>
      <c r="F2280" s="6" t="s">
        <v>86</v>
      </c>
      <c r="G2280" s="6" t="s">
        <v>87</v>
      </c>
      <c r="H2280" s="6" t="s">
        <v>17</v>
      </c>
      <c r="I2280" s="8">
        <v>0.65</v>
      </c>
      <c r="J2280" s="9">
        <v>11250</v>
      </c>
      <c r="K2280" s="10">
        <f t="shared" si="16"/>
        <v>7312.5</v>
      </c>
      <c r="L2280" s="10">
        <f t="shared" si="17"/>
        <v>3290.625</v>
      </c>
      <c r="M2280" s="11">
        <v>0.45</v>
      </c>
      <c r="O2280" s="16"/>
      <c r="P2280" s="14"/>
      <c r="Q2280" s="12"/>
      <c r="R2280" s="13"/>
    </row>
    <row r="2281" spans="1:18" ht="15.75" customHeight="1">
      <c r="A2281" s="1"/>
      <c r="B2281" s="6" t="s">
        <v>14</v>
      </c>
      <c r="C2281" s="6">
        <v>1185732</v>
      </c>
      <c r="D2281" s="7">
        <v>44414</v>
      </c>
      <c r="E2281" s="6" t="s">
        <v>46</v>
      </c>
      <c r="F2281" s="6" t="s">
        <v>86</v>
      </c>
      <c r="G2281" s="6" t="s">
        <v>87</v>
      </c>
      <c r="H2281" s="6" t="s">
        <v>18</v>
      </c>
      <c r="I2281" s="8">
        <v>0.60000000000000009</v>
      </c>
      <c r="J2281" s="9">
        <v>9000</v>
      </c>
      <c r="K2281" s="10">
        <f t="shared" si="16"/>
        <v>5400.0000000000009</v>
      </c>
      <c r="L2281" s="10">
        <f t="shared" si="17"/>
        <v>1890.0000000000002</v>
      </c>
      <c r="M2281" s="11">
        <v>0.35</v>
      </c>
      <c r="O2281" s="16"/>
      <c r="P2281" s="14"/>
      <c r="Q2281" s="12"/>
      <c r="R2281" s="13"/>
    </row>
    <row r="2282" spans="1:18" ht="15.75" customHeight="1">
      <c r="A2282" s="1"/>
      <c r="B2282" s="6" t="s">
        <v>14</v>
      </c>
      <c r="C2282" s="6">
        <v>1185732</v>
      </c>
      <c r="D2282" s="7">
        <v>44414</v>
      </c>
      <c r="E2282" s="6" t="s">
        <v>46</v>
      </c>
      <c r="F2282" s="6" t="s">
        <v>86</v>
      </c>
      <c r="G2282" s="6" t="s">
        <v>87</v>
      </c>
      <c r="H2282" s="6" t="s">
        <v>19</v>
      </c>
      <c r="I2282" s="8">
        <v>0.55000000000000004</v>
      </c>
      <c r="J2282" s="9">
        <v>8250</v>
      </c>
      <c r="K2282" s="10">
        <f t="shared" si="16"/>
        <v>4537.5</v>
      </c>
      <c r="L2282" s="10">
        <f t="shared" si="17"/>
        <v>1134.375</v>
      </c>
      <c r="M2282" s="11">
        <v>0.25</v>
      </c>
      <c r="O2282" s="16"/>
      <c r="P2282" s="14"/>
      <c r="Q2282" s="12"/>
      <c r="R2282" s="13"/>
    </row>
    <row r="2283" spans="1:18" ht="15.75" customHeight="1">
      <c r="A2283" s="1"/>
      <c r="B2283" s="6" t="s">
        <v>14</v>
      </c>
      <c r="C2283" s="6">
        <v>1185732</v>
      </c>
      <c r="D2283" s="7">
        <v>44414</v>
      </c>
      <c r="E2283" s="6" t="s">
        <v>46</v>
      </c>
      <c r="F2283" s="6" t="s">
        <v>86</v>
      </c>
      <c r="G2283" s="6" t="s">
        <v>87</v>
      </c>
      <c r="H2283" s="6" t="s">
        <v>20</v>
      </c>
      <c r="I2283" s="8">
        <v>0.45</v>
      </c>
      <c r="J2283" s="9">
        <v>7750</v>
      </c>
      <c r="K2283" s="10">
        <f t="shared" si="16"/>
        <v>3487.5</v>
      </c>
      <c r="L2283" s="10">
        <f t="shared" si="17"/>
        <v>1046.25</v>
      </c>
      <c r="M2283" s="11">
        <v>0.3</v>
      </c>
      <c r="O2283" s="16"/>
      <c r="P2283" s="14"/>
      <c r="Q2283" s="12"/>
      <c r="R2283" s="13"/>
    </row>
    <row r="2284" spans="1:18" ht="15.75" customHeight="1">
      <c r="A2284" s="1"/>
      <c r="B2284" s="6" t="s">
        <v>14</v>
      </c>
      <c r="C2284" s="6">
        <v>1185732</v>
      </c>
      <c r="D2284" s="7">
        <v>44414</v>
      </c>
      <c r="E2284" s="6" t="s">
        <v>46</v>
      </c>
      <c r="F2284" s="6" t="s">
        <v>86</v>
      </c>
      <c r="G2284" s="6" t="s">
        <v>87</v>
      </c>
      <c r="H2284" s="6" t="s">
        <v>21</v>
      </c>
      <c r="I2284" s="8">
        <v>0.55000000000000004</v>
      </c>
      <c r="J2284" s="9">
        <v>7500</v>
      </c>
      <c r="K2284" s="10">
        <f t="shared" si="16"/>
        <v>4125</v>
      </c>
      <c r="L2284" s="10">
        <f t="shared" si="17"/>
        <v>1443.75</v>
      </c>
      <c r="M2284" s="11">
        <v>0.35</v>
      </c>
      <c r="O2284" s="16"/>
      <c r="P2284" s="14"/>
      <c r="Q2284" s="12"/>
      <c r="R2284" s="13"/>
    </row>
    <row r="2285" spans="1:18" ht="15.75" customHeight="1">
      <c r="A2285" s="1"/>
      <c r="B2285" s="6" t="s">
        <v>14</v>
      </c>
      <c r="C2285" s="6">
        <v>1185732</v>
      </c>
      <c r="D2285" s="7">
        <v>44414</v>
      </c>
      <c r="E2285" s="6" t="s">
        <v>46</v>
      </c>
      <c r="F2285" s="6" t="s">
        <v>86</v>
      </c>
      <c r="G2285" s="6" t="s">
        <v>87</v>
      </c>
      <c r="H2285" s="6" t="s">
        <v>22</v>
      </c>
      <c r="I2285" s="8">
        <v>0.60000000000000009</v>
      </c>
      <c r="J2285" s="9">
        <v>9250</v>
      </c>
      <c r="K2285" s="10">
        <f t="shared" si="16"/>
        <v>5550.0000000000009</v>
      </c>
      <c r="L2285" s="10">
        <f t="shared" si="17"/>
        <v>2775.0000000000005</v>
      </c>
      <c r="M2285" s="11">
        <v>0.5</v>
      </c>
      <c r="O2285" s="16"/>
      <c r="P2285" s="14"/>
      <c r="Q2285" s="12"/>
      <c r="R2285" s="13"/>
    </row>
    <row r="2286" spans="1:18" ht="15.75" customHeight="1">
      <c r="A2286" s="1"/>
      <c r="B2286" s="6" t="s">
        <v>14</v>
      </c>
      <c r="C2286" s="6">
        <v>1185732</v>
      </c>
      <c r="D2286" s="7">
        <v>44444</v>
      </c>
      <c r="E2286" s="6" t="s">
        <v>46</v>
      </c>
      <c r="F2286" s="6" t="s">
        <v>86</v>
      </c>
      <c r="G2286" s="6" t="s">
        <v>87</v>
      </c>
      <c r="H2286" s="6" t="s">
        <v>17</v>
      </c>
      <c r="I2286" s="8">
        <v>0.55000000000000004</v>
      </c>
      <c r="J2286" s="9">
        <v>10250</v>
      </c>
      <c r="K2286" s="10">
        <f t="shared" si="16"/>
        <v>5637.5000000000009</v>
      </c>
      <c r="L2286" s="10">
        <f t="shared" si="17"/>
        <v>2536.8750000000005</v>
      </c>
      <c r="M2286" s="11">
        <v>0.45</v>
      </c>
      <c r="O2286" s="16"/>
      <c r="P2286" s="14"/>
      <c r="Q2286" s="12"/>
      <c r="R2286" s="13"/>
    </row>
    <row r="2287" spans="1:18" ht="15.75" customHeight="1">
      <c r="A2287" s="1"/>
      <c r="B2287" s="6" t="s">
        <v>14</v>
      </c>
      <c r="C2287" s="6">
        <v>1185732</v>
      </c>
      <c r="D2287" s="7">
        <v>44444</v>
      </c>
      <c r="E2287" s="6" t="s">
        <v>46</v>
      </c>
      <c r="F2287" s="6" t="s">
        <v>86</v>
      </c>
      <c r="G2287" s="6" t="s">
        <v>87</v>
      </c>
      <c r="H2287" s="6" t="s">
        <v>18</v>
      </c>
      <c r="I2287" s="8">
        <v>0.50000000000000011</v>
      </c>
      <c r="J2287" s="9">
        <v>8250</v>
      </c>
      <c r="K2287" s="10">
        <f t="shared" si="16"/>
        <v>4125.0000000000009</v>
      </c>
      <c r="L2287" s="10">
        <f t="shared" si="17"/>
        <v>1443.7500000000002</v>
      </c>
      <c r="M2287" s="11">
        <v>0.35</v>
      </c>
      <c r="O2287" s="16"/>
      <c r="P2287" s="14"/>
      <c r="Q2287" s="12"/>
      <c r="R2287" s="13"/>
    </row>
    <row r="2288" spans="1:18" ht="15.75" customHeight="1">
      <c r="A2288" s="1"/>
      <c r="B2288" s="6" t="s">
        <v>14</v>
      </c>
      <c r="C2288" s="6">
        <v>1185732</v>
      </c>
      <c r="D2288" s="7">
        <v>44444</v>
      </c>
      <c r="E2288" s="6" t="s">
        <v>46</v>
      </c>
      <c r="F2288" s="6" t="s">
        <v>86</v>
      </c>
      <c r="G2288" s="6" t="s">
        <v>87</v>
      </c>
      <c r="H2288" s="6" t="s">
        <v>19</v>
      </c>
      <c r="I2288" s="8">
        <v>0.4</v>
      </c>
      <c r="J2288" s="9">
        <v>7250</v>
      </c>
      <c r="K2288" s="10">
        <f t="shared" si="16"/>
        <v>2900</v>
      </c>
      <c r="L2288" s="10">
        <f t="shared" si="17"/>
        <v>725</v>
      </c>
      <c r="M2288" s="11">
        <v>0.25</v>
      </c>
      <c r="O2288" s="16"/>
      <c r="P2288" s="14"/>
      <c r="Q2288" s="12"/>
      <c r="R2288" s="13"/>
    </row>
    <row r="2289" spans="1:18" ht="15.75" customHeight="1">
      <c r="A2289" s="1"/>
      <c r="B2289" s="6" t="s">
        <v>14</v>
      </c>
      <c r="C2289" s="6">
        <v>1185732</v>
      </c>
      <c r="D2289" s="7">
        <v>44444</v>
      </c>
      <c r="E2289" s="6" t="s">
        <v>46</v>
      </c>
      <c r="F2289" s="6" t="s">
        <v>86</v>
      </c>
      <c r="G2289" s="6" t="s">
        <v>87</v>
      </c>
      <c r="H2289" s="6" t="s">
        <v>20</v>
      </c>
      <c r="I2289" s="8">
        <v>0.4</v>
      </c>
      <c r="J2289" s="9">
        <v>7000</v>
      </c>
      <c r="K2289" s="10">
        <f t="shared" si="16"/>
        <v>2800</v>
      </c>
      <c r="L2289" s="10">
        <f t="shared" si="17"/>
        <v>840</v>
      </c>
      <c r="M2289" s="11">
        <v>0.3</v>
      </c>
      <c r="O2289" s="16"/>
      <c r="P2289" s="14"/>
      <c r="Q2289" s="12"/>
      <c r="R2289" s="13"/>
    </row>
    <row r="2290" spans="1:18" ht="15.75" customHeight="1">
      <c r="A2290" s="1"/>
      <c r="B2290" s="6" t="s">
        <v>14</v>
      </c>
      <c r="C2290" s="6">
        <v>1185732</v>
      </c>
      <c r="D2290" s="7">
        <v>44444</v>
      </c>
      <c r="E2290" s="6" t="s">
        <v>46</v>
      </c>
      <c r="F2290" s="6" t="s">
        <v>86</v>
      </c>
      <c r="G2290" s="6" t="s">
        <v>87</v>
      </c>
      <c r="H2290" s="6" t="s">
        <v>21</v>
      </c>
      <c r="I2290" s="8">
        <v>0.5</v>
      </c>
      <c r="J2290" s="9">
        <v>7000</v>
      </c>
      <c r="K2290" s="10">
        <f t="shared" si="16"/>
        <v>3500</v>
      </c>
      <c r="L2290" s="10">
        <f t="shared" si="17"/>
        <v>1225</v>
      </c>
      <c r="M2290" s="11">
        <v>0.35</v>
      </c>
      <c r="O2290" s="16"/>
      <c r="P2290" s="14"/>
      <c r="Q2290" s="12"/>
      <c r="R2290" s="13"/>
    </row>
    <row r="2291" spans="1:18" ht="15.75" customHeight="1">
      <c r="A2291" s="1"/>
      <c r="B2291" s="6" t="s">
        <v>14</v>
      </c>
      <c r="C2291" s="6">
        <v>1185732</v>
      </c>
      <c r="D2291" s="7">
        <v>44444</v>
      </c>
      <c r="E2291" s="6" t="s">
        <v>46</v>
      </c>
      <c r="F2291" s="6" t="s">
        <v>86</v>
      </c>
      <c r="G2291" s="6" t="s">
        <v>87</v>
      </c>
      <c r="H2291" s="6" t="s">
        <v>22</v>
      </c>
      <c r="I2291" s="8">
        <v>0.55000000000000004</v>
      </c>
      <c r="J2291" s="9">
        <v>8000</v>
      </c>
      <c r="K2291" s="10">
        <f t="shared" si="16"/>
        <v>4400</v>
      </c>
      <c r="L2291" s="10">
        <f t="shared" si="17"/>
        <v>2200</v>
      </c>
      <c r="M2291" s="11">
        <v>0.5</v>
      </c>
      <c r="O2291" s="16"/>
      <c r="P2291" s="14"/>
      <c r="Q2291" s="12"/>
      <c r="R2291" s="13"/>
    </row>
    <row r="2292" spans="1:18" ht="15.75" customHeight="1">
      <c r="A2292" s="1"/>
      <c r="B2292" s="6" t="s">
        <v>14</v>
      </c>
      <c r="C2292" s="6">
        <v>1185732</v>
      </c>
      <c r="D2292" s="7">
        <v>44476</v>
      </c>
      <c r="E2292" s="6" t="s">
        <v>46</v>
      </c>
      <c r="F2292" s="6" t="s">
        <v>86</v>
      </c>
      <c r="G2292" s="6" t="s">
        <v>87</v>
      </c>
      <c r="H2292" s="6" t="s">
        <v>17</v>
      </c>
      <c r="I2292" s="8">
        <v>0.55000000000000004</v>
      </c>
      <c r="J2292" s="9">
        <v>9750</v>
      </c>
      <c r="K2292" s="10">
        <f t="shared" si="16"/>
        <v>5362.5</v>
      </c>
      <c r="L2292" s="10">
        <f t="shared" si="17"/>
        <v>2413.125</v>
      </c>
      <c r="M2292" s="11">
        <v>0.45</v>
      </c>
      <c r="O2292" s="16"/>
      <c r="P2292" s="14"/>
      <c r="Q2292" s="12"/>
      <c r="R2292" s="13"/>
    </row>
    <row r="2293" spans="1:18" ht="15.75" customHeight="1">
      <c r="A2293" s="1"/>
      <c r="B2293" s="6" t="s">
        <v>14</v>
      </c>
      <c r="C2293" s="6">
        <v>1185732</v>
      </c>
      <c r="D2293" s="7">
        <v>44476</v>
      </c>
      <c r="E2293" s="6" t="s">
        <v>46</v>
      </c>
      <c r="F2293" s="6" t="s">
        <v>86</v>
      </c>
      <c r="G2293" s="6" t="s">
        <v>87</v>
      </c>
      <c r="H2293" s="6" t="s">
        <v>18</v>
      </c>
      <c r="I2293" s="8">
        <v>0.45000000000000012</v>
      </c>
      <c r="J2293" s="9">
        <v>8000</v>
      </c>
      <c r="K2293" s="10">
        <f t="shared" si="16"/>
        <v>3600.0000000000009</v>
      </c>
      <c r="L2293" s="10">
        <f t="shared" si="17"/>
        <v>1260.0000000000002</v>
      </c>
      <c r="M2293" s="11">
        <v>0.35</v>
      </c>
      <c r="O2293" s="16"/>
      <c r="P2293" s="14"/>
      <c r="Q2293" s="12"/>
      <c r="R2293" s="13"/>
    </row>
    <row r="2294" spans="1:18" ht="15.75" customHeight="1">
      <c r="A2294" s="1"/>
      <c r="B2294" s="6" t="s">
        <v>14</v>
      </c>
      <c r="C2294" s="6">
        <v>1185732</v>
      </c>
      <c r="D2294" s="7">
        <v>44476</v>
      </c>
      <c r="E2294" s="6" t="s">
        <v>46</v>
      </c>
      <c r="F2294" s="6" t="s">
        <v>86</v>
      </c>
      <c r="G2294" s="6" t="s">
        <v>87</v>
      </c>
      <c r="H2294" s="6" t="s">
        <v>19</v>
      </c>
      <c r="I2294" s="8">
        <v>0.45000000000000012</v>
      </c>
      <c r="J2294" s="9">
        <v>6750</v>
      </c>
      <c r="K2294" s="10">
        <f t="shared" si="16"/>
        <v>3037.5000000000009</v>
      </c>
      <c r="L2294" s="10">
        <f t="shared" si="17"/>
        <v>759.37500000000023</v>
      </c>
      <c r="M2294" s="11">
        <v>0.25</v>
      </c>
      <c r="O2294" s="16"/>
      <c r="P2294" s="14"/>
      <c r="Q2294" s="12"/>
      <c r="R2294" s="13"/>
    </row>
    <row r="2295" spans="1:18" ht="15.75" customHeight="1">
      <c r="A2295" s="1"/>
      <c r="B2295" s="6" t="s">
        <v>14</v>
      </c>
      <c r="C2295" s="6">
        <v>1185732</v>
      </c>
      <c r="D2295" s="7">
        <v>44476</v>
      </c>
      <c r="E2295" s="6" t="s">
        <v>46</v>
      </c>
      <c r="F2295" s="6" t="s">
        <v>86</v>
      </c>
      <c r="G2295" s="6" t="s">
        <v>87</v>
      </c>
      <c r="H2295" s="6" t="s">
        <v>20</v>
      </c>
      <c r="I2295" s="8">
        <v>0.45000000000000012</v>
      </c>
      <c r="J2295" s="9">
        <v>6500</v>
      </c>
      <c r="K2295" s="10">
        <f t="shared" si="16"/>
        <v>2925.0000000000009</v>
      </c>
      <c r="L2295" s="10">
        <f t="shared" si="17"/>
        <v>877.50000000000023</v>
      </c>
      <c r="M2295" s="11">
        <v>0.3</v>
      </c>
      <c r="O2295" s="16"/>
      <c r="P2295" s="14"/>
      <c r="Q2295" s="12"/>
      <c r="R2295" s="13"/>
    </row>
    <row r="2296" spans="1:18" ht="15.75" customHeight="1">
      <c r="A2296" s="1"/>
      <c r="B2296" s="6" t="s">
        <v>14</v>
      </c>
      <c r="C2296" s="6">
        <v>1185732</v>
      </c>
      <c r="D2296" s="7">
        <v>44476</v>
      </c>
      <c r="E2296" s="6" t="s">
        <v>46</v>
      </c>
      <c r="F2296" s="6" t="s">
        <v>86</v>
      </c>
      <c r="G2296" s="6" t="s">
        <v>87</v>
      </c>
      <c r="H2296" s="6" t="s">
        <v>21</v>
      </c>
      <c r="I2296" s="8">
        <v>0.55000000000000004</v>
      </c>
      <c r="J2296" s="9">
        <v>6500</v>
      </c>
      <c r="K2296" s="10">
        <f t="shared" si="16"/>
        <v>3575.0000000000005</v>
      </c>
      <c r="L2296" s="10">
        <f t="shared" si="17"/>
        <v>1251.25</v>
      </c>
      <c r="M2296" s="11">
        <v>0.35</v>
      </c>
      <c r="O2296" s="16"/>
      <c r="P2296" s="14"/>
      <c r="Q2296" s="12"/>
      <c r="R2296" s="13"/>
    </row>
    <row r="2297" spans="1:18" ht="15.75" customHeight="1">
      <c r="A2297" s="1"/>
      <c r="B2297" s="6" t="s">
        <v>14</v>
      </c>
      <c r="C2297" s="6">
        <v>1185732</v>
      </c>
      <c r="D2297" s="7">
        <v>44476</v>
      </c>
      <c r="E2297" s="6" t="s">
        <v>46</v>
      </c>
      <c r="F2297" s="6" t="s">
        <v>86</v>
      </c>
      <c r="G2297" s="6" t="s">
        <v>87</v>
      </c>
      <c r="H2297" s="6" t="s">
        <v>22</v>
      </c>
      <c r="I2297" s="8">
        <v>0.6</v>
      </c>
      <c r="J2297" s="9">
        <v>7750</v>
      </c>
      <c r="K2297" s="10">
        <f t="shared" si="16"/>
        <v>4650</v>
      </c>
      <c r="L2297" s="10">
        <f t="shared" si="17"/>
        <v>2325</v>
      </c>
      <c r="M2297" s="11">
        <v>0.5</v>
      </c>
      <c r="O2297" s="16"/>
      <c r="P2297" s="14"/>
      <c r="Q2297" s="12"/>
      <c r="R2297" s="13"/>
    </row>
    <row r="2298" spans="1:18" ht="15.75" customHeight="1">
      <c r="A2298" s="1"/>
      <c r="B2298" s="6" t="s">
        <v>14</v>
      </c>
      <c r="C2298" s="6">
        <v>1185732</v>
      </c>
      <c r="D2298" s="7">
        <v>44506</v>
      </c>
      <c r="E2298" s="6" t="s">
        <v>46</v>
      </c>
      <c r="F2298" s="6" t="s">
        <v>86</v>
      </c>
      <c r="G2298" s="6" t="s">
        <v>87</v>
      </c>
      <c r="H2298" s="6" t="s">
        <v>17</v>
      </c>
      <c r="I2298" s="8">
        <v>0.55000000000000004</v>
      </c>
      <c r="J2298" s="9">
        <v>9250</v>
      </c>
      <c r="K2298" s="10">
        <f t="shared" si="16"/>
        <v>5087.5</v>
      </c>
      <c r="L2298" s="10">
        <f t="shared" si="17"/>
        <v>2289.375</v>
      </c>
      <c r="M2298" s="11">
        <v>0.45</v>
      </c>
      <c r="O2298" s="16"/>
      <c r="P2298" s="14"/>
      <c r="Q2298" s="12"/>
      <c r="R2298" s="13"/>
    </row>
    <row r="2299" spans="1:18" ht="15.75" customHeight="1">
      <c r="A2299" s="1"/>
      <c r="B2299" s="6" t="s">
        <v>14</v>
      </c>
      <c r="C2299" s="6">
        <v>1185732</v>
      </c>
      <c r="D2299" s="7">
        <v>44506</v>
      </c>
      <c r="E2299" s="6" t="s">
        <v>46</v>
      </c>
      <c r="F2299" s="6" t="s">
        <v>86</v>
      </c>
      <c r="G2299" s="6" t="s">
        <v>87</v>
      </c>
      <c r="H2299" s="6" t="s">
        <v>18</v>
      </c>
      <c r="I2299" s="8">
        <v>0.45000000000000012</v>
      </c>
      <c r="J2299" s="9">
        <v>7500</v>
      </c>
      <c r="K2299" s="10">
        <f t="shared" si="16"/>
        <v>3375.0000000000009</v>
      </c>
      <c r="L2299" s="10">
        <f t="shared" si="17"/>
        <v>1181.2500000000002</v>
      </c>
      <c r="M2299" s="11">
        <v>0.35</v>
      </c>
      <c r="O2299" s="16"/>
      <c r="P2299" s="14"/>
      <c r="Q2299" s="12"/>
      <c r="R2299" s="13"/>
    </row>
    <row r="2300" spans="1:18" ht="15.75" customHeight="1">
      <c r="A2300" s="1"/>
      <c r="B2300" s="6" t="s">
        <v>14</v>
      </c>
      <c r="C2300" s="6">
        <v>1185732</v>
      </c>
      <c r="D2300" s="7">
        <v>44506</v>
      </c>
      <c r="E2300" s="6" t="s">
        <v>46</v>
      </c>
      <c r="F2300" s="6" t="s">
        <v>86</v>
      </c>
      <c r="G2300" s="6" t="s">
        <v>87</v>
      </c>
      <c r="H2300" s="6" t="s">
        <v>19</v>
      </c>
      <c r="I2300" s="8">
        <v>0.45000000000000012</v>
      </c>
      <c r="J2300" s="9">
        <v>6950</v>
      </c>
      <c r="K2300" s="10">
        <f t="shared" si="16"/>
        <v>3127.5000000000009</v>
      </c>
      <c r="L2300" s="10">
        <f t="shared" si="17"/>
        <v>781.87500000000023</v>
      </c>
      <c r="M2300" s="11">
        <v>0.25</v>
      </c>
      <c r="O2300" s="16"/>
      <c r="P2300" s="14"/>
      <c r="Q2300" s="12"/>
      <c r="R2300" s="13"/>
    </row>
    <row r="2301" spans="1:18" ht="15.75" customHeight="1">
      <c r="A2301" s="1"/>
      <c r="B2301" s="6" t="s">
        <v>14</v>
      </c>
      <c r="C2301" s="6">
        <v>1185732</v>
      </c>
      <c r="D2301" s="7">
        <v>44506</v>
      </c>
      <c r="E2301" s="6" t="s">
        <v>46</v>
      </c>
      <c r="F2301" s="6" t="s">
        <v>86</v>
      </c>
      <c r="G2301" s="6" t="s">
        <v>87</v>
      </c>
      <c r="H2301" s="6" t="s">
        <v>20</v>
      </c>
      <c r="I2301" s="8">
        <v>0.55000000000000016</v>
      </c>
      <c r="J2301" s="9">
        <v>7500</v>
      </c>
      <c r="K2301" s="10">
        <f t="shared" ref="K2301:K2555" si="18">I2301*J2301</f>
        <v>4125.0000000000009</v>
      </c>
      <c r="L2301" s="10">
        <f t="shared" ref="L2301:L2555" si="19">K2301*M2301</f>
        <v>1237.5000000000002</v>
      </c>
      <c r="M2301" s="11">
        <v>0.3</v>
      </c>
      <c r="O2301" s="16"/>
      <c r="P2301" s="14"/>
      <c r="Q2301" s="12"/>
      <c r="R2301" s="13"/>
    </row>
    <row r="2302" spans="1:18" ht="15.75" customHeight="1">
      <c r="A2302" s="1"/>
      <c r="B2302" s="6" t="s">
        <v>14</v>
      </c>
      <c r="C2302" s="6">
        <v>1185732</v>
      </c>
      <c r="D2302" s="7">
        <v>44506</v>
      </c>
      <c r="E2302" s="6" t="s">
        <v>46</v>
      </c>
      <c r="F2302" s="6" t="s">
        <v>86</v>
      </c>
      <c r="G2302" s="6" t="s">
        <v>87</v>
      </c>
      <c r="H2302" s="6" t="s">
        <v>21</v>
      </c>
      <c r="I2302" s="8">
        <v>0.70000000000000007</v>
      </c>
      <c r="J2302" s="9">
        <v>7250</v>
      </c>
      <c r="K2302" s="10">
        <f t="shared" si="18"/>
        <v>5075.0000000000009</v>
      </c>
      <c r="L2302" s="10">
        <f t="shared" si="19"/>
        <v>1776.2500000000002</v>
      </c>
      <c r="M2302" s="11">
        <v>0.35</v>
      </c>
      <c r="O2302" s="16"/>
      <c r="P2302" s="14"/>
      <c r="Q2302" s="12"/>
      <c r="R2302" s="13"/>
    </row>
    <row r="2303" spans="1:18" ht="15.75" customHeight="1">
      <c r="A2303" s="1"/>
      <c r="B2303" s="6" t="s">
        <v>14</v>
      </c>
      <c r="C2303" s="6">
        <v>1185732</v>
      </c>
      <c r="D2303" s="7">
        <v>44506</v>
      </c>
      <c r="E2303" s="6" t="s">
        <v>46</v>
      </c>
      <c r="F2303" s="6" t="s">
        <v>86</v>
      </c>
      <c r="G2303" s="6" t="s">
        <v>87</v>
      </c>
      <c r="H2303" s="6" t="s">
        <v>22</v>
      </c>
      <c r="I2303" s="8">
        <v>0.75</v>
      </c>
      <c r="J2303" s="9">
        <v>8250</v>
      </c>
      <c r="K2303" s="10">
        <f t="shared" si="18"/>
        <v>6187.5</v>
      </c>
      <c r="L2303" s="10">
        <f t="shared" si="19"/>
        <v>3093.75</v>
      </c>
      <c r="M2303" s="11">
        <v>0.5</v>
      </c>
      <c r="O2303" s="16"/>
      <c r="P2303" s="14"/>
      <c r="Q2303" s="12"/>
      <c r="R2303" s="13"/>
    </row>
    <row r="2304" spans="1:18" ht="15.75" customHeight="1">
      <c r="A2304" s="1"/>
      <c r="B2304" s="6" t="s">
        <v>14</v>
      </c>
      <c r="C2304" s="6">
        <v>1185732</v>
      </c>
      <c r="D2304" s="7">
        <v>44535</v>
      </c>
      <c r="E2304" s="6" t="s">
        <v>46</v>
      </c>
      <c r="F2304" s="6" t="s">
        <v>86</v>
      </c>
      <c r="G2304" s="6" t="s">
        <v>87</v>
      </c>
      <c r="H2304" s="6" t="s">
        <v>17</v>
      </c>
      <c r="I2304" s="8">
        <v>0.70000000000000007</v>
      </c>
      <c r="J2304" s="9">
        <v>10750</v>
      </c>
      <c r="K2304" s="10">
        <f t="shared" si="18"/>
        <v>7525.0000000000009</v>
      </c>
      <c r="L2304" s="10">
        <f t="shared" si="19"/>
        <v>3386.2500000000005</v>
      </c>
      <c r="M2304" s="11">
        <v>0.45</v>
      </c>
      <c r="O2304" s="16"/>
      <c r="P2304" s="14"/>
      <c r="Q2304" s="12"/>
      <c r="R2304" s="13"/>
    </row>
    <row r="2305" spans="1:18" ht="15.75" customHeight="1">
      <c r="A2305" s="1"/>
      <c r="B2305" s="6" t="s">
        <v>14</v>
      </c>
      <c r="C2305" s="6">
        <v>1185732</v>
      </c>
      <c r="D2305" s="7">
        <v>44535</v>
      </c>
      <c r="E2305" s="6" t="s">
        <v>46</v>
      </c>
      <c r="F2305" s="6" t="s">
        <v>86</v>
      </c>
      <c r="G2305" s="6" t="s">
        <v>87</v>
      </c>
      <c r="H2305" s="6" t="s">
        <v>18</v>
      </c>
      <c r="I2305" s="8">
        <v>0.60000000000000009</v>
      </c>
      <c r="J2305" s="9">
        <v>8750</v>
      </c>
      <c r="K2305" s="10">
        <f t="shared" si="18"/>
        <v>5250.0000000000009</v>
      </c>
      <c r="L2305" s="10">
        <f t="shared" si="19"/>
        <v>1837.5000000000002</v>
      </c>
      <c r="M2305" s="11">
        <v>0.35</v>
      </c>
      <c r="O2305" s="16"/>
      <c r="P2305" s="14"/>
      <c r="Q2305" s="12"/>
      <c r="R2305" s="13"/>
    </row>
    <row r="2306" spans="1:18" ht="15.75" customHeight="1">
      <c r="A2306" s="1"/>
      <c r="B2306" s="6" t="s">
        <v>14</v>
      </c>
      <c r="C2306" s="6">
        <v>1185732</v>
      </c>
      <c r="D2306" s="7">
        <v>44535</v>
      </c>
      <c r="E2306" s="6" t="s">
        <v>46</v>
      </c>
      <c r="F2306" s="6" t="s">
        <v>86</v>
      </c>
      <c r="G2306" s="6" t="s">
        <v>87</v>
      </c>
      <c r="H2306" s="6" t="s">
        <v>19</v>
      </c>
      <c r="I2306" s="8">
        <v>0.60000000000000009</v>
      </c>
      <c r="J2306" s="9">
        <v>8250</v>
      </c>
      <c r="K2306" s="10">
        <f t="shared" si="18"/>
        <v>4950.0000000000009</v>
      </c>
      <c r="L2306" s="10">
        <f t="shared" si="19"/>
        <v>1237.5000000000002</v>
      </c>
      <c r="M2306" s="11">
        <v>0.25</v>
      </c>
      <c r="O2306" s="16"/>
      <c r="P2306" s="14"/>
      <c r="Q2306" s="12"/>
      <c r="R2306" s="13"/>
    </row>
    <row r="2307" spans="1:18" ht="15.75" customHeight="1">
      <c r="A2307" s="1"/>
      <c r="B2307" s="6" t="s">
        <v>14</v>
      </c>
      <c r="C2307" s="6">
        <v>1185732</v>
      </c>
      <c r="D2307" s="7">
        <v>44535</v>
      </c>
      <c r="E2307" s="6" t="s">
        <v>46</v>
      </c>
      <c r="F2307" s="6" t="s">
        <v>86</v>
      </c>
      <c r="G2307" s="6" t="s">
        <v>87</v>
      </c>
      <c r="H2307" s="6" t="s">
        <v>20</v>
      </c>
      <c r="I2307" s="8">
        <v>0.60000000000000009</v>
      </c>
      <c r="J2307" s="9">
        <v>7750</v>
      </c>
      <c r="K2307" s="10">
        <f t="shared" si="18"/>
        <v>4650.0000000000009</v>
      </c>
      <c r="L2307" s="10">
        <f t="shared" si="19"/>
        <v>1395.0000000000002</v>
      </c>
      <c r="M2307" s="11">
        <v>0.3</v>
      </c>
      <c r="O2307" s="16"/>
      <c r="P2307" s="14"/>
      <c r="Q2307" s="12"/>
      <c r="R2307" s="13"/>
    </row>
    <row r="2308" spans="1:18" ht="15.75" customHeight="1">
      <c r="A2308" s="1"/>
      <c r="B2308" s="6" t="s">
        <v>14</v>
      </c>
      <c r="C2308" s="6">
        <v>1185732</v>
      </c>
      <c r="D2308" s="7">
        <v>44535</v>
      </c>
      <c r="E2308" s="6" t="s">
        <v>46</v>
      </c>
      <c r="F2308" s="6" t="s">
        <v>86</v>
      </c>
      <c r="G2308" s="6" t="s">
        <v>87</v>
      </c>
      <c r="H2308" s="6" t="s">
        <v>21</v>
      </c>
      <c r="I2308" s="8">
        <v>0.70000000000000007</v>
      </c>
      <c r="J2308" s="9">
        <v>7750</v>
      </c>
      <c r="K2308" s="10">
        <f t="shared" si="18"/>
        <v>5425.0000000000009</v>
      </c>
      <c r="L2308" s="10">
        <f t="shared" si="19"/>
        <v>1898.7500000000002</v>
      </c>
      <c r="M2308" s="11">
        <v>0.35</v>
      </c>
      <c r="O2308" s="16"/>
      <c r="P2308" s="14"/>
      <c r="Q2308" s="12"/>
      <c r="R2308" s="13"/>
    </row>
    <row r="2309" spans="1:18" ht="15.75" customHeight="1">
      <c r="A2309" s="1"/>
      <c r="B2309" s="6" t="s">
        <v>14</v>
      </c>
      <c r="C2309" s="6">
        <v>1185732</v>
      </c>
      <c r="D2309" s="7">
        <v>44535</v>
      </c>
      <c r="E2309" s="6" t="s">
        <v>46</v>
      </c>
      <c r="F2309" s="6" t="s">
        <v>86</v>
      </c>
      <c r="G2309" s="6" t="s">
        <v>87</v>
      </c>
      <c r="H2309" s="6" t="s">
        <v>22</v>
      </c>
      <c r="I2309" s="8">
        <v>0.75</v>
      </c>
      <c r="J2309" s="9">
        <v>8750</v>
      </c>
      <c r="K2309" s="10">
        <f t="shared" si="18"/>
        <v>6562.5</v>
      </c>
      <c r="L2309" s="10">
        <f t="shared" si="19"/>
        <v>3281.25</v>
      </c>
      <c r="M2309" s="11">
        <v>0.5</v>
      </c>
      <c r="O2309" s="16"/>
      <c r="P2309" s="14"/>
      <c r="Q2309" s="12"/>
      <c r="R2309" s="13"/>
    </row>
    <row r="2310" spans="1:18" ht="15.75" customHeight="1">
      <c r="A2310" s="1" t="s">
        <v>39</v>
      </c>
      <c r="B2310" s="6" t="s">
        <v>14</v>
      </c>
      <c r="C2310" s="6">
        <v>1185732</v>
      </c>
      <c r="D2310" s="7">
        <v>44202</v>
      </c>
      <c r="E2310" s="6" t="s">
        <v>46</v>
      </c>
      <c r="F2310" s="6" t="s">
        <v>88</v>
      </c>
      <c r="G2310" s="6" t="s">
        <v>89</v>
      </c>
      <c r="H2310" s="6" t="s">
        <v>17</v>
      </c>
      <c r="I2310" s="8">
        <v>0.35000000000000003</v>
      </c>
      <c r="J2310" s="9">
        <v>9250</v>
      </c>
      <c r="K2310" s="10">
        <f t="shared" si="18"/>
        <v>3237.5000000000005</v>
      </c>
      <c r="L2310" s="10">
        <f t="shared" si="19"/>
        <v>1295.0000000000002</v>
      </c>
      <c r="M2310" s="11">
        <v>0.4</v>
      </c>
      <c r="O2310" s="16"/>
      <c r="P2310" s="14"/>
      <c r="Q2310" s="12"/>
      <c r="R2310" s="13"/>
    </row>
    <row r="2311" spans="1:18" ht="15.75" customHeight="1">
      <c r="A2311" s="1"/>
      <c r="B2311" s="6" t="s">
        <v>14</v>
      </c>
      <c r="C2311" s="6">
        <v>1185732</v>
      </c>
      <c r="D2311" s="7">
        <v>44202</v>
      </c>
      <c r="E2311" s="6" t="s">
        <v>46</v>
      </c>
      <c r="F2311" s="6" t="s">
        <v>88</v>
      </c>
      <c r="G2311" s="6" t="s">
        <v>89</v>
      </c>
      <c r="H2311" s="6" t="s">
        <v>18</v>
      </c>
      <c r="I2311" s="8">
        <v>0.35000000000000003</v>
      </c>
      <c r="J2311" s="9">
        <v>7250</v>
      </c>
      <c r="K2311" s="10">
        <f t="shared" si="18"/>
        <v>2537.5000000000005</v>
      </c>
      <c r="L2311" s="10">
        <f t="shared" si="19"/>
        <v>888.12500000000011</v>
      </c>
      <c r="M2311" s="11">
        <v>0.35</v>
      </c>
      <c r="O2311" s="16"/>
      <c r="P2311" s="14"/>
      <c r="Q2311" s="12"/>
      <c r="R2311" s="13"/>
    </row>
    <row r="2312" spans="1:18" ht="15.75" customHeight="1">
      <c r="A2312" s="1"/>
      <c r="B2312" s="6" t="s">
        <v>14</v>
      </c>
      <c r="C2312" s="6">
        <v>1185732</v>
      </c>
      <c r="D2312" s="7">
        <v>44202</v>
      </c>
      <c r="E2312" s="6" t="s">
        <v>46</v>
      </c>
      <c r="F2312" s="6" t="s">
        <v>88</v>
      </c>
      <c r="G2312" s="6" t="s">
        <v>89</v>
      </c>
      <c r="H2312" s="6" t="s">
        <v>19</v>
      </c>
      <c r="I2312" s="8">
        <v>0.25000000000000006</v>
      </c>
      <c r="J2312" s="9">
        <v>7250</v>
      </c>
      <c r="K2312" s="10">
        <f t="shared" si="18"/>
        <v>1812.5000000000005</v>
      </c>
      <c r="L2312" s="10">
        <f t="shared" si="19"/>
        <v>725.00000000000023</v>
      </c>
      <c r="M2312" s="11">
        <v>0.4</v>
      </c>
      <c r="O2312" s="16"/>
      <c r="P2312" s="14"/>
      <c r="Q2312" s="12"/>
      <c r="R2312" s="13"/>
    </row>
    <row r="2313" spans="1:18" ht="15.75" customHeight="1">
      <c r="A2313" s="1"/>
      <c r="B2313" s="6" t="s">
        <v>14</v>
      </c>
      <c r="C2313" s="6">
        <v>1185732</v>
      </c>
      <c r="D2313" s="7">
        <v>44202</v>
      </c>
      <c r="E2313" s="6" t="s">
        <v>46</v>
      </c>
      <c r="F2313" s="6" t="s">
        <v>88</v>
      </c>
      <c r="G2313" s="6" t="s">
        <v>89</v>
      </c>
      <c r="H2313" s="6" t="s">
        <v>20</v>
      </c>
      <c r="I2313" s="8">
        <v>0.3</v>
      </c>
      <c r="J2313" s="9">
        <v>5750</v>
      </c>
      <c r="K2313" s="10">
        <f t="shared" si="18"/>
        <v>1725</v>
      </c>
      <c r="L2313" s="10">
        <f t="shared" si="19"/>
        <v>690</v>
      </c>
      <c r="M2313" s="11">
        <v>0.4</v>
      </c>
      <c r="O2313" s="16"/>
      <c r="P2313" s="14"/>
      <c r="Q2313" s="12"/>
      <c r="R2313" s="13"/>
    </row>
    <row r="2314" spans="1:18" ht="15.75" customHeight="1">
      <c r="A2314" s="1"/>
      <c r="B2314" s="6" t="s">
        <v>14</v>
      </c>
      <c r="C2314" s="6">
        <v>1185732</v>
      </c>
      <c r="D2314" s="7">
        <v>44202</v>
      </c>
      <c r="E2314" s="6" t="s">
        <v>46</v>
      </c>
      <c r="F2314" s="6" t="s">
        <v>88</v>
      </c>
      <c r="G2314" s="6" t="s">
        <v>89</v>
      </c>
      <c r="H2314" s="6" t="s">
        <v>21</v>
      </c>
      <c r="I2314" s="8">
        <v>0.45</v>
      </c>
      <c r="J2314" s="9">
        <v>6250</v>
      </c>
      <c r="K2314" s="10">
        <f t="shared" si="18"/>
        <v>2812.5</v>
      </c>
      <c r="L2314" s="10">
        <f t="shared" si="19"/>
        <v>984.37499999999989</v>
      </c>
      <c r="M2314" s="11">
        <v>0.35</v>
      </c>
      <c r="O2314" s="16"/>
      <c r="P2314" s="14"/>
      <c r="Q2314" s="12"/>
      <c r="R2314" s="13"/>
    </row>
    <row r="2315" spans="1:18" ht="15.75" customHeight="1">
      <c r="A2315" s="1"/>
      <c r="B2315" s="6" t="s">
        <v>14</v>
      </c>
      <c r="C2315" s="6">
        <v>1185732</v>
      </c>
      <c r="D2315" s="7">
        <v>44202</v>
      </c>
      <c r="E2315" s="6" t="s">
        <v>46</v>
      </c>
      <c r="F2315" s="6" t="s">
        <v>88</v>
      </c>
      <c r="G2315" s="6" t="s">
        <v>89</v>
      </c>
      <c r="H2315" s="6" t="s">
        <v>22</v>
      </c>
      <c r="I2315" s="8">
        <v>0.35000000000000003</v>
      </c>
      <c r="J2315" s="9">
        <v>7250</v>
      </c>
      <c r="K2315" s="10">
        <f t="shared" si="18"/>
        <v>2537.5000000000005</v>
      </c>
      <c r="L2315" s="10">
        <f t="shared" si="19"/>
        <v>1268.7500000000002</v>
      </c>
      <c r="M2315" s="11">
        <v>0.5</v>
      </c>
      <c r="O2315" s="16"/>
      <c r="P2315" s="14"/>
      <c r="Q2315" s="12"/>
      <c r="R2315" s="13"/>
    </row>
    <row r="2316" spans="1:18" ht="15.75" customHeight="1">
      <c r="A2316" s="1"/>
      <c r="B2316" s="6" t="s">
        <v>14</v>
      </c>
      <c r="C2316" s="6">
        <v>1185732</v>
      </c>
      <c r="D2316" s="7">
        <v>44231</v>
      </c>
      <c r="E2316" s="6" t="s">
        <v>46</v>
      </c>
      <c r="F2316" s="6" t="s">
        <v>88</v>
      </c>
      <c r="G2316" s="6" t="s">
        <v>89</v>
      </c>
      <c r="H2316" s="6" t="s">
        <v>17</v>
      </c>
      <c r="I2316" s="8">
        <v>0.35000000000000003</v>
      </c>
      <c r="J2316" s="9">
        <v>9750</v>
      </c>
      <c r="K2316" s="10">
        <f t="shared" si="18"/>
        <v>3412.5000000000005</v>
      </c>
      <c r="L2316" s="10">
        <f t="shared" si="19"/>
        <v>1365.0000000000002</v>
      </c>
      <c r="M2316" s="11">
        <v>0.4</v>
      </c>
      <c r="O2316" s="16"/>
      <c r="P2316" s="14"/>
      <c r="Q2316" s="12"/>
      <c r="R2316" s="13"/>
    </row>
    <row r="2317" spans="1:18" ht="15.75" customHeight="1">
      <c r="A2317" s="1"/>
      <c r="B2317" s="6" t="s">
        <v>14</v>
      </c>
      <c r="C2317" s="6">
        <v>1185732</v>
      </c>
      <c r="D2317" s="7">
        <v>44231</v>
      </c>
      <c r="E2317" s="6" t="s">
        <v>46</v>
      </c>
      <c r="F2317" s="6" t="s">
        <v>88</v>
      </c>
      <c r="G2317" s="6" t="s">
        <v>89</v>
      </c>
      <c r="H2317" s="6" t="s">
        <v>18</v>
      </c>
      <c r="I2317" s="8">
        <v>0.35000000000000003</v>
      </c>
      <c r="J2317" s="9">
        <v>6250</v>
      </c>
      <c r="K2317" s="10">
        <f t="shared" si="18"/>
        <v>2187.5</v>
      </c>
      <c r="L2317" s="10">
        <f t="shared" si="19"/>
        <v>765.625</v>
      </c>
      <c r="M2317" s="11">
        <v>0.35</v>
      </c>
      <c r="O2317" s="16"/>
      <c r="P2317" s="14"/>
      <c r="Q2317" s="12"/>
      <c r="R2317" s="13"/>
    </row>
    <row r="2318" spans="1:18" ht="15.75" customHeight="1">
      <c r="A2318" s="1"/>
      <c r="B2318" s="6" t="s">
        <v>14</v>
      </c>
      <c r="C2318" s="6">
        <v>1185732</v>
      </c>
      <c r="D2318" s="7">
        <v>44231</v>
      </c>
      <c r="E2318" s="6" t="s">
        <v>46</v>
      </c>
      <c r="F2318" s="6" t="s">
        <v>88</v>
      </c>
      <c r="G2318" s="6" t="s">
        <v>89</v>
      </c>
      <c r="H2318" s="6" t="s">
        <v>19</v>
      </c>
      <c r="I2318" s="8">
        <v>0.25000000000000006</v>
      </c>
      <c r="J2318" s="9">
        <v>6750</v>
      </c>
      <c r="K2318" s="10">
        <f t="shared" si="18"/>
        <v>1687.5000000000005</v>
      </c>
      <c r="L2318" s="10">
        <f t="shared" si="19"/>
        <v>675.00000000000023</v>
      </c>
      <c r="M2318" s="11">
        <v>0.4</v>
      </c>
      <c r="O2318" s="16"/>
      <c r="P2318" s="14"/>
      <c r="Q2318" s="12"/>
      <c r="R2318" s="13"/>
    </row>
    <row r="2319" spans="1:18" ht="15.75" customHeight="1">
      <c r="A2319" s="1"/>
      <c r="B2319" s="6" t="s">
        <v>14</v>
      </c>
      <c r="C2319" s="6">
        <v>1185732</v>
      </c>
      <c r="D2319" s="7">
        <v>44231</v>
      </c>
      <c r="E2319" s="6" t="s">
        <v>46</v>
      </c>
      <c r="F2319" s="6" t="s">
        <v>88</v>
      </c>
      <c r="G2319" s="6" t="s">
        <v>89</v>
      </c>
      <c r="H2319" s="6" t="s">
        <v>20</v>
      </c>
      <c r="I2319" s="8">
        <v>0.3</v>
      </c>
      <c r="J2319" s="9">
        <v>5250</v>
      </c>
      <c r="K2319" s="10">
        <f t="shared" si="18"/>
        <v>1575</v>
      </c>
      <c r="L2319" s="10">
        <f t="shared" si="19"/>
        <v>630</v>
      </c>
      <c r="M2319" s="11">
        <v>0.4</v>
      </c>
      <c r="O2319" s="16"/>
      <c r="P2319" s="14"/>
      <c r="Q2319" s="12"/>
      <c r="R2319" s="13"/>
    </row>
    <row r="2320" spans="1:18" ht="15.75" customHeight="1">
      <c r="A2320" s="1"/>
      <c r="B2320" s="6" t="s">
        <v>14</v>
      </c>
      <c r="C2320" s="6">
        <v>1185732</v>
      </c>
      <c r="D2320" s="7">
        <v>44231</v>
      </c>
      <c r="E2320" s="6" t="s">
        <v>46</v>
      </c>
      <c r="F2320" s="6" t="s">
        <v>88</v>
      </c>
      <c r="G2320" s="6" t="s">
        <v>89</v>
      </c>
      <c r="H2320" s="6" t="s">
        <v>21</v>
      </c>
      <c r="I2320" s="8">
        <v>0.45</v>
      </c>
      <c r="J2320" s="9">
        <v>6000</v>
      </c>
      <c r="K2320" s="10">
        <f t="shared" si="18"/>
        <v>2700</v>
      </c>
      <c r="L2320" s="10">
        <f t="shared" si="19"/>
        <v>944.99999999999989</v>
      </c>
      <c r="M2320" s="11">
        <v>0.35</v>
      </c>
      <c r="O2320" s="16"/>
      <c r="P2320" s="14"/>
      <c r="Q2320" s="12"/>
      <c r="R2320" s="13"/>
    </row>
    <row r="2321" spans="1:18" ht="15.75" customHeight="1">
      <c r="A2321" s="1"/>
      <c r="B2321" s="6" t="s">
        <v>14</v>
      </c>
      <c r="C2321" s="6">
        <v>1185732</v>
      </c>
      <c r="D2321" s="7">
        <v>44231</v>
      </c>
      <c r="E2321" s="6" t="s">
        <v>46</v>
      </c>
      <c r="F2321" s="6" t="s">
        <v>88</v>
      </c>
      <c r="G2321" s="6" t="s">
        <v>89</v>
      </c>
      <c r="H2321" s="6" t="s">
        <v>22</v>
      </c>
      <c r="I2321" s="8">
        <v>0.3</v>
      </c>
      <c r="J2321" s="9">
        <v>7000</v>
      </c>
      <c r="K2321" s="10">
        <f t="shared" si="18"/>
        <v>2100</v>
      </c>
      <c r="L2321" s="10">
        <f t="shared" si="19"/>
        <v>1050</v>
      </c>
      <c r="M2321" s="11">
        <v>0.5</v>
      </c>
      <c r="O2321" s="16"/>
      <c r="P2321" s="14"/>
      <c r="Q2321" s="12"/>
      <c r="R2321" s="13"/>
    </row>
    <row r="2322" spans="1:18" ht="15.75" customHeight="1">
      <c r="A2322" s="1"/>
      <c r="B2322" s="6" t="s">
        <v>14</v>
      </c>
      <c r="C2322" s="6">
        <v>1185732</v>
      </c>
      <c r="D2322" s="7">
        <v>44257</v>
      </c>
      <c r="E2322" s="6" t="s">
        <v>46</v>
      </c>
      <c r="F2322" s="6" t="s">
        <v>88</v>
      </c>
      <c r="G2322" s="6" t="s">
        <v>89</v>
      </c>
      <c r="H2322" s="6" t="s">
        <v>17</v>
      </c>
      <c r="I2322" s="8">
        <v>0.3</v>
      </c>
      <c r="J2322" s="9">
        <v>9200</v>
      </c>
      <c r="K2322" s="10">
        <f t="shared" si="18"/>
        <v>2760</v>
      </c>
      <c r="L2322" s="10">
        <f t="shared" si="19"/>
        <v>1104</v>
      </c>
      <c r="M2322" s="11">
        <v>0.4</v>
      </c>
      <c r="O2322" s="16"/>
      <c r="P2322" s="14"/>
      <c r="Q2322" s="12"/>
      <c r="R2322" s="13"/>
    </row>
    <row r="2323" spans="1:18" ht="15.75" customHeight="1">
      <c r="A2323" s="1"/>
      <c r="B2323" s="6" t="s">
        <v>14</v>
      </c>
      <c r="C2323" s="6">
        <v>1185732</v>
      </c>
      <c r="D2323" s="7">
        <v>44257</v>
      </c>
      <c r="E2323" s="6" t="s">
        <v>46</v>
      </c>
      <c r="F2323" s="6" t="s">
        <v>88</v>
      </c>
      <c r="G2323" s="6" t="s">
        <v>89</v>
      </c>
      <c r="H2323" s="6" t="s">
        <v>18</v>
      </c>
      <c r="I2323" s="8">
        <v>0.3</v>
      </c>
      <c r="J2323" s="9">
        <v>6000</v>
      </c>
      <c r="K2323" s="10">
        <f t="shared" si="18"/>
        <v>1800</v>
      </c>
      <c r="L2323" s="10">
        <f t="shared" si="19"/>
        <v>630</v>
      </c>
      <c r="M2323" s="11">
        <v>0.35</v>
      </c>
      <c r="O2323" s="16"/>
      <c r="P2323" s="14"/>
      <c r="Q2323" s="12"/>
      <c r="R2323" s="13"/>
    </row>
    <row r="2324" spans="1:18" ht="15.75" customHeight="1">
      <c r="A2324" s="1"/>
      <c r="B2324" s="6" t="s">
        <v>14</v>
      </c>
      <c r="C2324" s="6">
        <v>1185732</v>
      </c>
      <c r="D2324" s="7">
        <v>44257</v>
      </c>
      <c r="E2324" s="6" t="s">
        <v>46</v>
      </c>
      <c r="F2324" s="6" t="s">
        <v>88</v>
      </c>
      <c r="G2324" s="6" t="s">
        <v>89</v>
      </c>
      <c r="H2324" s="6" t="s">
        <v>19</v>
      </c>
      <c r="I2324" s="8">
        <v>0.2</v>
      </c>
      <c r="J2324" s="9">
        <v>6250</v>
      </c>
      <c r="K2324" s="10">
        <f t="shared" si="18"/>
        <v>1250</v>
      </c>
      <c r="L2324" s="10">
        <f t="shared" si="19"/>
        <v>500</v>
      </c>
      <c r="M2324" s="11">
        <v>0.4</v>
      </c>
      <c r="O2324" s="16"/>
      <c r="P2324" s="14"/>
      <c r="Q2324" s="12"/>
      <c r="R2324" s="13"/>
    </row>
    <row r="2325" spans="1:18" ht="15.75" customHeight="1">
      <c r="A2325" s="1"/>
      <c r="B2325" s="6" t="s">
        <v>14</v>
      </c>
      <c r="C2325" s="6">
        <v>1185732</v>
      </c>
      <c r="D2325" s="7">
        <v>44257</v>
      </c>
      <c r="E2325" s="6" t="s">
        <v>46</v>
      </c>
      <c r="F2325" s="6" t="s">
        <v>88</v>
      </c>
      <c r="G2325" s="6" t="s">
        <v>89</v>
      </c>
      <c r="H2325" s="6" t="s">
        <v>20</v>
      </c>
      <c r="I2325" s="8">
        <v>0.24999999999999994</v>
      </c>
      <c r="J2325" s="9">
        <v>4750</v>
      </c>
      <c r="K2325" s="10">
        <f t="shared" si="18"/>
        <v>1187.4999999999998</v>
      </c>
      <c r="L2325" s="10">
        <f t="shared" si="19"/>
        <v>474.99999999999994</v>
      </c>
      <c r="M2325" s="11">
        <v>0.4</v>
      </c>
      <c r="O2325" s="16"/>
      <c r="P2325" s="14"/>
      <c r="Q2325" s="12"/>
      <c r="R2325" s="13"/>
    </row>
    <row r="2326" spans="1:18" ht="15.75" customHeight="1">
      <c r="A2326" s="1"/>
      <c r="B2326" s="6" t="s">
        <v>14</v>
      </c>
      <c r="C2326" s="6">
        <v>1185732</v>
      </c>
      <c r="D2326" s="7">
        <v>44257</v>
      </c>
      <c r="E2326" s="6" t="s">
        <v>46</v>
      </c>
      <c r="F2326" s="6" t="s">
        <v>88</v>
      </c>
      <c r="G2326" s="6" t="s">
        <v>89</v>
      </c>
      <c r="H2326" s="6" t="s">
        <v>21</v>
      </c>
      <c r="I2326" s="8">
        <v>0.40000000000000008</v>
      </c>
      <c r="J2326" s="9">
        <v>5250</v>
      </c>
      <c r="K2326" s="10">
        <f t="shared" si="18"/>
        <v>2100.0000000000005</v>
      </c>
      <c r="L2326" s="10">
        <f t="shared" si="19"/>
        <v>735.00000000000011</v>
      </c>
      <c r="M2326" s="11">
        <v>0.35</v>
      </c>
      <c r="O2326" s="16"/>
      <c r="P2326" s="14"/>
      <c r="Q2326" s="12"/>
      <c r="R2326" s="13"/>
    </row>
    <row r="2327" spans="1:18" ht="15.75" customHeight="1">
      <c r="A2327" s="1"/>
      <c r="B2327" s="6" t="s">
        <v>14</v>
      </c>
      <c r="C2327" s="6">
        <v>1185732</v>
      </c>
      <c r="D2327" s="7">
        <v>44257</v>
      </c>
      <c r="E2327" s="6" t="s">
        <v>46</v>
      </c>
      <c r="F2327" s="6" t="s">
        <v>88</v>
      </c>
      <c r="G2327" s="6" t="s">
        <v>89</v>
      </c>
      <c r="H2327" s="6" t="s">
        <v>22</v>
      </c>
      <c r="I2327" s="8">
        <v>0.3</v>
      </c>
      <c r="J2327" s="9">
        <v>6250</v>
      </c>
      <c r="K2327" s="10">
        <f t="shared" si="18"/>
        <v>1875</v>
      </c>
      <c r="L2327" s="10">
        <f t="shared" si="19"/>
        <v>937.5</v>
      </c>
      <c r="M2327" s="11">
        <v>0.5</v>
      </c>
      <c r="O2327" s="16"/>
      <c r="P2327" s="14"/>
      <c r="Q2327" s="12"/>
      <c r="R2327" s="13"/>
    </row>
    <row r="2328" spans="1:18" ht="15.75" customHeight="1">
      <c r="A2328" s="1"/>
      <c r="B2328" s="6" t="s">
        <v>14</v>
      </c>
      <c r="C2328" s="6">
        <v>1185732</v>
      </c>
      <c r="D2328" s="7">
        <v>44289</v>
      </c>
      <c r="E2328" s="6" t="s">
        <v>46</v>
      </c>
      <c r="F2328" s="6" t="s">
        <v>88</v>
      </c>
      <c r="G2328" s="6" t="s">
        <v>89</v>
      </c>
      <c r="H2328" s="6" t="s">
        <v>17</v>
      </c>
      <c r="I2328" s="8">
        <v>0.3</v>
      </c>
      <c r="J2328" s="9">
        <v>8750</v>
      </c>
      <c r="K2328" s="10">
        <f t="shared" si="18"/>
        <v>2625</v>
      </c>
      <c r="L2328" s="10">
        <f t="shared" si="19"/>
        <v>1050</v>
      </c>
      <c r="M2328" s="11">
        <v>0.4</v>
      </c>
      <c r="O2328" s="16"/>
      <c r="P2328" s="14"/>
      <c r="Q2328" s="12"/>
      <c r="R2328" s="13"/>
    </row>
    <row r="2329" spans="1:18" ht="15.75" customHeight="1">
      <c r="A2329" s="1"/>
      <c r="B2329" s="6" t="s">
        <v>14</v>
      </c>
      <c r="C2329" s="6">
        <v>1185732</v>
      </c>
      <c r="D2329" s="7">
        <v>44289</v>
      </c>
      <c r="E2329" s="6" t="s">
        <v>46</v>
      </c>
      <c r="F2329" s="6" t="s">
        <v>88</v>
      </c>
      <c r="G2329" s="6" t="s">
        <v>89</v>
      </c>
      <c r="H2329" s="6" t="s">
        <v>18</v>
      </c>
      <c r="I2329" s="8">
        <v>0.3</v>
      </c>
      <c r="J2329" s="9">
        <v>5750</v>
      </c>
      <c r="K2329" s="10">
        <f t="shared" si="18"/>
        <v>1725</v>
      </c>
      <c r="L2329" s="10">
        <f t="shared" si="19"/>
        <v>603.75</v>
      </c>
      <c r="M2329" s="11">
        <v>0.35</v>
      </c>
      <c r="O2329" s="16"/>
      <c r="P2329" s="14"/>
      <c r="Q2329" s="12"/>
      <c r="R2329" s="13"/>
    </row>
    <row r="2330" spans="1:18" ht="15.75" customHeight="1">
      <c r="A2330" s="1"/>
      <c r="B2330" s="6" t="s">
        <v>14</v>
      </c>
      <c r="C2330" s="6">
        <v>1185732</v>
      </c>
      <c r="D2330" s="7">
        <v>44289</v>
      </c>
      <c r="E2330" s="6" t="s">
        <v>46</v>
      </c>
      <c r="F2330" s="6" t="s">
        <v>88</v>
      </c>
      <c r="G2330" s="6" t="s">
        <v>89</v>
      </c>
      <c r="H2330" s="6" t="s">
        <v>19</v>
      </c>
      <c r="I2330" s="8">
        <v>0.2</v>
      </c>
      <c r="J2330" s="9">
        <v>5750</v>
      </c>
      <c r="K2330" s="10">
        <f t="shared" si="18"/>
        <v>1150</v>
      </c>
      <c r="L2330" s="10">
        <f t="shared" si="19"/>
        <v>460</v>
      </c>
      <c r="M2330" s="11">
        <v>0.4</v>
      </c>
      <c r="O2330" s="16"/>
      <c r="P2330" s="14"/>
      <c r="Q2330" s="12"/>
      <c r="R2330" s="13"/>
    </row>
    <row r="2331" spans="1:18" ht="15.75" customHeight="1">
      <c r="A2331" s="1"/>
      <c r="B2331" s="6" t="s">
        <v>14</v>
      </c>
      <c r="C2331" s="6">
        <v>1185732</v>
      </c>
      <c r="D2331" s="7">
        <v>44289</v>
      </c>
      <c r="E2331" s="6" t="s">
        <v>46</v>
      </c>
      <c r="F2331" s="6" t="s">
        <v>88</v>
      </c>
      <c r="G2331" s="6" t="s">
        <v>89</v>
      </c>
      <c r="H2331" s="6" t="s">
        <v>20</v>
      </c>
      <c r="I2331" s="8">
        <v>0.24999999999999994</v>
      </c>
      <c r="J2331" s="9">
        <v>5000</v>
      </c>
      <c r="K2331" s="10">
        <f t="shared" si="18"/>
        <v>1249.9999999999998</v>
      </c>
      <c r="L2331" s="10">
        <f t="shared" si="19"/>
        <v>499.99999999999994</v>
      </c>
      <c r="M2331" s="11">
        <v>0.4</v>
      </c>
      <c r="O2331" s="16"/>
      <c r="P2331" s="14"/>
      <c r="Q2331" s="12"/>
      <c r="R2331" s="13"/>
    </row>
    <row r="2332" spans="1:18" ht="15.75" customHeight="1">
      <c r="A2332" s="1"/>
      <c r="B2332" s="6" t="s">
        <v>14</v>
      </c>
      <c r="C2332" s="6">
        <v>1185732</v>
      </c>
      <c r="D2332" s="7">
        <v>44289</v>
      </c>
      <c r="E2332" s="6" t="s">
        <v>46</v>
      </c>
      <c r="F2332" s="6" t="s">
        <v>88</v>
      </c>
      <c r="G2332" s="6" t="s">
        <v>89</v>
      </c>
      <c r="H2332" s="6" t="s">
        <v>21</v>
      </c>
      <c r="I2332" s="8">
        <v>0.45</v>
      </c>
      <c r="J2332" s="9">
        <v>5250</v>
      </c>
      <c r="K2332" s="10">
        <f t="shared" si="18"/>
        <v>2362.5</v>
      </c>
      <c r="L2332" s="10">
        <f t="shared" si="19"/>
        <v>826.875</v>
      </c>
      <c r="M2332" s="11">
        <v>0.35</v>
      </c>
      <c r="O2332" s="16"/>
      <c r="P2332" s="14"/>
      <c r="Q2332" s="12"/>
      <c r="R2332" s="13"/>
    </row>
    <row r="2333" spans="1:18" ht="15.75" customHeight="1">
      <c r="A2333" s="1"/>
      <c r="B2333" s="6" t="s">
        <v>14</v>
      </c>
      <c r="C2333" s="6">
        <v>1185732</v>
      </c>
      <c r="D2333" s="7">
        <v>44289</v>
      </c>
      <c r="E2333" s="6" t="s">
        <v>46</v>
      </c>
      <c r="F2333" s="6" t="s">
        <v>88</v>
      </c>
      <c r="G2333" s="6" t="s">
        <v>89</v>
      </c>
      <c r="H2333" s="6" t="s">
        <v>22</v>
      </c>
      <c r="I2333" s="8">
        <v>0.35000000000000003</v>
      </c>
      <c r="J2333" s="9">
        <v>6750</v>
      </c>
      <c r="K2333" s="10">
        <f t="shared" si="18"/>
        <v>2362.5</v>
      </c>
      <c r="L2333" s="10">
        <f t="shared" si="19"/>
        <v>1181.25</v>
      </c>
      <c r="M2333" s="11">
        <v>0.5</v>
      </c>
      <c r="O2333" s="16"/>
      <c r="P2333" s="14"/>
      <c r="Q2333" s="12"/>
      <c r="R2333" s="13"/>
    </row>
    <row r="2334" spans="1:18" ht="15.75" customHeight="1">
      <c r="A2334" s="1"/>
      <c r="B2334" s="6" t="s">
        <v>14</v>
      </c>
      <c r="C2334" s="6">
        <v>1185732</v>
      </c>
      <c r="D2334" s="7">
        <v>44318</v>
      </c>
      <c r="E2334" s="6" t="s">
        <v>46</v>
      </c>
      <c r="F2334" s="6" t="s">
        <v>88</v>
      </c>
      <c r="G2334" s="6" t="s">
        <v>89</v>
      </c>
      <c r="H2334" s="6" t="s">
        <v>17</v>
      </c>
      <c r="I2334" s="8">
        <v>0.45</v>
      </c>
      <c r="J2334" s="9">
        <v>9450</v>
      </c>
      <c r="K2334" s="10">
        <f t="shared" si="18"/>
        <v>4252.5</v>
      </c>
      <c r="L2334" s="10">
        <f t="shared" si="19"/>
        <v>1701</v>
      </c>
      <c r="M2334" s="11">
        <v>0.4</v>
      </c>
      <c r="O2334" s="16"/>
      <c r="P2334" s="14"/>
      <c r="Q2334" s="12"/>
      <c r="R2334" s="13"/>
    </row>
    <row r="2335" spans="1:18" ht="15.75" customHeight="1">
      <c r="A2335" s="1"/>
      <c r="B2335" s="6" t="s">
        <v>14</v>
      </c>
      <c r="C2335" s="6">
        <v>1185732</v>
      </c>
      <c r="D2335" s="7">
        <v>44318</v>
      </c>
      <c r="E2335" s="6" t="s">
        <v>46</v>
      </c>
      <c r="F2335" s="6" t="s">
        <v>88</v>
      </c>
      <c r="G2335" s="6" t="s">
        <v>89</v>
      </c>
      <c r="H2335" s="6" t="s">
        <v>18</v>
      </c>
      <c r="I2335" s="8">
        <v>0.45</v>
      </c>
      <c r="J2335" s="9">
        <v>6500</v>
      </c>
      <c r="K2335" s="10">
        <f t="shared" si="18"/>
        <v>2925</v>
      </c>
      <c r="L2335" s="10">
        <f t="shared" si="19"/>
        <v>1023.7499999999999</v>
      </c>
      <c r="M2335" s="11">
        <v>0.35</v>
      </c>
      <c r="O2335" s="16"/>
      <c r="P2335" s="14"/>
      <c r="Q2335" s="12"/>
      <c r="R2335" s="13"/>
    </row>
    <row r="2336" spans="1:18" ht="15.75" customHeight="1">
      <c r="A2336" s="1"/>
      <c r="B2336" s="6" t="s">
        <v>14</v>
      </c>
      <c r="C2336" s="6">
        <v>1185732</v>
      </c>
      <c r="D2336" s="7">
        <v>44318</v>
      </c>
      <c r="E2336" s="6" t="s">
        <v>46</v>
      </c>
      <c r="F2336" s="6" t="s">
        <v>88</v>
      </c>
      <c r="G2336" s="6" t="s">
        <v>89</v>
      </c>
      <c r="H2336" s="6" t="s">
        <v>19</v>
      </c>
      <c r="I2336" s="8">
        <v>0.4</v>
      </c>
      <c r="J2336" s="9">
        <v>6250</v>
      </c>
      <c r="K2336" s="10">
        <f t="shared" si="18"/>
        <v>2500</v>
      </c>
      <c r="L2336" s="10">
        <f t="shared" si="19"/>
        <v>1000</v>
      </c>
      <c r="M2336" s="11">
        <v>0.4</v>
      </c>
      <c r="O2336" s="16"/>
      <c r="P2336" s="14"/>
      <c r="Q2336" s="12"/>
      <c r="R2336" s="13"/>
    </row>
    <row r="2337" spans="1:18" ht="15.75" customHeight="1">
      <c r="A2337" s="1"/>
      <c r="B2337" s="6" t="s">
        <v>14</v>
      </c>
      <c r="C2337" s="6">
        <v>1185732</v>
      </c>
      <c r="D2337" s="7">
        <v>44318</v>
      </c>
      <c r="E2337" s="6" t="s">
        <v>46</v>
      </c>
      <c r="F2337" s="6" t="s">
        <v>88</v>
      </c>
      <c r="G2337" s="6" t="s">
        <v>89</v>
      </c>
      <c r="H2337" s="6" t="s">
        <v>20</v>
      </c>
      <c r="I2337" s="8">
        <v>0.4</v>
      </c>
      <c r="J2337" s="9">
        <v>5750</v>
      </c>
      <c r="K2337" s="10">
        <f t="shared" si="18"/>
        <v>2300</v>
      </c>
      <c r="L2337" s="10">
        <f t="shared" si="19"/>
        <v>920</v>
      </c>
      <c r="M2337" s="11">
        <v>0.4</v>
      </c>
      <c r="O2337" s="16"/>
      <c r="P2337" s="14"/>
      <c r="Q2337" s="12"/>
      <c r="R2337" s="13"/>
    </row>
    <row r="2338" spans="1:18" ht="15.75" customHeight="1">
      <c r="A2338" s="1"/>
      <c r="B2338" s="6" t="s">
        <v>14</v>
      </c>
      <c r="C2338" s="6">
        <v>1185732</v>
      </c>
      <c r="D2338" s="7">
        <v>44318</v>
      </c>
      <c r="E2338" s="6" t="s">
        <v>46</v>
      </c>
      <c r="F2338" s="6" t="s">
        <v>88</v>
      </c>
      <c r="G2338" s="6" t="s">
        <v>89</v>
      </c>
      <c r="H2338" s="6" t="s">
        <v>21</v>
      </c>
      <c r="I2338" s="8">
        <v>0.49999999999999994</v>
      </c>
      <c r="J2338" s="9">
        <v>6000</v>
      </c>
      <c r="K2338" s="10">
        <f t="shared" si="18"/>
        <v>2999.9999999999995</v>
      </c>
      <c r="L2338" s="10">
        <f t="shared" si="19"/>
        <v>1049.9999999999998</v>
      </c>
      <c r="M2338" s="11">
        <v>0.35</v>
      </c>
      <c r="O2338" s="16"/>
      <c r="P2338" s="14"/>
      <c r="Q2338" s="12"/>
      <c r="R2338" s="13"/>
    </row>
    <row r="2339" spans="1:18" ht="15.75" customHeight="1">
      <c r="A2339" s="1"/>
      <c r="B2339" s="6" t="s">
        <v>14</v>
      </c>
      <c r="C2339" s="6">
        <v>1185732</v>
      </c>
      <c r="D2339" s="7">
        <v>44318</v>
      </c>
      <c r="E2339" s="6" t="s">
        <v>46</v>
      </c>
      <c r="F2339" s="6" t="s">
        <v>88</v>
      </c>
      <c r="G2339" s="6" t="s">
        <v>89</v>
      </c>
      <c r="H2339" s="6" t="s">
        <v>22</v>
      </c>
      <c r="I2339" s="8">
        <v>0.54999999999999993</v>
      </c>
      <c r="J2339" s="9">
        <v>7000</v>
      </c>
      <c r="K2339" s="10">
        <f t="shared" si="18"/>
        <v>3849.9999999999995</v>
      </c>
      <c r="L2339" s="10">
        <f t="shared" si="19"/>
        <v>1924.9999999999998</v>
      </c>
      <c r="M2339" s="11">
        <v>0.5</v>
      </c>
      <c r="O2339" s="16"/>
      <c r="P2339" s="14"/>
      <c r="Q2339" s="12"/>
      <c r="R2339" s="13"/>
    </row>
    <row r="2340" spans="1:18" ht="15.75" customHeight="1">
      <c r="A2340" s="1"/>
      <c r="B2340" s="6" t="s">
        <v>14</v>
      </c>
      <c r="C2340" s="6">
        <v>1185732</v>
      </c>
      <c r="D2340" s="7">
        <v>44351</v>
      </c>
      <c r="E2340" s="6" t="s">
        <v>46</v>
      </c>
      <c r="F2340" s="6" t="s">
        <v>88</v>
      </c>
      <c r="G2340" s="6" t="s">
        <v>89</v>
      </c>
      <c r="H2340" s="6" t="s">
        <v>17</v>
      </c>
      <c r="I2340" s="8">
        <v>0.49999999999999994</v>
      </c>
      <c r="J2340" s="9">
        <v>9500</v>
      </c>
      <c r="K2340" s="10">
        <f t="shared" si="18"/>
        <v>4749.9999999999991</v>
      </c>
      <c r="L2340" s="10">
        <f t="shared" si="19"/>
        <v>1899.9999999999998</v>
      </c>
      <c r="M2340" s="11">
        <v>0.4</v>
      </c>
      <c r="O2340" s="16"/>
      <c r="P2340" s="14"/>
      <c r="Q2340" s="12"/>
      <c r="R2340" s="13"/>
    </row>
    <row r="2341" spans="1:18" ht="15.75" customHeight="1">
      <c r="A2341" s="1"/>
      <c r="B2341" s="6" t="s">
        <v>14</v>
      </c>
      <c r="C2341" s="6">
        <v>1185732</v>
      </c>
      <c r="D2341" s="7">
        <v>44351</v>
      </c>
      <c r="E2341" s="6" t="s">
        <v>46</v>
      </c>
      <c r="F2341" s="6" t="s">
        <v>88</v>
      </c>
      <c r="G2341" s="6" t="s">
        <v>89</v>
      </c>
      <c r="H2341" s="6" t="s">
        <v>18</v>
      </c>
      <c r="I2341" s="8">
        <v>0.45</v>
      </c>
      <c r="J2341" s="9">
        <v>7000</v>
      </c>
      <c r="K2341" s="10">
        <f t="shared" si="18"/>
        <v>3150</v>
      </c>
      <c r="L2341" s="10">
        <f t="shared" si="19"/>
        <v>1102.5</v>
      </c>
      <c r="M2341" s="11">
        <v>0.35</v>
      </c>
      <c r="O2341" s="16"/>
      <c r="P2341" s="14"/>
      <c r="Q2341" s="12"/>
      <c r="R2341" s="13"/>
    </row>
    <row r="2342" spans="1:18" ht="15.75" customHeight="1">
      <c r="A2342" s="1"/>
      <c r="B2342" s="6" t="s">
        <v>14</v>
      </c>
      <c r="C2342" s="6">
        <v>1185732</v>
      </c>
      <c r="D2342" s="7">
        <v>44351</v>
      </c>
      <c r="E2342" s="6" t="s">
        <v>46</v>
      </c>
      <c r="F2342" s="6" t="s">
        <v>88</v>
      </c>
      <c r="G2342" s="6" t="s">
        <v>89</v>
      </c>
      <c r="H2342" s="6" t="s">
        <v>19</v>
      </c>
      <c r="I2342" s="8">
        <v>0.5</v>
      </c>
      <c r="J2342" s="9">
        <v>6750</v>
      </c>
      <c r="K2342" s="10">
        <f t="shared" si="18"/>
        <v>3375</v>
      </c>
      <c r="L2342" s="10">
        <f t="shared" si="19"/>
        <v>1350</v>
      </c>
      <c r="M2342" s="11">
        <v>0.4</v>
      </c>
      <c r="O2342" s="16"/>
      <c r="P2342" s="14"/>
      <c r="Q2342" s="12"/>
      <c r="R2342" s="13"/>
    </row>
    <row r="2343" spans="1:18" ht="15.75" customHeight="1">
      <c r="A2343" s="1"/>
      <c r="B2343" s="6" t="s">
        <v>14</v>
      </c>
      <c r="C2343" s="6">
        <v>1185732</v>
      </c>
      <c r="D2343" s="7">
        <v>44351</v>
      </c>
      <c r="E2343" s="6" t="s">
        <v>46</v>
      </c>
      <c r="F2343" s="6" t="s">
        <v>88</v>
      </c>
      <c r="G2343" s="6" t="s">
        <v>89</v>
      </c>
      <c r="H2343" s="6" t="s">
        <v>20</v>
      </c>
      <c r="I2343" s="8">
        <v>0.5</v>
      </c>
      <c r="J2343" s="9">
        <v>6500</v>
      </c>
      <c r="K2343" s="10">
        <f t="shared" si="18"/>
        <v>3250</v>
      </c>
      <c r="L2343" s="10">
        <f t="shared" si="19"/>
        <v>1300</v>
      </c>
      <c r="M2343" s="11">
        <v>0.4</v>
      </c>
      <c r="O2343" s="16"/>
      <c r="P2343" s="14"/>
      <c r="Q2343" s="12"/>
      <c r="R2343" s="13"/>
    </row>
    <row r="2344" spans="1:18" ht="15.75" customHeight="1">
      <c r="A2344" s="1"/>
      <c r="B2344" s="6" t="s">
        <v>14</v>
      </c>
      <c r="C2344" s="6">
        <v>1185732</v>
      </c>
      <c r="D2344" s="7">
        <v>44351</v>
      </c>
      <c r="E2344" s="6" t="s">
        <v>46</v>
      </c>
      <c r="F2344" s="6" t="s">
        <v>88</v>
      </c>
      <c r="G2344" s="6" t="s">
        <v>89</v>
      </c>
      <c r="H2344" s="6" t="s">
        <v>21</v>
      </c>
      <c r="I2344" s="8">
        <v>0.65</v>
      </c>
      <c r="J2344" s="9">
        <v>6500</v>
      </c>
      <c r="K2344" s="10">
        <f t="shared" si="18"/>
        <v>4225</v>
      </c>
      <c r="L2344" s="10">
        <f t="shared" si="19"/>
        <v>1478.75</v>
      </c>
      <c r="M2344" s="11">
        <v>0.35</v>
      </c>
      <c r="O2344" s="16"/>
      <c r="P2344" s="14"/>
      <c r="Q2344" s="12"/>
      <c r="R2344" s="13"/>
    </row>
    <row r="2345" spans="1:18" ht="15.75" customHeight="1">
      <c r="A2345" s="1"/>
      <c r="B2345" s="6" t="s">
        <v>14</v>
      </c>
      <c r="C2345" s="6">
        <v>1185732</v>
      </c>
      <c r="D2345" s="7">
        <v>44351</v>
      </c>
      <c r="E2345" s="6" t="s">
        <v>46</v>
      </c>
      <c r="F2345" s="6" t="s">
        <v>88</v>
      </c>
      <c r="G2345" s="6" t="s">
        <v>89</v>
      </c>
      <c r="H2345" s="6" t="s">
        <v>22</v>
      </c>
      <c r="I2345" s="8">
        <v>0.70000000000000007</v>
      </c>
      <c r="J2345" s="9">
        <v>8250</v>
      </c>
      <c r="K2345" s="10">
        <f t="shared" si="18"/>
        <v>5775.0000000000009</v>
      </c>
      <c r="L2345" s="10">
        <f t="shared" si="19"/>
        <v>2887.5000000000005</v>
      </c>
      <c r="M2345" s="11">
        <v>0.5</v>
      </c>
      <c r="O2345" s="16"/>
      <c r="P2345" s="14"/>
      <c r="Q2345" s="12"/>
      <c r="R2345" s="13"/>
    </row>
    <row r="2346" spans="1:18" ht="15.75" customHeight="1">
      <c r="A2346" s="1"/>
      <c r="B2346" s="6" t="s">
        <v>14</v>
      </c>
      <c r="C2346" s="6">
        <v>1185732</v>
      </c>
      <c r="D2346" s="7">
        <v>44379</v>
      </c>
      <c r="E2346" s="6" t="s">
        <v>46</v>
      </c>
      <c r="F2346" s="6" t="s">
        <v>88</v>
      </c>
      <c r="G2346" s="6" t="s">
        <v>89</v>
      </c>
      <c r="H2346" s="6" t="s">
        <v>17</v>
      </c>
      <c r="I2346" s="8">
        <v>0.65</v>
      </c>
      <c r="J2346" s="9">
        <v>10500</v>
      </c>
      <c r="K2346" s="10">
        <f t="shared" si="18"/>
        <v>6825</v>
      </c>
      <c r="L2346" s="10">
        <f t="shared" si="19"/>
        <v>2730</v>
      </c>
      <c r="M2346" s="11">
        <v>0.4</v>
      </c>
      <c r="O2346" s="16"/>
      <c r="P2346" s="14"/>
      <c r="Q2346" s="12"/>
      <c r="R2346" s="13"/>
    </row>
    <row r="2347" spans="1:18" ht="15.75" customHeight="1">
      <c r="A2347" s="1"/>
      <c r="B2347" s="6" t="s">
        <v>14</v>
      </c>
      <c r="C2347" s="6">
        <v>1185732</v>
      </c>
      <c r="D2347" s="7">
        <v>44379</v>
      </c>
      <c r="E2347" s="6" t="s">
        <v>46</v>
      </c>
      <c r="F2347" s="6" t="s">
        <v>88</v>
      </c>
      <c r="G2347" s="6" t="s">
        <v>89</v>
      </c>
      <c r="H2347" s="6" t="s">
        <v>18</v>
      </c>
      <c r="I2347" s="8">
        <v>0.60000000000000009</v>
      </c>
      <c r="J2347" s="9">
        <v>8000</v>
      </c>
      <c r="K2347" s="10">
        <f t="shared" si="18"/>
        <v>4800.0000000000009</v>
      </c>
      <c r="L2347" s="10">
        <f t="shared" si="19"/>
        <v>1680.0000000000002</v>
      </c>
      <c r="M2347" s="11">
        <v>0.35</v>
      </c>
      <c r="O2347" s="16"/>
      <c r="P2347" s="14"/>
      <c r="Q2347" s="12"/>
      <c r="R2347" s="13"/>
    </row>
    <row r="2348" spans="1:18" ht="15.75" customHeight="1">
      <c r="A2348" s="1"/>
      <c r="B2348" s="6" t="s">
        <v>14</v>
      </c>
      <c r="C2348" s="6">
        <v>1185732</v>
      </c>
      <c r="D2348" s="7">
        <v>44379</v>
      </c>
      <c r="E2348" s="6" t="s">
        <v>46</v>
      </c>
      <c r="F2348" s="6" t="s">
        <v>88</v>
      </c>
      <c r="G2348" s="6" t="s">
        <v>89</v>
      </c>
      <c r="H2348" s="6" t="s">
        <v>19</v>
      </c>
      <c r="I2348" s="8">
        <v>0.55000000000000004</v>
      </c>
      <c r="J2348" s="9">
        <v>7250</v>
      </c>
      <c r="K2348" s="10">
        <f t="shared" si="18"/>
        <v>3987.5000000000005</v>
      </c>
      <c r="L2348" s="10">
        <f t="shared" si="19"/>
        <v>1595.0000000000002</v>
      </c>
      <c r="M2348" s="11">
        <v>0.4</v>
      </c>
      <c r="O2348" s="16"/>
      <c r="P2348" s="14"/>
      <c r="Q2348" s="12"/>
      <c r="R2348" s="13"/>
    </row>
    <row r="2349" spans="1:18" ht="15.75" customHeight="1">
      <c r="A2349" s="1"/>
      <c r="B2349" s="6" t="s">
        <v>14</v>
      </c>
      <c r="C2349" s="6">
        <v>1185732</v>
      </c>
      <c r="D2349" s="7">
        <v>44379</v>
      </c>
      <c r="E2349" s="6" t="s">
        <v>46</v>
      </c>
      <c r="F2349" s="6" t="s">
        <v>88</v>
      </c>
      <c r="G2349" s="6" t="s">
        <v>89</v>
      </c>
      <c r="H2349" s="6" t="s">
        <v>20</v>
      </c>
      <c r="I2349" s="8">
        <v>0.55000000000000004</v>
      </c>
      <c r="J2349" s="9">
        <v>6750</v>
      </c>
      <c r="K2349" s="10">
        <f t="shared" si="18"/>
        <v>3712.5000000000005</v>
      </c>
      <c r="L2349" s="10">
        <f t="shared" si="19"/>
        <v>1485.0000000000002</v>
      </c>
      <c r="M2349" s="11">
        <v>0.4</v>
      </c>
      <c r="O2349" s="16"/>
      <c r="P2349" s="14"/>
      <c r="Q2349" s="12"/>
      <c r="R2349" s="13"/>
    </row>
    <row r="2350" spans="1:18" ht="15.75" customHeight="1">
      <c r="A2350" s="1"/>
      <c r="B2350" s="6" t="s">
        <v>14</v>
      </c>
      <c r="C2350" s="6">
        <v>1185732</v>
      </c>
      <c r="D2350" s="7">
        <v>44379</v>
      </c>
      <c r="E2350" s="6" t="s">
        <v>46</v>
      </c>
      <c r="F2350" s="6" t="s">
        <v>88</v>
      </c>
      <c r="G2350" s="6" t="s">
        <v>89</v>
      </c>
      <c r="H2350" s="6" t="s">
        <v>21</v>
      </c>
      <c r="I2350" s="8">
        <v>0.65</v>
      </c>
      <c r="J2350" s="9">
        <v>7000</v>
      </c>
      <c r="K2350" s="10">
        <f t="shared" si="18"/>
        <v>4550</v>
      </c>
      <c r="L2350" s="10">
        <f t="shared" si="19"/>
        <v>1592.5</v>
      </c>
      <c r="M2350" s="11">
        <v>0.35</v>
      </c>
      <c r="O2350" s="16"/>
      <c r="P2350" s="14"/>
      <c r="Q2350" s="12"/>
      <c r="R2350" s="13"/>
    </row>
    <row r="2351" spans="1:18" ht="15.75" customHeight="1">
      <c r="A2351" s="1"/>
      <c r="B2351" s="6" t="s">
        <v>14</v>
      </c>
      <c r="C2351" s="6">
        <v>1185732</v>
      </c>
      <c r="D2351" s="7">
        <v>44379</v>
      </c>
      <c r="E2351" s="6" t="s">
        <v>46</v>
      </c>
      <c r="F2351" s="6" t="s">
        <v>88</v>
      </c>
      <c r="G2351" s="6" t="s">
        <v>89</v>
      </c>
      <c r="H2351" s="6" t="s">
        <v>22</v>
      </c>
      <c r="I2351" s="8">
        <v>0.70000000000000007</v>
      </c>
      <c r="J2351" s="9">
        <v>8750</v>
      </c>
      <c r="K2351" s="10">
        <f t="shared" si="18"/>
        <v>6125.0000000000009</v>
      </c>
      <c r="L2351" s="10">
        <f t="shared" si="19"/>
        <v>3062.5000000000005</v>
      </c>
      <c r="M2351" s="11">
        <v>0.5</v>
      </c>
      <c r="O2351" s="16"/>
      <c r="P2351" s="14"/>
      <c r="Q2351" s="12"/>
      <c r="R2351" s="13"/>
    </row>
    <row r="2352" spans="1:18" ht="15.75" customHeight="1">
      <c r="A2352" s="1"/>
      <c r="B2352" s="6" t="s">
        <v>14</v>
      </c>
      <c r="C2352" s="6">
        <v>1185732</v>
      </c>
      <c r="D2352" s="7">
        <v>44411</v>
      </c>
      <c r="E2352" s="6" t="s">
        <v>46</v>
      </c>
      <c r="F2352" s="6" t="s">
        <v>88</v>
      </c>
      <c r="G2352" s="6" t="s">
        <v>89</v>
      </c>
      <c r="H2352" s="6" t="s">
        <v>17</v>
      </c>
      <c r="I2352" s="8">
        <v>0.65</v>
      </c>
      <c r="J2352" s="9">
        <v>10250</v>
      </c>
      <c r="K2352" s="10">
        <f t="shared" si="18"/>
        <v>6662.5</v>
      </c>
      <c r="L2352" s="10">
        <f t="shared" si="19"/>
        <v>2665</v>
      </c>
      <c r="M2352" s="11">
        <v>0.4</v>
      </c>
      <c r="O2352" s="16"/>
      <c r="P2352" s="14"/>
      <c r="Q2352" s="12"/>
      <c r="R2352" s="13"/>
    </row>
    <row r="2353" spans="1:18" ht="15.75" customHeight="1">
      <c r="A2353" s="1"/>
      <c r="B2353" s="6" t="s">
        <v>14</v>
      </c>
      <c r="C2353" s="6">
        <v>1185732</v>
      </c>
      <c r="D2353" s="7">
        <v>44411</v>
      </c>
      <c r="E2353" s="6" t="s">
        <v>46</v>
      </c>
      <c r="F2353" s="6" t="s">
        <v>88</v>
      </c>
      <c r="G2353" s="6" t="s">
        <v>89</v>
      </c>
      <c r="H2353" s="6" t="s">
        <v>18</v>
      </c>
      <c r="I2353" s="8">
        <v>0.60000000000000009</v>
      </c>
      <c r="J2353" s="9">
        <v>8000</v>
      </c>
      <c r="K2353" s="10">
        <f t="shared" si="18"/>
        <v>4800.0000000000009</v>
      </c>
      <c r="L2353" s="10">
        <f t="shared" si="19"/>
        <v>1680.0000000000002</v>
      </c>
      <c r="M2353" s="11">
        <v>0.35</v>
      </c>
      <c r="O2353" s="16"/>
      <c r="P2353" s="14"/>
      <c r="Q2353" s="12"/>
      <c r="R2353" s="13"/>
    </row>
    <row r="2354" spans="1:18" ht="15.75" customHeight="1">
      <c r="A2354" s="1"/>
      <c r="B2354" s="6" t="s">
        <v>14</v>
      </c>
      <c r="C2354" s="6">
        <v>1185732</v>
      </c>
      <c r="D2354" s="7">
        <v>44411</v>
      </c>
      <c r="E2354" s="6" t="s">
        <v>46</v>
      </c>
      <c r="F2354" s="6" t="s">
        <v>88</v>
      </c>
      <c r="G2354" s="6" t="s">
        <v>89</v>
      </c>
      <c r="H2354" s="6" t="s">
        <v>19</v>
      </c>
      <c r="I2354" s="8">
        <v>0.55000000000000004</v>
      </c>
      <c r="J2354" s="9">
        <v>7250</v>
      </c>
      <c r="K2354" s="10">
        <f t="shared" si="18"/>
        <v>3987.5000000000005</v>
      </c>
      <c r="L2354" s="10">
        <f t="shared" si="19"/>
        <v>1595.0000000000002</v>
      </c>
      <c r="M2354" s="11">
        <v>0.4</v>
      </c>
      <c r="O2354" s="16"/>
      <c r="P2354" s="14"/>
      <c r="Q2354" s="12"/>
      <c r="R2354" s="13"/>
    </row>
    <row r="2355" spans="1:18" ht="15.75" customHeight="1">
      <c r="A2355" s="1"/>
      <c r="B2355" s="6" t="s">
        <v>14</v>
      </c>
      <c r="C2355" s="6">
        <v>1185732</v>
      </c>
      <c r="D2355" s="7">
        <v>44411</v>
      </c>
      <c r="E2355" s="6" t="s">
        <v>46</v>
      </c>
      <c r="F2355" s="6" t="s">
        <v>88</v>
      </c>
      <c r="G2355" s="6" t="s">
        <v>89</v>
      </c>
      <c r="H2355" s="6" t="s">
        <v>20</v>
      </c>
      <c r="I2355" s="8">
        <v>0.45</v>
      </c>
      <c r="J2355" s="9">
        <v>6750</v>
      </c>
      <c r="K2355" s="10">
        <f t="shared" si="18"/>
        <v>3037.5</v>
      </c>
      <c r="L2355" s="10">
        <f t="shared" si="19"/>
        <v>1215</v>
      </c>
      <c r="M2355" s="11">
        <v>0.4</v>
      </c>
      <c r="O2355" s="16"/>
      <c r="P2355" s="14"/>
      <c r="Q2355" s="12"/>
      <c r="R2355" s="13"/>
    </row>
    <row r="2356" spans="1:18" ht="15.75" customHeight="1">
      <c r="A2356" s="1"/>
      <c r="B2356" s="6" t="s">
        <v>14</v>
      </c>
      <c r="C2356" s="6">
        <v>1185732</v>
      </c>
      <c r="D2356" s="7">
        <v>44411</v>
      </c>
      <c r="E2356" s="6" t="s">
        <v>46</v>
      </c>
      <c r="F2356" s="6" t="s">
        <v>88</v>
      </c>
      <c r="G2356" s="6" t="s">
        <v>89</v>
      </c>
      <c r="H2356" s="6" t="s">
        <v>21</v>
      </c>
      <c r="I2356" s="8">
        <v>0.55000000000000004</v>
      </c>
      <c r="J2356" s="9">
        <v>6500</v>
      </c>
      <c r="K2356" s="10">
        <f t="shared" si="18"/>
        <v>3575.0000000000005</v>
      </c>
      <c r="L2356" s="10">
        <f t="shared" si="19"/>
        <v>1251.25</v>
      </c>
      <c r="M2356" s="11">
        <v>0.35</v>
      </c>
      <c r="O2356" s="16"/>
      <c r="P2356" s="14"/>
      <c r="Q2356" s="12"/>
      <c r="R2356" s="13"/>
    </row>
    <row r="2357" spans="1:18" ht="15.75" customHeight="1">
      <c r="A2357" s="1"/>
      <c r="B2357" s="6" t="s">
        <v>14</v>
      </c>
      <c r="C2357" s="6">
        <v>1185732</v>
      </c>
      <c r="D2357" s="7">
        <v>44411</v>
      </c>
      <c r="E2357" s="6" t="s">
        <v>46</v>
      </c>
      <c r="F2357" s="6" t="s">
        <v>88</v>
      </c>
      <c r="G2357" s="6" t="s">
        <v>89</v>
      </c>
      <c r="H2357" s="6" t="s">
        <v>22</v>
      </c>
      <c r="I2357" s="8">
        <v>0.60000000000000009</v>
      </c>
      <c r="J2357" s="9">
        <v>8250</v>
      </c>
      <c r="K2357" s="10">
        <f t="shared" si="18"/>
        <v>4950.0000000000009</v>
      </c>
      <c r="L2357" s="10">
        <f t="shared" si="19"/>
        <v>2475.0000000000005</v>
      </c>
      <c r="M2357" s="11">
        <v>0.5</v>
      </c>
      <c r="O2357" s="16"/>
      <c r="P2357" s="14"/>
      <c r="Q2357" s="12"/>
      <c r="R2357" s="13"/>
    </row>
    <row r="2358" spans="1:18" ht="15.75" customHeight="1">
      <c r="A2358" s="1"/>
      <c r="B2358" s="6" t="s">
        <v>14</v>
      </c>
      <c r="C2358" s="6">
        <v>1185732</v>
      </c>
      <c r="D2358" s="7">
        <v>44441</v>
      </c>
      <c r="E2358" s="6" t="s">
        <v>46</v>
      </c>
      <c r="F2358" s="6" t="s">
        <v>88</v>
      </c>
      <c r="G2358" s="6" t="s">
        <v>89</v>
      </c>
      <c r="H2358" s="6" t="s">
        <v>17</v>
      </c>
      <c r="I2358" s="8">
        <v>0.55000000000000004</v>
      </c>
      <c r="J2358" s="9">
        <v>9250</v>
      </c>
      <c r="K2358" s="10">
        <f t="shared" si="18"/>
        <v>5087.5</v>
      </c>
      <c r="L2358" s="10">
        <f t="shared" si="19"/>
        <v>2035</v>
      </c>
      <c r="M2358" s="11">
        <v>0.4</v>
      </c>
      <c r="O2358" s="16"/>
      <c r="P2358" s="14"/>
      <c r="Q2358" s="12"/>
      <c r="R2358" s="13"/>
    </row>
    <row r="2359" spans="1:18" ht="15.75" customHeight="1">
      <c r="A2359" s="1"/>
      <c r="B2359" s="6" t="s">
        <v>14</v>
      </c>
      <c r="C2359" s="6">
        <v>1185732</v>
      </c>
      <c r="D2359" s="7">
        <v>44441</v>
      </c>
      <c r="E2359" s="6" t="s">
        <v>46</v>
      </c>
      <c r="F2359" s="6" t="s">
        <v>88</v>
      </c>
      <c r="G2359" s="6" t="s">
        <v>89</v>
      </c>
      <c r="H2359" s="6" t="s">
        <v>18</v>
      </c>
      <c r="I2359" s="8">
        <v>0.50000000000000011</v>
      </c>
      <c r="J2359" s="9">
        <v>7250</v>
      </c>
      <c r="K2359" s="10">
        <f t="shared" si="18"/>
        <v>3625.0000000000009</v>
      </c>
      <c r="L2359" s="10">
        <f t="shared" si="19"/>
        <v>1268.7500000000002</v>
      </c>
      <c r="M2359" s="11">
        <v>0.35</v>
      </c>
      <c r="O2359" s="16"/>
      <c r="P2359" s="14"/>
      <c r="Q2359" s="12"/>
      <c r="R2359" s="13"/>
    </row>
    <row r="2360" spans="1:18" ht="15.75" customHeight="1">
      <c r="A2360" s="1"/>
      <c r="B2360" s="6" t="s">
        <v>14</v>
      </c>
      <c r="C2360" s="6">
        <v>1185732</v>
      </c>
      <c r="D2360" s="7">
        <v>44441</v>
      </c>
      <c r="E2360" s="6" t="s">
        <v>46</v>
      </c>
      <c r="F2360" s="6" t="s">
        <v>88</v>
      </c>
      <c r="G2360" s="6" t="s">
        <v>89</v>
      </c>
      <c r="H2360" s="6" t="s">
        <v>19</v>
      </c>
      <c r="I2360" s="8">
        <v>0.30000000000000004</v>
      </c>
      <c r="J2360" s="9">
        <v>6250</v>
      </c>
      <c r="K2360" s="10">
        <f t="shared" si="18"/>
        <v>1875.0000000000002</v>
      </c>
      <c r="L2360" s="10">
        <f t="shared" si="19"/>
        <v>750.00000000000011</v>
      </c>
      <c r="M2360" s="11">
        <v>0.4</v>
      </c>
      <c r="O2360" s="16"/>
      <c r="P2360" s="14"/>
      <c r="Q2360" s="12"/>
      <c r="R2360" s="13"/>
    </row>
    <row r="2361" spans="1:18" ht="15.75" customHeight="1">
      <c r="A2361" s="1"/>
      <c r="B2361" s="6" t="s">
        <v>14</v>
      </c>
      <c r="C2361" s="6">
        <v>1185732</v>
      </c>
      <c r="D2361" s="7">
        <v>44441</v>
      </c>
      <c r="E2361" s="6" t="s">
        <v>46</v>
      </c>
      <c r="F2361" s="6" t="s">
        <v>88</v>
      </c>
      <c r="G2361" s="6" t="s">
        <v>89</v>
      </c>
      <c r="H2361" s="6" t="s">
        <v>20</v>
      </c>
      <c r="I2361" s="8">
        <v>0.30000000000000004</v>
      </c>
      <c r="J2361" s="9">
        <v>6000</v>
      </c>
      <c r="K2361" s="10">
        <f t="shared" si="18"/>
        <v>1800.0000000000002</v>
      </c>
      <c r="L2361" s="10">
        <f t="shared" si="19"/>
        <v>720.00000000000011</v>
      </c>
      <c r="M2361" s="11">
        <v>0.4</v>
      </c>
      <c r="O2361" s="16"/>
      <c r="P2361" s="14"/>
      <c r="Q2361" s="12"/>
      <c r="R2361" s="13"/>
    </row>
    <row r="2362" spans="1:18" ht="15.75" customHeight="1">
      <c r="A2362" s="1"/>
      <c r="B2362" s="6" t="s">
        <v>14</v>
      </c>
      <c r="C2362" s="6">
        <v>1185732</v>
      </c>
      <c r="D2362" s="7">
        <v>44441</v>
      </c>
      <c r="E2362" s="6" t="s">
        <v>46</v>
      </c>
      <c r="F2362" s="6" t="s">
        <v>88</v>
      </c>
      <c r="G2362" s="6" t="s">
        <v>89</v>
      </c>
      <c r="H2362" s="6" t="s">
        <v>21</v>
      </c>
      <c r="I2362" s="8">
        <v>0.4</v>
      </c>
      <c r="J2362" s="9">
        <v>6000</v>
      </c>
      <c r="K2362" s="10">
        <f t="shared" si="18"/>
        <v>2400</v>
      </c>
      <c r="L2362" s="10">
        <f t="shared" si="19"/>
        <v>840</v>
      </c>
      <c r="M2362" s="11">
        <v>0.35</v>
      </c>
      <c r="O2362" s="16"/>
      <c r="P2362" s="14"/>
      <c r="Q2362" s="12"/>
      <c r="R2362" s="13"/>
    </row>
    <row r="2363" spans="1:18" ht="15.75" customHeight="1">
      <c r="A2363" s="1"/>
      <c r="B2363" s="6" t="s">
        <v>14</v>
      </c>
      <c r="C2363" s="6">
        <v>1185732</v>
      </c>
      <c r="D2363" s="7">
        <v>44441</v>
      </c>
      <c r="E2363" s="6" t="s">
        <v>46</v>
      </c>
      <c r="F2363" s="6" t="s">
        <v>88</v>
      </c>
      <c r="G2363" s="6" t="s">
        <v>89</v>
      </c>
      <c r="H2363" s="6" t="s">
        <v>22</v>
      </c>
      <c r="I2363" s="8">
        <v>0.45000000000000007</v>
      </c>
      <c r="J2363" s="9">
        <v>7000</v>
      </c>
      <c r="K2363" s="10">
        <f t="shared" si="18"/>
        <v>3150.0000000000005</v>
      </c>
      <c r="L2363" s="10">
        <f t="shared" si="19"/>
        <v>1575.0000000000002</v>
      </c>
      <c r="M2363" s="11">
        <v>0.5</v>
      </c>
      <c r="O2363" s="16"/>
      <c r="P2363" s="14"/>
      <c r="Q2363" s="12"/>
      <c r="R2363" s="13"/>
    </row>
    <row r="2364" spans="1:18" ht="15.75" customHeight="1">
      <c r="A2364" s="1"/>
      <c r="B2364" s="6" t="s">
        <v>14</v>
      </c>
      <c r="C2364" s="6">
        <v>1185732</v>
      </c>
      <c r="D2364" s="7">
        <v>44473</v>
      </c>
      <c r="E2364" s="6" t="s">
        <v>46</v>
      </c>
      <c r="F2364" s="6" t="s">
        <v>88</v>
      </c>
      <c r="G2364" s="6" t="s">
        <v>89</v>
      </c>
      <c r="H2364" s="6" t="s">
        <v>17</v>
      </c>
      <c r="I2364" s="8">
        <v>0.45000000000000007</v>
      </c>
      <c r="J2364" s="9">
        <v>8750</v>
      </c>
      <c r="K2364" s="10">
        <f t="shared" si="18"/>
        <v>3937.5000000000005</v>
      </c>
      <c r="L2364" s="10">
        <f t="shared" si="19"/>
        <v>1575.0000000000002</v>
      </c>
      <c r="M2364" s="11">
        <v>0.4</v>
      </c>
      <c r="O2364" s="16"/>
      <c r="P2364" s="14"/>
      <c r="Q2364" s="12"/>
      <c r="R2364" s="13"/>
    </row>
    <row r="2365" spans="1:18" ht="15.75" customHeight="1">
      <c r="A2365" s="1"/>
      <c r="B2365" s="6" t="s">
        <v>14</v>
      </c>
      <c r="C2365" s="6">
        <v>1185732</v>
      </c>
      <c r="D2365" s="7">
        <v>44473</v>
      </c>
      <c r="E2365" s="6" t="s">
        <v>46</v>
      </c>
      <c r="F2365" s="6" t="s">
        <v>88</v>
      </c>
      <c r="G2365" s="6" t="s">
        <v>89</v>
      </c>
      <c r="H2365" s="6" t="s">
        <v>18</v>
      </c>
      <c r="I2365" s="8">
        <v>0.35000000000000009</v>
      </c>
      <c r="J2365" s="9">
        <v>7000</v>
      </c>
      <c r="K2365" s="10">
        <f t="shared" si="18"/>
        <v>2450.0000000000005</v>
      </c>
      <c r="L2365" s="10">
        <f t="shared" si="19"/>
        <v>857.50000000000011</v>
      </c>
      <c r="M2365" s="11">
        <v>0.35</v>
      </c>
      <c r="O2365" s="16"/>
      <c r="P2365" s="14"/>
      <c r="Q2365" s="12"/>
      <c r="R2365" s="13"/>
    </row>
    <row r="2366" spans="1:18" ht="15.75" customHeight="1">
      <c r="A2366" s="1"/>
      <c r="B2366" s="6" t="s">
        <v>14</v>
      </c>
      <c r="C2366" s="6">
        <v>1185732</v>
      </c>
      <c r="D2366" s="7">
        <v>44473</v>
      </c>
      <c r="E2366" s="6" t="s">
        <v>46</v>
      </c>
      <c r="F2366" s="6" t="s">
        <v>88</v>
      </c>
      <c r="G2366" s="6" t="s">
        <v>89</v>
      </c>
      <c r="H2366" s="6" t="s">
        <v>19</v>
      </c>
      <c r="I2366" s="8">
        <v>0.35000000000000009</v>
      </c>
      <c r="J2366" s="9">
        <v>5750</v>
      </c>
      <c r="K2366" s="10">
        <f t="shared" si="18"/>
        <v>2012.5000000000005</v>
      </c>
      <c r="L2366" s="10">
        <f t="shared" si="19"/>
        <v>805.00000000000023</v>
      </c>
      <c r="M2366" s="11">
        <v>0.4</v>
      </c>
      <c r="O2366" s="16"/>
      <c r="P2366" s="14"/>
      <c r="Q2366" s="12"/>
      <c r="R2366" s="13"/>
    </row>
    <row r="2367" spans="1:18" ht="15.75" customHeight="1">
      <c r="A2367" s="1"/>
      <c r="B2367" s="6" t="s">
        <v>14</v>
      </c>
      <c r="C2367" s="6">
        <v>1185732</v>
      </c>
      <c r="D2367" s="7">
        <v>44473</v>
      </c>
      <c r="E2367" s="6" t="s">
        <v>46</v>
      </c>
      <c r="F2367" s="6" t="s">
        <v>88</v>
      </c>
      <c r="G2367" s="6" t="s">
        <v>89</v>
      </c>
      <c r="H2367" s="6" t="s">
        <v>20</v>
      </c>
      <c r="I2367" s="8">
        <v>0.35000000000000009</v>
      </c>
      <c r="J2367" s="9">
        <v>5500</v>
      </c>
      <c r="K2367" s="10">
        <f t="shared" si="18"/>
        <v>1925.0000000000005</v>
      </c>
      <c r="L2367" s="10">
        <f t="shared" si="19"/>
        <v>770.00000000000023</v>
      </c>
      <c r="M2367" s="11">
        <v>0.4</v>
      </c>
      <c r="O2367" s="16"/>
      <c r="P2367" s="14"/>
      <c r="Q2367" s="12"/>
      <c r="R2367" s="13"/>
    </row>
    <row r="2368" spans="1:18" ht="15.75" customHeight="1">
      <c r="A2368" s="1"/>
      <c r="B2368" s="6" t="s">
        <v>14</v>
      </c>
      <c r="C2368" s="6">
        <v>1185732</v>
      </c>
      <c r="D2368" s="7">
        <v>44473</v>
      </c>
      <c r="E2368" s="6" t="s">
        <v>46</v>
      </c>
      <c r="F2368" s="6" t="s">
        <v>88</v>
      </c>
      <c r="G2368" s="6" t="s">
        <v>89</v>
      </c>
      <c r="H2368" s="6" t="s">
        <v>21</v>
      </c>
      <c r="I2368" s="8">
        <v>0.45000000000000007</v>
      </c>
      <c r="J2368" s="9">
        <v>5500</v>
      </c>
      <c r="K2368" s="10">
        <f t="shared" si="18"/>
        <v>2475.0000000000005</v>
      </c>
      <c r="L2368" s="10">
        <f t="shared" si="19"/>
        <v>866.25000000000011</v>
      </c>
      <c r="M2368" s="11">
        <v>0.35</v>
      </c>
      <c r="O2368" s="16"/>
      <c r="P2368" s="14"/>
      <c r="Q2368" s="12"/>
      <c r="R2368" s="13"/>
    </row>
    <row r="2369" spans="1:18" ht="15.75" customHeight="1">
      <c r="A2369" s="1"/>
      <c r="B2369" s="6" t="s">
        <v>14</v>
      </c>
      <c r="C2369" s="6">
        <v>1185732</v>
      </c>
      <c r="D2369" s="7">
        <v>44473</v>
      </c>
      <c r="E2369" s="6" t="s">
        <v>46</v>
      </c>
      <c r="F2369" s="6" t="s">
        <v>88</v>
      </c>
      <c r="G2369" s="6" t="s">
        <v>89</v>
      </c>
      <c r="H2369" s="6" t="s">
        <v>22</v>
      </c>
      <c r="I2369" s="8">
        <v>0.5</v>
      </c>
      <c r="J2369" s="9">
        <v>6750</v>
      </c>
      <c r="K2369" s="10">
        <f t="shared" si="18"/>
        <v>3375</v>
      </c>
      <c r="L2369" s="10">
        <f t="shared" si="19"/>
        <v>1687.5</v>
      </c>
      <c r="M2369" s="11">
        <v>0.5</v>
      </c>
      <c r="O2369" s="16"/>
      <c r="P2369" s="14"/>
      <c r="Q2369" s="12"/>
      <c r="R2369" s="13"/>
    </row>
    <row r="2370" spans="1:18" ht="15.75" customHeight="1">
      <c r="A2370" s="1"/>
      <c r="B2370" s="6" t="s">
        <v>14</v>
      </c>
      <c r="C2370" s="6">
        <v>1185732</v>
      </c>
      <c r="D2370" s="7">
        <v>44503</v>
      </c>
      <c r="E2370" s="6" t="s">
        <v>46</v>
      </c>
      <c r="F2370" s="6" t="s">
        <v>88</v>
      </c>
      <c r="G2370" s="6" t="s">
        <v>89</v>
      </c>
      <c r="H2370" s="6" t="s">
        <v>17</v>
      </c>
      <c r="I2370" s="8">
        <v>0.45000000000000007</v>
      </c>
      <c r="J2370" s="9">
        <v>8250</v>
      </c>
      <c r="K2370" s="10">
        <f t="shared" si="18"/>
        <v>3712.5000000000005</v>
      </c>
      <c r="L2370" s="10">
        <f t="shared" si="19"/>
        <v>1485.0000000000002</v>
      </c>
      <c r="M2370" s="11">
        <v>0.4</v>
      </c>
      <c r="O2370" s="16"/>
      <c r="P2370" s="14"/>
      <c r="Q2370" s="12"/>
      <c r="R2370" s="13"/>
    </row>
    <row r="2371" spans="1:18" ht="15.75" customHeight="1">
      <c r="A2371" s="1"/>
      <c r="B2371" s="6" t="s">
        <v>14</v>
      </c>
      <c r="C2371" s="6">
        <v>1185732</v>
      </c>
      <c r="D2371" s="7">
        <v>44503</v>
      </c>
      <c r="E2371" s="6" t="s">
        <v>46</v>
      </c>
      <c r="F2371" s="6" t="s">
        <v>88</v>
      </c>
      <c r="G2371" s="6" t="s">
        <v>89</v>
      </c>
      <c r="H2371" s="6" t="s">
        <v>18</v>
      </c>
      <c r="I2371" s="8">
        <v>0.35000000000000009</v>
      </c>
      <c r="J2371" s="9">
        <v>6500</v>
      </c>
      <c r="K2371" s="10">
        <f t="shared" si="18"/>
        <v>2275.0000000000005</v>
      </c>
      <c r="L2371" s="10">
        <f t="shared" si="19"/>
        <v>796.25000000000011</v>
      </c>
      <c r="M2371" s="11">
        <v>0.35</v>
      </c>
      <c r="O2371" s="16"/>
      <c r="P2371" s="14"/>
      <c r="Q2371" s="12"/>
      <c r="R2371" s="13"/>
    </row>
    <row r="2372" spans="1:18" ht="15.75" customHeight="1">
      <c r="A2372" s="1"/>
      <c r="B2372" s="6" t="s">
        <v>14</v>
      </c>
      <c r="C2372" s="6">
        <v>1185732</v>
      </c>
      <c r="D2372" s="7">
        <v>44503</v>
      </c>
      <c r="E2372" s="6" t="s">
        <v>46</v>
      </c>
      <c r="F2372" s="6" t="s">
        <v>88</v>
      </c>
      <c r="G2372" s="6" t="s">
        <v>89</v>
      </c>
      <c r="H2372" s="6" t="s">
        <v>19</v>
      </c>
      <c r="I2372" s="8">
        <v>0.40000000000000013</v>
      </c>
      <c r="J2372" s="9">
        <v>5950</v>
      </c>
      <c r="K2372" s="10">
        <f t="shared" si="18"/>
        <v>2380.0000000000009</v>
      </c>
      <c r="L2372" s="10">
        <f t="shared" si="19"/>
        <v>952.00000000000045</v>
      </c>
      <c r="M2372" s="11">
        <v>0.4</v>
      </c>
      <c r="O2372" s="16"/>
      <c r="P2372" s="14"/>
      <c r="Q2372" s="12"/>
      <c r="R2372" s="13"/>
    </row>
    <row r="2373" spans="1:18" ht="15.75" customHeight="1">
      <c r="A2373" s="1"/>
      <c r="B2373" s="6" t="s">
        <v>14</v>
      </c>
      <c r="C2373" s="6">
        <v>1185732</v>
      </c>
      <c r="D2373" s="7">
        <v>44503</v>
      </c>
      <c r="E2373" s="6" t="s">
        <v>46</v>
      </c>
      <c r="F2373" s="6" t="s">
        <v>88</v>
      </c>
      <c r="G2373" s="6" t="s">
        <v>89</v>
      </c>
      <c r="H2373" s="6" t="s">
        <v>20</v>
      </c>
      <c r="I2373" s="8">
        <v>0.6000000000000002</v>
      </c>
      <c r="J2373" s="9">
        <v>6500</v>
      </c>
      <c r="K2373" s="10">
        <f t="shared" si="18"/>
        <v>3900.0000000000014</v>
      </c>
      <c r="L2373" s="10">
        <f t="shared" si="19"/>
        <v>1560.0000000000007</v>
      </c>
      <c r="M2373" s="11">
        <v>0.4</v>
      </c>
      <c r="O2373" s="16"/>
      <c r="P2373" s="14"/>
      <c r="Q2373" s="12"/>
      <c r="R2373" s="13"/>
    </row>
    <row r="2374" spans="1:18" ht="15.75" customHeight="1">
      <c r="A2374" s="1"/>
      <c r="B2374" s="6" t="s">
        <v>14</v>
      </c>
      <c r="C2374" s="6">
        <v>1185732</v>
      </c>
      <c r="D2374" s="7">
        <v>44503</v>
      </c>
      <c r="E2374" s="6" t="s">
        <v>46</v>
      </c>
      <c r="F2374" s="6" t="s">
        <v>88</v>
      </c>
      <c r="G2374" s="6" t="s">
        <v>89</v>
      </c>
      <c r="H2374" s="6" t="s">
        <v>21</v>
      </c>
      <c r="I2374" s="8">
        <v>0.75000000000000011</v>
      </c>
      <c r="J2374" s="9">
        <v>6250</v>
      </c>
      <c r="K2374" s="10">
        <f t="shared" si="18"/>
        <v>4687.5000000000009</v>
      </c>
      <c r="L2374" s="10">
        <f t="shared" si="19"/>
        <v>1640.6250000000002</v>
      </c>
      <c r="M2374" s="11">
        <v>0.35</v>
      </c>
      <c r="O2374" s="16"/>
      <c r="P2374" s="14"/>
      <c r="Q2374" s="12"/>
      <c r="R2374" s="13"/>
    </row>
    <row r="2375" spans="1:18" ht="15.75" customHeight="1">
      <c r="A2375" s="1"/>
      <c r="B2375" s="6" t="s">
        <v>14</v>
      </c>
      <c r="C2375" s="6">
        <v>1185732</v>
      </c>
      <c r="D2375" s="7">
        <v>44503</v>
      </c>
      <c r="E2375" s="6" t="s">
        <v>46</v>
      </c>
      <c r="F2375" s="6" t="s">
        <v>88</v>
      </c>
      <c r="G2375" s="6" t="s">
        <v>89</v>
      </c>
      <c r="H2375" s="6" t="s">
        <v>22</v>
      </c>
      <c r="I2375" s="8">
        <v>0.75</v>
      </c>
      <c r="J2375" s="9">
        <v>7250</v>
      </c>
      <c r="K2375" s="10">
        <f t="shared" si="18"/>
        <v>5437.5</v>
      </c>
      <c r="L2375" s="10">
        <f t="shared" si="19"/>
        <v>2718.75</v>
      </c>
      <c r="M2375" s="11">
        <v>0.5</v>
      </c>
      <c r="O2375" s="16"/>
      <c r="P2375" s="14"/>
      <c r="Q2375" s="12"/>
      <c r="R2375" s="13"/>
    </row>
    <row r="2376" spans="1:18" ht="15.75" customHeight="1">
      <c r="A2376" s="1"/>
      <c r="B2376" s="6" t="s">
        <v>14</v>
      </c>
      <c r="C2376" s="6">
        <v>1185732</v>
      </c>
      <c r="D2376" s="7">
        <v>44532</v>
      </c>
      <c r="E2376" s="6" t="s">
        <v>46</v>
      </c>
      <c r="F2376" s="6" t="s">
        <v>88</v>
      </c>
      <c r="G2376" s="6" t="s">
        <v>89</v>
      </c>
      <c r="H2376" s="6" t="s">
        <v>17</v>
      </c>
      <c r="I2376" s="8">
        <v>0.70000000000000007</v>
      </c>
      <c r="J2376" s="9">
        <v>9750</v>
      </c>
      <c r="K2376" s="10">
        <f t="shared" si="18"/>
        <v>6825.0000000000009</v>
      </c>
      <c r="L2376" s="10">
        <f t="shared" si="19"/>
        <v>2730.0000000000005</v>
      </c>
      <c r="M2376" s="11">
        <v>0.4</v>
      </c>
      <c r="O2376" s="16"/>
      <c r="P2376" s="14"/>
      <c r="Q2376" s="12"/>
      <c r="R2376" s="13"/>
    </row>
    <row r="2377" spans="1:18" ht="15.75" customHeight="1">
      <c r="A2377" s="1"/>
      <c r="B2377" s="6" t="s">
        <v>14</v>
      </c>
      <c r="C2377" s="6">
        <v>1185732</v>
      </c>
      <c r="D2377" s="7">
        <v>44532</v>
      </c>
      <c r="E2377" s="6" t="s">
        <v>46</v>
      </c>
      <c r="F2377" s="6" t="s">
        <v>88</v>
      </c>
      <c r="G2377" s="6" t="s">
        <v>89</v>
      </c>
      <c r="H2377" s="6" t="s">
        <v>18</v>
      </c>
      <c r="I2377" s="8">
        <v>0.60000000000000009</v>
      </c>
      <c r="J2377" s="9">
        <v>7750</v>
      </c>
      <c r="K2377" s="10">
        <f t="shared" si="18"/>
        <v>4650.0000000000009</v>
      </c>
      <c r="L2377" s="10">
        <f t="shared" si="19"/>
        <v>1627.5000000000002</v>
      </c>
      <c r="M2377" s="11">
        <v>0.35</v>
      </c>
      <c r="O2377" s="16"/>
      <c r="P2377" s="14"/>
      <c r="Q2377" s="12"/>
      <c r="R2377" s="13"/>
    </row>
    <row r="2378" spans="1:18" ht="15.75" customHeight="1">
      <c r="A2378" s="1"/>
      <c r="B2378" s="6" t="s">
        <v>14</v>
      </c>
      <c r="C2378" s="6">
        <v>1185732</v>
      </c>
      <c r="D2378" s="7">
        <v>44532</v>
      </c>
      <c r="E2378" s="6" t="s">
        <v>46</v>
      </c>
      <c r="F2378" s="6" t="s">
        <v>88</v>
      </c>
      <c r="G2378" s="6" t="s">
        <v>89</v>
      </c>
      <c r="H2378" s="6" t="s">
        <v>19</v>
      </c>
      <c r="I2378" s="8">
        <v>0.60000000000000009</v>
      </c>
      <c r="J2378" s="9">
        <v>7250</v>
      </c>
      <c r="K2378" s="10">
        <f t="shared" si="18"/>
        <v>4350.0000000000009</v>
      </c>
      <c r="L2378" s="10">
        <f t="shared" si="19"/>
        <v>1740.0000000000005</v>
      </c>
      <c r="M2378" s="11">
        <v>0.4</v>
      </c>
      <c r="O2378" s="16"/>
      <c r="P2378" s="14"/>
      <c r="Q2378" s="12"/>
      <c r="R2378" s="13"/>
    </row>
    <row r="2379" spans="1:18" ht="15.75" customHeight="1">
      <c r="A2379" s="1"/>
      <c r="B2379" s="6" t="s">
        <v>14</v>
      </c>
      <c r="C2379" s="6">
        <v>1185732</v>
      </c>
      <c r="D2379" s="7">
        <v>44532</v>
      </c>
      <c r="E2379" s="6" t="s">
        <v>46</v>
      </c>
      <c r="F2379" s="6" t="s">
        <v>88</v>
      </c>
      <c r="G2379" s="6" t="s">
        <v>89</v>
      </c>
      <c r="H2379" s="6" t="s">
        <v>20</v>
      </c>
      <c r="I2379" s="8">
        <v>0.60000000000000009</v>
      </c>
      <c r="J2379" s="9">
        <v>6750</v>
      </c>
      <c r="K2379" s="10">
        <f t="shared" si="18"/>
        <v>4050.0000000000005</v>
      </c>
      <c r="L2379" s="10">
        <f t="shared" si="19"/>
        <v>1620.0000000000002</v>
      </c>
      <c r="M2379" s="11">
        <v>0.4</v>
      </c>
      <c r="O2379" s="16"/>
      <c r="P2379" s="14"/>
      <c r="Q2379" s="12"/>
      <c r="R2379" s="13"/>
    </row>
    <row r="2380" spans="1:18" ht="15.75" customHeight="1">
      <c r="A2380" s="1"/>
      <c r="B2380" s="6" t="s">
        <v>14</v>
      </c>
      <c r="C2380" s="6">
        <v>1185732</v>
      </c>
      <c r="D2380" s="7">
        <v>44532</v>
      </c>
      <c r="E2380" s="6" t="s">
        <v>46</v>
      </c>
      <c r="F2380" s="6" t="s">
        <v>88</v>
      </c>
      <c r="G2380" s="6" t="s">
        <v>89</v>
      </c>
      <c r="H2380" s="6" t="s">
        <v>21</v>
      </c>
      <c r="I2380" s="8">
        <v>0.70000000000000007</v>
      </c>
      <c r="J2380" s="9">
        <v>6750</v>
      </c>
      <c r="K2380" s="10">
        <f t="shared" si="18"/>
        <v>4725</v>
      </c>
      <c r="L2380" s="10">
        <f t="shared" si="19"/>
        <v>1653.75</v>
      </c>
      <c r="M2380" s="11">
        <v>0.35</v>
      </c>
      <c r="O2380" s="16"/>
      <c r="P2380" s="14"/>
      <c r="Q2380" s="12"/>
      <c r="R2380" s="13"/>
    </row>
    <row r="2381" spans="1:18" ht="15.75" customHeight="1">
      <c r="A2381" s="1"/>
      <c r="B2381" s="6" t="s">
        <v>14</v>
      </c>
      <c r="C2381" s="6">
        <v>1185732</v>
      </c>
      <c r="D2381" s="7">
        <v>44532</v>
      </c>
      <c r="E2381" s="6" t="s">
        <v>46</v>
      </c>
      <c r="F2381" s="6" t="s">
        <v>88</v>
      </c>
      <c r="G2381" s="6" t="s">
        <v>89</v>
      </c>
      <c r="H2381" s="6" t="s">
        <v>22</v>
      </c>
      <c r="I2381" s="8">
        <v>0.75</v>
      </c>
      <c r="J2381" s="9">
        <v>7750</v>
      </c>
      <c r="K2381" s="10">
        <f t="shared" si="18"/>
        <v>5812.5</v>
      </c>
      <c r="L2381" s="10">
        <f t="shared" si="19"/>
        <v>2906.25</v>
      </c>
      <c r="M2381" s="11">
        <v>0.5</v>
      </c>
      <c r="O2381" s="16"/>
      <c r="P2381" s="14"/>
      <c r="Q2381" s="12"/>
      <c r="R2381" s="13"/>
    </row>
    <row r="2382" spans="1:18" ht="15.75" customHeight="1">
      <c r="A2382" s="1" t="s">
        <v>39</v>
      </c>
      <c r="B2382" s="6" t="s">
        <v>14</v>
      </c>
      <c r="C2382" s="6">
        <v>1185732</v>
      </c>
      <c r="D2382" s="7">
        <v>44209</v>
      </c>
      <c r="E2382" s="6" t="s">
        <v>46</v>
      </c>
      <c r="F2382" s="6" t="s">
        <v>90</v>
      </c>
      <c r="G2382" s="6" t="s">
        <v>91</v>
      </c>
      <c r="H2382" s="6" t="s">
        <v>17</v>
      </c>
      <c r="I2382" s="8">
        <v>0.35000000000000003</v>
      </c>
      <c r="J2382" s="9">
        <v>7750</v>
      </c>
      <c r="K2382" s="10">
        <f t="shared" si="18"/>
        <v>2712.5000000000005</v>
      </c>
      <c r="L2382" s="10">
        <f t="shared" si="19"/>
        <v>1085.0000000000002</v>
      </c>
      <c r="M2382" s="11">
        <v>0.4</v>
      </c>
      <c r="O2382" s="16"/>
      <c r="P2382" s="14"/>
      <c r="Q2382" s="12"/>
      <c r="R2382" s="13"/>
    </row>
    <row r="2383" spans="1:18" ht="15.75" customHeight="1">
      <c r="A2383" s="1"/>
      <c r="B2383" s="6" t="s">
        <v>14</v>
      </c>
      <c r="C2383" s="6">
        <v>1185732</v>
      </c>
      <c r="D2383" s="7">
        <v>44209</v>
      </c>
      <c r="E2383" s="6" t="s">
        <v>46</v>
      </c>
      <c r="F2383" s="6" t="s">
        <v>90</v>
      </c>
      <c r="G2383" s="6" t="s">
        <v>91</v>
      </c>
      <c r="H2383" s="6" t="s">
        <v>18</v>
      </c>
      <c r="I2383" s="8">
        <v>0.35000000000000003</v>
      </c>
      <c r="J2383" s="9">
        <v>5750</v>
      </c>
      <c r="K2383" s="10">
        <f t="shared" si="18"/>
        <v>2012.5000000000002</v>
      </c>
      <c r="L2383" s="10">
        <f t="shared" si="19"/>
        <v>704.375</v>
      </c>
      <c r="M2383" s="11">
        <v>0.35</v>
      </c>
      <c r="O2383" s="16"/>
      <c r="P2383" s="14"/>
      <c r="Q2383" s="12"/>
      <c r="R2383" s="13"/>
    </row>
    <row r="2384" spans="1:18" ht="15.75" customHeight="1">
      <c r="A2384" s="1"/>
      <c r="B2384" s="6" t="s">
        <v>14</v>
      </c>
      <c r="C2384" s="6">
        <v>1185732</v>
      </c>
      <c r="D2384" s="7">
        <v>44209</v>
      </c>
      <c r="E2384" s="6" t="s">
        <v>46</v>
      </c>
      <c r="F2384" s="6" t="s">
        <v>90</v>
      </c>
      <c r="G2384" s="6" t="s">
        <v>91</v>
      </c>
      <c r="H2384" s="6" t="s">
        <v>19</v>
      </c>
      <c r="I2384" s="8">
        <v>0.25000000000000006</v>
      </c>
      <c r="J2384" s="9">
        <v>5750</v>
      </c>
      <c r="K2384" s="10">
        <f t="shared" si="18"/>
        <v>1437.5000000000002</v>
      </c>
      <c r="L2384" s="10">
        <f t="shared" si="19"/>
        <v>575.00000000000011</v>
      </c>
      <c r="M2384" s="11">
        <v>0.4</v>
      </c>
      <c r="O2384" s="16"/>
      <c r="P2384" s="14"/>
      <c r="Q2384" s="12"/>
      <c r="R2384" s="13"/>
    </row>
    <row r="2385" spans="1:18" ht="15.75" customHeight="1">
      <c r="A2385" s="1"/>
      <c r="B2385" s="6" t="s">
        <v>14</v>
      </c>
      <c r="C2385" s="6">
        <v>1185732</v>
      </c>
      <c r="D2385" s="7">
        <v>44209</v>
      </c>
      <c r="E2385" s="6" t="s">
        <v>46</v>
      </c>
      <c r="F2385" s="6" t="s">
        <v>90</v>
      </c>
      <c r="G2385" s="6" t="s">
        <v>91</v>
      </c>
      <c r="H2385" s="6" t="s">
        <v>20</v>
      </c>
      <c r="I2385" s="8">
        <v>0.3</v>
      </c>
      <c r="J2385" s="9">
        <v>4250</v>
      </c>
      <c r="K2385" s="10">
        <f t="shared" si="18"/>
        <v>1275</v>
      </c>
      <c r="L2385" s="10">
        <f t="shared" si="19"/>
        <v>510</v>
      </c>
      <c r="M2385" s="11">
        <v>0.4</v>
      </c>
      <c r="O2385" s="16"/>
      <c r="P2385" s="14"/>
      <c r="Q2385" s="12"/>
      <c r="R2385" s="13"/>
    </row>
    <row r="2386" spans="1:18" ht="15.75" customHeight="1">
      <c r="A2386" s="1"/>
      <c r="B2386" s="6" t="s">
        <v>14</v>
      </c>
      <c r="C2386" s="6">
        <v>1185732</v>
      </c>
      <c r="D2386" s="7">
        <v>44209</v>
      </c>
      <c r="E2386" s="6" t="s">
        <v>46</v>
      </c>
      <c r="F2386" s="6" t="s">
        <v>90</v>
      </c>
      <c r="G2386" s="6" t="s">
        <v>91</v>
      </c>
      <c r="H2386" s="6" t="s">
        <v>21</v>
      </c>
      <c r="I2386" s="8">
        <v>0.45</v>
      </c>
      <c r="J2386" s="9">
        <v>4750</v>
      </c>
      <c r="K2386" s="10">
        <f t="shared" si="18"/>
        <v>2137.5</v>
      </c>
      <c r="L2386" s="10">
        <f t="shared" si="19"/>
        <v>748.125</v>
      </c>
      <c r="M2386" s="11">
        <v>0.35</v>
      </c>
      <c r="O2386" s="16"/>
      <c r="P2386" s="14"/>
      <c r="Q2386" s="12"/>
      <c r="R2386" s="13"/>
    </row>
    <row r="2387" spans="1:18" ht="15.75" customHeight="1">
      <c r="A2387" s="1"/>
      <c r="B2387" s="6" t="s">
        <v>14</v>
      </c>
      <c r="C2387" s="6">
        <v>1185732</v>
      </c>
      <c r="D2387" s="7">
        <v>44209</v>
      </c>
      <c r="E2387" s="6" t="s">
        <v>46</v>
      </c>
      <c r="F2387" s="6" t="s">
        <v>90</v>
      </c>
      <c r="G2387" s="6" t="s">
        <v>91</v>
      </c>
      <c r="H2387" s="6" t="s">
        <v>22</v>
      </c>
      <c r="I2387" s="8">
        <v>0.35000000000000003</v>
      </c>
      <c r="J2387" s="9">
        <v>5750</v>
      </c>
      <c r="K2387" s="10">
        <f t="shared" si="18"/>
        <v>2012.5000000000002</v>
      </c>
      <c r="L2387" s="10">
        <f t="shared" si="19"/>
        <v>1006.2500000000001</v>
      </c>
      <c r="M2387" s="11">
        <v>0.5</v>
      </c>
      <c r="O2387" s="16"/>
      <c r="P2387" s="14"/>
      <c r="Q2387" s="12"/>
      <c r="R2387" s="13"/>
    </row>
    <row r="2388" spans="1:18" ht="15.75" customHeight="1">
      <c r="A2388" s="1"/>
      <c r="B2388" s="6" t="s">
        <v>14</v>
      </c>
      <c r="C2388" s="6">
        <v>1185732</v>
      </c>
      <c r="D2388" s="7">
        <v>44238</v>
      </c>
      <c r="E2388" s="6" t="s">
        <v>46</v>
      </c>
      <c r="F2388" s="6" t="s">
        <v>90</v>
      </c>
      <c r="G2388" s="6" t="s">
        <v>91</v>
      </c>
      <c r="H2388" s="6" t="s">
        <v>17</v>
      </c>
      <c r="I2388" s="8">
        <v>0.35000000000000003</v>
      </c>
      <c r="J2388" s="9">
        <v>8250</v>
      </c>
      <c r="K2388" s="10">
        <f t="shared" si="18"/>
        <v>2887.5000000000005</v>
      </c>
      <c r="L2388" s="10">
        <f t="shared" si="19"/>
        <v>1155.0000000000002</v>
      </c>
      <c r="M2388" s="11">
        <v>0.4</v>
      </c>
      <c r="O2388" s="16"/>
      <c r="P2388" s="14"/>
      <c r="Q2388" s="12"/>
      <c r="R2388" s="13"/>
    </row>
    <row r="2389" spans="1:18" ht="15.75" customHeight="1">
      <c r="A2389" s="1"/>
      <c r="B2389" s="6" t="s">
        <v>14</v>
      </c>
      <c r="C2389" s="6">
        <v>1185732</v>
      </c>
      <c r="D2389" s="7">
        <v>44238</v>
      </c>
      <c r="E2389" s="6" t="s">
        <v>46</v>
      </c>
      <c r="F2389" s="6" t="s">
        <v>90</v>
      </c>
      <c r="G2389" s="6" t="s">
        <v>91</v>
      </c>
      <c r="H2389" s="6" t="s">
        <v>18</v>
      </c>
      <c r="I2389" s="8">
        <v>0.35000000000000003</v>
      </c>
      <c r="J2389" s="9">
        <v>4750</v>
      </c>
      <c r="K2389" s="10">
        <f t="shared" si="18"/>
        <v>1662.5000000000002</v>
      </c>
      <c r="L2389" s="10">
        <f t="shared" si="19"/>
        <v>581.875</v>
      </c>
      <c r="M2389" s="11">
        <v>0.35</v>
      </c>
      <c r="O2389" s="16"/>
      <c r="P2389" s="14"/>
      <c r="Q2389" s="12"/>
      <c r="R2389" s="13"/>
    </row>
    <row r="2390" spans="1:18" ht="15.75" customHeight="1">
      <c r="A2390" s="1"/>
      <c r="B2390" s="6" t="s">
        <v>14</v>
      </c>
      <c r="C2390" s="6">
        <v>1185732</v>
      </c>
      <c r="D2390" s="7">
        <v>44238</v>
      </c>
      <c r="E2390" s="6" t="s">
        <v>46</v>
      </c>
      <c r="F2390" s="6" t="s">
        <v>90</v>
      </c>
      <c r="G2390" s="6" t="s">
        <v>91</v>
      </c>
      <c r="H2390" s="6" t="s">
        <v>19</v>
      </c>
      <c r="I2390" s="8">
        <v>0.25000000000000006</v>
      </c>
      <c r="J2390" s="9">
        <v>5250</v>
      </c>
      <c r="K2390" s="10">
        <f t="shared" si="18"/>
        <v>1312.5000000000002</v>
      </c>
      <c r="L2390" s="10">
        <f t="shared" si="19"/>
        <v>525.00000000000011</v>
      </c>
      <c r="M2390" s="11">
        <v>0.4</v>
      </c>
      <c r="O2390" s="16"/>
      <c r="P2390" s="14"/>
      <c r="Q2390" s="12"/>
      <c r="R2390" s="13"/>
    </row>
    <row r="2391" spans="1:18" ht="15.75" customHeight="1">
      <c r="A2391" s="1"/>
      <c r="B2391" s="6" t="s">
        <v>14</v>
      </c>
      <c r="C2391" s="6">
        <v>1185732</v>
      </c>
      <c r="D2391" s="7">
        <v>44238</v>
      </c>
      <c r="E2391" s="6" t="s">
        <v>46</v>
      </c>
      <c r="F2391" s="6" t="s">
        <v>90</v>
      </c>
      <c r="G2391" s="6" t="s">
        <v>91</v>
      </c>
      <c r="H2391" s="6" t="s">
        <v>20</v>
      </c>
      <c r="I2391" s="8">
        <v>0.3</v>
      </c>
      <c r="J2391" s="9">
        <v>3750</v>
      </c>
      <c r="K2391" s="10">
        <f t="shared" si="18"/>
        <v>1125</v>
      </c>
      <c r="L2391" s="10">
        <f t="shared" si="19"/>
        <v>450</v>
      </c>
      <c r="M2391" s="11">
        <v>0.4</v>
      </c>
      <c r="O2391" s="16"/>
      <c r="P2391" s="14"/>
      <c r="Q2391" s="12"/>
      <c r="R2391" s="13"/>
    </row>
    <row r="2392" spans="1:18" ht="15.75" customHeight="1">
      <c r="A2392" s="1"/>
      <c r="B2392" s="6" t="s">
        <v>14</v>
      </c>
      <c r="C2392" s="6">
        <v>1185732</v>
      </c>
      <c r="D2392" s="7">
        <v>44238</v>
      </c>
      <c r="E2392" s="6" t="s">
        <v>46</v>
      </c>
      <c r="F2392" s="6" t="s">
        <v>90</v>
      </c>
      <c r="G2392" s="6" t="s">
        <v>91</v>
      </c>
      <c r="H2392" s="6" t="s">
        <v>21</v>
      </c>
      <c r="I2392" s="8">
        <v>0.45</v>
      </c>
      <c r="J2392" s="9">
        <v>4500</v>
      </c>
      <c r="K2392" s="10">
        <f t="shared" si="18"/>
        <v>2025</v>
      </c>
      <c r="L2392" s="10">
        <f t="shared" si="19"/>
        <v>708.75</v>
      </c>
      <c r="M2392" s="11">
        <v>0.35</v>
      </c>
      <c r="O2392" s="16"/>
      <c r="P2392" s="14"/>
      <c r="Q2392" s="12"/>
      <c r="R2392" s="13"/>
    </row>
    <row r="2393" spans="1:18" ht="15.75" customHeight="1">
      <c r="A2393" s="1"/>
      <c r="B2393" s="6" t="s">
        <v>14</v>
      </c>
      <c r="C2393" s="6">
        <v>1185732</v>
      </c>
      <c r="D2393" s="7">
        <v>44238</v>
      </c>
      <c r="E2393" s="6" t="s">
        <v>46</v>
      </c>
      <c r="F2393" s="6" t="s">
        <v>90</v>
      </c>
      <c r="G2393" s="6" t="s">
        <v>91</v>
      </c>
      <c r="H2393" s="6" t="s">
        <v>22</v>
      </c>
      <c r="I2393" s="8">
        <v>0.3</v>
      </c>
      <c r="J2393" s="9">
        <v>5500</v>
      </c>
      <c r="K2393" s="10">
        <f t="shared" si="18"/>
        <v>1650</v>
      </c>
      <c r="L2393" s="10">
        <f t="shared" si="19"/>
        <v>825</v>
      </c>
      <c r="M2393" s="11">
        <v>0.5</v>
      </c>
      <c r="O2393" s="16"/>
      <c r="P2393" s="14"/>
      <c r="Q2393" s="12"/>
      <c r="R2393" s="13"/>
    </row>
    <row r="2394" spans="1:18" ht="15.75" customHeight="1">
      <c r="A2394" s="1"/>
      <c r="B2394" s="6" t="s">
        <v>14</v>
      </c>
      <c r="C2394" s="6">
        <v>1185732</v>
      </c>
      <c r="D2394" s="7">
        <v>44264</v>
      </c>
      <c r="E2394" s="6" t="s">
        <v>46</v>
      </c>
      <c r="F2394" s="6" t="s">
        <v>90</v>
      </c>
      <c r="G2394" s="6" t="s">
        <v>91</v>
      </c>
      <c r="H2394" s="6" t="s">
        <v>17</v>
      </c>
      <c r="I2394" s="8">
        <v>0.3</v>
      </c>
      <c r="J2394" s="9">
        <v>7700</v>
      </c>
      <c r="K2394" s="10">
        <f t="shared" si="18"/>
        <v>2310</v>
      </c>
      <c r="L2394" s="10">
        <f t="shared" si="19"/>
        <v>924</v>
      </c>
      <c r="M2394" s="11">
        <v>0.4</v>
      </c>
      <c r="O2394" s="16"/>
      <c r="P2394" s="14"/>
      <c r="Q2394" s="12"/>
      <c r="R2394" s="13"/>
    </row>
    <row r="2395" spans="1:18" ht="15.75" customHeight="1">
      <c r="A2395" s="1"/>
      <c r="B2395" s="6" t="s">
        <v>14</v>
      </c>
      <c r="C2395" s="6">
        <v>1185732</v>
      </c>
      <c r="D2395" s="7">
        <v>44264</v>
      </c>
      <c r="E2395" s="6" t="s">
        <v>46</v>
      </c>
      <c r="F2395" s="6" t="s">
        <v>90</v>
      </c>
      <c r="G2395" s="6" t="s">
        <v>91</v>
      </c>
      <c r="H2395" s="6" t="s">
        <v>18</v>
      </c>
      <c r="I2395" s="8">
        <v>0.3</v>
      </c>
      <c r="J2395" s="9">
        <v>4500</v>
      </c>
      <c r="K2395" s="10">
        <f t="shared" si="18"/>
        <v>1350</v>
      </c>
      <c r="L2395" s="10">
        <f t="shared" si="19"/>
        <v>472.49999999999994</v>
      </c>
      <c r="M2395" s="11">
        <v>0.35</v>
      </c>
      <c r="O2395" s="16"/>
      <c r="P2395" s="14"/>
      <c r="Q2395" s="12"/>
      <c r="R2395" s="13"/>
    </row>
    <row r="2396" spans="1:18" ht="15.75" customHeight="1">
      <c r="A2396" s="1"/>
      <c r="B2396" s="6" t="s">
        <v>14</v>
      </c>
      <c r="C2396" s="6">
        <v>1185732</v>
      </c>
      <c r="D2396" s="7">
        <v>44264</v>
      </c>
      <c r="E2396" s="6" t="s">
        <v>46</v>
      </c>
      <c r="F2396" s="6" t="s">
        <v>90</v>
      </c>
      <c r="G2396" s="6" t="s">
        <v>91</v>
      </c>
      <c r="H2396" s="6" t="s">
        <v>19</v>
      </c>
      <c r="I2396" s="8">
        <v>0.2</v>
      </c>
      <c r="J2396" s="9">
        <v>4750</v>
      </c>
      <c r="K2396" s="10">
        <f t="shared" si="18"/>
        <v>950</v>
      </c>
      <c r="L2396" s="10">
        <f t="shared" si="19"/>
        <v>380</v>
      </c>
      <c r="M2396" s="11">
        <v>0.4</v>
      </c>
      <c r="O2396" s="16"/>
      <c r="P2396" s="14"/>
      <c r="Q2396" s="12"/>
      <c r="R2396" s="13"/>
    </row>
    <row r="2397" spans="1:18" ht="15.75" customHeight="1">
      <c r="A2397" s="1"/>
      <c r="B2397" s="6" t="s">
        <v>14</v>
      </c>
      <c r="C2397" s="6">
        <v>1185732</v>
      </c>
      <c r="D2397" s="7">
        <v>44264</v>
      </c>
      <c r="E2397" s="6" t="s">
        <v>46</v>
      </c>
      <c r="F2397" s="6" t="s">
        <v>90</v>
      </c>
      <c r="G2397" s="6" t="s">
        <v>91</v>
      </c>
      <c r="H2397" s="6" t="s">
        <v>20</v>
      </c>
      <c r="I2397" s="8">
        <v>0.24999999999999994</v>
      </c>
      <c r="J2397" s="9">
        <v>3250</v>
      </c>
      <c r="K2397" s="10">
        <f t="shared" si="18"/>
        <v>812.49999999999977</v>
      </c>
      <c r="L2397" s="10">
        <f t="shared" si="19"/>
        <v>324.99999999999994</v>
      </c>
      <c r="M2397" s="11">
        <v>0.4</v>
      </c>
      <c r="O2397" s="16"/>
      <c r="P2397" s="14"/>
      <c r="Q2397" s="12"/>
      <c r="R2397" s="13"/>
    </row>
    <row r="2398" spans="1:18" ht="15.75" customHeight="1">
      <c r="A2398" s="1"/>
      <c r="B2398" s="6" t="s">
        <v>14</v>
      </c>
      <c r="C2398" s="6">
        <v>1185732</v>
      </c>
      <c r="D2398" s="7">
        <v>44264</v>
      </c>
      <c r="E2398" s="6" t="s">
        <v>46</v>
      </c>
      <c r="F2398" s="6" t="s">
        <v>90</v>
      </c>
      <c r="G2398" s="6" t="s">
        <v>91</v>
      </c>
      <c r="H2398" s="6" t="s">
        <v>21</v>
      </c>
      <c r="I2398" s="8">
        <v>0.40000000000000008</v>
      </c>
      <c r="J2398" s="9">
        <v>3750</v>
      </c>
      <c r="K2398" s="10">
        <f t="shared" si="18"/>
        <v>1500.0000000000002</v>
      </c>
      <c r="L2398" s="10">
        <f t="shared" si="19"/>
        <v>525</v>
      </c>
      <c r="M2398" s="11">
        <v>0.35</v>
      </c>
      <c r="O2398" s="16"/>
      <c r="P2398" s="14"/>
      <c r="Q2398" s="12"/>
      <c r="R2398" s="13"/>
    </row>
    <row r="2399" spans="1:18" ht="15.75" customHeight="1">
      <c r="A2399" s="1"/>
      <c r="B2399" s="6" t="s">
        <v>14</v>
      </c>
      <c r="C2399" s="6">
        <v>1185732</v>
      </c>
      <c r="D2399" s="7">
        <v>44264</v>
      </c>
      <c r="E2399" s="6" t="s">
        <v>46</v>
      </c>
      <c r="F2399" s="6" t="s">
        <v>90</v>
      </c>
      <c r="G2399" s="6" t="s">
        <v>91</v>
      </c>
      <c r="H2399" s="6" t="s">
        <v>22</v>
      </c>
      <c r="I2399" s="8">
        <v>0.3</v>
      </c>
      <c r="J2399" s="9">
        <v>4750</v>
      </c>
      <c r="K2399" s="10">
        <f t="shared" si="18"/>
        <v>1425</v>
      </c>
      <c r="L2399" s="10">
        <f t="shared" si="19"/>
        <v>712.5</v>
      </c>
      <c r="M2399" s="11">
        <v>0.5</v>
      </c>
      <c r="O2399" s="16"/>
      <c r="P2399" s="14"/>
      <c r="Q2399" s="12"/>
      <c r="R2399" s="13"/>
    </row>
    <row r="2400" spans="1:18" ht="15.75" customHeight="1">
      <c r="A2400" s="1"/>
      <c r="B2400" s="6" t="s">
        <v>14</v>
      </c>
      <c r="C2400" s="6">
        <v>1185732</v>
      </c>
      <c r="D2400" s="7">
        <v>44296</v>
      </c>
      <c r="E2400" s="6" t="s">
        <v>46</v>
      </c>
      <c r="F2400" s="6" t="s">
        <v>90</v>
      </c>
      <c r="G2400" s="6" t="s">
        <v>91</v>
      </c>
      <c r="H2400" s="6" t="s">
        <v>17</v>
      </c>
      <c r="I2400" s="8">
        <v>0.3</v>
      </c>
      <c r="J2400" s="9">
        <v>7250</v>
      </c>
      <c r="K2400" s="10">
        <f t="shared" si="18"/>
        <v>2175</v>
      </c>
      <c r="L2400" s="10">
        <f t="shared" si="19"/>
        <v>870</v>
      </c>
      <c r="M2400" s="11">
        <v>0.4</v>
      </c>
      <c r="O2400" s="16"/>
      <c r="P2400" s="14"/>
      <c r="Q2400" s="12"/>
      <c r="R2400" s="13"/>
    </row>
    <row r="2401" spans="1:18" ht="15.75" customHeight="1">
      <c r="A2401" s="1"/>
      <c r="B2401" s="6" t="s">
        <v>14</v>
      </c>
      <c r="C2401" s="6">
        <v>1185732</v>
      </c>
      <c r="D2401" s="7">
        <v>44296</v>
      </c>
      <c r="E2401" s="6" t="s">
        <v>46</v>
      </c>
      <c r="F2401" s="6" t="s">
        <v>90</v>
      </c>
      <c r="G2401" s="6" t="s">
        <v>91</v>
      </c>
      <c r="H2401" s="6" t="s">
        <v>18</v>
      </c>
      <c r="I2401" s="8">
        <v>0.3</v>
      </c>
      <c r="J2401" s="9">
        <v>4250</v>
      </c>
      <c r="K2401" s="10">
        <f t="shared" si="18"/>
        <v>1275</v>
      </c>
      <c r="L2401" s="10">
        <f t="shared" si="19"/>
        <v>446.25</v>
      </c>
      <c r="M2401" s="11">
        <v>0.35</v>
      </c>
      <c r="O2401" s="16"/>
      <c r="P2401" s="14"/>
      <c r="Q2401" s="12"/>
      <c r="R2401" s="13"/>
    </row>
    <row r="2402" spans="1:18" ht="15.75" customHeight="1">
      <c r="A2402" s="1"/>
      <c r="B2402" s="6" t="s">
        <v>14</v>
      </c>
      <c r="C2402" s="6">
        <v>1185732</v>
      </c>
      <c r="D2402" s="7">
        <v>44296</v>
      </c>
      <c r="E2402" s="6" t="s">
        <v>46</v>
      </c>
      <c r="F2402" s="6" t="s">
        <v>90</v>
      </c>
      <c r="G2402" s="6" t="s">
        <v>91</v>
      </c>
      <c r="H2402" s="6" t="s">
        <v>19</v>
      </c>
      <c r="I2402" s="8">
        <v>0.2</v>
      </c>
      <c r="J2402" s="9">
        <v>4250</v>
      </c>
      <c r="K2402" s="10">
        <f t="shared" si="18"/>
        <v>850</v>
      </c>
      <c r="L2402" s="10">
        <f t="shared" si="19"/>
        <v>340</v>
      </c>
      <c r="M2402" s="11">
        <v>0.4</v>
      </c>
      <c r="O2402" s="16"/>
      <c r="P2402" s="14"/>
      <c r="Q2402" s="12"/>
      <c r="R2402" s="13"/>
    </row>
    <row r="2403" spans="1:18" ht="15.75" customHeight="1">
      <c r="A2403" s="1"/>
      <c r="B2403" s="6" t="s">
        <v>14</v>
      </c>
      <c r="C2403" s="6">
        <v>1185732</v>
      </c>
      <c r="D2403" s="7">
        <v>44296</v>
      </c>
      <c r="E2403" s="6" t="s">
        <v>46</v>
      </c>
      <c r="F2403" s="6" t="s">
        <v>90</v>
      </c>
      <c r="G2403" s="6" t="s">
        <v>91</v>
      </c>
      <c r="H2403" s="6" t="s">
        <v>20</v>
      </c>
      <c r="I2403" s="8">
        <v>0.24999999999999994</v>
      </c>
      <c r="J2403" s="9">
        <v>3500</v>
      </c>
      <c r="K2403" s="10">
        <f t="shared" si="18"/>
        <v>874.99999999999977</v>
      </c>
      <c r="L2403" s="10">
        <f t="shared" si="19"/>
        <v>349.99999999999994</v>
      </c>
      <c r="M2403" s="11">
        <v>0.4</v>
      </c>
      <c r="O2403" s="16"/>
      <c r="P2403" s="14"/>
      <c r="Q2403" s="12"/>
      <c r="R2403" s="13"/>
    </row>
    <row r="2404" spans="1:18" ht="15.75" customHeight="1">
      <c r="A2404" s="1"/>
      <c r="B2404" s="6" t="s">
        <v>14</v>
      </c>
      <c r="C2404" s="6">
        <v>1185732</v>
      </c>
      <c r="D2404" s="7">
        <v>44296</v>
      </c>
      <c r="E2404" s="6" t="s">
        <v>46</v>
      </c>
      <c r="F2404" s="6" t="s">
        <v>90</v>
      </c>
      <c r="G2404" s="6" t="s">
        <v>91</v>
      </c>
      <c r="H2404" s="6" t="s">
        <v>21</v>
      </c>
      <c r="I2404" s="8">
        <v>0.45</v>
      </c>
      <c r="J2404" s="9">
        <v>3750</v>
      </c>
      <c r="K2404" s="10">
        <f t="shared" si="18"/>
        <v>1687.5</v>
      </c>
      <c r="L2404" s="10">
        <f t="shared" si="19"/>
        <v>590.625</v>
      </c>
      <c r="M2404" s="11">
        <v>0.35</v>
      </c>
      <c r="O2404" s="16"/>
      <c r="P2404" s="14"/>
      <c r="Q2404" s="12"/>
      <c r="R2404" s="13"/>
    </row>
    <row r="2405" spans="1:18" ht="15.75" customHeight="1">
      <c r="A2405" s="1"/>
      <c r="B2405" s="6" t="s">
        <v>14</v>
      </c>
      <c r="C2405" s="6">
        <v>1185732</v>
      </c>
      <c r="D2405" s="7">
        <v>44296</v>
      </c>
      <c r="E2405" s="6" t="s">
        <v>46</v>
      </c>
      <c r="F2405" s="6" t="s">
        <v>90</v>
      </c>
      <c r="G2405" s="6" t="s">
        <v>91</v>
      </c>
      <c r="H2405" s="6" t="s">
        <v>22</v>
      </c>
      <c r="I2405" s="8">
        <v>0.35000000000000003</v>
      </c>
      <c r="J2405" s="9">
        <v>5250</v>
      </c>
      <c r="K2405" s="10">
        <f t="shared" si="18"/>
        <v>1837.5000000000002</v>
      </c>
      <c r="L2405" s="10">
        <f t="shared" si="19"/>
        <v>918.75000000000011</v>
      </c>
      <c r="M2405" s="11">
        <v>0.5</v>
      </c>
      <c r="O2405" s="16"/>
      <c r="P2405" s="14"/>
      <c r="Q2405" s="12"/>
      <c r="R2405" s="13"/>
    </row>
    <row r="2406" spans="1:18" ht="15.75" customHeight="1">
      <c r="A2406" s="1"/>
      <c r="B2406" s="6" t="s">
        <v>14</v>
      </c>
      <c r="C2406" s="6">
        <v>1185732</v>
      </c>
      <c r="D2406" s="7">
        <v>44325</v>
      </c>
      <c r="E2406" s="6" t="s">
        <v>46</v>
      </c>
      <c r="F2406" s="6" t="s">
        <v>90</v>
      </c>
      <c r="G2406" s="6" t="s">
        <v>91</v>
      </c>
      <c r="H2406" s="6" t="s">
        <v>17</v>
      </c>
      <c r="I2406" s="8">
        <v>0.45</v>
      </c>
      <c r="J2406" s="9">
        <v>7950</v>
      </c>
      <c r="K2406" s="10">
        <f t="shared" si="18"/>
        <v>3577.5</v>
      </c>
      <c r="L2406" s="10">
        <f t="shared" si="19"/>
        <v>1431</v>
      </c>
      <c r="M2406" s="11">
        <v>0.4</v>
      </c>
      <c r="O2406" s="16"/>
      <c r="P2406" s="14"/>
      <c r="Q2406" s="12"/>
      <c r="R2406" s="13"/>
    </row>
    <row r="2407" spans="1:18" ht="15.75" customHeight="1">
      <c r="A2407" s="1"/>
      <c r="B2407" s="6" t="s">
        <v>14</v>
      </c>
      <c r="C2407" s="6">
        <v>1185732</v>
      </c>
      <c r="D2407" s="7">
        <v>44325</v>
      </c>
      <c r="E2407" s="6" t="s">
        <v>46</v>
      </c>
      <c r="F2407" s="6" t="s">
        <v>90</v>
      </c>
      <c r="G2407" s="6" t="s">
        <v>91</v>
      </c>
      <c r="H2407" s="6" t="s">
        <v>18</v>
      </c>
      <c r="I2407" s="8">
        <v>0.45</v>
      </c>
      <c r="J2407" s="9">
        <v>5000</v>
      </c>
      <c r="K2407" s="10">
        <f t="shared" si="18"/>
        <v>2250</v>
      </c>
      <c r="L2407" s="10">
        <f t="shared" si="19"/>
        <v>787.5</v>
      </c>
      <c r="M2407" s="11">
        <v>0.35</v>
      </c>
      <c r="O2407" s="16"/>
      <c r="P2407" s="14"/>
      <c r="Q2407" s="12"/>
      <c r="R2407" s="13"/>
    </row>
    <row r="2408" spans="1:18" ht="15.75" customHeight="1">
      <c r="A2408" s="1"/>
      <c r="B2408" s="6" t="s">
        <v>14</v>
      </c>
      <c r="C2408" s="6">
        <v>1185732</v>
      </c>
      <c r="D2408" s="7">
        <v>44325</v>
      </c>
      <c r="E2408" s="6" t="s">
        <v>46</v>
      </c>
      <c r="F2408" s="6" t="s">
        <v>90</v>
      </c>
      <c r="G2408" s="6" t="s">
        <v>91</v>
      </c>
      <c r="H2408" s="6" t="s">
        <v>19</v>
      </c>
      <c r="I2408" s="8">
        <v>0.4</v>
      </c>
      <c r="J2408" s="9">
        <v>4750</v>
      </c>
      <c r="K2408" s="10">
        <f t="shared" si="18"/>
        <v>1900</v>
      </c>
      <c r="L2408" s="10">
        <f t="shared" si="19"/>
        <v>760</v>
      </c>
      <c r="M2408" s="11">
        <v>0.4</v>
      </c>
      <c r="O2408" s="16"/>
      <c r="P2408" s="14"/>
      <c r="Q2408" s="12"/>
      <c r="R2408" s="13"/>
    </row>
    <row r="2409" spans="1:18" ht="15.75" customHeight="1">
      <c r="A2409" s="1"/>
      <c r="B2409" s="6" t="s">
        <v>14</v>
      </c>
      <c r="C2409" s="6">
        <v>1185732</v>
      </c>
      <c r="D2409" s="7">
        <v>44325</v>
      </c>
      <c r="E2409" s="6" t="s">
        <v>46</v>
      </c>
      <c r="F2409" s="6" t="s">
        <v>90</v>
      </c>
      <c r="G2409" s="6" t="s">
        <v>91</v>
      </c>
      <c r="H2409" s="6" t="s">
        <v>20</v>
      </c>
      <c r="I2409" s="8">
        <v>0.4</v>
      </c>
      <c r="J2409" s="9">
        <v>4250</v>
      </c>
      <c r="K2409" s="10">
        <f t="shared" si="18"/>
        <v>1700</v>
      </c>
      <c r="L2409" s="10">
        <f t="shared" si="19"/>
        <v>680</v>
      </c>
      <c r="M2409" s="11">
        <v>0.4</v>
      </c>
      <c r="O2409" s="16"/>
      <c r="P2409" s="14"/>
      <c r="Q2409" s="12"/>
      <c r="R2409" s="13"/>
    </row>
    <row r="2410" spans="1:18" ht="15.75" customHeight="1">
      <c r="A2410" s="1"/>
      <c r="B2410" s="6" t="s">
        <v>14</v>
      </c>
      <c r="C2410" s="6">
        <v>1185732</v>
      </c>
      <c r="D2410" s="7">
        <v>44325</v>
      </c>
      <c r="E2410" s="6" t="s">
        <v>46</v>
      </c>
      <c r="F2410" s="6" t="s">
        <v>90</v>
      </c>
      <c r="G2410" s="6" t="s">
        <v>91</v>
      </c>
      <c r="H2410" s="6" t="s">
        <v>21</v>
      </c>
      <c r="I2410" s="8">
        <v>0.49999999999999994</v>
      </c>
      <c r="J2410" s="9">
        <v>4500</v>
      </c>
      <c r="K2410" s="10">
        <f t="shared" si="18"/>
        <v>2249.9999999999995</v>
      </c>
      <c r="L2410" s="10">
        <f t="shared" si="19"/>
        <v>787.49999999999977</v>
      </c>
      <c r="M2410" s="11">
        <v>0.35</v>
      </c>
      <c r="O2410" s="16"/>
      <c r="P2410" s="14"/>
      <c r="Q2410" s="12"/>
      <c r="R2410" s="13"/>
    </row>
    <row r="2411" spans="1:18" ht="15.75" customHeight="1">
      <c r="A2411" s="1"/>
      <c r="B2411" s="6" t="s">
        <v>14</v>
      </c>
      <c r="C2411" s="6">
        <v>1185732</v>
      </c>
      <c r="D2411" s="7">
        <v>44325</v>
      </c>
      <c r="E2411" s="6" t="s">
        <v>46</v>
      </c>
      <c r="F2411" s="6" t="s">
        <v>90</v>
      </c>
      <c r="G2411" s="6" t="s">
        <v>91</v>
      </c>
      <c r="H2411" s="6" t="s">
        <v>22</v>
      </c>
      <c r="I2411" s="8">
        <v>0.54999999999999993</v>
      </c>
      <c r="J2411" s="9">
        <v>5500</v>
      </c>
      <c r="K2411" s="10">
        <f t="shared" si="18"/>
        <v>3024.9999999999995</v>
      </c>
      <c r="L2411" s="10">
        <f t="shared" si="19"/>
        <v>1512.4999999999998</v>
      </c>
      <c r="M2411" s="11">
        <v>0.5</v>
      </c>
      <c r="O2411" s="16"/>
      <c r="P2411" s="14"/>
      <c r="Q2411" s="12"/>
      <c r="R2411" s="13"/>
    </row>
    <row r="2412" spans="1:18" ht="15.75" customHeight="1">
      <c r="A2412" s="1"/>
      <c r="B2412" s="6" t="s">
        <v>14</v>
      </c>
      <c r="C2412" s="6">
        <v>1185732</v>
      </c>
      <c r="D2412" s="7">
        <v>44358</v>
      </c>
      <c r="E2412" s="6" t="s">
        <v>46</v>
      </c>
      <c r="F2412" s="6" t="s">
        <v>90</v>
      </c>
      <c r="G2412" s="6" t="s">
        <v>91</v>
      </c>
      <c r="H2412" s="6" t="s">
        <v>17</v>
      </c>
      <c r="I2412" s="8">
        <v>0.49999999999999994</v>
      </c>
      <c r="J2412" s="9">
        <v>8000</v>
      </c>
      <c r="K2412" s="10">
        <f t="shared" si="18"/>
        <v>3999.9999999999995</v>
      </c>
      <c r="L2412" s="10">
        <f t="shared" si="19"/>
        <v>1600</v>
      </c>
      <c r="M2412" s="11">
        <v>0.4</v>
      </c>
      <c r="O2412" s="16"/>
      <c r="P2412" s="14"/>
      <c r="Q2412" s="12"/>
      <c r="R2412" s="13"/>
    </row>
    <row r="2413" spans="1:18" ht="15.75" customHeight="1">
      <c r="A2413" s="1"/>
      <c r="B2413" s="6" t="s">
        <v>14</v>
      </c>
      <c r="C2413" s="6">
        <v>1185732</v>
      </c>
      <c r="D2413" s="7">
        <v>44358</v>
      </c>
      <c r="E2413" s="6" t="s">
        <v>46</v>
      </c>
      <c r="F2413" s="6" t="s">
        <v>90</v>
      </c>
      <c r="G2413" s="6" t="s">
        <v>91</v>
      </c>
      <c r="H2413" s="6" t="s">
        <v>18</v>
      </c>
      <c r="I2413" s="8">
        <v>0.45</v>
      </c>
      <c r="J2413" s="9">
        <v>5500</v>
      </c>
      <c r="K2413" s="10">
        <f t="shared" si="18"/>
        <v>2475</v>
      </c>
      <c r="L2413" s="10">
        <f t="shared" si="19"/>
        <v>866.25</v>
      </c>
      <c r="M2413" s="11">
        <v>0.35</v>
      </c>
      <c r="O2413" s="16"/>
      <c r="P2413" s="14"/>
      <c r="Q2413" s="12"/>
      <c r="R2413" s="13"/>
    </row>
    <row r="2414" spans="1:18" ht="15.75" customHeight="1">
      <c r="A2414" s="1"/>
      <c r="B2414" s="6" t="s">
        <v>14</v>
      </c>
      <c r="C2414" s="6">
        <v>1185732</v>
      </c>
      <c r="D2414" s="7">
        <v>44358</v>
      </c>
      <c r="E2414" s="6" t="s">
        <v>46</v>
      </c>
      <c r="F2414" s="6" t="s">
        <v>90</v>
      </c>
      <c r="G2414" s="6" t="s">
        <v>91</v>
      </c>
      <c r="H2414" s="6" t="s">
        <v>19</v>
      </c>
      <c r="I2414" s="8">
        <v>0.5</v>
      </c>
      <c r="J2414" s="9">
        <v>5250</v>
      </c>
      <c r="K2414" s="10">
        <f t="shared" si="18"/>
        <v>2625</v>
      </c>
      <c r="L2414" s="10">
        <f t="shared" si="19"/>
        <v>1050</v>
      </c>
      <c r="M2414" s="11">
        <v>0.4</v>
      </c>
      <c r="O2414" s="16"/>
      <c r="P2414" s="14"/>
      <c r="Q2414" s="12"/>
      <c r="R2414" s="13"/>
    </row>
    <row r="2415" spans="1:18" ht="15.75" customHeight="1">
      <c r="A2415" s="1"/>
      <c r="B2415" s="6" t="s">
        <v>14</v>
      </c>
      <c r="C2415" s="6">
        <v>1185732</v>
      </c>
      <c r="D2415" s="7">
        <v>44358</v>
      </c>
      <c r="E2415" s="6" t="s">
        <v>46</v>
      </c>
      <c r="F2415" s="6" t="s">
        <v>90</v>
      </c>
      <c r="G2415" s="6" t="s">
        <v>91</v>
      </c>
      <c r="H2415" s="6" t="s">
        <v>20</v>
      </c>
      <c r="I2415" s="8">
        <v>0.5</v>
      </c>
      <c r="J2415" s="9">
        <v>5000</v>
      </c>
      <c r="K2415" s="10">
        <f t="shared" si="18"/>
        <v>2500</v>
      </c>
      <c r="L2415" s="10">
        <f t="shared" si="19"/>
        <v>1000</v>
      </c>
      <c r="M2415" s="11">
        <v>0.4</v>
      </c>
      <c r="O2415" s="16"/>
      <c r="P2415" s="14"/>
      <c r="Q2415" s="12"/>
      <c r="R2415" s="13"/>
    </row>
    <row r="2416" spans="1:18" ht="15.75" customHeight="1">
      <c r="A2416" s="1"/>
      <c r="B2416" s="6" t="s">
        <v>14</v>
      </c>
      <c r="C2416" s="6">
        <v>1185732</v>
      </c>
      <c r="D2416" s="7">
        <v>44358</v>
      </c>
      <c r="E2416" s="6" t="s">
        <v>46</v>
      </c>
      <c r="F2416" s="6" t="s">
        <v>90</v>
      </c>
      <c r="G2416" s="6" t="s">
        <v>91</v>
      </c>
      <c r="H2416" s="6" t="s">
        <v>21</v>
      </c>
      <c r="I2416" s="8">
        <v>0.65</v>
      </c>
      <c r="J2416" s="9">
        <v>5000</v>
      </c>
      <c r="K2416" s="10">
        <f t="shared" si="18"/>
        <v>3250</v>
      </c>
      <c r="L2416" s="10">
        <f t="shared" si="19"/>
        <v>1137.5</v>
      </c>
      <c r="M2416" s="11">
        <v>0.35</v>
      </c>
      <c r="O2416" s="16"/>
      <c r="P2416" s="14"/>
      <c r="Q2416" s="12"/>
      <c r="R2416" s="13"/>
    </row>
    <row r="2417" spans="1:18" ht="15.75" customHeight="1">
      <c r="A2417" s="1"/>
      <c r="B2417" s="6" t="s">
        <v>14</v>
      </c>
      <c r="C2417" s="6">
        <v>1185732</v>
      </c>
      <c r="D2417" s="7">
        <v>44358</v>
      </c>
      <c r="E2417" s="6" t="s">
        <v>46</v>
      </c>
      <c r="F2417" s="6" t="s">
        <v>90</v>
      </c>
      <c r="G2417" s="6" t="s">
        <v>91</v>
      </c>
      <c r="H2417" s="6" t="s">
        <v>22</v>
      </c>
      <c r="I2417" s="8">
        <v>0.70000000000000007</v>
      </c>
      <c r="J2417" s="9">
        <v>6750</v>
      </c>
      <c r="K2417" s="10">
        <f t="shared" si="18"/>
        <v>4725</v>
      </c>
      <c r="L2417" s="10">
        <f t="shared" si="19"/>
        <v>2362.5</v>
      </c>
      <c r="M2417" s="11">
        <v>0.5</v>
      </c>
      <c r="O2417" s="16"/>
      <c r="P2417" s="14"/>
      <c r="Q2417" s="12"/>
      <c r="R2417" s="13"/>
    </row>
    <row r="2418" spans="1:18" ht="15.75" customHeight="1">
      <c r="A2418" s="1"/>
      <c r="B2418" s="6" t="s">
        <v>14</v>
      </c>
      <c r="C2418" s="6">
        <v>1185732</v>
      </c>
      <c r="D2418" s="7">
        <v>44386</v>
      </c>
      <c r="E2418" s="6" t="s">
        <v>46</v>
      </c>
      <c r="F2418" s="6" t="s">
        <v>90</v>
      </c>
      <c r="G2418" s="6" t="s">
        <v>91</v>
      </c>
      <c r="H2418" s="6" t="s">
        <v>17</v>
      </c>
      <c r="I2418" s="8">
        <v>0.65</v>
      </c>
      <c r="J2418" s="9">
        <v>9000</v>
      </c>
      <c r="K2418" s="10">
        <f t="shared" si="18"/>
        <v>5850</v>
      </c>
      <c r="L2418" s="10">
        <f t="shared" si="19"/>
        <v>2340</v>
      </c>
      <c r="M2418" s="11">
        <v>0.4</v>
      </c>
      <c r="O2418" s="16"/>
      <c r="P2418" s="14"/>
      <c r="Q2418" s="12"/>
      <c r="R2418" s="13"/>
    </row>
    <row r="2419" spans="1:18" ht="15.75" customHeight="1">
      <c r="A2419" s="1"/>
      <c r="B2419" s="6" t="s">
        <v>14</v>
      </c>
      <c r="C2419" s="6">
        <v>1185732</v>
      </c>
      <c r="D2419" s="7">
        <v>44386</v>
      </c>
      <c r="E2419" s="6" t="s">
        <v>46</v>
      </c>
      <c r="F2419" s="6" t="s">
        <v>90</v>
      </c>
      <c r="G2419" s="6" t="s">
        <v>91</v>
      </c>
      <c r="H2419" s="6" t="s">
        <v>18</v>
      </c>
      <c r="I2419" s="8">
        <v>0.60000000000000009</v>
      </c>
      <c r="J2419" s="9">
        <v>6500</v>
      </c>
      <c r="K2419" s="10">
        <f t="shared" si="18"/>
        <v>3900.0000000000005</v>
      </c>
      <c r="L2419" s="10">
        <f t="shared" si="19"/>
        <v>1365</v>
      </c>
      <c r="M2419" s="11">
        <v>0.35</v>
      </c>
      <c r="O2419" s="16"/>
      <c r="P2419" s="14"/>
      <c r="Q2419" s="12"/>
      <c r="R2419" s="13"/>
    </row>
    <row r="2420" spans="1:18" ht="15.75" customHeight="1">
      <c r="A2420" s="1"/>
      <c r="B2420" s="6" t="s">
        <v>14</v>
      </c>
      <c r="C2420" s="6">
        <v>1185732</v>
      </c>
      <c r="D2420" s="7">
        <v>44386</v>
      </c>
      <c r="E2420" s="6" t="s">
        <v>46</v>
      </c>
      <c r="F2420" s="6" t="s">
        <v>90</v>
      </c>
      <c r="G2420" s="6" t="s">
        <v>91</v>
      </c>
      <c r="H2420" s="6" t="s">
        <v>19</v>
      </c>
      <c r="I2420" s="8">
        <v>0.55000000000000004</v>
      </c>
      <c r="J2420" s="9">
        <v>5750</v>
      </c>
      <c r="K2420" s="10">
        <f t="shared" si="18"/>
        <v>3162.5000000000005</v>
      </c>
      <c r="L2420" s="10">
        <f t="shared" si="19"/>
        <v>1265.0000000000002</v>
      </c>
      <c r="M2420" s="11">
        <v>0.4</v>
      </c>
      <c r="O2420" s="16"/>
      <c r="P2420" s="14"/>
      <c r="Q2420" s="12"/>
      <c r="R2420" s="13"/>
    </row>
    <row r="2421" spans="1:18" ht="15.75" customHeight="1">
      <c r="A2421" s="1"/>
      <c r="B2421" s="6" t="s">
        <v>14</v>
      </c>
      <c r="C2421" s="6">
        <v>1185732</v>
      </c>
      <c r="D2421" s="7">
        <v>44386</v>
      </c>
      <c r="E2421" s="6" t="s">
        <v>46</v>
      </c>
      <c r="F2421" s="6" t="s">
        <v>90</v>
      </c>
      <c r="G2421" s="6" t="s">
        <v>91</v>
      </c>
      <c r="H2421" s="6" t="s">
        <v>20</v>
      </c>
      <c r="I2421" s="8">
        <v>0.55000000000000004</v>
      </c>
      <c r="J2421" s="9">
        <v>5250</v>
      </c>
      <c r="K2421" s="10">
        <f t="shared" si="18"/>
        <v>2887.5000000000005</v>
      </c>
      <c r="L2421" s="10">
        <f t="shared" si="19"/>
        <v>1155.0000000000002</v>
      </c>
      <c r="M2421" s="11">
        <v>0.4</v>
      </c>
      <c r="O2421" s="16"/>
      <c r="P2421" s="14"/>
      <c r="Q2421" s="12"/>
      <c r="R2421" s="13"/>
    </row>
    <row r="2422" spans="1:18" ht="15.75" customHeight="1">
      <c r="A2422" s="1"/>
      <c r="B2422" s="6" t="s">
        <v>14</v>
      </c>
      <c r="C2422" s="6">
        <v>1185732</v>
      </c>
      <c r="D2422" s="7">
        <v>44386</v>
      </c>
      <c r="E2422" s="6" t="s">
        <v>46</v>
      </c>
      <c r="F2422" s="6" t="s">
        <v>90</v>
      </c>
      <c r="G2422" s="6" t="s">
        <v>91</v>
      </c>
      <c r="H2422" s="6" t="s">
        <v>21</v>
      </c>
      <c r="I2422" s="8">
        <v>0.65</v>
      </c>
      <c r="J2422" s="9">
        <v>5500</v>
      </c>
      <c r="K2422" s="10">
        <f t="shared" si="18"/>
        <v>3575</v>
      </c>
      <c r="L2422" s="10">
        <f t="shared" si="19"/>
        <v>1251.25</v>
      </c>
      <c r="M2422" s="11">
        <v>0.35</v>
      </c>
      <c r="O2422" s="16"/>
      <c r="P2422" s="14"/>
      <c r="Q2422" s="12"/>
      <c r="R2422" s="13"/>
    </row>
    <row r="2423" spans="1:18" ht="15.75" customHeight="1">
      <c r="A2423" s="1"/>
      <c r="B2423" s="6" t="s">
        <v>14</v>
      </c>
      <c r="C2423" s="6">
        <v>1185732</v>
      </c>
      <c r="D2423" s="7">
        <v>44386</v>
      </c>
      <c r="E2423" s="6" t="s">
        <v>46</v>
      </c>
      <c r="F2423" s="6" t="s">
        <v>90</v>
      </c>
      <c r="G2423" s="6" t="s">
        <v>91</v>
      </c>
      <c r="H2423" s="6" t="s">
        <v>22</v>
      </c>
      <c r="I2423" s="8">
        <v>0.70000000000000007</v>
      </c>
      <c r="J2423" s="9">
        <v>7250</v>
      </c>
      <c r="K2423" s="10">
        <f t="shared" si="18"/>
        <v>5075.0000000000009</v>
      </c>
      <c r="L2423" s="10">
        <f t="shared" si="19"/>
        <v>2537.5000000000005</v>
      </c>
      <c r="M2423" s="11">
        <v>0.5</v>
      </c>
      <c r="O2423" s="16"/>
      <c r="P2423" s="14"/>
      <c r="Q2423" s="12"/>
      <c r="R2423" s="13"/>
    </row>
    <row r="2424" spans="1:18" ht="15.75" customHeight="1">
      <c r="A2424" s="1"/>
      <c r="B2424" s="6" t="s">
        <v>14</v>
      </c>
      <c r="C2424" s="6">
        <v>1185732</v>
      </c>
      <c r="D2424" s="7">
        <v>44418</v>
      </c>
      <c r="E2424" s="6" t="s">
        <v>46</v>
      </c>
      <c r="F2424" s="6" t="s">
        <v>90</v>
      </c>
      <c r="G2424" s="6" t="s">
        <v>91</v>
      </c>
      <c r="H2424" s="6" t="s">
        <v>17</v>
      </c>
      <c r="I2424" s="8">
        <v>0.65</v>
      </c>
      <c r="J2424" s="9">
        <v>8750</v>
      </c>
      <c r="K2424" s="10">
        <f t="shared" si="18"/>
        <v>5687.5</v>
      </c>
      <c r="L2424" s="10">
        <f t="shared" si="19"/>
        <v>2275</v>
      </c>
      <c r="M2424" s="11">
        <v>0.4</v>
      </c>
      <c r="O2424" s="16"/>
      <c r="P2424" s="14"/>
      <c r="Q2424" s="12"/>
      <c r="R2424" s="13"/>
    </row>
    <row r="2425" spans="1:18" ht="15.75" customHeight="1">
      <c r="A2425" s="1"/>
      <c r="B2425" s="6" t="s">
        <v>14</v>
      </c>
      <c r="C2425" s="6">
        <v>1185732</v>
      </c>
      <c r="D2425" s="7">
        <v>44418</v>
      </c>
      <c r="E2425" s="6" t="s">
        <v>46</v>
      </c>
      <c r="F2425" s="6" t="s">
        <v>90</v>
      </c>
      <c r="G2425" s="6" t="s">
        <v>91</v>
      </c>
      <c r="H2425" s="6" t="s">
        <v>18</v>
      </c>
      <c r="I2425" s="8">
        <v>0.60000000000000009</v>
      </c>
      <c r="J2425" s="9">
        <v>6500</v>
      </c>
      <c r="K2425" s="10">
        <f t="shared" si="18"/>
        <v>3900.0000000000005</v>
      </c>
      <c r="L2425" s="10">
        <f t="shared" si="19"/>
        <v>1365</v>
      </c>
      <c r="M2425" s="11">
        <v>0.35</v>
      </c>
      <c r="O2425" s="16"/>
      <c r="P2425" s="14"/>
      <c r="Q2425" s="12"/>
      <c r="R2425" s="13"/>
    </row>
    <row r="2426" spans="1:18" ht="15.75" customHeight="1">
      <c r="A2426" s="1"/>
      <c r="B2426" s="6" t="s">
        <v>14</v>
      </c>
      <c r="C2426" s="6">
        <v>1185732</v>
      </c>
      <c r="D2426" s="7">
        <v>44418</v>
      </c>
      <c r="E2426" s="6" t="s">
        <v>46</v>
      </c>
      <c r="F2426" s="6" t="s">
        <v>90</v>
      </c>
      <c r="G2426" s="6" t="s">
        <v>91</v>
      </c>
      <c r="H2426" s="6" t="s">
        <v>19</v>
      </c>
      <c r="I2426" s="8">
        <v>0.55000000000000004</v>
      </c>
      <c r="J2426" s="9">
        <v>5750</v>
      </c>
      <c r="K2426" s="10">
        <f t="shared" si="18"/>
        <v>3162.5000000000005</v>
      </c>
      <c r="L2426" s="10">
        <f t="shared" si="19"/>
        <v>1265.0000000000002</v>
      </c>
      <c r="M2426" s="11">
        <v>0.4</v>
      </c>
      <c r="O2426" s="16"/>
      <c r="P2426" s="14"/>
      <c r="Q2426" s="12"/>
      <c r="R2426" s="13"/>
    </row>
    <row r="2427" spans="1:18" ht="15.75" customHeight="1">
      <c r="A2427" s="1"/>
      <c r="B2427" s="6" t="s">
        <v>14</v>
      </c>
      <c r="C2427" s="6">
        <v>1185732</v>
      </c>
      <c r="D2427" s="7">
        <v>44418</v>
      </c>
      <c r="E2427" s="6" t="s">
        <v>46</v>
      </c>
      <c r="F2427" s="6" t="s">
        <v>90</v>
      </c>
      <c r="G2427" s="6" t="s">
        <v>91</v>
      </c>
      <c r="H2427" s="6" t="s">
        <v>20</v>
      </c>
      <c r="I2427" s="8">
        <v>0.45</v>
      </c>
      <c r="J2427" s="9">
        <v>5250</v>
      </c>
      <c r="K2427" s="10">
        <f t="shared" si="18"/>
        <v>2362.5</v>
      </c>
      <c r="L2427" s="10">
        <f t="shared" si="19"/>
        <v>945</v>
      </c>
      <c r="M2427" s="11">
        <v>0.4</v>
      </c>
      <c r="O2427" s="16"/>
      <c r="P2427" s="14"/>
      <c r="Q2427" s="12"/>
      <c r="R2427" s="13"/>
    </row>
    <row r="2428" spans="1:18" ht="15.75" customHeight="1">
      <c r="A2428" s="1"/>
      <c r="B2428" s="6" t="s">
        <v>14</v>
      </c>
      <c r="C2428" s="6">
        <v>1185732</v>
      </c>
      <c r="D2428" s="7">
        <v>44418</v>
      </c>
      <c r="E2428" s="6" t="s">
        <v>46</v>
      </c>
      <c r="F2428" s="6" t="s">
        <v>90</v>
      </c>
      <c r="G2428" s="6" t="s">
        <v>91</v>
      </c>
      <c r="H2428" s="6" t="s">
        <v>21</v>
      </c>
      <c r="I2428" s="8">
        <v>0.55000000000000004</v>
      </c>
      <c r="J2428" s="9">
        <v>5000</v>
      </c>
      <c r="K2428" s="10">
        <f t="shared" si="18"/>
        <v>2750</v>
      </c>
      <c r="L2428" s="10">
        <f t="shared" si="19"/>
        <v>962.49999999999989</v>
      </c>
      <c r="M2428" s="11">
        <v>0.35</v>
      </c>
      <c r="O2428" s="16"/>
      <c r="P2428" s="14"/>
      <c r="Q2428" s="12"/>
      <c r="R2428" s="13"/>
    </row>
    <row r="2429" spans="1:18" ht="15.75" customHeight="1">
      <c r="A2429" s="1"/>
      <c r="B2429" s="6" t="s">
        <v>14</v>
      </c>
      <c r="C2429" s="6">
        <v>1185732</v>
      </c>
      <c r="D2429" s="7">
        <v>44418</v>
      </c>
      <c r="E2429" s="6" t="s">
        <v>46</v>
      </c>
      <c r="F2429" s="6" t="s">
        <v>90</v>
      </c>
      <c r="G2429" s="6" t="s">
        <v>91</v>
      </c>
      <c r="H2429" s="6" t="s">
        <v>22</v>
      </c>
      <c r="I2429" s="8">
        <v>0.60000000000000009</v>
      </c>
      <c r="J2429" s="9">
        <v>6750</v>
      </c>
      <c r="K2429" s="10">
        <f t="shared" si="18"/>
        <v>4050.0000000000005</v>
      </c>
      <c r="L2429" s="10">
        <f t="shared" si="19"/>
        <v>2025.0000000000002</v>
      </c>
      <c r="M2429" s="11">
        <v>0.5</v>
      </c>
      <c r="O2429" s="16"/>
      <c r="P2429" s="14"/>
      <c r="Q2429" s="12"/>
      <c r="R2429" s="13"/>
    </row>
    <row r="2430" spans="1:18" ht="15.75" customHeight="1">
      <c r="A2430" s="1"/>
      <c r="B2430" s="6" t="s">
        <v>14</v>
      </c>
      <c r="C2430" s="6">
        <v>1185732</v>
      </c>
      <c r="D2430" s="7">
        <v>44448</v>
      </c>
      <c r="E2430" s="6" t="s">
        <v>46</v>
      </c>
      <c r="F2430" s="6" t="s">
        <v>90</v>
      </c>
      <c r="G2430" s="6" t="s">
        <v>91</v>
      </c>
      <c r="H2430" s="6" t="s">
        <v>17</v>
      </c>
      <c r="I2430" s="8">
        <v>0.55000000000000004</v>
      </c>
      <c r="J2430" s="9">
        <v>7750</v>
      </c>
      <c r="K2430" s="10">
        <f t="shared" si="18"/>
        <v>4262.5</v>
      </c>
      <c r="L2430" s="10">
        <f t="shared" si="19"/>
        <v>1705</v>
      </c>
      <c r="M2430" s="11">
        <v>0.4</v>
      </c>
      <c r="O2430" s="16"/>
      <c r="P2430" s="14"/>
      <c r="Q2430" s="12"/>
      <c r="R2430" s="13"/>
    </row>
    <row r="2431" spans="1:18" ht="15.75" customHeight="1">
      <c r="A2431" s="1"/>
      <c r="B2431" s="6" t="s">
        <v>14</v>
      </c>
      <c r="C2431" s="6">
        <v>1185732</v>
      </c>
      <c r="D2431" s="7">
        <v>44448</v>
      </c>
      <c r="E2431" s="6" t="s">
        <v>46</v>
      </c>
      <c r="F2431" s="6" t="s">
        <v>90</v>
      </c>
      <c r="G2431" s="6" t="s">
        <v>91</v>
      </c>
      <c r="H2431" s="6" t="s">
        <v>18</v>
      </c>
      <c r="I2431" s="8">
        <v>0.50000000000000011</v>
      </c>
      <c r="J2431" s="9">
        <v>5750</v>
      </c>
      <c r="K2431" s="10">
        <f t="shared" si="18"/>
        <v>2875.0000000000005</v>
      </c>
      <c r="L2431" s="10">
        <f t="shared" si="19"/>
        <v>1006.2500000000001</v>
      </c>
      <c r="M2431" s="11">
        <v>0.35</v>
      </c>
      <c r="O2431" s="16"/>
      <c r="P2431" s="14"/>
      <c r="Q2431" s="12"/>
      <c r="R2431" s="13"/>
    </row>
    <row r="2432" spans="1:18" ht="15.75" customHeight="1">
      <c r="A2432" s="1"/>
      <c r="B2432" s="6" t="s">
        <v>14</v>
      </c>
      <c r="C2432" s="6">
        <v>1185732</v>
      </c>
      <c r="D2432" s="7">
        <v>44448</v>
      </c>
      <c r="E2432" s="6" t="s">
        <v>46</v>
      </c>
      <c r="F2432" s="6" t="s">
        <v>90</v>
      </c>
      <c r="G2432" s="6" t="s">
        <v>91</v>
      </c>
      <c r="H2432" s="6" t="s">
        <v>19</v>
      </c>
      <c r="I2432" s="8">
        <v>0.25000000000000006</v>
      </c>
      <c r="J2432" s="9">
        <v>4750</v>
      </c>
      <c r="K2432" s="10">
        <f t="shared" si="18"/>
        <v>1187.5000000000002</v>
      </c>
      <c r="L2432" s="10">
        <f t="shared" si="19"/>
        <v>475.00000000000011</v>
      </c>
      <c r="M2432" s="11">
        <v>0.4</v>
      </c>
      <c r="O2432" s="16"/>
      <c r="P2432" s="14"/>
      <c r="Q2432" s="12"/>
      <c r="R2432" s="13"/>
    </row>
    <row r="2433" spans="1:18" ht="15.75" customHeight="1">
      <c r="A2433" s="1"/>
      <c r="B2433" s="6" t="s">
        <v>14</v>
      </c>
      <c r="C2433" s="6">
        <v>1185732</v>
      </c>
      <c r="D2433" s="7">
        <v>44448</v>
      </c>
      <c r="E2433" s="6" t="s">
        <v>46</v>
      </c>
      <c r="F2433" s="6" t="s">
        <v>90</v>
      </c>
      <c r="G2433" s="6" t="s">
        <v>91</v>
      </c>
      <c r="H2433" s="6" t="s">
        <v>20</v>
      </c>
      <c r="I2433" s="8">
        <v>0.25000000000000006</v>
      </c>
      <c r="J2433" s="9">
        <v>4500</v>
      </c>
      <c r="K2433" s="10">
        <f t="shared" si="18"/>
        <v>1125.0000000000002</v>
      </c>
      <c r="L2433" s="10">
        <f t="shared" si="19"/>
        <v>450.00000000000011</v>
      </c>
      <c r="M2433" s="11">
        <v>0.4</v>
      </c>
      <c r="O2433" s="16"/>
      <c r="P2433" s="14"/>
      <c r="Q2433" s="12"/>
      <c r="R2433" s="13"/>
    </row>
    <row r="2434" spans="1:18" ht="15.75" customHeight="1">
      <c r="A2434" s="1"/>
      <c r="B2434" s="6" t="s">
        <v>14</v>
      </c>
      <c r="C2434" s="6">
        <v>1185732</v>
      </c>
      <c r="D2434" s="7">
        <v>44448</v>
      </c>
      <c r="E2434" s="6" t="s">
        <v>46</v>
      </c>
      <c r="F2434" s="6" t="s">
        <v>90</v>
      </c>
      <c r="G2434" s="6" t="s">
        <v>91</v>
      </c>
      <c r="H2434" s="6" t="s">
        <v>21</v>
      </c>
      <c r="I2434" s="8">
        <v>0.35000000000000003</v>
      </c>
      <c r="J2434" s="9">
        <v>4500</v>
      </c>
      <c r="K2434" s="10">
        <f t="shared" si="18"/>
        <v>1575.0000000000002</v>
      </c>
      <c r="L2434" s="10">
        <f t="shared" si="19"/>
        <v>551.25</v>
      </c>
      <c r="M2434" s="11">
        <v>0.35</v>
      </c>
      <c r="O2434" s="16"/>
      <c r="P2434" s="14"/>
      <c r="Q2434" s="12"/>
      <c r="R2434" s="13"/>
    </row>
    <row r="2435" spans="1:18" ht="15.75" customHeight="1">
      <c r="A2435" s="1"/>
      <c r="B2435" s="6" t="s">
        <v>14</v>
      </c>
      <c r="C2435" s="6">
        <v>1185732</v>
      </c>
      <c r="D2435" s="7">
        <v>44448</v>
      </c>
      <c r="E2435" s="6" t="s">
        <v>46</v>
      </c>
      <c r="F2435" s="6" t="s">
        <v>90</v>
      </c>
      <c r="G2435" s="6" t="s">
        <v>91</v>
      </c>
      <c r="H2435" s="6" t="s">
        <v>22</v>
      </c>
      <c r="I2435" s="8">
        <v>0.40000000000000008</v>
      </c>
      <c r="J2435" s="9">
        <v>5500</v>
      </c>
      <c r="K2435" s="10">
        <f t="shared" si="18"/>
        <v>2200.0000000000005</v>
      </c>
      <c r="L2435" s="10">
        <f t="shared" si="19"/>
        <v>1100.0000000000002</v>
      </c>
      <c r="M2435" s="11">
        <v>0.5</v>
      </c>
      <c r="O2435" s="16"/>
      <c r="P2435" s="14"/>
      <c r="Q2435" s="12"/>
      <c r="R2435" s="13"/>
    </row>
    <row r="2436" spans="1:18" ht="15.75" customHeight="1">
      <c r="A2436" s="1"/>
      <c r="B2436" s="6" t="s">
        <v>14</v>
      </c>
      <c r="C2436" s="6">
        <v>1185732</v>
      </c>
      <c r="D2436" s="7">
        <v>44480</v>
      </c>
      <c r="E2436" s="6" t="s">
        <v>46</v>
      </c>
      <c r="F2436" s="6" t="s">
        <v>90</v>
      </c>
      <c r="G2436" s="6" t="s">
        <v>91</v>
      </c>
      <c r="H2436" s="6" t="s">
        <v>17</v>
      </c>
      <c r="I2436" s="8">
        <v>0.40000000000000008</v>
      </c>
      <c r="J2436" s="9">
        <v>7250</v>
      </c>
      <c r="K2436" s="10">
        <f t="shared" si="18"/>
        <v>2900.0000000000005</v>
      </c>
      <c r="L2436" s="10">
        <f t="shared" si="19"/>
        <v>1160.0000000000002</v>
      </c>
      <c r="M2436" s="11">
        <v>0.4</v>
      </c>
      <c r="O2436" s="16"/>
      <c r="P2436" s="14"/>
      <c r="Q2436" s="12"/>
      <c r="R2436" s="13"/>
    </row>
    <row r="2437" spans="1:18" ht="15.75" customHeight="1">
      <c r="A2437" s="1"/>
      <c r="B2437" s="6" t="s">
        <v>14</v>
      </c>
      <c r="C2437" s="6">
        <v>1185732</v>
      </c>
      <c r="D2437" s="7">
        <v>44480</v>
      </c>
      <c r="E2437" s="6" t="s">
        <v>46</v>
      </c>
      <c r="F2437" s="6" t="s">
        <v>90</v>
      </c>
      <c r="G2437" s="6" t="s">
        <v>91</v>
      </c>
      <c r="H2437" s="6" t="s">
        <v>18</v>
      </c>
      <c r="I2437" s="8">
        <v>0.3000000000000001</v>
      </c>
      <c r="J2437" s="9">
        <v>5500</v>
      </c>
      <c r="K2437" s="10">
        <f t="shared" si="18"/>
        <v>1650.0000000000005</v>
      </c>
      <c r="L2437" s="10">
        <f t="shared" si="19"/>
        <v>577.50000000000011</v>
      </c>
      <c r="M2437" s="11">
        <v>0.35</v>
      </c>
      <c r="O2437" s="16"/>
      <c r="P2437" s="14"/>
      <c r="Q2437" s="12"/>
      <c r="R2437" s="13"/>
    </row>
    <row r="2438" spans="1:18" ht="15.75" customHeight="1">
      <c r="A2438" s="1"/>
      <c r="B2438" s="6" t="s">
        <v>14</v>
      </c>
      <c r="C2438" s="6">
        <v>1185732</v>
      </c>
      <c r="D2438" s="7">
        <v>44480</v>
      </c>
      <c r="E2438" s="6" t="s">
        <v>46</v>
      </c>
      <c r="F2438" s="6" t="s">
        <v>90</v>
      </c>
      <c r="G2438" s="6" t="s">
        <v>91</v>
      </c>
      <c r="H2438" s="6" t="s">
        <v>19</v>
      </c>
      <c r="I2438" s="8">
        <v>0.3000000000000001</v>
      </c>
      <c r="J2438" s="9">
        <v>4250</v>
      </c>
      <c r="K2438" s="10">
        <f t="shared" si="18"/>
        <v>1275.0000000000005</v>
      </c>
      <c r="L2438" s="10">
        <f t="shared" si="19"/>
        <v>510.00000000000023</v>
      </c>
      <c r="M2438" s="11">
        <v>0.4</v>
      </c>
      <c r="O2438" s="16"/>
      <c r="P2438" s="14"/>
      <c r="Q2438" s="12"/>
      <c r="R2438" s="13"/>
    </row>
    <row r="2439" spans="1:18" ht="15.75" customHeight="1">
      <c r="A2439" s="1"/>
      <c r="B2439" s="6" t="s">
        <v>14</v>
      </c>
      <c r="C2439" s="6">
        <v>1185732</v>
      </c>
      <c r="D2439" s="7">
        <v>44480</v>
      </c>
      <c r="E2439" s="6" t="s">
        <v>46</v>
      </c>
      <c r="F2439" s="6" t="s">
        <v>90</v>
      </c>
      <c r="G2439" s="6" t="s">
        <v>91</v>
      </c>
      <c r="H2439" s="6" t="s">
        <v>20</v>
      </c>
      <c r="I2439" s="8">
        <v>0.3000000000000001</v>
      </c>
      <c r="J2439" s="9">
        <v>4000</v>
      </c>
      <c r="K2439" s="10">
        <f t="shared" si="18"/>
        <v>1200.0000000000005</v>
      </c>
      <c r="L2439" s="10">
        <f t="shared" si="19"/>
        <v>480.00000000000023</v>
      </c>
      <c r="M2439" s="11">
        <v>0.4</v>
      </c>
      <c r="O2439" s="16"/>
      <c r="P2439" s="14"/>
      <c r="Q2439" s="12"/>
      <c r="R2439" s="13"/>
    </row>
    <row r="2440" spans="1:18" ht="15.75" customHeight="1">
      <c r="A2440" s="1"/>
      <c r="B2440" s="6" t="s">
        <v>14</v>
      </c>
      <c r="C2440" s="6">
        <v>1185732</v>
      </c>
      <c r="D2440" s="7">
        <v>44480</v>
      </c>
      <c r="E2440" s="6" t="s">
        <v>46</v>
      </c>
      <c r="F2440" s="6" t="s">
        <v>90</v>
      </c>
      <c r="G2440" s="6" t="s">
        <v>91</v>
      </c>
      <c r="H2440" s="6" t="s">
        <v>21</v>
      </c>
      <c r="I2440" s="8">
        <v>0.40000000000000008</v>
      </c>
      <c r="J2440" s="9">
        <v>4000</v>
      </c>
      <c r="K2440" s="10">
        <f t="shared" si="18"/>
        <v>1600.0000000000002</v>
      </c>
      <c r="L2440" s="10">
        <f t="shared" si="19"/>
        <v>560</v>
      </c>
      <c r="M2440" s="11">
        <v>0.35</v>
      </c>
      <c r="O2440" s="16"/>
      <c r="P2440" s="14"/>
      <c r="Q2440" s="12"/>
      <c r="R2440" s="13"/>
    </row>
    <row r="2441" spans="1:18" ht="15.75" customHeight="1">
      <c r="A2441" s="1"/>
      <c r="B2441" s="6" t="s">
        <v>14</v>
      </c>
      <c r="C2441" s="6">
        <v>1185732</v>
      </c>
      <c r="D2441" s="7">
        <v>44480</v>
      </c>
      <c r="E2441" s="6" t="s">
        <v>46</v>
      </c>
      <c r="F2441" s="6" t="s">
        <v>90</v>
      </c>
      <c r="G2441" s="6" t="s">
        <v>91</v>
      </c>
      <c r="H2441" s="6" t="s">
        <v>22</v>
      </c>
      <c r="I2441" s="8">
        <v>0.4</v>
      </c>
      <c r="J2441" s="9">
        <v>5250</v>
      </c>
      <c r="K2441" s="10">
        <f t="shared" si="18"/>
        <v>2100</v>
      </c>
      <c r="L2441" s="10">
        <f t="shared" si="19"/>
        <v>1050</v>
      </c>
      <c r="M2441" s="11">
        <v>0.5</v>
      </c>
      <c r="O2441" s="16"/>
      <c r="P2441" s="14"/>
      <c r="Q2441" s="12"/>
      <c r="R2441" s="13"/>
    </row>
    <row r="2442" spans="1:18" ht="15.75" customHeight="1">
      <c r="A2442" s="1"/>
      <c r="B2442" s="6" t="s">
        <v>14</v>
      </c>
      <c r="C2442" s="6">
        <v>1185732</v>
      </c>
      <c r="D2442" s="7">
        <v>44510</v>
      </c>
      <c r="E2442" s="6" t="s">
        <v>46</v>
      </c>
      <c r="F2442" s="6" t="s">
        <v>90</v>
      </c>
      <c r="G2442" s="6" t="s">
        <v>91</v>
      </c>
      <c r="H2442" s="6" t="s">
        <v>17</v>
      </c>
      <c r="I2442" s="8">
        <v>0.35000000000000009</v>
      </c>
      <c r="J2442" s="9">
        <v>6750</v>
      </c>
      <c r="K2442" s="10">
        <f t="shared" si="18"/>
        <v>2362.5000000000005</v>
      </c>
      <c r="L2442" s="10">
        <f t="shared" si="19"/>
        <v>945.00000000000023</v>
      </c>
      <c r="M2442" s="11">
        <v>0.4</v>
      </c>
      <c r="O2442" s="16"/>
      <c r="P2442" s="14"/>
      <c r="Q2442" s="12"/>
      <c r="R2442" s="13"/>
    </row>
    <row r="2443" spans="1:18" ht="15.75" customHeight="1">
      <c r="A2443" s="1"/>
      <c r="B2443" s="6" t="s">
        <v>14</v>
      </c>
      <c r="C2443" s="6">
        <v>1185732</v>
      </c>
      <c r="D2443" s="7">
        <v>44510</v>
      </c>
      <c r="E2443" s="6" t="s">
        <v>46</v>
      </c>
      <c r="F2443" s="6" t="s">
        <v>90</v>
      </c>
      <c r="G2443" s="6" t="s">
        <v>91</v>
      </c>
      <c r="H2443" s="6" t="s">
        <v>18</v>
      </c>
      <c r="I2443" s="8">
        <v>0.25000000000000011</v>
      </c>
      <c r="J2443" s="9">
        <v>5000</v>
      </c>
      <c r="K2443" s="10">
        <f t="shared" si="18"/>
        <v>1250.0000000000005</v>
      </c>
      <c r="L2443" s="10">
        <f t="shared" si="19"/>
        <v>437.50000000000011</v>
      </c>
      <c r="M2443" s="11">
        <v>0.35</v>
      </c>
      <c r="O2443" s="16"/>
      <c r="P2443" s="14"/>
      <c r="Q2443" s="12"/>
      <c r="R2443" s="13"/>
    </row>
    <row r="2444" spans="1:18" ht="15.75" customHeight="1">
      <c r="A2444" s="1"/>
      <c r="B2444" s="6" t="s">
        <v>14</v>
      </c>
      <c r="C2444" s="6">
        <v>1185732</v>
      </c>
      <c r="D2444" s="7">
        <v>44510</v>
      </c>
      <c r="E2444" s="6" t="s">
        <v>46</v>
      </c>
      <c r="F2444" s="6" t="s">
        <v>90</v>
      </c>
      <c r="G2444" s="6" t="s">
        <v>91</v>
      </c>
      <c r="H2444" s="6" t="s">
        <v>19</v>
      </c>
      <c r="I2444" s="8">
        <v>0.35000000000000014</v>
      </c>
      <c r="J2444" s="9">
        <v>4450</v>
      </c>
      <c r="K2444" s="10">
        <f t="shared" si="18"/>
        <v>1557.5000000000007</v>
      </c>
      <c r="L2444" s="10">
        <f t="shared" si="19"/>
        <v>623.00000000000034</v>
      </c>
      <c r="M2444" s="11">
        <v>0.4</v>
      </c>
      <c r="O2444" s="16"/>
      <c r="P2444" s="14"/>
      <c r="Q2444" s="12"/>
      <c r="R2444" s="13"/>
    </row>
    <row r="2445" spans="1:18" ht="15.75" customHeight="1">
      <c r="A2445" s="1"/>
      <c r="B2445" s="6" t="s">
        <v>14</v>
      </c>
      <c r="C2445" s="6">
        <v>1185732</v>
      </c>
      <c r="D2445" s="7">
        <v>44510</v>
      </c>
      <c r="E2445" s="6" t="s">
        <v>46</v>
      </c>
      <c r="F2445" s="6" t="s">
        <v>90</v>
      </c>
      <c r="G2445" s="6" t="s">
        <v>91</v>
      </c>
      <c r="H2445" s="6" t="s">
        <v>20</v>
      </c>
      <c r="I2445" s="8">
        <v>0.65000000000000024</v>
      </c>
      <c r="J2445" s="9">
        <v>5000</v>
      </c>
      <c r="K2445" s="10">
        <f t="shared" si="18"/>
        <v>3250.0000000000014</v>
      </c>
      <c r="L2445" s="10">
        <f t="shared" si="19"/>
        <v>1300.0000000000007</v>
      </c>
      <c r="M2445" s="11">
        <v>0.4</v>
      </c>
      <c r="O2445" s="16"/>
      <c r="P2445" s="14"/>
      <c r="Q2445" s="12"/>
      <c r="R2445" s="13"/>
    </row>
    <row r="2446" spans="1:18" ht="15.75" customHeight="1">
      <c r="A2446" s="1"/>
      <c r="B2446" s="6" t="s">
        <v>14</v>
      </c>
      <c r="C2446" s="6">
        <v>1185732</v>
      </c>
      <c r="D2446" s="7">
        <v>44510</v>
      </c>
      <c r="E2446" s="6" t="s">
        <v>46</v>
      </c>
      <c r="F2446" s="6" t="s">
        <v>90</v>
      </c>
      <c r="G2446" s="6" t="s">
        <v>91</v>
      </c>
      <c r="H2446" s="6" t="s">
        <v>21</v>
      </c>
      <c r="I2446" s="8">
        <v>0.80000000000000016</v>
      </c>
      <c r="J2446" s="9">
        <v>4750</v>
      </c>
      <c r="K2446" s="10">
        <f t="shared" si="18"/>
        <v>3800.0000000000009</v>
      </c>
      <c r="L2446" s="10">
        <f t="shared" si="19"/>
        <v>1330.0000000000002</v>
      </c>
      <c r="M2446" s="11">
        <v>0.35</v>
      </c>
      <c r="O2446" s="16"/>
      <c r="P2446" s="14"/>
      <c r="Q2446" s="12"/>
      <c r="R2446" s="13"/>
    </row>
    <row r="2447" spans="1:18" ht="15.75" customHeight="1">
      <c r="A2447" s="1"/>
      <c r="B2447" s="6" t="s">
        <v>14</v>
      </c>
      <c r="C2447" s="6">
        <v>1185732</v>
      </c>
      <c r="D2447" s="7">
        <v>44510</v>
      </c>
      <c r="E2447" s="6" t="s">
        <v>46</v>
      </c>
      <c r="F2447" s="6" t="s">
        <v>90</v>
      </c>
      <c r="G2447" s="6" t="s">
        <v>91</v>
      </c>
      <c r="H2447" s="6" t="s">
        <v>22</v>
      </c>
      <c r="I2447" s="8">
        <v>0.8</v>
      </c>
      <c r="J2447" s="9">
        <v>5750</v>
      </c>
      <c r="K2447" s="10">
        <f t="shared" si="18"/>
        <v>4600</v>
      </c>
      <c r="L2447" s="10">
        <f t="shared" si="19"/>
        <v>2300</v>
      </c>
      <c r="M2447" s="11">
        <v>0.5</v>
      </c>
      <c r="O2447" s="16"/>
      <c r="P2447" s="14"/>
      <c r="Q2447" s="12"/>
      <c r="R2447" s="13"/>
    </row>
    <row r="2448" spans="1:18" ht="15.75" customHeight="1">
      <c r="A2448" s="1"/>
      <c r="B2448" s="6" t="s">
        <v>14</v>
      </c>
      <c r="C2448" s="6">
        <v>1185732</v>
      </c>
      <c r="D2448" s="7">
        <v>44539</v>
      </c>
      <c r="E2448" s="6" t="s">
        <v>46</v>
      </c>
      <c r="F2448" s="6" t="s">
        <v>90</v>
      </c>
      <c r="G2448" s="6" t="s">
        <v>91</v>
      </c>
      <c r="H2448" s="6" t="s">
        <v>17</v>
      </c>
      <c r="I2448" s="8">
        <v>0.75000000000000011</v>
      </c>
      <c r="J2448" s="9">
        <v>8250</v>
      </c>
      <c r="K2448" s="10">
        <f t="shared" si="18"/>
        <v>6187.5000000000009</v>
      </c>
      <c r="L2448" s="10">
        <f t="shared" si="19"/>
        <v>2475.0000000000005</v>
      </c>
      <c r="M2448" s="11">
        <v>0.4</v>
      </c>
      <c r="O2448" s="16"/>
      <c r="P2448" s="14"/>
      <c r="Q2448" s="12"/>
      <c r="R2448" s="13"/>
    </row>
    <row r="2449" spans="1:18" ht="15.75" customHeight="1">
      <c r="A2449" s="1"/>
      <c r="B2449" s="6" t="s">
        <v>14</v>
      </c>
      <c r="C2449" s="6">
        <v>1185732</v>
      </c>
      <c r="D2449" s="7">
        <v>44539</v>
      </c>
      <c r="E2449" s="6" t="s">
        <v>46</v>
      </c>
      <c r="F2449" s="6" t="s">
        <v>90</v>
      </c>
      <c r="G2449" s="6" t="s">
        <v>91</v>
      </c>
      <c r="H2449" s="6" t="s">
        <v>18</v>
      </c>
      <c r="I2449" s="8">
        <v>0.65000000000000013</v>
      </c>
      <c r="J2449" s="9">
        <v>6250</v>
      </c>
      <c r="K2449" s="10">
        <f t="shared" si="18"/>
        <v>4062.5000000000009</v>
      </c>
      <c r="L2449" s="10">
        <f t="shared" si="19"/>
        <v>1421.8750000000002</v>
      </c>
      <c r="M2449" s="11">
        <v>0.35</v>
      </c>
      <c r="O2449" s="16"/>
      <c r="P2449" s="14"/>
      <c r="Q2449" s="12"/>
      <c r="R2449" s="13"/>
    </row>
    <row r="2450" spans="1:18" ht="15.75" customHeight="1">
      <c r="A2450" s="1"/>
      <c r="B2450" s="6" t="s">
        <v>14</v>
      </c>
      <c r="C2450" s="6">
        <v>1185732</v>
      </c>
      <c r="D2450" s="7">
        <v>44539</v>
      </c>
      <c r="E2450" s="6" t="s">
        <v>46</v>
      </c>
      <c r="F2450" s="6" t="s">
        <v>90</v>
      </c>
      <c r="G2450" s="6" t="s">
        <v>91</v>
      </c>
      <c r="H2450" s="6" t="s">
        <v>19</v>
      </c>
      <c r="I2450" s="8">
        <v>0.65000000000000013</v>
      </c>
      <c r="J2450" s="9">
        <v>5750</v>
      </c>
      <c r="K2450" s="10">
        <f t="shared" si="18"/>
        <v>3737.5000000000009</v>
      </c>
      <c r="L2450" s="10">
        <f t="shared" si="19"/>
        <v>1495.0000000000005</v>
      </c>
      <c r="M2450" s="11">
        <v>0.4</v>
      </c>
      <c r="O2450" s="16"/>
      <c r="P2450" s="14"/>
      <c r="Q2450" s="12"/>
      <c r="R2450" s="13"/>
    </row>
    <row r="2451" spans="1:18" ht="15.75" customHeight="1">
      <c r="A2451" s="1"/>
      <c r="B2451" s="6" t="s">
        <v>14</v>
      </c>
      <c r="C2451" s="6">
        <v>1185732</v>
      </c>
      <c r="D2451" s="7">
        <v>44539</v>
      </c>
      <c r="E2451" s="6" t="s">
        <v>46</v>
      </c>
      <c r="F2451" s="6" t="s">
        <v>90</v>
      </c>
      <c r="G2451" s="6" t="s">
        <v>91</v>
      </c>
      <c r="H2451" s="6" t="s">
        <v>20</v>
      </c>
      <c r="I2451" s="8">
        <v>0.65000000000000013</v>
      </c>
      <c r="J2451" s="9">
        <v>5250</v>
      </c>
      <c r="K2451" s="10">
        <f t="shared" si="18"/>
        <v>3412.5000000000009</v>
      </c>
      <c r="L2451" s="10">
        <f t="shared" si="19"/>
        <v>1365.0000000000005</v>
      </c>
      <c r="M2451" s="11">
        <v>0.4</v>
      </c>
      <c r="O2451" s="16"/>
      <c r="P2451" s="14"/>
      <c r="Q2451" s="12"/>
      <c r="R2451" s="13"/>
    </row>
    <row r="2452" spans="1:18" ht="15.75" customHeight="1">
      <c r="A2452" s="1"/>
      <c r="B2452" s="6" t="s">
        <v>14</v>
      </c>
      <c r="C2452" s="6">
        <v>1185732</v>
      </c>
      <c r="D2452" s="7">
        <v>44539</v>
      </c>
      <c r="E2452" s="6" t="s">
        <v>46</v>
      </c>
      <c r="F2452" s="6" t="s">
        <v>90</v>
      </c>
      <c r="G2452" s="6" t="s">
        <v>91</v>
      </c>
      <c r="H2452" s="6" t="s">
        <v>21</v>
      </c>
      <c r="I2452" s="8">
        <v>0.75000000000000011</v>
      </c>
      <c r="J2452" s="9">
        <v>5250</v>
      </c>
      <c r="K2452" s="10">
        <f t="shared" si="18"/>
        <v>3937.5000000000005</v>
      </c>
      <c r="L2452" s="10">
        <f t="shared" si="19"/>
        <v>1378.125</v>
      </c>
      <c r="M2452" s="11">
        <v>0.35</v>
      </c>
      <c r="O2452" s="16"/>
      <c r="P2452" s="14"/>
      <c r="Q2452" s="12"/>
      <c r="R2452" s="13"/>
    </row>
    <row r="2453" spans="1:18" ht="15.75" customHeight="1">
      <c r="A2453" s="1"/>
      <c r="B2453" s="6" t="s">
        <v>14</v>
      </c>
      <c r="C2453" s="6">
        <v>1185732</v>
      </c>
      <c r="D2453" s="7">
        <v>44539</v>
      </c>
      <c r="E2453" s="6" t="s">
        <v>46</v>
      </c>
      <c r="F2453" s="6" t="s">
        <v>90</v>
      </c>
      <c r="G2453" s="6" t="s">
        <v>91</v>
      </c>
      <c r="H2453" s="6" t="s">
        <v>22</v>
      </c>
      <c r="I2453" s="8">
        <v>0.8</v>
      </c>
      <c r="J2453" s="9">
        <v>6250</v>
      </c>
      <c r="K2453" s="10">
        <f t="shared" si="18"/>
        <v>5000</v>
      </c>
      <c r="L2453" s="10">
        <f t="shared" si="19"/>
        <v>2500</v>
      </c>
      <c r="M2453" s="11">
        <v>0.5</v>
      </c>
      <c r="O2453" s="16"/>
      <c r="P2453" s="14"/>
      <c r="Q2453" s="12"/>
      <c r="R2453" s="13"/>
    </row>
    <row r="2454" spans="1:18" ht="15.75" customHeight="1">
      <c r="A2454" s="1" t="s">
        <v>39</v>
      </c>
      <c r="B2454" s="6" t="s">
        <v>14</v>
      </c>
      <c r="C2454" s="6">
        <v>1185732</v>
      </c>
      <c r="D2454" s="7">
        <v>44218</v>
      </c>
      <c r="E2454" s="6" t="s">
        <v>33</v>
      </c>
      <c r="F2454" s="6" t="s">
        <v>92</v>
      </c>
      <c r="G2454" s="6" t="s">
        <v>93</v>
      </c>
      <c r="H2454" s="6" t="s">
        <v>17</v>
      </c>
      <c r="I2454" s="8">
        <v>0.4</v>
      </c>
      <c r="J2454" s="9">
        <v>5000</v>
      </c>
      <c r="K2454" s="10">
        <f t="shared" si="18"/>
        <v>2000</v>
      </c>
      <c r="L2454" s="10">
        <f t="shared" si="19"/>
        <v>800</v>
      </c>
      <c r="M2454" s="11">
        <v>0.4</v>
      </c>
      <c r="O2454" s="16"/>
      <c r="P2454" s="14"/>
      <c r="Q2454" s="12"/>
      <c r="R2454" s="13"/>
    </row>
    <row r="2455" spans="1:18" ht="15.75" customHeight="1">
      <c r="A2455" s="1"/>
      <c r="B2455" s="6" t="s">
        <v>14</v>
      </c>
      <c r="C2455" s="6">
        <v>1185732</v>
      </c>
      <c r="D2455" s="7">
        <v>44218</v>
      </c>
      <c r="E2455" s="6" t="s">
        <v>33</v>
      </c>
      <c r="F2455" s="6" t="s">
        <v>92</v>
      </c>
      <c r="G2455" s="6" t="s">
        <v>93</v>
      </c>
      <c r="H2455" s="6" t="s">
        <v>18</v>
      </c>
      <c r="I2455" s="8">
        <v>0.4</v>
      </c>
      <c r="J2455" s="9">
        <v>3000</v>
      </c>
      <c r="K2455" s="10">
        <f t="shared" si="18"/>
        <v>1200</v>
      </c>
      <c r="L2455" s="10">
        <f t="shared" si="19"/>
        <v>420</v>
      </c>
      <c r="M2455" s="11">
        <v>0.35</v>
      </c>
      <c r="O2455" s="16"/>
      <c r="P2455" s="14"/>
      <c r="Q2455" s="12"/>
      <c r="R2455" s="13"/>
    </row>
    <row r="2456" spans="1:18" ht="15.75" customHeight="1">
      <c r="A2456" s="1"/>
      <c r="B2456" s="6" t="s">
        <v>14</v>
      </c>
      <c r="C2456" s="6">
        <v>1185732</v>
      </c>
      <c r="D2456" s="7">
        <v>44218</v>
      </c>
      <c r="E2456" s="6" t="s">
        <v>33</v>
      </c>
      <c r="F2456" s="6" t="s">
        <v>92</v>
      </c>
      <c r="G2456" s="6" t="s">
        <v>93</v>
      </c>
      <c r="H2456" s="6" t="s">
        <v>19</v>
      </c>
      <c r="I2456" s="8">
        <v>0.30000000000000004</v>
      </c>
      <c r="J2456" s="9">
        <v>3000</v>
      </c>
      <c r="K2456" s="10">
        <f t="shared" si="18"/>
        <v>900.00000000000011</v>
      </c>
      <c r="L2456" s="10">
        <f t="shared" si="19"/>
        <v>360.00000000000006</v>
      </c>
      <c r="M2456" s="11">
        <v>0.4</v>
      </c>
      <c r="O2456" s="16"/>
      <c r="P2456" s="14"/>
      <c r="Q2456" s="12"/>
      <c r="R2456" s="13"/>
    </row>
    <row r="2457" spans="1:18" ht="15.75" customHeight="1">
      <c r="A2457" s="1"/>
      <c r="B2457" s="6" t="s">
        <v>14</v>
      </c>
      <c r="C2457" s="6">
        <v>1185732</v>
      </c>
      <c r="D2457" s="7">
        <v>44218</v>
      </c>
      <c r="E2457" s="6" t="s">
        <v>33</v>
      </c>
      <c r="F2457" s="6" t="s">
        <v>92</v>
      </c>
      <c r="G2457" s="6" t="s">
        <v>93</v>
      </c>
      <c r="H2457" s="6" t="s">
        <v>20</v>
      </c>
      <c r="I2457" s="8">
        <v>0.35000000000000003</v>
      </c>
      <c r="J2457" s="9">
        <v>1500</v>
      </c>
      <c r="K2457" s="10">
        <f t="shared" si="18"/>
        <v>525</v>
      </c>
      <c r="L2457" s="10">
        <f t="shared" si="19"/>
        <v>210</v>
      </c>
      <c r="M2457" s="11">
        <v>0.4</v>
      </c>
      <c r="O2457" s="16"/>
      <c r="P2457" s="14"/>
      <c r="Q2457" s="12"/>
      <c r="R2457" s="13"/>
    </row>
    <row r="2458" spans="1:18" ht="15.75" customHeight="1">
      <c r="A2458" s="1"/>
      <c r="B2458" s="6" t="s">
        <v>14</v>
      </c>
      <c r="C2458" s="6">
        <v>1185732</v>
      </c>
      <c r="D2458" s="7">
        <v>44218</v>
      </c>
      <c r="E2458" s="6" t="s">
        <v>33</v>
      </c>
      <c r="F2458" s="6" t="s">
        <v>92</v>
      </c>
      <c r="G2458" s="6" t="s">
        <v>93</v>
      </c>
      <c r="H2458" s="6" t="s">
        <v>21</v>
      </c>
      <c r="I2458" s="8">
        <v>0.49999999999999994</v>
      </c>
      <c r="J2458" s="9">
        <v>2000</v>
      </c>
      <c r="K2458" s="10">
        <f t="shared" si="18"/>
        <v>999.99999999999989</v>
      </c>
      <c r="L2458" s="10">
        <f t="shared" si="19"/>
        <v>349.99999999999994</v>
      </c>
      <c r="M2458" s="11">
        <v>0.35</v>
      </c>
      <c r="O2458" s="16"/>
      <c r="P2458" s="14"/>
      <c r="Q2458" s="12"/>
      <c r="R2458" s="13"/>
    </row>
    <row r="2459" spans="1:18" ht="15.75" customHeight="1">
      <c r="A2459" s="1"/>
      <c r="B2459" s="6" t="s">
        <v>14</v>
      </c>
      <c r="C2459" s="6">
        <v>1185732</v>
      </c>
      <c r="D2459" s="7">
        <v>44218</v>
      </c>
      <c r="E2459" s="6" t="s">
        <v>33</v>
      </c>
      <c r="F2459" s="6" t="s">
        <v>92</v>
      </c>
      <c r="G2459" s="6" t="s">
        <v>93</v>
      </c>
      <c r="H2459" s="6" t="s">
        <v>22</v>
      </c>
      <c r="I2459" s="8">
        <v>0.4</v>
      </c>
      <c r="J2459" s="9">
        <v>3000</v>
      </c>
      <c r="K2459" s="10">
        <f t="shared" si="18"/>
        <v>1200</v>
      </c>
      <c r="L2459" s="10">
        <f t="shared" si="19"/>
        <v>480</v>
      </c>
      <c r="M2459" s="11">
        <v>0.4</v>
      </c>
      <c r="O2459" s="16"/>
      <c r="P2459" s="14"/>
      <c r="Q2459" s="12"/>
      <c r="R2459" s="13"/>
    </row>
    <row r="2460" spans="1:18" ht="15.75" customHeight="1">
      <c r="A2460" s="1"/>
      <c r="B2460" s="6" t="s">
        <v>14</v>
      </c>
      <c r="C2460" s="6">
        <v>1185732</v>
      </c>
      <c r="D2460" s="7">
        <v>44249</v>
      </c>
      <c r="E2460" s="6" t="s">
        <v>33</v>
      </c>
      <c r="F2460" s="6" t="s">
        <v>92</v>
      </c>
      <c r="G2460" s="6" t="s">
        <v>93</v>
      </c>
      <c r="H2460" s="6" t="s">
        <v>17</v>
      </c>
      <c r="I2460" s="8">
        <v>0.4</v>
      </c>
      <c r="J2460" s="9">
        <v>5500</v>
      </c>
      <c r="K2460" s="10">
        <f t="shared" si="18"/>
        <v>2200</v>
      </c>
      <c r="L2460" s="10">
        <f t="shared" si="19"/>
        <v>880</v>
      </c>
      <c r="M2460" s="11">
        <v>0.4</v>
      </c>
      <c r="O2460" s="16"/>
      <c r="P2460" s="14"/>
      <c r="Q2460" s="12"/>
      <c r="R2460" s="13"/>
    </row>
    <row r="2461" spans="1:18" ht="15.75" customHeight="1">
      <c r="A2461" s="1"/>
      <c r="B2461" s="6" t="s">
        <v>14</v>
      </c>
      <c r="C2461" s="6">
        <v>1185732</v>
      </c>
      <c r="D2461" s="7">
        <v>44249</v>
      </c>
      <c r="E2461" s="6" t="s">
        <v>33</v>
      </c>
      <c r="F2461" s="6" t="s">
        <v>92</v>
      </c>
      <c r="G2461" s="6" t="s">
        <v>93</v>
      </c>
      <c r="H2461" s="6" t="s">
        <v>18</v>
      </c>
      <c r="I2461" s="8">
        <v>0.4</v>
      </c>
      <c r="J2461" s="9">
        <v>2000</v>
      </c>
      <c r="K2461" s="10">
        <f t="shared" si="18"/>
        <v>800</v>
      </c>
      <c r="L2461" s="10">
        <f t="shared" si="19"/>
        <v>280</v>
      </c>
      <c r="M2461" s="11">
        <v>0.35</v>
      </c>
      <c r="O2461" s="16"/>
      <c r="P2461" s="14"/>
      <c r="Q2461" s="12"/>
      <c r="R2461" s="13"/>
    </row>
    <row r="2462" spans="1:18" ht="15.75" customHeight="1">
      <c r="A2462" s="1"/>
      <c r="B2462" s="6" t="s">
        <v>14</v>
      </c>
      <c r="C2462" s="6">
        <v>1185732</v>
      </c>
      <c r="D2462" s="7">
        <v>44249</v>
      </c>
      <c r="E2462" s="6" t="s">
        <v>33</v>
      </c>
      <c r="F2462" s="6" t="s">
        <v>92</v>
      </c>
      <c r="G2462" s="6" t="s">
        <v>93</v>
      </c>
      <c r="H2462" s="6" t="s">
        <v>19</v>
      </c>
      <c r="I2462" s="8">
        <v>0.30000000000000004</v>
      </c>
      <c r="J2462" s="9">
        <v>2500</v>
      </c>
      <c r="K2462" s="10">
        <f t="shared" si="18"/>
        <v>750.00000000000011</v>
      </c>
      <c r="L2462" s="10">
        <f t="shared" si="19"/>
        <v>300.00000000000006</v>
      </c>
      <c r="M2462" s="11">
        <v>0.4</v>
      </c>
      <c r="O2462" s="16"/>
      <c r="P2462" s="14"/>
      <c r="Q2462" s="12"/>
      <c r="R2462" s="13"/>
    </row>
    <row r="2463" spans="1:18" ht="15.75" customHeight="1">
      <c r="A2463" s="1"/>
      <c r="B2463" s="6" t="s">
        <v>14</v>
      </c>
      <c r="C2463" s="6">
        <v>1185732</v>
      </c>
      <c r="D2463" s="7">
        <v>44249</v>
      </c>
      <c r="E2463" s="6" t="s">
        <v>33</v>
      </c>
      <c r="F2463" s="6" t="s">
        <v>92</v>
      </c>
      <c r="G2463" s="6" t="s">
        <v>93</v>
      </c>
      <c r="H2463" s="6" t="s">
        <v>20</v>
      </c>
      <c r="I2463" s="8">
        <v>0.35000000000000003</v>
      </c>
      <c r="J2463" s="9">
        <v>1250</v>
      </c>
      <c r="K2463" s="10">
        <f t="shared" si="18"/>
        <v>437.50000000000006</v>
      </c>
      <c r="L2463" s="10">
        <f t="shared" si="19"/>
        <v>175.00000000000003</v>
      </c>
      <c r="M2463" s="11">
        <v>0.4</v>
      </c>
      <c r="O2463" s="16"/>
      <c r="P2463" s="14"/>
      <c r="Q2463" s="12"/>
      <c r="R2463" s="13"/>
    </row>
    <row r="2464" spans="1:18" ht="15.75" customHeight="1">
      <c r="A2464" s="1"/>
      <c r="B2464" s="6" t="s">
        <v>14</v>
      </c>
      <c r="C2464" s="6">
        <v>1185732</v>
      </c>
      <c r="D2464" s="7">
        <v>44249</v>
      </c>
      <c r="E2464" s="6" t="s">
        <v>33</v>
      </c>
      <c r="F2464" s="6" t="s">
        <v>92</v>
      </c>
      <c r="G2464" s="6" t="s">
        <v>93</v>
      </c>
      <c r="H2464" s="6" t="s">
        <v>21</v>
      </c>
      <c r="I2464" s="8">
        <v>0.49999999999999994</v>
      </c>
      <c r="J2464" s="9">
        <v>2000</v>
      </c>
      <c r="K2464" s="10">
        <f t="shared" si="18"/>
        <v>999.99999999999989</v>
      </c>
      <c r="L2464" s="10">
        <f t="shared" si="19"/>
        <v>349.99999999999994</v>
      </c>
      <c r="M2464" s="11">
        <v>0.35</v>
      </c>
      <c r="O2464" s="16"/>
      <c r="P2464" s="14"/>
      <c r="Q2464" s="12"/>
      <c r="R2464" s="13"/>
    </row>
    <row r="2465" spans="1:18" ht="15.75" customHeight="1">
      <c r="A2465" s="1"/>
      <c r="B2465" s="6" t="s">
        <v>14</v>
      </c>
      <c r="C2465" s="6">
        <v>1185732</v>
      </c>
      <c r="D2465" s="7">
        <v>44249</v>
      </c>
      <c r="E2465" s="6" t="s">
        <v>33</v>
      </c>
      <c r="F2465" s="6" t="s">
        <v>92</v>
      </c>
      <c r="G2465" s="6" t="s">
        <v>93</v>
      </c>
      <c r="H2465" s="6" t="s">
        <v>22</v>
      </c>
      <c r="I2465" s="8">
        <v>0.4</v>
      </c>
      <c r="J2465" s="9">
        <v>3000</v>
      </c>
      <c r="K2465" s="10">
        <f t="shared" si="18"/>
        <v>1200</v>
      </c>
      <c r="L2465" s="10">
        <f t="shared" si="19"/>
        <v>480</v>
      </c>
      <c r="M2465" s="11">
        <v>0.4</v>
      </c>
      <c r="O2465" s="16"/>
      <c r="P2465" s="14"/>
      <c r="Q2465" s="12"/>
      <c r="R2465" s="13"/>
    </row>
    <row r="2466" spans="1:18" ht="15.75" customHeight="1">
      <c r="A2466" s="1"/>
      <c r="B2466" s="6" t="s">
        <v>14</v>
      </c>
      <c r="C2466" s="6">
        <v>1185732</v>
      </c>
      <c r="D2466" s="7">
        <v>44276</v>
      </c>
      <c r="E2466" s="6" t="s">
        <v>33</v>
      </c>
      <c r="F2466" s="6" t="s">
        <v>92</v>
      </c>
      <c r="G2466" s="6" t="s">
        <v>93</v>
      </c>
      <c r="H2466" s="6" t="s">
        <v>17</v>
      </c>
      <c r="I2466" s="8">
        <v>0.45</v>
      </c>
      <c r="J2466" s="9">
        <v>5200</v>
      </c>
      <c r="K2466" s="10">
        <f t="shared" si="18"/>
        <v>2340</v>
      </c>
      <c r="L2466" s="10">
        <f t="shared" si="19"/>
        <v>936</v>
      </c>
      <c r="M2466" s="11">
        <v>0.4</v>
      </c>
      <c r="O2466" s="16"/>
      <c r="P2466" s="14"/>
      <c r="Q2466" s="12"/>
      <c r="R2466" s="13"/>
    </row>
    <row r="2467" spans="1:18" ht="15.75" customHeight="1">
      <c r="A2467" s="1"/>
      <c r="B2467" s="6" t="s">
        <v>14</v>
      </c>
      <c r="C2467" s="6">
        <v>1185732</v>
      </c>
      <c r="D2467" s="7">
        <v>44276</v>
      </c>
      <c r="E2467" s="6" t="s">
        <v>33</v>
      </c>
      <c r="F2467" s="6" t="s">
        <v>92</v>
      </c>
      <c r="G2467" s="6" t="s">
        <v>93</v>
      </c>
      <c r="H2467" s="6" t="s">
        <v>18</v>
      </c>
      <c r="I2467" s="8">
        <v>0.45</v>
      </c>
      <c r="J2467" s="9">
        <v>2250</v>
      </c>
      <c r="K2467" s="10">
        <f t="shared" si="18"/>
        <v>1012.5</v>
      </c>
      <c r="L2467" s="10">
        <f t="shared" si="19"/>
        <v>354.375</v>
      </c>
      <c r="M2467" s="11">
        <v>0.35</v>
      </c>
      <c r="O2467" s="16"/>
      <c r="P2467" s="14"/>
      <c r="Q2467" s="12"/>
      <c r="R2467" s="13"/>
    </row>
    <row r="2468" spans="1:18" ht="15.75" customHeight="1">
      <c r="A2468" s="1"/>
      <c r="B2468" s="6" t="s">
        <v>14</v>
      </c>
      <c r="C2468" s="6">
        <v>1185732</v>
      </c>
      <c r="D2468" s="7">
        <v>44276</v>
      </c>
      <c r="E2468" s="6" t="s">
        <v>33</v>
      </c>
      <c r="F2468" s="6" t="s">
        <v>92</v>
      </c>
      <c r="G2468" s="6" t="s">
        <v>93</v>
      </c>
      <c r="H2468" s="6" t="s">
        <v>19</v>
      </c>
      <c r="I2468" s="8">
        <v>0.35000000000000003</v>
      </c>
      <c r="J2468" s="9">
        <v>2500</v>
      </c>
      <c r="K2468" s="10">
        <f t="shared" si="18"/>
        <v>875.00000000000011</v>
      </c>
      <c r="L2468" s="10">
        <f t="shared" si="19"/>
        <v>350.00000000000006</v>
      </c>
      <c r="M2468" s="11">
        <v>0.4</v>
      </c>
      <c r="O2468" s="16"/>
      <c r="P2468" s="14"/>
      <c r="Q2468" s="12"/>
      <c r="R2468" s="13"/>
    </row>
    <row r="2469" spans="1:18" ht="15.75" customHeight="1">
      <c r="A2469" s="1"/>
      <c r="B2469" s="6" t="s">
        <v>14</v>
      </c>
      <c r="C2469" s="6">
        <v>1185732</v>
      </c>
      <c r="D2469" s="7">
        <v>44276</v>
      </c>
      <c r="E2469" s="6" t="s">
        <v>33</v>
      </c>
      <c r="F2469" s="6" t="s">
        <v>92</v>
      </c>
      <c r="G2469" s="6" t="s">
        <v>93</v>
      </c>
      <c r="H2469" s="6" t="s">
        <v>20</v>
      </c>
      <c r="I2469" s="8">
        <v>0.4</v>
      </c>
      <c r="J2469" s="9">
        <v>1000</v>
      </c>
      <c r="K2469" s="10">
        <f t="shared" si="18"/>
        <v>400</v>
      </c>
      <c r="L2469" s="10">
        <f t="shared" si="19"/>
        <v>160</v>
      </c>
      <c r="M2469" s="11">
        <v>0.4</v>
      </c>
      <c r="O2469" s="16"/>
      <c r="P2469" s="14"/>
      <c r="Q2469" s="12"/>
      <c r="R2469" s="13"/>
    </row>
    <row r="2470" spans="1:18" ht="15.75" customHeight="1">
      <c r="A2470" s="1"/>
      <c r="B2470" s="6" t="s">
        <v>14</v>
      </c>
      <c r="C2470" s="6">
        <v>1185732</v>
      </c>
      <c r="D2470" s="7">
        <v>44276</v>
      </c>
      <c r="E2470" s="6" t="s">
        <v>33</v>
      </c>
      <c r="F2470" s="6" t="s">
        <v>92</v>
      </c>
      <c r="G2470" s="6" t="s">
        <v>93</v>
      </c>
      <c r="H2470" s="6" t="s">
        <v>21</v>
      </c>
      <c r="I2470" s="8">
        <v>0.54999999999999993</v>
      </c>
      <c r="J2470" s="9">
        <v>1500</v>
      </c>
      <c r="K2470" s="10">
        <f t="shared" si="18"/>
        <v>824.99999999999989</v>
      </c>
      <c r="L2470" s="10">
        <f t="shared" si="19"/>
        <v>288.74999999999994</v>
      </c>
      <c r="M2470" s="11">
        <v>0.35</v>
      </c>
      <c r="O2470" s="16"/>
      <c r="P2470" s="14"/>
      <c r="Q2470" s="12"/>
      <c r="R2470" s="13"/>
    </row>
    <row r="2471" spans="1:18" ht="15.75" customHeight="1">
      <c r="A2471" s="1"/>
      <c r="B2471" s="6" t="s">
        <v>14</v>
      </c>
      <c r="C2471" s="6">
        <v>1185732</v>
      </c>
      <c r="D2471" s="7">
        <v>44276</v>
      </c>
      <c r="E2471" s="6" t="s">
        <v>33</v>
      </c>
      <c r="F2471" s="6" t="s">
        <v>92</v>
      </c>
      <c r="G2471" s="6" t="s">
        <v>93</v>
      </c>
      <c r="H2471" s="6" t="s">
        <v>22</v>
      </c>
      <c r="I2471" s="8">
        <v>0.45</v>
      </c>
      <c r="J2471" s="9">
        <v>2500</v>
      </c>
      <c r="K2471" s="10">
        <f t="shared" si="18"/>
        <v>1125</v>
      </c>
      <c r="L2471" s="10">
        <f t="shared" si="19"/>
        <v>450</v>
      </c>
      <c r="M2471" s="11">
        <v>0.4</v>
      </c>
      <c r="O2471" s="16"/>
      <c r="P2471" s="14"/>
      <c r="Q2471" s="12"/>
      <c r="R2471" s="13"/>
    </row>
    <row r="2472" spans="1:18" ht="15.75" customHeight="1">
      <c r="A2472" s="1"/>
      <c r="B2472" s="6" t="s">
        <v>14</v>
      </c>
      <c r="C2472" s="6">
        <v>1185732</v>
      </c>
      <c r="D2472" s="7">
        <v>44308</v>
      </c>
      <c r="E2472" s="6" t="s">
        <v>33</v>
      </c>
      <c r="F2472" s="6" t="s">
        <v>92</v>
      </c>
      <c r="G2472" s="6" t="s">
        <v>93</v>
      </c>
      <c r="H2472" s="6" t="s">
        <v>17</v>
      </c>
      <c r="I2472" s="8">
        <v>0.45</v>
      </c>
      <c r="J2472" s="9">
        <v>4750</v>
      </c>
      <c r="K2472" s="10">
        <f t="shared" si="18"/>
        <v>2137.5</v>
      </c>
      <c r="L2472" s="10">
        <f t="shared" si="19"/>
        <v>855</v>
      </c>
      <c r="M2472" s="11">
        <v>0.4</v>
      </c>
      <c r="O2472" s="16"/>
      <c r="P2472" s="14"/>
      <c r="Q2472" s="12"/>
      <c r="R2472" s="13"/>
    </row>
    <row r="2473" spans="1:18" ht="15.75" customHeight="1">
      <c r="A2473" s="1"/>
      <c r="B2473" s="6" t="s">
        <v>14</v>
      </c>
      <c r="C2473" s="6">
        <v>1185732</v>
      </c>
      <c r="D2473" s="7">
        <v>44308</v>
      </c>
      <c r="E2473" s="6" t="s">
        <v>33</v>
      </c>
      <c r="F2473" s="6" t="s">
        <v>92</v>
      </c>
      <c r="G2473" s="6" t="s">
        <v>93</v>
      </c>
      <c r="H2473" s="6" t="s">
        <v>18</v>
      </c>
      <c r="I2473" s="8">
        <v>0.45</v>
      </c>
      <c r="J2473" s="9">
        <v>1750</v>
      </c>
      <c r="K2473" s="10">
        <f t="shared" si="18"/>
        <v>787.5</v>
      </c>
      <c r="L2473" s="10">
        <f t="shared" si="19"/>
        <v>275.625</v>
      </c>
      <c r="M2473" s="11">
        <v>0.35</v>
      </c>
      <c r="O2473" s="16"/>
      <c r="P2473" s="14"/>
      <c r="Q2473" s="12"/>
      <c r="R2473" s="13"/>
    </row>
    <row r="2474" spans="1:18" ht="15.75" customHeight="1">
      <c r="A2474" s="1"/>
      <c r="B2474" s="6" t="s">
        <v>14</v>
      </c>
      <c r="C2474" s="6">
        <v>1185732</v>
      </c>
      <c r="D2474" s="7">
        <v>44308</v>
      </c>
      <c r="E2474" s="6" t="s">
        <v>33</v>
      </c>
      <c r="F2474" s="6" t="s">
        <v>92</v>
      </c>
      <c r="G2474" s="6" t="s">
        <v>93</v>
      </c>
      <c r="H2474" s="6" t="s">
        <v>19</v>
      </c>
      <c r="I2474" s="8">
        <v>0.4</v>
      </c>
      <c r="J2474" s="9">
        <v>1750</v>
      </c>
      <c r="K2474" s="10">
        <f t="shared" si="18"/>
        <v>700</v>
      </c>
      <c r="L2474" s="10">
        <f t="shared" si="19"/>
        <v>280</v>
      </c>
      <c r="M2474" s="11">
        <v>0.4</v>
      </c>
      <c r="O2474" s="16"/>
      <c r="P2474" s="14"/>
      <c r="Q2474" s="12"/>
      <c r="R2474" s="13"/>
    </row>
    <row r="2475" spans="1:18" ht="15.75" customHeight="1">
      <c r="A2475" s="1"/>
      <c r="B2475" s="6" t="s">
        <v>14</v>
      </c>
      <c r="C2475" s="6">
        <v>1185732</v>
      </c>
      <c r="D2475" s="7">
        <v>44308</v>
      </c>
      <c r="E2475" s="6" t="s">
        <v>33</v>
      </c>
      <c r="F2475" s="6" t="s">
        <v>92</v>
      </c>
      <c r="G2475" s="6" t="s">
        <v>93</v>
      </c>
      <c r="H2475" s="6" t="s">
        <v>20</v>
      </c>
      <c r="I2475" s="8">
        <v>0.45</v>
      </c>
      <c r="J2475" s="9">
        <v>1000</v>
      </c>
      <c r="K2475" s="10">
        <f t="shared" si="18"/>
        <v>450</v>
      </c>
      <c r="L2475" s="10">
        <f t="shared" si="19"/>
        <v>180</v>
      </c>
      <c r="M2475" s="11">
        <v>0.4</v>
      </c>
      <c r="O2475" s="16"/>
      <c r="P2475" s="14"/>
      <c r="Q2475" s="12"/>
      <c r="R2475" s="13"/>
    </row>
    <row r="2476" spans="1:18" ht="15.75" customHeight="1">
      <c r="A2476" s="1"/>
      <c r="B2476" s="6" t="s">
        <v>14</v>
      </c>
      <c r="C2476" s="6">
        <v>1185732</v>
      </c>
      <c r="D2476" s="7">
        <v>44308</v>
      </c>
      <c r="E2476" s="6" t="s">
        <v>33</v>
      </c>
      <c r="F2476" s="6" t="s">
        <v>92</v>
      </c>
      <c r="G2476" s="6" t="s">
        <v>93</v>
      </c>
      <c r="H2476" s="6" t="s">
        <v>21</v>
      </c>
      <c r="I2476" s="8">
        <v>0.5</v>
      </c>
      <c r="J2476" s="9">
        <v>1250</v>
      </c>
      <c r="K2476" s="10">
        <f t="shared" si="18"/>
        <v>625</v>
      </c>
      <c r="L2476" s="10">
        <f t="shared" si="19"/>
        <v>218.75</v>
      </c>
      <c r="M2476" s="11">
        <v>0.35</v>
      </c>
      <c r="O2476" s="16"/>
      <c r="P2476" s="14"/>
      <c r="Q2476" s="12"/>
      <c r="R2476" s="13"/>
    </row>
    <row r="2477" spans="1:18" ht="15.75" customHeight="1">
      <c r="A2477" s="1"/>
      <c r="B2477" s="6" t="s">
        <v>14</v>
      </c>
      <c r="C2477" s="6">
        <v>1185732</v>
      </c>
      <c r="D2477" s="7">
        <v>44308</v>
      </c>
      <c r="E2477" s="6" t="s">
        <v>33</v>
      </c>
      <c r="F2477" s="6" t="s">
        <v>92</v>
      </c>
      <c r="G2477" s="6" t="s">
        <v>93</v>
      </c>
      <c r="H2477" s="6" t="s">
        <v>22</v>
      </c>
      <c r="I2477" s="8">
        <v>0.4</v>
      </c>
      <c r="J2477" s="9">
        <v>2500</v>
      </c>
      <c r="K2477" s="10">
        <f t="shared" si="18"/>
        <v>1000</v>
      </c>
      <c r="L2477" s="10">
        <f t="shared" si="19"/>
        <v>400</v>
      </c>
      <c r="M2477" s="11">
        <v>0.4</v>
      </c>
      <c r="O2477" s="16"/>
      <c r="P2477" s="14"/>
      <c r="Q2477" s="12"/>
      <c r="R2477" s="13"/>
    </row>
    <row r="2478" spans="1:18" ht="15.75" customHeight="1">
      <c r="A2478" s="1"/>
      <c r="B2478" s="6" t="s">
        <v>14</v>
      </c>
      <c r="C2478" s="6">
        <v>1185732</v>
      </c>
      <c r="D2478" s="7">
        <v>44339</v>
      </c>
      <c r="E2478" s="6" t="s">
        <v>33</v>
      </c>
      <c r="F2478" s="6" t="s">
        <v>92</v>
      </c>
      <c r="G2478" s="6" t="s">
        <v>93</v>
      </c>
      <c r="H2478" s="6" t="s">
        <v>17</v>
      </c>
      <c r="I2478" s="8">
        <v>0.5</v>
      </c>
      <c r="J2478" s="9">
        <v>5200</v>
      </c>
      <c r="K2478" s="10">
        <f t="shared" si="18"/>
        <v>2600</v>
      </c>
      <c r="L2478" s="10">
        <f t="shared" si="19"/>
        <v>1040</v>
      </c>
      <c r="M2478" s="11">
        <v>0.4</v>
      </c>
      <c r="O2478" s="16"/>
      <c r="P2478" s="14"/>
      <c r="Q2478" s="12"/>
      <c r="R2478" s="13"/>
    </row>
    <row r="2479" spans="1:18" ht="15.75" customHeight="1">
      <c r="A2479" s="1"/>
      <c r="B2479" s="6" t="s">
        <v>14</v>
      </c>
      <c r="C2479" s="6">
        <v>1185732</v>
      </c>
      <c r="D2479" s="7">
        <v>44339</v>
      </c>
      <c r="E2479" s="6" t="s">
        <v>33</v>
      </c>
      <c r="F2479" s="6" t="s">
        <v>92</v>
      </c>
      <c r="G2479" s="6" t="s">
        <v>93</v>
      </c>
      <c r="H2479" s="6" t="s">
        <v>18</v>
      </c>
      <c r="I2479" s="8">
        <v>0.45000000000000007</v>
      </c>
      <c r="J2479" s="9">
        <v>2250</v>
      </c>
      <c r="K2479" s="10">
        <f t="shared" si="18"/>
        <v>1012.5000000000001</v>
      </c>
      <c r="L2479" s="10">
        <f t="shared" si="19"/>
        <v>354.375</v>
      </c>
      <c r="M2479" s="11">
        <v>0.35</v>
      </c>
      <c r="O2479" s="16"/>
      <c r="P2479" s="14"/>
      <c r="Q2479" s="12"/>
      <c r="R2479" s="13"/>
    </row>
    <row r="2480" spans="1:18" ht="15.75" customHeight="1">
      <c r="A2480" s="1"/>
      <c r="B2480" s="6" t="s">
        <v>14</v>
      </c>
      <c r="C2480" s="6">
        <v>1185732</v>
      </c>
      <c r="D2480" s="7">
        <v>44339</v>
      </c>
      <c r="E2480" s="6" t="s">
        <v>33</v>
      </c>
      <c r="F2480" s="6" t="s">
        <v>92</v>
      </c>
      <c r="G2480" s="6" t="s">
        <v>93</v>
      </c>
      <c r="H2480" s="6" t="s">
        <v>19</v>
      </c>
      <c r="I2480" s="8">
        <v>0.4</v>
      </c>
      <c r="J2480" s="9">
        <v>2000</v>
      </c>
      <c r="K2480" s="10">
        <f t="shared" si="18"/>
        <v>800</v>
      </c>
      <c r="L2480" s="10">
        <f t="shared" si="19"/>
        <v>320</v>
      </c>
      <c r="M2480" s="11">
        <v>0.4</v>
      </c>
      <c r="O2480" s="16"/>
      <c r="P2480" s="14"/>
      <c r="Q2480" s="12"/>
      <c r="R2480" s="13"/>
    </row>
    <row r="2481" spans="1:18" ht="15.75" customHeight="1">
      <c r="A2481" s="1"/>
      <c r="B2481" s="6" t="s">
        <v>14</v>
      </c>
      <c r="C2481" s="6">
        <v>1185732</v>
      </c>
      <c r="D2481" s="7">
        <v>44339</v>
      </c>
      <c r="E2481" s="6" t="s">
        <v>33</v>
      </c>
      <c r="F2481" s="6" t="s">
        <v>92</v>
      </c>
      <c r="G2481" s="6" t="s">
        <v>93</v>
      </c>
      <c r="H2481" s="6" t="s">
        <v>20</v>
      </c>
      <c r="I2481" s="8">
        <v>0.4</v>
      </c>
      <c r="J2481" s="9">
        <v>1250</v>
      </c>
      <c r="K2481" s="10">
        <f t="shared" si="18"/>
        <v>500</v>
      </c>
      <c r="L2481" s="10">
        <f t="shared" si="19"/>
        <v>200</v>
      </c>
      <c r="M2481" s="11">
        <v>0.4</v>
      </c>
      <c r="O2481" s="16"/>
      <c r="P2481" s="14"/>
      <c r="Q2481" s="12"/>
      <c r="R2481" s="13"/>
    </row>
    <row r="2482" spans="1:18" ht="15.75" customHeight="1">
      <c r="A2482" s="1"/>
      <c r="B2482" s="6" t="s">
        <v>14</v>
      </c>
      <c r="C2482" s="6">
        <v>1185732</v>
      </c>
      <c r="D2482" s="7">
        <v>44339</v>
      </c>
      <c r="E2482" s="6" t="s">
        <v>33</v>
      </c>
      <c r="F2482" s="6" t="s">
        <v>92</v>
      </c>
      <c r="G2482" s="6" t="s">
        <v>93</v>
      </c>
      <c r="H2482" s="6" t="s">
        <v>21</v>
      </c>
      <c r="I2482" s="8">
        <v>0.5</v>
      </c>
      <c r="J2482" s="9">
        <v>1500</v>
      </c>
      <c r="K2482" s="10">
        <f t="shared" si="18"/>
        <v>750</v>
      </c>
      <c r="L2482" s="10">
        <f t="shared" si="19"/>
        <v>262.5</v>
      </c>
      <c r="M2482" s="11">
        <v>0.35</v>
      </c>
      <c r="O2482" s="16"/>
      <c r="P2482" s="14"/>
      <c r="Q2482" s="12"/>
      <c r="R2482" s="13"/>
    </row>
    <row r="2483" spans="1:18" ht="15.75" customHeight="1">
      <c r="A2483" s="1"/>
      <c r="B2483" s="6" t="s">
        <v>14</v>
      </c>
      <c r="C2483" s="6">
        <v>1185732</v>
      </c>
      <c r="D2483" s="7">
        <v>44339</v>
      </c>
      <c r="E2483" s="6" t="s">
        <v>33</v>
      </c>
      <c r="F2483" s="6" t="s">
        <v>92</v>
      </c>
      <c r="G2483" s="6" t="s">
        <v>93</v>
      </c>
      <c r="H2483" s="6" t="s">
        <v>22</v>
      </c>
      <c r="I2483" s="8">
        <v>0.55000000000000004</v>
      </c>
      <c r="J2483" s="9">
        <v>2750</v>
      </c>
      <c r="K2483" s="10">
        <f t="shared" si="18"/>
        <v>1512.5000000000002</v>
      </c>
      <c r="L2483" s="10">
        <f t="shared" si="19"/>
        <v>605.00000000000011</v>
      </c>
      <c r="M2483" s="11">
        <v>0.4</v>
      </c>
      <c r="O2483" s="16"/>
      <c r="P2483" s="14"/>
      <c r="Q2483" s="12"/>
      <c r="R2483" s="13"/>
    </row>
    <row r="2484" spans="1:18" ht="15.75" customHeight="1">
      <c r="A2484" s="1"/>
      <c r="B2484" s="6" t="s">
        <v>14</v>
      </c>
      <c r="C2484" s="6">
        <v>1185732</v>
      </c>
      <c r="D2484" s="7">
        <v>44369</v>
      </c>
      <c r="E2484" s="6" t="s">
        <v>33</v>
      </c>
      <c r="F2484" s="6" t="s">
        <v>92</v>
      </c>
      <c r="G2484" s="6" t="s">
        <v>93</v>
      </c>
      <c r="H2484" s="6" t="s">
        <v>17</v>
      </c>
      <c r="I2484" s="8">
        <v>0.4</v>
      </c>
      <c r="J2484" s="9">
        <v>5250</v>
      </c>
      <c r="K2484" s="10">
        <f t="shared" si="18"/>
        <v>2100</v>
      </c>
      <c r="L2484" s="10">
        <f t="shared" si="19"/>
        <v>840</v>
      </c>
      <c r="M2484" s="11">
        <v>0.4</v>
      </c>
      <c r="O2484" s="16"/>
      <c r="P2484" s="14"/>
      <c r="Q2484" s="12"/>
      <c r="R2484" s="13"/>
    </row>
    <row r="2485" spans="1:18" ht="15.75" customHeight="1">
      <c r="A2485" s="1"/>
      <c r="B2485" s="6" t="s">
        <v>14</v>
      </c>
      <c r="C2485" s="6">
        <v>1185732</v>
      </c>
      <c r="D2485" s="7">
        <v>44369</v>
      </c>
      <c r="E2485" s="6" t="s">
        <v>33</v>
      </c>
      <c r="F2485" s="6" t="s">
        <v>92</v>
      </c>
      <c r="G2485" s="6" t="s">
        <v>93</v>
      </c>
      <c r="H2485" s="6" t="s">
        <v>18</v>
      </c>
      <c r="I2485" s="8">
        <v>0.35000000000000009</v>
      </c>
      <c r="J2485" s="9">
        <v>2750</v>
      </c>
      <c r="K2485" s="10">
        <f t="shared" si="18"/>
        <v>962.50000000000023</v>
      </c>
      <c r="L2485" s="10">
        <f t="shared" si="19"/>
        <v>336.87500000000006</v>
      </c>
      <c r="M2485" s="11">
        <v>0.35</v>
      </c>
      <c r="O2485" s="16"/>
      <c r="P2485" s="14"/>
      <c r="Q2485" s="12"/>
      <c r="R2485" s="13"/>
    </row>
    <row r="2486" spans="1:18" ht="15.75" customHeight="1">
      <c r="A2486" s="1"/>
      <c r="B2486" s="6" t="s">
        <v>14</v>
      </c>
      <c r="C2486" s="6">
        <v>1185732</v>
      </c>
      <c r="D2486" s="7">
        <v>44369</v>
      </c>
      <c r="E2486" s="6" t="s">
        <v>33</v>
      </c>
      <c r="F2486" s="6" t="s">
        <v>92</v>
      </c>
      <c r="G2486" s="6" t="s">
        <v>93</v>
      </c>
      <c r="H2486" s="6" t="s">
        <v>19</v>
      </c>
      <c r="I2486" s="8">
        <v>0.30000000000000004</v>
      </c>
      <c r="J2486" s="9">
        <v>2250</v>
      </c>
      <c r="K2486" s="10">
        <f t="shared" si="18"/>
        <v>675.00000000000011</v>
      </c>
      <c r="L2486" s="10">
        <f t="shared" si="19"/>
        <v>270.00000000000006</v>
      </c>
      <c r="M2486" s="11">
        <v>0.4</v>
      </c>
      <c r="O2486" s="16"/>
      <c r="P2486" s="14"/>
      <c r="Q2486" s="12"/>
      <c r="R2486" s="13"/>
    </row>
    <row r="2487" spans="1:18" ht="15.75" customHeight="1">
      <c r="A2487" s="1"/>
      <c r="B2487" s="6" t="s">
        <v>14</v>
      </c>
      <c r="C2487" s="6">
        <v>1185732</v>
      </c>
      <c r="D2487" s="7">
        <v>44369</v>
      </c>
      <c r="E2487" s="6" t="s">
        <v>33</v>
      </c>
      <c r="F2487" s="6" t="s">
        <v>92</v>
      </c>
      <c r="G2487" s="6" t="s">
        <v>93</v>
      </c>
      <c r="H2487" s="6" t="s">
        <v>20</v>
      </c>
      <c r="I2487" s="8">
        <v>0.30000000000000004</v>
      </c>
      <c r="J2487" s="9">
        <v>2000</v>
      </c>
      <c r="K2487" s="10">
        <f t="shared" si="18"/>
        <v>600.00000000000011</v>
      </c>
      <c r="L2487" s="10">
        <f t="shared" si="19"/>
        <v>240.00000000000006</v>
      </c>
      <c r="M2487" s="11">
        <v>0.4</v>
      </c>
      <c r="O2487" s="16"/>
      <c r="P2487" s="14"/>
      <c r="Q2487" s="12"/>
      <c r="R2487" s="13"/>
    </row>
    <row r="2488" spans="1:18" ht="15.75" customHeight="1">
      <c r="A2488" s="1"/>
      <c r="B2488" s="6" t="s">
        <v>14</v>
      </c>
      <c r="C2488" s="6">
        <v>1185732</v>
      </c>
      <c r="D2488" s="7">
        <v>44369</v>
      </c>
      <c r="E2488" s="6" t="s">
        <v>33</v>
      </c>
      <c r="F2488" s="6" t="s">
        <v>92</v>
      </c>
      <c r="G2488" s="6" t="s">
        <v>93</v>
      </c>
      <c r="H2488" s="6" t="s">
        <v>21</v>
      </c>
      <c r="I2488" s="8">
        <v>0.5</v>
      </c>
      <c r="J2488" s="9">
        <v>2000</v>
      </c>
      <c r="K2488" s="10">
        <f t="shared" si="18"/>
        <v>1000</v>
      </c>
      <c r="L2488" s="10">
        <f t="shared" si="19"/>
        <v>350</v>
      </c>
      <c r="M2488" s="11">
        <v>0.35</v>
      </c>
      <c r="O2488" s="16"/>
      <c r="P2488" s="14"/>
      <c r="Q2488" s="12"/>
      <c r="R2488" s="13"/>
    </row>
    <row r="2489" spans="1:18" ht="15.75" customHeight="1">
      <c r="A2489" s="1"/>
      <c r="B2489" s="6" t="s">
        <v>14</v>
      </c>
      <c r="C2489" s="6">
        <v>1185732</v>
      </c>
      <c r="D2489" s="7">
        <v>44369</v>
      </c>
      <c r="E2489" s="6" t="s">
        <v>33</v>
      </c>
      <c r="F2489" s="6" t="s">
        <v>92</v>
      </c>
      <c r="G2489" s="6" t="s">
        <v>93</v>
      </c>
      <c r="H2489" s="6" t="s">
        <v>22</v>
      </c>
      <c r="I2489" s="8">
        <v>0.55000000000000004</v>
      </c>
      <c r="J2489" s="9">
        <v>3750</v>
      </c>
      <c r="K2489" s="10">
        <f t="shared" si="18"/>
        <v>2062.5</v>
      </c>
      <c r="L2489" s="10">
        <f t="shared" si="19"/>
        <v>825</v>
      </c>
      <c r="M2489" s="11">
        <v>0.4</v>
      </c>
      <c r="O2489" s="16"/>
      <c r="P2489" s="14"/>
      <c r="Q2489" s="12"/>
      <c r="R2489" s="13"/>
    </row>
    <row r="2490" spans="1:18" ht="15.75" customHeight="1">
      <c r="A2490" s="1"/>
      <c r="B2490" s="6" t="s">
        <v>14</v>
      </c>
      <c r="C2490" s="6">
        <v>1185732</v>
      </c>
      <c r="D2490" s="7">
        <v>44398</v>
      </c>
      <c r="E2490" s="6" t="s">
        <v>33</v>
      </c>
      <c r="F2490" s="6" t="s">
        <v>92</v>
      </c>
      <c r="G2490" s="6" t="s">
        <v>93</v>
      </c>
      <c r="H2490" s="6" t="s">
        <v>17</v>
      </c>
      <c r="I2490" s="8">
        <v>0.5</v>
      </c>
      <c r="J2490" s="9">
        <v>6000</v>
      </c>
      <c r="K2490" s="10">
        <f t="shared" si="18"/>
        <v>3000</v>
      </c>
      <c r="L2490" s="10">
        <f t="shared" si="19"/>
        <v>1200</v>
      </c>
      <c r="M2490" s="11">
        <v>0.4</v>
      </c>
      <c r="O2490" s="16"/>
      <c r="P2490" s="14"/>
      <c r="Q2490" s="12"/>
      <c r="R2490" s="13"/>
    </row>
    <row r="2491" spans="1:18" ht="15.75" customHeight="1">
      <c r="A2491" s="1"/>
      <c r="B2491" s="6" t="s">
        <v>14</v>
      </c>
      <c r="C2491" s="6">
        <v>1185732</v>
      </c>
      <c r="D2491" s="7">
        <v>44398</v>
      </c>
      <c r="E2491" s="6" t="s">
        <v>33</v>
      </c>
      <c r="F2491" s="6" t="s">
        <v>92</v>
      </c>
      <c r="G2491" s="6" t="s">
        <v>93</v>
      </c>
      <c r="H2491" s="6" t="s">
        <v>18</v>
      </c>
      <c r="I2491" s="8">
        <v>0.45000000000000007</v>
      </c>
      <c r="J2491" s="9">
        <v>3500</v>
      </c>
      <c r="K2491" s="10">
        <f t="shared" si="18"/>
        <v>1575.0000000000002</v>
      </c>
      <c r="L2491" s="10">
        <f t="shared" si="19"/>
        <v>551.25</v>
      </c>
      <c r="M2491" s="11">
        <v>0.35</v>
      </c>
      <c r="O2491" s="16"/>
      <c r="P2491" s="14"/>
      <c r="Q2491" s="12"/>
      <c r="R2491" s="13"/>
    </row>
    <row r="2492" spans="1:18" ht="15.75" customHeight="1">
      <c r="A2492" s="1"/>
      <c r="B2492" s="6" t="s">
        <v>14</v>
      </c>
      <c r="C2492" s="6">
        <v>1185732</v>
      </c>
      <c r="D2492" s="7">
        <v>44398</v>
      </c>
      <c r="E2492" s="6" t="s">
        <v>33</v>
      </c>
      <c r="F2492" s="6" t="s">
        <v>92</v>
      </c>
      <c r="G2492" s="6" t="s">
        <v>93</v>
      </c>
      <c r="H2492" s="6" t="s">
        <v>19</v>
      </c>
      <c r="I2492" s="8">
        <v>0.4</v>
      </c>
      <c r="J2492" s="9">
        <v>2750</v>
      </c>
      <c r="K2492" s="10">
        <f t="shared" si="18"/>
        <v>1100</v>
      </c>
      <c r="L2492" s="10">
        <f t="shared" si="19"/>
        <v>440</v>
      </c>
      <c r="M2492" s="11">
        <v>0.4</v>
      </c>
      <c r="O2492" s="16"/>
      <c r="P2492" s="14"/>
      <c r="Q2492" s="12"/>
      <c r="R2492" s="13"/>
    </row>
    <row r="2493" spans="1:18" ht="15.75" customHeight="1">
      <c r="A2493" s="1"/>
      <c r="B2493" s="6" t="s">
        <v>14</v>
      </c>
      <c r="C2493" s="6">
        <v>1185732</v>
      </c>
      <c r="D2493" s="7">
        <v>44398</v>
      </c>
      <c r="E2493" s="6" t="s">
        <v>33</v>
      </c>
      <c r="F2493" s="6" t="s">
        <v>92</v>
      </c>
      <c r="G2493" s="6" t="s">
        <v>93</v>
      </c>
      <c r="H2493" s="6" t="s">
        <v>20</v>
      </c>
      <c r="I2493" s="8">
        <v>0.4</v>
      </c>
      <c r="J2493" s="9">
        <v>2250</v>
      </c>
      <c r="K2493" s="10">
        <f t="shared" si="18"/>
        <v>900</v>
      </c>
      <c r="L2493" s="10">
        <f t="shared" si="19"/>
        <v>360</v>
      </c>
      <c r="M2493" s="11">
        <v>0.4</v>
      </c>
      <c r="O2493" s="16"/>
      <c r="P2493" s="14"/>
      <c r="Q2493" s="12"/>
      <c r="R2493" s="13"/>
    </row>
    <row r="2494" spans="1:18" ht="15.75" customHeight="1">
      <c r="A2494" s="1"/>
      <c r="B2494" s="6" t="s">
        <v>14</v>
      </c>
      <c r="C2494" s="6">
        <v>1185732</v>
      </c>
      <c r="D2494" s="7">
        <v>44398</v>
      </c>
      <c r="E2494" s="6" t="s">
        <v>33</v>
      </c>
      <c r="F2494" s="6" t="s">
        <v>92</v>
      </c>
      <c r="G2494" s="6" t="s">
        <v>93</v>
      </c>
      <c r="H2494" s="6" t="s">
        <v>21</v>
      </c>
      <c r="I2494" s="8">
        <v>0.5</v>
      </c>
      <c r="J2494" s="9">
        <v>2500</v>
      </c>
      <c r="K2494" s="10">
        <f t="shared" si="18"/>
        <v>1250</v>
      </c>
      <c r="L2494" s="10">
        <f t="shared" si="19"/>
        <v>437.5</v>
      </c>
      <c r="M2494" s="11">
        <v>0.35</v>
      </c>
      <c r="O2494" s="16"/>
      <c r="P2494" s="14"/>
      <c r="Q2494" s="12"/>
      <c r="R2494" s="13"/>
    </row>
    <row r="2495" spans="1:18" ht="15.75" customHeight="1">
      <c r="A2495" s="1"/>
      <c r="B2495" s="6" t="s">
        <v>14</v>
      </c>
      <c r="C2495" s="6">
        <v>1185732</v>
      </c>
      <c r="D2495" s="7">
        <v>44398</v>
      </c>
      <c r="E2495" s="6" t="s">
        <v>33</v>
      </c>
      <c r="F2495" s="6" t="s">
        <v>92</v>
      </c>
      <c r="G2495" s="6" t="s">
        <v>93</v>
      </c>
      <c r="H2495" s="6" t="s">
        <v>22</v>
      </c>
      <c r="I2495" s="8">
        <v>0.55000000000000004</v>
      </c>
      <c r="J2495" s="9">
        <v>4250</v>
      </c>
      <c r="K2495" s="10">
        <f t="shared" si="18"/>
        <v>2337.5</v>
      </c>
      <c r="L2495" s="10">
        <f t="shared" si="19"/>
        <v>935</v>
      </c>
      <c r="M2495" s="11">
        <v>0.4</v>
      </c>
      <c r="O2495" s="16"/>
      <c r="P2495" s="14"/>
      <c r="Q2495" s="12"/>
      <c r="R2495" s="13"/>
    </row>
    <row r="2496" spans="1:18" ht="15.75" customHeight="1">
      <c r="A2496" s="1"/>
      <c r="B2496" s="6" t="s">
        <v>14</v>
      </c>
      <c r="C2496" s="6">
        <v>1185732</v>
      </c>
      <c r="D2496" s="7">
        <v>44430</v>
      </c>
      <c r="E2496" s="6" t="s">
        <v>33</v>
      </c>
      <c r="F2496" s="6" t="s">
        <v>92</v>
      </c>
      <c r="G2496" s="6" t="s">
        <v>93</v>
      </c>
      <c r="H2496" s="6" t="s">
        <v>17</v>
      </c>
      <c r="I2496" s="8">
        <v>0.5</v>
      </c>
      <c r="J2496" s="9">
        <v>5750</v>
      </c>
      <c r="K2496" s="10">
        <f t="shared" si="18"/>
        <v>2875</v>
      </c>
      <c r="L2496" s="10">
        <f t="shared" si="19"/>
        <v>1150</v>
      </c>
      <c r="M2496" s="11">
        <v>0.4</v>
      </c>
      <c r="O2496" s="16"/>
      <c r="P2496" s="14"/>
      <c r="Q2496" s="12"/>
      <c r="R2496" s="13"/>
    </row>
    <row r="2497" spans="1:18" ht="15.75" customHeight="1">
      <c r="A2497" s="1"/>
      <c r="B2497" s="6" t="s">
        <v>14</v>
      </c>
      <c r="C2497" s="6">
        <v>1185732</v>
      </c>
      <c r="D2497" s="7">
        <v>44430</v>
      </c>
      <c r="E2497" s="6" t="s">
        <v>33</v>
      </c>
      <c r="F2497" s="6" t="s">
        <v>92</v>
      </c>
      <c r="G2497" s="6" t="s">
        <v>93</v>
      </c>
      <c r="H2497" s="6" t="s">
        <v>18</v>
      </c>
      <c r="I2497" s="8">
        <v>0.45000000000000007</v>
      </c>
      <c r="J2497" s="9">
        <v>3500</v>
      </c>
      <c r="K2497" s="10">
        <f t="shared" si="18"/>
        <v>1575.0000000000002</v>
      </c>
      <c r="L2497" s="10">
        <f t="shared" si="19"/>
        <v>551.25</v>
      </c>
      <c r="M2497" s="11">
        <v>0.35</v>
      </c>
      <c r="O2497" s="16"/>
      <c r="P2497" s="14"/>
      <c r="Q2497" s="12"/>
      <c r="R2497" s="13"/>
    </row>
    <row r="2498" spans="1:18" ht="15.75" customHeight="1">
      <c r="A2498" s="1"/>
      <c r="B2498" s="6" t="s">
        <v>14</v>
      </c>
      <c r="C2498" s="6">
        <v>1185732</v>
      </c>
      <c r="D2498" s="7">
        <v>44430</v>
      </c>
      <c r="E2498" s="6" t="s">
        <v>33</v>
      </c>
      <c r="F2498" s="6" t="s">
        <v>92</v>
      </c>
      <c r="G2498" s="6" t="s">
        <v>93</v>
      </c>
      <c r="H2498" s="6" t="s">
        <v>19</v>
      </c>
      <c r="I2498" s="8">
        <v>0.4</v>
      </c>
      <c r="J2498" s="9">
        <v>2750</v>
      </c>
      <c r="K2498" s="10">
        <f t="shared" si="18"/>
        <v>1100</v>
      </c>
      <c r="L2498" s="10">
        <f t="shared" si="19"/>
        <v>440</v>
      </c>
      <c r="M2498" s="11">
        <v>0.4</v>
      </c>
      <c r="O2498" s="16"/>
      <c r="P2498" s="14"/>
      <c r="Q2498" s="12"/>
      <c r="R2498" s="13"/>
    </row>
    <row r="2499" spans="1:18" ht="15.75" customHeight="1">
      <c r="A2499" s="1"/>
      <c r="B2499" s="6" t="s">
        <v>14</v>
      </c>
      <c r="C2499" s="6">
        <v>1185732</v>
      </c>
      <c r="D2499" s="7">
        <v>44430</v>
      </c>
      <c r="E2499" s="6" t="s">
        <v>33</v>
      </c>
      <c r="F2499" s="6" t="s">
        <v>92</v>
      </c>
      <c r="G2499" s="6" t="s">
        <v>93</v>
      </c>
      <c r="H2499" s="6" t="s">
        <v>20</v>
      </c>
      <c r="I2499" s="8">
        <v>0.4</v>
      </c>
      <c r="J2499" s="9">
        <v>2500</v>
      </c>
      <c r="K2499" s="10">
        <f t="shared" si="18"/>
        <v>1000</v>
      </c>
      <c r="L2499" s="10">
        <f t="shared" si="19"/>
        <v>400</v>
      </c>
      <c r="M2499" s="11">
        <v>0.4</v>
      </c>
      <c r="O2499" s="16"/>
      <c r="P2499" s="14"/>
      <c r="Q2499" s="12"/>
      <c r="R2499" s="13"/>
    </row>
    <row r="2500" spans="1:18" ht="15.75" customHeight="1">
      <c r="A2500" s="1"/>
      <c r="B2500" s="6" t="s">
        <v>14</v>
      </c>
      <c r="C2500" s="6">
        <v>1185732</v>
      </c>
      <c r="D2500" s="7">
        <v>44430</v>
      </c>
      <c r="E2500" s="6" t="s">
        <v>33</v>
      </c>
      <c r="F2500" s="6" t="s">
        <v>92</v>
      </c>
      <c r="G2500" s="6" t="s">
        <v>93</v>
      </c>
      <c r="H2500" s="6" t="s">
        <v>21</v>
      </c>
      <c r="I2500" s="8">
        <v>0.5</v>
      </c>
      <c r="J2500" s="9">
        <v>2250</v>
      </c>
      <c r="K2500" s="10">
        <f t="shared" si="18"/>
        <v>1125</v>
      </c>
      <c r="L2500" s="10">
        <f t="shared" si="19"/>
        <v>393.75</v>
      </c>
      <c r="M2500" s="11">
        <v>0.35</v>
      </c>
      <c r="O2500" s="16"/>
      <c r="P2500" s="14"/>
      <c r="Q2500" s="12"/>
      <c r="R2500" s="13"/>
    </row>
    <row r="2501" spans="1:18" ht="15.75" customHeight="1">
      <c r="A2501" s="1"/>
      <c r="B2501" s="6" t="s">
        <v>14</v>
      </c>
      <c r="C2501" s="6">
        <v>1185732</v>
      </c>
      <c r="D2501" s="7">
        <v>44430</v>
      </c>
      <c r="E2501" s="6" t="s">
        <v>33</v>
      </c>
      <c r="F2501" s="6" t="s">
        <v>92</v>
      </c>
      <c r="G2501" s="6" t="s">
        <v>93</v>
      </c>
      <c r="H2501" s="6" t="s">
        <v>22</v>
      </c>
      <c r="I2501" s="8">
        <v>0.55000000000000004</v>
      </c>
      <c r="J2501" s="9">
        <v>4000</v>
      </c>
      <c r="K2501" s="10">
        <f t="shared" si="18"/>
        <v>2200</v>
      </c>
      <c r="L2501" s="10">
        <f t="shared" si="19"/>
        <v>880</v>
      </c>
      <c r="M2501" s="11">
        <v>0.4</v>
      </c>
      <c r="O2501" s="16"/>
      <c r="P2501" s="14"/>
      <c r="Q2501" s="12"/>
      <c r="R2501" s="13"/>
    </row>
    <row r="2502" spans="1:18" ht="15.75" customHeight="1">
      <c r="A2502" s="1"/>
      <c r="B2502" s="6" t="s">
        <v>14</v>
      </c>
      <c r="C2502" s="6">
        <v>1185732</v>
      </c>
      <c r="D2502" s="7">
        <v>44462</v>
      </c>
      <c r="E2502" s="6" t="s">
        <v>33</v>
      </c>
      <c r="F2502" s="6" t="s">
        <v>92</v>
      </c>
      <c r="G2502" s="6" t="s">
        <v>93</v>
      </c>
      <c r="H2502" s="6" t="s">
        <v>17</v>
      </c>
      <c r="I2502" s="8">
        <v>0.5</v>
      </c>
      <c r="J2502" s="9">
        <v>5250</v>
      </c>
      <c r="K2502" s="10">
        <f t="shared" si="18"/>
        <v>2625</v>
      </c>
      <c r="L2502" s="10">
        <f t="shared" si="19"/>
        <v>1050</v>
      </c>
      <c r="M2502" s="11">
        <v>0.4</v>
      </c>
      <c r="O2502" s="16"/>
      <c r="P2502" s="14"/>
      <c r="Q2502" s="12"/>
      <c r="R2502" s="13"/>
    </row>
    <row r="2503" spans="1:18" ht="15.75" customHeight="1">
      <c r="A2503" s="1"/>
      <c r="B2503" s="6" t="s">
        <v>14</v>
      </c>
      <c r="C2503" s="6">
        <v>1185732</v>
      </c>
      <c r="D2503" s="7">
        <v>44462</v>
      </c>
      <c r="E2503" s="6" t="s">
        <v>33</v>
      </c>
      <c r="F2503" s="6" t="s">
        <v>92</v>
      </c>
      <c r="G2503" s="6" t="s">
        <v>93</v>
      </c>
      <c r="H2503" s="6" t="s">
        <v>18</v>
      </c>
      <c r="I2503" s="8">
        <v>0.45000000000000007</v>
      </c>
      <c r="J2503" s="9">
        <v>3250</v>
      </c>
      <c r="K2503" s="10">
        <f t="shared" si="18"/>
        <v>1462.5000000000002</v>
      </c>
      <c r="L2503" s="10">
        <f t="shared" si="19"/>
        <v>511.87500000000006</v>
      </c>
      <c r="M2503" s="11">
        <v>0.35</v>
      </c>
      <c r="O2503" s="16"/>
      <c r="P2503" s="14"/>
      <c r="Q2503" s="12"/>
      <c r="R2503" s="13"/>
    </row>
    <row r="2504" spans="1:18" ht="15.75" customHeight="1">
      <c r="A2504" s="1"/>
      <c r="B2504" s="6" t="s">
        <v>14</v>
      </c>
      <c r="C2504" s="6">
        <v>1185732</v>
      </c>
      <c r="D2504" s="7">
        <v>44462</v>
      </c>
      <c r="E2504" s="6" t="s">
        <v>33</v>
      </c>
      <c r="F2504" s="6" t="s">
        <v>92</v>
      </c>
      <c r="G2504" s="6" t="s">
        <v>93</v>
      </c>
      <c r="H2504" s="6" t="s">
        <v>19</v>
      </c>
      <c r="I2504" s="8">
        <v>0.35000000000000003</v>
      </c>
      <c r="J2504" s="9">
        <v>2250</v>
      </c>
      <c r="K2504" s="10">
        <f t="shared" si="18"/>
        <v>787.50000000000011</v>
      </c>
      <c r="L2504" s="10">
        <f t="shared" si="19"/>
        <v>315.00000000000006</v>
      </c>
      <c r="M2504" s="11">
        <v>0.4</v>
      </c>
      <c r="O2504" s="16"/>
      <c r="P2504" s="14"/>
      <c r="Q2504" s="12"/>
      <c r="R2504" s="13"/>
    </row>
    <row r="2505" spans="1:18" ht="15.75" customHeight="1">
      <c r="A2505" s="1"/>
      <c r="B2505" s="6" t="s">
        <v>14</v>
      </c>
      <c r="C2505" s="6">
        <v>1185732</v>
      </c>
      <c r="D2505" s="7">
        <v>44462</v>
      </c>
      <c r="E2505" s="6" t="s">
        <v>33</v>
      </c>
      <c r="F2505" s="6" t="s">
        <v>92</v>
      </c>
      <c r="G2505" s="6" t="s">
        <v>93</v>
      </c>
      <c r="H2505" s="6" t="s">
        <v>20</v>
      </c>
      <c r="I2505" s="8">
        <v>0.35000000000000003</v>
      </c>
      <c r="J2505" s="9">
        <v>2000</v>
      </c>
      <c r="K2505" s="10">
        <f t="shared" si="18"/>
        <v>700.00000000000011</v>
      </c>
      <c r="L2505" s="10">
        <f t="shared" si="19"/>
        <v>280.00000000000006</v>
      </c>
      <c r="M2505" s="11">
        <v>0.4</v>
      </c>
      <c r="O2505" s="16"/>
      <c r="P2505" s="14"/>
      <c r="Q2505" s="12"/>
      <c r="R2505" s="13"/>
    </row>
    <row r="2506" spans="1:18" ht="15.75" customHeight="1">
      <c r="A2506" s="1"/>
      <c r="B2506" s="6" t="s">
        <v>14</v>
      </c>
      <c r="C2506" s="6">
        <v>1185732</v>
      </c>
      <c r="D2506" s="7">
        <v>44462</v>
      </c>
      <c r="E2506" s="6" t="s">
        <v>33</v>
      </c>
      <c r="F2506" s="6" t="s">
        <v>92</v>
      </c>
      <c r="G2506" s="6" t="s">
        <v>93</v>
      </c>
      <c r="H2506" s="6" t="s">
        <v>21</v>
      </c>
      <c r="I2506" s="8">
        <v>0.45</v>
      </c>
      <c r="J2506" s="9">
        <v>2000</v>
      </c>
      <c r="K2506" s="10">
        <f t="shared" si="18"/>
        <v>900</v>
      </c>
      <c r="L2506" s="10">
        <f t="shared" si="19"/>
        <v>315</v>
      </c>
      <c r="M2506" s="11">
        <v>0.35</v>
      </c>
      <c r="O2506" s="16"/>
      <c r="P2506" s="14"/>
      <c r="Q2506" s="12"/>
      <c r="R2506" s="13"/>
    </row>
    <row r="2507" spans="1:18" ht="15.75" customHeight="1">
      <c r="A2507" s="1"/>
      <c r="B2507" s="6" t="s">
        <v>14</v>
      </c>
      <c r="C2507" s="6">
        <v>1185732</v>
      </c>
      <c r="D2507" s="7">
        <v>44462</v>
      </c>
      <c r="E2507" s="6" t="s">
        <v>33</v>
      </c>
      <c r="F2507" s="6" t="s">
        <v>92</v>
      </c>
      <c r="G2507" s="6" t="s">
        <v>93</v>
      </c>
      <c r="H2507" s="6" t="s">
        <v>22</v>
      </c>
      <c r="I2507" s="8">
        <v>0.5</v>
      </c>
      <c r="J2507" s="9">
        <v>2750</v>
      </c>
      <c r="K2507" s="10">
        <f t="shared" si="18"/>
        <v>1375</v>
      </c>
      <c r="L2507" s="10">
        <f t="shared" si="19"/>
        <v>550</v>
      </c>
      <c r="M2507" s="11">
        <v>0.4</v>
      </c>
      <c r="O2507" s="16"/>
      <c r="P2507" s="14"/>
      <c r="Q2507" s="12"/>
      <c r="R2507" s="13"/>
    </row>
    <row r="2508" spans="1:18" ht="15.75" customHeight="1">
      <c r="A2508" s="1"/>
      <c r="B2508" s="6" t="s">
        <v>14</v>
      </c>
      <c r="C2508" s="6">
        <v>1185732</v>
      </c>
      <c r="D2508" s="7">
        <v>44491</v>
      </c>
      <c r="E2508" s="6" t="s">
        <v>33</v>
      </c>
      <c r="F2508" s="6" t="s">
        <v>92</v>
      </c>
      <c r="G2508" s="6" t="s">
        <v>93</v>
      </c>
      <c r="H2508" s="6" t="s">
        <v>17</v>
      </c>
      <c r="I2508" s="8">
        <v>0.54999999999999993</v>
      </c>
      <c r="J2508" s="9">
        <v>4500</v>
      </c>
      <c r="K2508" s="10">
        <f t="shared" si="18"/>
        <v>2474.9999999999995</v>
      </c>
      <c r="L2508" s="10">
        <f t="shared" si="19"/>
        <v>989.99999999999989</v>
      </c>
      <c r="M2508" s="11">
        <v>0.4</v>
      </c>
      <c r="O2508" s="16"/>
      <c r="P2508" s="14"/>
      <c r="Q2508" s="12"/>
      <c r="R2508" s="13"/>
    </row>
    <row r="2509" spans="1:18" ht="15.75" customHeight="1">
      <c r="A2509" s="1"/>
      <c r="B2509" s="6" t="s">
        <v>14</v>
      </c>
      <c r="C2509" s="6">
        <v>1185732</v>
      </c>
      <c r="D2509" s="7">
        <v>44491</v>
      </c>
      <c r="E2509" s="6" t="s">
        <v>33</v>
      </c>
      <c r="F2509" s="6" t="s">
        <v>92</v>
      </c>
      <c r="G2509" s="6" t="s">
        <v>93</v>
      </c>
      <c r="H2509" s="6" t="s">
        <v>18</v>
      </c>
      <c r="I2509" s="8">
        <v>0.45</v>
      </c>
      <c r="J2509" s="9">
        <v>2750</v>
      </c>
      <c r="K2509" s="10">
        <f t="shared" si="18"/>
        <v>1237.5</v>
      </c>
      <c r="L2509" s="10">
        <f t="shared" si="19"/>
        <v>433.125</v>
      </c>
      <c r="M2509" s="11">
        <v>0.35</v>
      </c>
      <c r="O2509" s="16"/>
      <c r="P2509" s="14"/>
      <c r="Q2509" s="12"/>
      <c r="R2509" s="13"/>
    </row>
    <row r="2510" spans="1:18" ht="15.75" customHeight="1">
      <c r="A2510" s="1"/>
      <c r="B2510" s="6" t="s">
        <v>14</v>
      </c>
      <c r="C2510" s="6">
        <v>1185732</v>
      </c>
      <c r="D2510" s="7">
        <v>44491</v>
      </c>
      <c r="E2510" s="6" t="s">
        <v>33</v>
      </c>
      <c r="F2510" s="6" t="s">
        <v>92</v>
      </c>
      <c r="G2510" s="6" t="s">
        <v>93</v>
      </c>
      <c r="H2510" s="6" t="s">
        <v>19</v>
      </c>
      <c r="I2510" s="8">
        <v>0.45</v>
      </c>
      <c r="J2510" s="9">
        <v>1750</v>
      </c>
      <c r="K2510" s="10">
        <f t="shared" si="18"/>
        <v>787.5</v>
      </c>
      <c r="L2510" s="10">
        <f t="shared" si="19"/>
        <v>315</v>
      </c>
      <c r="M2510" s="11">
        <v>0.4</v>
      </c>
      <c r="O2510" s="16"/>
      <c r="P2510" s="14"/>
      <c r="Q2510" s="12"/>
      <c r="R2510" s="13"/>
    </row>
    <row r="2511" spans="1:18" ht="15.75" customHeight="1">
      <c r="A2511" s="1"/>
      <c r="B2511" s="6" t="s">
        <v>14</v>
      </c>
      <c r="C2511" s="6">
        <v>1185732</v>
      </c>
      <c r="D2511" s="7">
        <v>44491</v>
      </c>
      <c r="E2511" s="6" t="s">
        <v>33</v>
      </c>
      <c r="F2511" s="6" t="s">
        <v>92</v>
      </c>
      <c r="G2511" s="6" t="s">
        <v>93</v>
      </c>
      <c r="H2511" s="6" t="s">
        <v>20</v>
      </c>
      <c r="I2511" s="8">
        <v>0.45</v>
      </c>
      <c r="J2511" s="9">
        <v>1500</v>
      </c>
      <c r="K2511" s="10">
        <f t="shared" si="18"/>
        <v>675</v>
      </c>
      <c r="L2511" s="10">
        <f t="shared" si="19"/>
        <v>270</v>
      </c>
      <c r="M2511" s="11">
        <v>0.4</v>
      </c>
      <c r="O2511" s="16"/>
      <c r="P2511" s="14"/>
      <c r="Q2511" s="12"/>
      <c r="R2511" s="13"/>
    </row>
    <row r="2512" spans="1:18" ht="15.75" customHeight="1">
      <c r="A2512" s="1"/>
      <c r="B2512" s="6" t="s">
        <v>14</v>
      </c>
      <c r="C2512" s="6">
        <v>1185732</v>
      </c>
      <c r="D2512" s="7">
        <v>44491</v>
      </c>
      <c r="E2512" s="6" t="s">
        <v>33</v>
      </c>
      <c r="F2512" s="6" t="s">
        <v>92</v>
      </c>
      <c r="G2512" s="6" t="s">
        <v>93</v>
      </c>
      <c r="H2512" s="6" t="s">
        <v>21</v>
      </c>
      <c r="I2512" s="8">
        <v>0.54999999999999993</v>
      </c>
      <c r="J2512" s="9">
        <v>1500</v>
      </c>
      <c r="K2512" s="10">
        <f t="shared" si="18"/>
        <v>824.99999999999989</v>
      </c>
      <c r="L2512" s="10">
        <f t="shared" si="19"/>
        <v>288.74999999999994</v>
      </c>
      <c r="M2512" s="11">
        <v>0.35</v>
      </c>
      <c r="O2512" s="16"/>
      <c r="P2512" s="14"/>
      <c r="Q2512" s="12"/>
      <c r="R2512" s="13"/>
    </row>
    <row r="2513" spans="1:18" ht="15.75" customHeight="1">
      <c r="A2513" s="1"/>
      <c r="B2513" s="6" t="s">
        <v>14</v>
      </c>
      <c r="C2513" s="6">
        <v>1185732</v>
      </c>
      <c r="D2513" s="7">
        <v>44491</v>
      </c>
      <c r="E2513" s="6" t="s">
        <v>33</v>
      </c>
      <c r="F2513" s="6" t="s">
        <v>92</v>
      </c>
      <c r="G2513" s="6" t="s">
        <v>93</v>
      </c>
      <c r="H2513" s="6" t="s">
        <v>22</v>
      </c>
      <c r="I2513" s="8">
        <v>0.54999999999999993</v>
      </c>
      <c r="J2513" s="9">
        <v>2750</v>
      </c>
      <c r="K2513" s="10">
        <f t="shared" si="18"/>
        <v>1512.4999999999998</v>
      </c>
      <c r="L2513" s="10">
        <f t="shared" si="19"/>
        <v>604.99999999999989</v>
      </c>
      <c r="M2513" s="11">
        <v>0.4</v>
      </c>
      <c r="O2513" s="16"/>
      <c r="P2513" s="14"/>
      <c r="Q2513" s="12"/>
      <c r="R2513" s="13"/>
    </row>
    <row r="2514" spans="1:18" ht="15.75" customHeight="1">
      <c r="A2514" s="1"/>
      <c r="B2514" s="6" t="s">
        <v>14</v>
      </c>
      <c r="C2514" s="6">
        <v>1185732</v>
      </c>
      <c r="D2514" s="7">
        <v>44522</v>
      </c>
      <c r="E2514" s="6" t="s">
        <v>33</v>
      </c>
      <c r="F2514" s="6" t="s">
        <v>92</v>
      </c>
      <c r="G2514" s="6" t="s">
        <v>93</v>
      </c>
      <c r="H2514" s="6" t="s">
        <v>17</v>
      </c>
      <c r="I2514" s="8">
        <v>0.5</v>
      </c>
      <c r="J2514" s="9">
        <v>4250</v>
      </c>
      <c r="K2514" s="10">
        <f t="shared" si="18"/>
        <v>2125</v>
      </c>
      <c r="L2514" s="10">
        <f t="shared" si="19"/>
        <v>850</v>
      </c>
      <c r="M2514" s="11">
        <v>0.4</v>
      </c>
      <c r="O2514" s="16"/>
      <c r="P2514" s="14"/>
      <c r="Q2514" s="12"/>
      <c r="R2514" s="13"/>
    </row>
    <row r="2515" spans="1:18" ht="15.75" customHeight="1">
      <c r="A2515" s="1"/>
      <c r="B2515" s="6" t="s">
        <v>14</v>
      </c>
      <c r="C2515" s="6">
        <v>1185732</v>
      </c>
      <c r="D2515" s="7">
        <v>44522</v>
      </c>
      <c r="E2515" s="6" t="s">
        <v>33</v>
      </c>
      <c r="F2515" s="6" t="s">
        <v>92</v>
      </c>
      <c r="G2515" s="6" t="s">
        <v>93</v>
      </c>
      <c r="H2515" s="6" t="s">
        <v>18</v>
      </c>
      <c r="I2515" s="8">
        <v>0.4</v>
      </c>
      <c r="J2515" s="9">
        <v>2750</v>
      </c>
      <c r="K2515" s="10">
        <f t="shared" si="18"/>
        <v>1100</v>
      </c>
      <c r="L2515" s="10">
        <f t="shared" si="19"/>
        <v>385</v>
      </c>
      <c r="M2515" s="11">
        <v>0.35</v>
      </c>
      <c r="O2515" s="16"/>
      <c r="P2515" s="14"/>
      <c r="Q2515" s="12"/>
      <c r="R2515" s="13"/>
    </row>
    <row r="2516" spans="1:18" ht="15.75" customHeight="1">
      <c r="A2516" s="1"/>
      <c r="B2516" s="6" t="s">
        <v>14</v>
      </c>
      <c r="C2516" s="6">
        <v>1185732</v>
      </c>
      <c r="D2516" s="7">
        <v>44522</v>
      </c>
      <c r="E2516" s="6" t="s">
        <v>33</v>
      </c>
      <c r="F2516" s="6" t="s">
        <v>92</v>
      </c>
      <c r="G2516" s="6" t="s">
        <v>93</v>
      </c>
      <c r="H2516" s="6" t="s">
        <v>19</v>
      </c>
      <c r="I2516" s="8">
        <v>0.45</v>
      </c>
      <c r="J2516" s="9">
        <v>2200</v>
      </c>
      <c r="K2516" s="10">
        <f t="shared" si="18"/>
        <v>990</v>
      </c>
      <c r="L2516" s="10">
        <f t="shared" si="19"/>
        <v>396</v>
      </c>
      <c r="M2516" s="11">
        <v>0.4</v>
      </c>
      <c r="O2516" s="16"/>
      <c r="P2516" s="14"/>
      <c r="Q2516" s="12"/>
      <c r="R2516" s="13"/>
    </row>
    <row r="2517" spans="1:18" ht="15.75" customHeight="1">
      <c r="A2517" s="1"/>
      <c r="B2517" s="6" t="s">
        <v>14</v>
      </c>
      <c r="C2517" s="6">
        <v>1185732</v>
      </c>
      <c r="D2517" s="7">
        <v>44522</v>
      </c>
      <c r="E2517" s="6" t="s">
        <v>33</v>
      </c>
      <c r="F2517" s="6" t="s">
        <v>92</v>
      </c>
      <c r="G2517" s="6" t="s">
        <v>93</v>
      </c>
      <c r="H2517" s="6" t="s">
        <v>20</v>
      </c>
      <c r="I2517" s="8">
        <v>0.55000000000000004</v>
      </c>
      <c r="J2517" s="9">
        <v>2000</v>
      </c>
      <c r="K2517" s="10">
        <f t="shared" si="18"/>
        <v>1100</v>
      </c>
      <c r="L2517" s="10">
        <f t="shared" si="19"/>
        <v>440</v>
      </c>
      <c r="M2517" s="11">
        <v>0.4</v>
      </c>
      <c r="O2517" s="16"/>
      <c r="P2517" s="14"/>
      <c r="Q2517" s="12"/>
      <c r="R2517" s="13"/>
    </row>
    <row r="2518" spans="1:18" ht="15.75" customHeight="1">
      <c r="A2518" s="1"/>
      <c r="B2518" s="6" t="s">
        <v>14</v>
      </c>
      <c r="C2518" s="6">
        <v>1185732</v>
      </c>
      <c r="D2518" s="7">
        <v>44522</v>
      </c>
      <c r="E2518" s="6" t="s">
        <v>33</v>
      </c>
      <c r="F2518" s="6" t="s">
        <v>92</v>
      </c>
      <c r="G2518" s="6" t="s">
        <v>93</v>
      </c>
      <c r="H2518" s="6" t="s">
        <v>21</v>
      </c>
      <c r="I2518" s="8">
        <v>0.65</v>
      </c>
      <c r="J2518" s="9">
        <v>1750</v>
      </c>
      <c r="K2518" s="10">
        <f t="shared" si="18"/>
        <v>1137.5</v>
      </c>
      <c r="L2518" s="10">
        <f t="shared" si="19"/>
        <v>398.125</v>
      </c>
      <c r="M2518" s="11">
        <v>0.35</v>
      </c>
      <c r="O2518" s="16"/>
      <c r="P2518" s="14"/>
      <c r="Q2518" s="12"/>
      <c r="R2518" s="13"/>
    </row>
    <row r="2519" spans="1:18" ht="15.75" customHeight="1">
      <c r="A2519" s="1"/>
      <c r="B2519" s="6" t="s">
        <v>14</v>
      </c>
      <c r="C2519" s="6">
        <v>1185732</v>
      </c>
      <c r="D2519" s="7">
        <v>44522</v>
      </c>
      <c r="E2519" s="6" t="s">
        <v>33</v>
      </c>
      <c r="F2519" s="6" t="s">
        <v>92</v>
      </c>
      <c r="G2519" s="6" t="s">
        <v>93</v>
      </c>
      <c r="H2519" s="6" t="s">
        <v>22</v>
      </c>
      <c r="I2519" s="8">
        <v>0.7</v>
      </c>
      <c r="J2519" s="9">
        <v>2750</v>
      </c>
      <c r="K2519" s="10">
        <f t="shared" si="18"/>
        <v>1924.9999999999998</v>
      </c>
      <c r="L2519" s="10">
        <f t="shared" si="19"/>
        <v>770</v>
      </c>
      <c r="M2519" s="11">
        <v>0.4</v>
      </c>
      <c r="O2519" s="16"/>
      <c r="P2519" s="14"/>
      <c r="Q2519" s="12"/>
      <c r="R2519" s="13"/>
    </row>
    <row r="2520" spans="1:18" ht="15.75" customHeight="1">
      <c r="A2520" s="1"/>
      <c r="B2520" s="6" t="s">
        <v>14</v>
      </c>
      <c r="C2520" s="6">
        <v>1185732</v>
      </c>
      <c r="D2520" s="7">
        <v>44551</v>
      </c>
      <c r="E2520" s="6" t="s">
        <v>33</v>
      </c>
      <c r="F2520" s="6" t="s">
        <v>92</v>
      </c>
      <c r="G2520" s="6" t="s">
        <v>93</v>
      </c>
      <c r="H2520" s="6" t="s">
        <v>17</v>
      </c>
      <c r="I2520" s="8">
        <v>0.65</v>
      </c>
      <c r="J2520" s="9">
        <v>5250</v>
      </c>
      <c r="K2520" s="10">
        <f t="shared" si="18"/>
        <v>3412.5</v>
      </c>
      <c r="L2520" s="10">
        <f t="shared" si="19"/>
        <v>1365</v>
      </c>
      <c r="M2520" s="11">
        <v>0.4</v>
      </c>
      <c r="O2520" s="16"/>
      <c r="P2520" s="14"/>
      <c r="Q2520" s="12"/>
      <c r="R2520" s="13"/>
    </row>
    <row r="2521" spans="1:18" ht="15.75" customHeight="1">
      <c r="A2521" s="1"/>
      <c r="B2521" s="6" t="s">
        <v>14</v>
      </c>
      <c r="C2521" s="6">
        <v>1185732</v>
      </c>
      <c r="D2521" s="7">
        <v>44551</v>
      </c>
      <c r="E2521" s="6" t="s">
        <v>33</v>
      </c>
      <c r="F2521" s="6" t="s">
        <v>92</v>
      </c>
      <c r="G2521" s="6" t="s">
        <v>93</v>
      </c>
      <c r="H2521" s="6" t="s">
        <v>18</v>
      </c>
      <c r="I2521" s="8">
        <v>0.55000000000000004</v>
      </c>
      <c r="J2521" s="9">
        <v>3250</v>
      </c>
      <c r="K2521" s="10">
        <f t="shared" si="18"/>
        <v>1787.5000000000002</v>
      </c>
      <c r="L2521" s="10">
        <f t="shared" si="19"/>
        <v>625.625</v>
      </c>
      <c r="M2521" s="11">
        <v>0.35</v>
      </c>
      <c r="O2521" s="16"/>
      <c r="P2521" s="14"/>
      <c r="Q2521" s="12"/>
      <c r="R2521" s="13"/>
    </row>
    <row r="2522" spans="1:18" ht="15.75" customHeight="1">
      <c r="A2522" s="1"/>
      <c r="B2522" s="6" t="s">
        <v>14</v>
      </c>
      <c r="C2522" s="6">
        <v>1185732</v>
      </c>
      <c r="D2522" s="7">
        <v>44551</v>
      </c>
      <c r="E2522" s="6" t="s">
        <v>33</v>
      </c>
      <c r="F2522" s="6" t="s">
        <v>92</v>
      </c>
      <c r="G2522" s="6" t="s">
        <v>93</v>
      </c>
      <c r="H2522" s="6" t="s">
        <v>19</v>
      </c>
      <c r="I2522" s="8">
        <v>0.55000000000000004</v>
      </c>
      <c r="J2522" s="9">
        <v>2750</v>
      </c>
      <c r="K2522" s="10">
        <f t="shared" si="18"/>
        <v>1512.5000000000002</v>
      </c>
      <c r="L2522" s="10">
        <f t="shared" si="19"/>
        <v>605.00000000000011</v>
      </c>
      <c r="M2522" s="11">
        <v>0.4</v>
      </c>
      <c r="O2522" s="16"/>
      <c r="P2522" s="14"/>
      <c r="Q2522" s="12"/>
      <c r="R2522" s="13"/>
    </row>
    <row r="2523" spans="1:18" ht="15.75" customHeight="1">
      <c r="A2523" s="1"/>
      <c r="B2523" s="6" t="s">
        <v>14</v>
      </c>
      <c r="C2523" s="6">
        <v>1185732</v>
      </c>
      <c r="D2523" s="7">
        <v>44551</v>
      </c>
      <c r="E2523" s="6" t="s">
        <v>33</v>
      </c>
      <c r="F2523" s="6" t="s">
        <v>92</v>
      </c>
      <c r="G2523" s="6" t="s">
        <v>93</v>
      </c>
      <c r="H2523" s="6" t="s">
        <v>20</v>
      </c>
      <c r="I2523" s="8">
        <v>0.5</v>
      </c>
      <c r="J2523" s="9">
        <v>2250</v>
      </c>
      <c r="K2523" s="10">
        <f t="shared" si="18"/>
        <v>1125</v>
      </c>
      <c r="L2523" s="10">
        <f t="shared" si="19"/>
        <v>450</v>
      </c>
      <c r="M2523" s="11">
        <v>0.4</v>
      </c>
      <c r="O2523" s="16"/>
      <c r="P2523" s="14"/>
      <c r="Q2523" s="12"/>
      <c r="R2523" s="13"/>
    </row>
    <row r="2524" spans="1:18" ht="15.75" customHeight="1">
      <c r="A2524" s="1"/>
      <c r="B2524" s="6" t="s">
        <v>14</v>
      </c>
      <c r="C2524" s="6">
        <v>1185732</v>
      </c>
      <c r="D2524" s="7">
        <v>44551</v>
      </c>
      <c r="E2524" s="6" t="s">
        <v>33</v>
      </c>
      <c r="F2524" s="6" t="s">
        <v>92</v>
      </c>
      <c r="G2524" s="6" t="s">
        <v>93</v>
      </c>
      <c r="H2524" s="6" t="s">
        <v>21</v>
      </c>
      <c r="I2524" s="8">
        <v>0.6</v>
      </c>
      <c r="J2524" s="9">
        <v>2250</v>
      </c>
      <c r="K2524" s="10">
        <f t="shared" si="18"/>
        <v>1350</v>
      </c>
      <c r="L2524" s="10">
        <f t="shared" si="19"/>
        <v>472.49999999999994</v>
      </c>
      <c r="M2524" s="11">
        <v>0.35</v>
      </c>
      <c r="O2524" s="16"/>
      <c r="P2524" s="14"/>
      <c r="Q2524" s="12"/>
      <c r="R2524" s="13"/>
    </row>
    <row r="2525" spans="1:18" ht="15.75" customHeight="1">
      <c r="A2525" s="1"/>
      <c r="B2525" s="6" t="s">
        <v>14</v>
      </c>
      <c r="C2525" s="6">
        <v>1185732</v>
      </c>
      <c r="D2525" s="7">
        <v>44551</v>
      </c>
      <c r="E2525" s="6" t="s">
        <v>33</v>
      </c>
      <c r="F2525" s="6" t="s">
        <v>92</v>
      </c>
      <c r="G2525" s="6" t="s">
        <v>93</v>
      </c>
      <c r="H2525" s="6" t="s">
        <v>22</v>
      </c>
      <c r="I2525" s="8">
        <v>0.64999999999999991</v>
      </c>
      <c r="J2525" s="9">
        <v>3250</v>
      </c>
      <c r="K2525" s="10">
        <f t="shared" si="18"/>
        <v>2112.4999999999995</v>
      </c>
      <c r="L2525" s="10">
        <f t="shared" si="19"/>
        <v>844.99999999999989</v>
      </c>
      <c r="M2525" s="11">
        <v>0.4</v>
      </c>
      <c r="O2525" s="16"/>
      <c r="P2525" s="14"/>
      <c r="Q2525" s="12"/>
      <c r="R2525" s="13"/>
    </row>
    <row r="2526" spans="1:18" ht="15.75" customHeight="1">
      <c r="A2526" s="1" t="s">
        <v>39</v>
      </c>
      <c r="B2526" s="6" t="s">
        <v>14</v>
      </c>
      <c r="C2526" s="6">
        <v>1185732</v>
      </c>
      <c r="D2526" s="7">
        <v>44216</v>
      </c>
      <c r="E2526" s="6" t="s">
        <v>46</v>
      </c>
      <c r="F2526" s="6" t="s">
        <v>94</v>
      </c>
      <c r="G2526" s="6" t="s">
        <v>95</v>
      </c>
      <c r="H2526" s="6" t="s">
        <v>17</v>
      </c>
      <c r="I2526" s="8">
        <v>0.30000000000000004</v>
      </c>
      <c r="J2526" s="9">
        <v>7250</v>
      </c>
      <c r="K2526" s="10">
        <f t="shared" si="18"/>
        <v>2175.0000000000005</v>
      </c>
      <c r="L2526" s="10">
        <f t="shared" si="19"/>
        <v>870.00000000000023</v>
      </c>
      <c r="M2526" s="11">
        <v>0.4</v>
      </c>
      <c r="O2526" s="16"/>
      <c r="P2526" s="14"/>
      <c r="Q2526" s="12"/>
      <c r="R2526" s="13"/>
    </row>
    <row r="2527" spans="1:18" ht="15.75" customHeight="1">
      <c r="A2527" s="1"/>
      <c r="B2527" s="6" t="s">
        <v>14</v>
      </c>
      <c r="C2527" s="6">
        <v>1185732</v>
      </c>
      <c r="D2527" s="7">
        <v>44216</v>
      </c>
      <c r="E2527" s="6" t="s">
        <v>46</v>
      </c>
      <c r="F2527" s="6" t="s">
        <v>94</v>
      </c>
      <c r="G2527" s="6" t="s">
        <v>95</v>
      </c>
      <c r="H2527" s="6" t="s">
        <v>18</v>
      </c>
      <c r="I2527" s="8">
        <v>0.30000000000000004</v>
      </c>
      <c r="J2527" s="9">
        <v>5250</v>
      </c>
      <c r="K2527" s="10">
        <f t="shared" si="18"/>
        <v>1575.0000000000002</v>
      </c>
      <c r="L2527" s="10">
        <f t="shared" si="19"/>
        <v>551.25</v>
      </c>
      <c r="M2527" s="11">
        <v>0.35</v>
      </c>
      <c r="O2527" s="16"/>
      <c r="P2527" s="14"/>
      <c r="Q2527" s="12"/>
      <c r="R2527" s="13"/>
    </row>
    <row r="2528" spans="1:18" ht="15.75" customHeight="1">
      <c r="A2528" s="1"/>
      <c r="B2528" s="6" t="s">
        <v>14</v>
      </c>
      <c r="C2528" s="6">
        <v>1185732</v>
      </c>
      <c r="D2528" s="7">
        <v>44216</v>
      </c>
      <c r="E2528" s="6" t="s">
        <v>46</v>
      </c>
      <c r="F2528" s="6" t="s">
        <v>94</v>
      </c>
      <c r="G2528" s="6" t="s">
        <v>95</v>
      </c>
      <c r="H2528" s="6" t="s">
        <v>19</v>
      </c>
      <c r="I2528" s="8">
        <v>0.20000000000000007</v>
      </c>
      <c r="J2528" s="9">
        <v>5250</v>
      </c>
      <c r="K2528" s="10">
        <f t="shared" si="18"/>
        <v>1050.0000000000005</v>
      </c>
      <c r="L2528" s="10">
        <f t="shared" si="19"/>
        <v>420.00000000000023</v>
      </c>
      <c r="M2528" s="11">
        <v>0.4</v>
      </c>
      <c r="O2528" s="16"/>
      <c r="P2528" s="14"/>
      <c r="Q2528" s="12"/>
      <c r="R2528" s="13"/>
    </row>
    <row r="2529" spans="1:18" ht="15.75" customHeight="1">
      <c r="A2529" s="1"/>
      <c r="B2529" s="6" t="s">
        <v>14</v>
      </c>
      <c r="C2529" s="6">
        <v>1185732</v>
      </c>
      <c r="D2529" s="7">
        <v>44216</v>
      </c>
      <c r="E2529" s="6" t="s">
        <v>46</v>
      </c>
      <c r="F2529" s="6" t="s">
        <v>94</v>
      </c>
      <c r="G2529" s="6" t="s">
        <v>95</v>
      </c>
      <c r="H2529" s="6" t="s">
        <v>20</v>
      </c>
      <c r="I2529" s="8">
        <v>0.25</v>
      </c>
      <c r="J2529" s="9">
        <v>3750</v>
      </c>
      <c r="K2529" s="10">
        <f t="shared" si="18"/>
        <v>937.5</v>
      </c>
      <c r="L2529" s="10">
        <f t="shared" si="19"/>
        <v>375</v>
      </c>
      <c r="M2529" s="11">
        <v>0.4</v>
      </c>
      <c r="O2529" s="16"/>
      <c r="P2529" s="14"/>
      <c r="Q2529" s="12"/>
      <c r="R2529" s="13"/>
    </row>
    <row r="2530" spans="1:18" ht="15.75" customHeight="1">
      <c r="A2530" s="1"/>
      <c r="B2530" s="6" t="s">
        <v>14</v>
      </c>
      <c r="C2530" s="6">
        <v>1185732</v>
      </c>
      <c r="D2530" s="7">
        <v>44216</v>
      </c>
      <c r="E2530" s="6" t="s">
        <v>46</v>
      </c>
      <c r="F2530" s="6" t="s">
        <v>94</v>
      </c>
      <c r="G2530" s="6" t="s">
        <v>95</v>
      </c>
      <c r="H2530" s="6" t="s">
        <v>21</v>
      </c>
      <c r="I2530" s="8">
        <v>0.4</v>
      </c>
      <c r="J2530" s="9">
        <v>4250</v>
      </c>
      <c r="K2530" s="10">
        <f t="shared" si="18"/>
        <v>1700</v>
      </c>
      <c r="L2530" s="10">
        <f t="shared" si="19"/>
        <v>595</v>
      </c>
      <c r="M2530" s="11">
        <v>0.35</v>
      </c>
      <c r="O2530" s="16"/>
      <c r="P2530" s="14"/>
      <c r="Q2530" s="12"/>
      <c r="R2530" s="13"/>
    </row>
    <row r="2531" spans="1:18" ht="15.75" customHeight="1">
      <c r="A2531" s="1"/>
      <c r="B2531" s="6" t="s">
        <v>14</v>
      </c>
      <c r="C2531" s="6">
        <v>1185732</v>
      </c>
      <c r="D2531" s="7">
        <v>44216</v>
      </c>
      <c r="E2531" s="6" t="s">
        <v>46</v>
      </c>
      <c r="F2531" s="6" t="s">
        <v>94</v>
      </c>
      <c r="G2531" s="6" t="s">
        <v>95</v>
      </c>
      <c r="H2531" s="6" t="s">
        <v>22</v>
      </c>
      <c r="I2531" s="8">
        <v>0.30000000000000004</v>
      </c>
      <c r="J2531" s="9">
        <v>5250</v>
      </c>
      <c r="K2531" s="10">
        <f t="shared" si="18"/>
        <v>1575.0000000000002</v>
      </c>
      <c r="L2531" s="10">
        <f t="shared" si="19"/>
        <v>787.50000000000011</v>
      </c>
      <c r="M2531" s="11">
        <v>0.5</v>
      </c>
      <c r="O2531" s="16"/>
      <c r="P2531" s="14"/>
      <c r="Q2531" s="12"/>
      <c r="R2531" s="13"/>
    </row>
    <row r="2532" spans="1:18" ht="15.75" customHeight="1">
      <c r="A2532" s="1"/>
      <c r="B2532" s="6" t="s">
        <v>14</v>
      </c>
      <c r="C2532" s="6">
        <v>1185732</v>
      </c>
      <c r="D2532" s="7">
        <v>44245</v>
      </c>
      <c r="E2532" s="6" t="s">
        <v>46</v>
      </c>
      <c r="F2532" s="6" t="s">
        <v>94</v>
      </c>
      <c r="G2532" s="6" t="s">
        <v>95</v>
      </c>
      <c r="H2532" s="6" t="s">
        <v>17</v>
      </c>
      <c r="I2532" s="8">
        <v>0.30000000000000004</v>
      </c>
      <c r="J2532" s="9">
        <v>7750</v>
      </c>
      <c r="K2532" s="10">
        <f t="shared" si="18"/>
        <v>2325.0000000000005</v>
      </c>
      <c r="L2532" s="10">
        <f t="shared" si="19"/>
        <v>930.00000000000023</v>
      </c>
      <c r="M2532" s="11">
        <v>0.4</v>
      </c>
      <c r="O2532" s="16"/>
      <c r="P2532" s="14"/>
      <c r="Q2532" s="12"/>
      <c r="R2532" s="13"/>
    </row>
    <row r="2533" spans="1:18" ht="15.75" customHeight="1">
      <c r="A2533" s="1"/>
      <c r="B2533" s="6" t="s">
        <v>14</v>
      </c>
      <c r="C2533" s="6">
        <v>1185732</v>
      </c>
      <c r="D2533" s="7">
        <v>44245</v>
      </c>
      <c r="E2533" s="6" t="s">
        <v>46</v>
      </c>
      <c r="F2533" s="6" t="s">
        <v>94</v>
      </c>
      <c r="G2533" s="6" t="s">
        <v>95</v>
      </c>
      <c r="H2533" s="6" t="s">
        <v>18</v>
      </c>
      <c r="I2533" s="8">
        <v>0.30000000000000004</v>
      </c>
      <c r="J2533" s="9">
        <v>4250</v>
      </c>
      <c r="K2533" s="10">
        <f t="shared" si="18"/>
        <v>1275.0000000000002</v>
      </c>
      <c r="L2533" s="10">
        <f t="shared" si="19"/>
        <v>446.25000000000006</v>
      </c>
      <c r="M2533" s="11">
        <v>0.35</v>
      </c>
      <c r="O2533" s="16"/>
      <c r="P2533" s="14"/>
      <c r="Q2533" s="12"/>
      <c r="R2533" s="13"/>
    </row>
    <row r="2534" spans="1:18" ht="15.75" customHeight="1">
      <c r="A2534" s="1"/>
      <c r="B2534" s="6" t="s">
        <v>14</v>
      </c>
      <c r="C2534" s="6">
        <v>1185732</v>
      </c>
      <c r="D2534" s="7">
        <v>44245</v>
      </c>
      <c r="E2534" s="6" t="s">
        <v>46</v>
      </c>
      <c r="F2534" s="6" t="s">
        <v>94</v>
      </c>
      <c r="G2534" s="6" t="s">
        <v>95</v>
      </c>
      <c r="H2534" s="6" t="s">
        <v>19</v>
      </c>
      <c r="I2534" s="8">
        <v>0.20000000000000007</v>
      </c>
      <c r="J2534" s="9">
        <v>4750</v>
      </c>
      <c r="K2534" s="10">
        <f t="shared" si="18"/>
        <v>950.00000000000034</v>
      </c>
      <c r="L2534" s="10">
        <f t="shared" si="19"/>
        <v>380.00000000000017</v>
      </c>
      <c r="M2534" s="11">
        <v>0.4</v>
      </c>
      <c r="O2534" s="16"/>
      <c r="P2534" s="14"/>
      <c r="Q2534" s="12"/>
      <c r="R2534" s="13"/>
    </row>
    <row r="2535" spans="1:18" ht="15.75" customHeight="1">
      <c r="A2535" s="1"/>
      <c r="B2535" s="6" t="s">
        <v>14</v>
      </c>
      <c r="C2535" s="6">
        <v>1185732</v>
      </c>
      <c r="D2535" s="7">
        <v>44245</v>
      </c>
      <c r="E2535" s="6" t="s">
        <v>46</v>
      </c>
      <c r="F2535" s="6" t="s">
        <v>94</v>
      </c>
      <c r="G2535" s="6" t="s">
        <v>95</v>
      </c>
      <c r="H2535" s="6" t="s">
        <v>20</v>
      </c>
      <c r="I2535" s="8">
        <v>0.25</v>
      </c>
      <c r="J2535" s="9">
        <v>3250</v>
      </c>
      <c r="K2535" s="10">
        <f t="shared" si="18"/>
        <v>812.5</v>
      </c>
      <c r="L2535" s="10">
        <f t="shared" si="19"/>
        <v>325</v>
      </c>
      <c r="M2535" s="11">
        <v>0.4</v>
      </c>
      <c r="O2535" s="16"/>
      <c r="P2535" s="14"/>
      <c r="Q2535" s="12"/>
      <c r="R2535" s="13"/>
    </row>
    <row r="2536" spans="1:18" ht="15.75" customHeight="1">
      <c r="A2536" s="1"/>
      <c r="B2536" s="6" t="s">
        <v>14</v>
      </c>
      <c r="C2536" s="6">
        <v>1185732</v>
      </c>
      <c r="D2536" s="7">
        <v>44245</v>
      </c>
      <c r="E2536" s="6" t="s">
        <v>46</v>
      </c>
      <c r="F2536" s="6" t="s">
        <v>94</v>
      </c>
      <c r="G2536" s="6" t="s">
        <v>95</v>
      </c>
      <c r="H2536" s="6" t="s">
        <v>21</v>
      </c>
      <c r="I2536" s="8">
        <v>0.4</v>
      </c>
      <c r="J2536" s="9">
        <v>4000</v>
      </c>
      <c r="K2536" s="10">
        <f t="shared" si="18"/>
        <v>1600</v>
      </c>
      <c r="L2536" s="10">
        <f t="shared" si="19"/>
        <v>560</v>
      </c>
      <c r="M2536" s="11">
        <v>0.35</v>
      </c>
      <c r="O2536" s="16"/>
      <c r="P2536" s="14"/>
      <c r="Q2536" s="12"/>
      <c r="R2536" s="13"/>
    </row>
    <row r="2537" spans="1:18" ht="15.75" customHeight="1">
      <c r="A2537" s="1"/>
      <c r="B2537" s="6" t="s">
        <v>14</v>
      </c>
      <c r="C2537" s="6">
        <v>1185732</v>
      </c>
      <c r="D2537" s="7">
        <v>44245</v>
      </c>
      <c r="E2537" s="6" t="s">
        <v>46</v>
      </c>
      <c r="F2537" s="6" t="s">
        <v>94</v>
      </c>
      <c r="G2537" s="6" t="s">
        <v>95</v>
      </c>
      <c r="H2537" s="6" t="s">
        <v>22</v>
      </c>
      <c r="I2537" s="8">
        <v>0.25</v>
      </c>
      <c r="J2537" s="9">
        <v>5000</v>
      </c>
      <c r="K2537" s="10">
        <f t="shared" si="18"/>
        <v>1250</v>
      </c>
      <c r="L2537" s="10">
        <f t="shared" si="19"/>
        <v>625</v>
      </c>
      <c r="M2537" s="11">
        <v>0.5</v>
      </c>
      <c r="O2537" s="16"/>
      <c r="P2537" s="14"/>
      <c r="Q2537" s="12"/>
      <c r="R2537" s="13"/>
    </row>
    <row r="2538" spans="1:18" ht="15.75" customHeight="1">
      <c r="A2538" s="1"/>
      <c r="B2538" s="6" t="s">
        <v>14</v>
      </c>
      <c r="C2538" s="6">
        <v>1185732</v>
      </c>
      <c r="D2538" s="7">
        <v>44271</v>
      </c>
      <c r="E2538" s="6" t="s">
        <v>46</v>
      </c>
      <c r="F2538" s="6" t="s">
        <v>94</v>
      </c>
      <c r="G2538" s="6" t="s">
        <v>95</v>
      </c>
      <c r="H2538" s="6" t="s">
        <v>17</v>
      </c>
      <c r="I2538" s="8">
        <v>0.25</v>
      </c>
      <c r="J2538" s="9">
        <v>7200</v>
      </c>
      <c r="K2538" s="10">
        <f t="shared" si="18"/>
        <v>1800</v>
      </c>
      <c r="L2538" s="10">
        <f t="shared" si="19"/>
        <v>720</v>
      </c>
      <c r="M2538" s="11">
        <v>0.4</v>
      </c>
      <c r="O2538" s="16"/>
      <c r="P2538" s="14"/>
      <c r="Q2538" s="12"/>
      <c r="R2538" s="13"/>
    </row>
    <row r="2539" spans="1:18" ht="15.75" customHeight="1">
      <c r="A2539" s="1"/>
      <c r="B2539" s="6" t="s">
        <v>14</v>
      </c>
      <c r="C2539" s="6">
        <v>1185732</v>
      </c>
      <c r="D2539" s="7">
        <v>44271</v>
      </c>
      <c r="E2539" s="6" t="s">
        <v>46</v>
      </c>
      <c r="F2539" s="6" t="s">
        <v>94</v>
      </c>
      <c r="G2539" s="6" t="s">
        <v>95</v>
      </c>
      <c r="H2539" s="6" t="s">
        <v>18</v>
      </c>
      <c r="I2539" s="8">
        <v>0.25</v>
      </c>
      <c r="J2539" s="9">
        <v>4000</v>
      </c>
      <c r="K2539" s="10">
        <f t="shared" si="18"/>
        <v>1000</v>
      </c>
      <c r="L2539" s="10">
        <f t="shared" si="19"/>
        <v>350</v>
      </c>
      <c r="M2539" s="11">
        <v>0.35</v>
      </c>
      <c r="O2539" s="16"/>
      <c r="P2539" s="14"/>
      <c r="Q2539" s="12"/>
      <c r="R2539" s="13"/>
    </row>
    <row r="2540" spans="1:18" ht="15.75" customHeight="1">
      <c r="A2540" s="1"/>
      <c r="B2540" s="6" t="s">
        <v>14</v>
      </c>
      <c r="C2540" s="6">
        <v>1185732</v>
      </c>
      <c r="D2540" s="7">
        <v>44271</v>
      </c>
      <c r="E2540" s="6" t="s">
        <v>46</v>
      </c>
      <c r="F2540" s="6" t="s">
        <v>94</v>
      </c>
      <c r="G2540" s="6" t="s">
        <v>95</v>
      </c>
      <c r="H2540" s="6" t="s">
        <v>19</v>
      </c>
      <c r="I2540" s="8">
        <v>0.15000000000000002</v>
      </c>
      <c r="J2540" s="9">
        <v>4250</v>
      </c>
      <c r="K2540" s="10">
        <f t="shared" si="18"/>
        <v>637.50000000000011</v>
      </c>
      <c r="L2540" s="10">
        <f t="shared" si="19"/>
        <v>255.00000000000006</v>
      </c>
      <c r="M2540" s="11">
        <v>0.4</v>
      </c>
      <c r="O2540" s="16"/>
      <c r="P2540" s="14"/>
      <c r="Q2540" s="12"/>
      <c r="R2540" s="13"/>
    </row>
    <row r="2541" spans="1:18" ht="15.75" customHeight="1">
      <c r="A2541" s="1"/>
      <c r="B2541" s="6" t="s">
        <v>14</v>
      </c>
      <c r="C2541" s="6">
        <v>1185732</v>
      </c>
      <c r="D2541" s="7">
        <v>44271</v>
      </c>
      <c r="E2541" s="6" t="s">
        <v>46</v>
      </c>
      <c r="F2541" s="6" t="s">
        <v>94</v>
      </c>
      <c r="G2541" s="6" t="s">
        <v>95</v>
      </c>
      <c r="H2541" s="6" t="s">
        <v>20</v>
      </c>
      <c r="I2541" s="8">
        <v>0.19999999999999996</v>
      </c>
      <c r="J2541" s="9">
        <v>2750</v>
      </c>
      <c r="K2541" s="10">
        <f t="shared" si="18"/>
        <v>549.99999999999989</v>
      </c>
      <c r="L2541" s="10">
        <f t="shared" si="19"/>
        <v>219.99999999999997</v>
      </c>
      <c r="M2541" s="11">
        <v>0.4</v>
      </c>
      <c r="O2541" s="16"/>
      <c r="P2541" s="14"/>
      <c r="Q2541" s="12"/>
      <c r="R2541" s="13"/>
    </row>
    <row r="2542" spans="1:18" ht="15.75" customHeight="1">
      <c r="A2542" s="1"/>
      <c r="B2542" s="6" t="s">
        <v>14</v>
      </c>
      <c r="C2542" s="6">
        <v>1185732</v>
      </c>
      <c r="D2542" s="7">
        <v>44271</v>
      </c>
      <c r="E2542" s="6" t="s">
        <v>46</v>
      </c>
      <c r="F2542" s="6" t="s">
        <v>94</v>
      </c>
      <c r="G2542" s="6" t="s">
        <v>95</v>
      </c>
      <c r="H2542" s="6" t="s">
        <v>21</v>
      </c>
      <c r="I2542" s="8">
        <v>0.35000000000000009</v>
      </c>
      <c r="J2542" s="9">
        <v>3250</v>
      </c>
      <c r="K2542" s="10">
        <f t="shared" si="18"/>
        <v>1137.5000000000002</v>
      </c>
      <c r="L2542" s="10">
        <f t="shared" si="19"/>
        <v>398.12500000000006</v>
      </c>
      <c r="M2542" s="11">
        <v>0.35</v>
      </c>
      <c r="O2542" s="16"/>
      <c r="P2542" s="14"/>
      <c r="Q2542" s="12"/>
      <c r="R2542" s="13"/>
    </row>
    <row r="2543" spans="1:18" ht="15.75" customHeight="1">
      <c r="A2543" s="1"/>
      <c r="B2543" s="6" t="s">
        <v>14</v>
      </c>
      <c r="C2543" s="6">
        <v>1185732</v>
      </c>
      <c r="D2543" s="7">
        <v>44271</v>
      </c>
      <c r="E2543" s="6" t="s">
        <v>46</v>
      </c>
      <c r="F2543" s="6" t="s">
        <v>94</v>
      </c>
      <c r="G2543" s="6" t="s">
        <v>95</v>
      </c>
      <c r="H2543" s="6" t="s">
        <v>22</v>
      </c>
      <c r="I2543" s="8">
        <v>0.25</v>
      </c>
      <c r="J2543" s="9">
        <v>4250</v>
      </c>
      <c r="K2543" s="10">
        <f t="shared" si="18"/>
        <v>1062.5</v>
      </c>
      <c r="L2543" s="10">
        <f t="shared" si="19"/>
        <v>531.25</v>
      </c>
      <c r="M2543" s="11">
        <v>0.5</v>
      </c>
      <c r="O2543" s="16"/>
      <c r="P2543" s="14"/>
      <c r="Q2543" s="12"/>
      <c r="R2543" s="13"/>
    </row>
    <row r="2544" spans="1:18" ht="15.75" customHeight="1">
      <c r="A2544" s="1"/>
      <c r="B2544" s="6" t="s">
        <v>14</v>
      </c>
      <c r="C2544" s="6">
        <v>1185732</v>
      </c>
      <c r="D2544" s="7">
        <v>44303</v>
      </c>
      <c r="E2544" s="6" t="s">
        <v>46</v>
      </c>
      <c r="F2544" s="6" t="s">
        <v>94</v>
      </c>
      <c r="G2544" s="6" t="s">
        <v>95</v>
      </c>
      <c r="H2544" s="6" t="s">
        <v>17</v>
      </c>
      <c r="I2544" s="8">
        <v>0.25</v>
      </c>
      <c r="J2544" s="9">
        <v>6750</v>
      </c>
      <c r="K2544" s="10">
        <f t="shared" si="18"/>
        <v>1687.5</v>
      </c>
      <c r="L2544" s="10">
        <f t="shared" si="19"/>
        <v>675</v>
      </c>
      <c r="M2544" s="11">
        <v>0.4</v>
      </c>
      <c r="O2544" s="16"/>
      <c r="P2544" s="14"/>
      <c r="Q2544" s="12"/>
      <c r="R2544" s="13"/>
    </row>
    <row r="2545" spans="1:18" ht="15.75" customHeight="1">
      <c r="A2545" s="1"/>
      <c r="B2545" s="6" t="s">
        <v>14</v>
      </c>
      <c r="C2545" s="6">
        <v>1185732</v>
      </c>
      <c r="D2545" s="7">
        <v>44303</v>
      </c>
      <c r="E2545" s="6" t="s">
        <v>46</v>
      </c>
      <c r="F2545" s="6" t="s">
        <v>94</v>
      </c>
      <c r="G2545" s="6" t="s">
        <v>95</v>
      </c>
      <c r="H2545" s="6" t="s">
        <v>18</v>
      </c>
      <c r="I2545" s="8">
        <v>0.25</v>
      </c>
      <c r="J2545" s="9">
        <v>3750</v>
      </c>
      <c r="K2545" s="10">
        <f t="shared" si="18"/>
        <v>937.5</v>
      </c>
      <c r="L2545" s="10">
        <f t="shared" si="19"/>
        <v>328.125</v>
      </c>
      <c r="M2545" s="11">
        <v>0.35</v>
      </c>
      <c r="O2545" s="16"/>
      <c r="P2545" s="14"/>
      <c r="Q2545" s="12"/>
      <c r="R2545" s="13"/>
    </row>
    <row r="2546" spans="1:18" ht="15.75" customHeight="1">
      <c r="A2546" s="1"/>
      <c r="B2546" s="6" t="s">
        <v>14</v>
      </c>
      <c r="C2546" s="6">
        <v>1185732</v>
      </c>
      <c r="D2546" s="7">
        <v>44303</v>
      </c>
      <c r="E2546" s="6" t="s">
        <v>46</v>
      </c>
      <c r="F2546" s="6" t="s">
        <v>94</v>
      </c>
      <c r="G2546" s="6" t="s">
        <v>95</v>
      </c>
      <c r="H2546" s="6" t="s">
        <v>19</v>
      </c>
      <c r="I2546" s="8">
        <v>0.15000000000000002</v>
      </c>
      <c r="J2546" s="9">
        <v>3750</v>
      </c>
      <c r="K2546" s="10">
        <f t="shared" si="18"/>
        <v>562.50000000000011</v>
      </c>
      <c r="L2546" s="10">
        <f t="shared" si="19"/>
        <v>225.00000000000006</v>
      </c>
      <c r="M2546" s="11">
        <v>0.4</v>
      </c>
      <c r="O2546" s="16"/>
      <c r="P2546" s="14"/>
      <c r="Q2546" s="12"/>
      <c r="R2546" s="13"/>
    </row>
    <row r="2547" spans="1:18" ht="15.75" customHeight="1">
      <c r="A2547" s="1"/>
      <c r="B2547" s="6" t="s">
        <v>14</v>
      </c>
      <c r="C2547" s="6">
        <v>1185732</v>
      </c>
      <c r="D2547" s="7">
        <v>44303</v>
      </c>
      <c r="E2547" s="6" t="s">
        <v>46</v>
      </c>
      <c r="F2547" s="6" t="s">
        <v>94</v>
      </c>
      <c r="G2547" s="6" t="s">
        <v>95</v>
      </c>
      <c r="H2547" s="6" t="s">
        <v>20</v>
      </c>
      <c r="I2547" s="8">
        <v>0.19999999999999996</v>
      </c>
      <c r="J2547" s="9">
        <v>3000</v>
      </c>
      <c r="K2547" s="10">
        <f t="shared" si="18"/>
        <v>599.99999999999989</v>
      </c>
      <c r="L2547" s="10">
        <f t="shared" si="19"/>
        <v>239.99999999999997</v>
      </c>
      <c r="M2547" s="11">
        <v>0.4</v>
      </c>
      <c r="O2547" s="16"/>
      <c r="P2547" s="14"/>
      <c r="Q2547" s="12"/>
      <c r="R2547" s="13"/>
    </row>
    <row r="2548" spans="1:18" ht="15.75" customHeight="1">
      <c r="A2548" s="1"/>
      <c r="B2548" s="6" t="s">
        <v>14</v>
      </c>
      <c r="C2548" s="6">
        <v>1185732</v>
      </c>
      <c r="D2548" s="7">
        <v>44303</v>
      </c>
      <c r="E2548" s="6" t="s">
        <v>46</v>
      </c>
      <c r="F2548" s="6" t="s">
        <v>94</v>
      </c>
      <c r="G2548" s="6" t="s">
        <v>95</v>
      </c>
      <c r="H2548" s="6" t="s">
        <v>21</v>
      </c>
      <c r="I2548" s="8">
        <v>0.4</v>
      </c>
      <c r="J2548" s="9">
        <v>3250</v>
      </c>
      <c r="K2548" s="10">
        <f t="shared" si="18"/>
        <v>1300</v>
      </c>
      <c r="L2548" s="10">
        <f t="shared" si="19"/>
        <v>454.99999999999994</v>
      </c>
      <c r="M2548" s="11">
        <v>0.35</v>
      </c>
      <c r="O2548" s="16"/>
      <c r="P2548" s="14"/>
      <c r="Q2548" s="12"/>
      <c r="R2548" s="13"/>
    </row>
    <row r="2549" spans="1:18" ht="15.75" customHeight="1">
      <c r="A2549" s="1"/>
      <c r="B2549" s="6" t="s">
        <v>14</v>
      </c>
      <c r="C2549" s="6">
        <v>1185732</v>
      </c>
      <c r="D2549" s="7">
        <v>44303</v>
      </c>
      <c r="E2549" s="6" t="s">
        <v>46</v>
      </c>
      <c r="F2549" s="6" t="s">
        <v>94</v>
      </c>
      <c r="G2549" s="6" t="s">
        <v>95</v>
      </c>
      <c r="H2549" s="6" t="s">
        <v>22</v>
      </c>
      <c r="I2549" s="8">
        <v>0.30000000000000004</v>
      </c>
      <c r="J2549" s="9">
        <v>4750</v>
      </c>
      <c r="K2549" s="10">
        <f t="shared" si="18"/>
        <v>1425.0000000000002</v>
      </c>
      <c r="L2549" s="10">
        <f t="shared" si="19"/>
        <v>712.50000000000011</v>
      </c>
      <c r="M2549" s="11">
        <v>0.5</v>
      </c>
      <c r="O2549" s="16"/>
      <c r="P2549" s="14"/>
      <c r="Q2549" s="12"/>
      <c r="R2549" s="13"/>
    </row>
    <row r="2550" spans="1:18" ht="15.75" customHeight="1">
      <c r="A2550" s="1"/>
      <c r="B2550" s="6" t="s">
        <v>14</v>
      </c>
      <c r="C2550" s="6">
        <v>1185732</v>
      </c>
      <c r="D2550" s="7">
        <v>44332</v>
      </c>
      <c r="E2550" s="6" t="s">
        <v>46</v>
      </c>
      <c r="F2550" s="6" t="s">
        <v>94</v>
      </c>
      <c r="G2550" s="6" t="s">
        <v>95</v>
      </c>
      <c r="H2550" s="6" t="s">
        <v>17</v>
      </c>
      <c r="I2550" s="8">
        <v>0.4</v>
      </c>
      <c r="J2550" s="9">
        <v>7450</v>
      </c>
      <c r="K2550" s="10">
        <f t="shared" si="18"/>
        <v>2980</v>
      </c>
      <c r="L2550" s="10">
        <f t="shared" si="19"/>
        <v>1192</v>
      </c>
      <c r="M2550" s="11">
        <v>0.4</v>
      </c>
      <c r="O2550" s="16"/>
      <c r="P2550" s="14"/>
      <c r="Q2550" s="12"/>
      <c r="R2550" s="13"/>
    </row>
    <row r="2551" spans="1:18" ht="15.75" customHeight="1">
      <c r="A2551" s="1"/>
      <c r="B2551" s="6" t="s">
        <v>14</v>
      </c>
      <c r="C2551" s="6">
        <v>1185732</v>
      </c>
      <c r="D2551" s="7">
        <v>44332</v>
      </c>
      <c r="E2551" s="6" t="s">
        <v>46</v>
      </c>
      <c r="F2551" s="6" t="s">
        <v>94</v>
      </c>
      <c r="G2551" s="6" t="s">
        <v>95</v>
      </c>
      <c r="H2551" s="6" t="s">
        <v>18</v>
      </c>
      <c r="I2551" s="8">
        <v>0.4</v>
      </c>
      <c r="J2551" s="9">
        <v>4500</v>
      </c>
      <c r="K2551" s="10">
        <f t="shared" si="18"/>
        <v>1800</v>
      </c>
      <c r="L2551" s="10">
        <f t="shared" si="19"/>
        <v>630</v>
      </c>
      <c r="M2551" s="11">
        <v>0.35</v>
      </c>
      <c r="O2551" s="16"/>
      <c r="P2551" s="14"/>
      <c r="Q2551" s="12"/>
      <c r="R2551" s="13"/>
    </row>
    <row r="2552" spans="1:18" ht="15.75" customHeight="1">
      <c r="A2552" s="1"/>
      <c r="B2552" s="6" t="s">
        <v>14</v>
      </c>
      <c r="C2552" s="6">
        <v>1185732</v>
      </c>
      <c r="D2552" s="7">
        <v>44332</v>
      </c>
      <c r="E2552" s="6" t="s">
        <v>46</v>
      </c>
      <c r="F2552" s="6" t="s">
        <v>94</v>
      </c>
      <c r="G2552" s="6" t="s">
        <v>95</v>
      </c>
      <c r="H2552" s="6" t="s">
        <v>19</v>
      </c>
      <c r="I2552" s="8">
        <v>0.35000000000000003</v>
      </c>
      <c r="J2552" s="9">
        <v>4250</v>
      </c>
      <c r="K2552" s="10">
        <f t="shared" si="18"/>
        <v>1487.5000000000002</v>
      </c>
      <c r="L2552" s="10">
        <f t="shared" si="19"/>
        <v>595.00000000000011</v>
      </c>
      <c r="M2552" s="11">
        <v>0.4</v>
      </c>
      <c r="O2552" s="16"/>
      <c r="P2552" s="14"/>
      <c r="Q2552" s="12"/>
      <c r="R2552" s="13"/>
    </row>
    <row r="2553" spans="1:18" ht="15.75" customHeight="1">
      <c r="A2553" s="1"/>
      <c r="B2553" s="6" t="s">
        <v>14</v>
      </c>
      <c r="C2553" s="6">
        <v>1185732</v>
      </c>
      <c r="D2553" s="7">
        <v>44332</v>
      </c>
      <c r="E2553" s="6" t="s">
        <v>46</v>
      </c>
      <c r="F2553" s="6" t="s">
        <v>94</v>
      </c>
      <c r="G2553" s="6" t="s">
        <v>95</v>
      </c>
      <c r="H2553" s="6" t="s">
        <v>20</v>
      </c>
      <c r="I2553" s="8">
        <v>0.35000000000000003</v>
      </c>
      <c r="J2553" s="9">
        <v>3750</v>
      </c>
      <c r="K2553" s="10">
        <f t="shared" si="18"/>
        <v>1312.5000000000002</v>
      </c>
      <c r="L2553" s="10">
        <f t="shared" si="19"/>
        <v>525.00000000000011</v>
      </c>
      <c r="M2553" s="11">
        <v>0.4</v>
      </c>
      <c r="O2553" s="16"/>
      <c r="P2553" s="14"/>
      <c r="Q2553" s="12"/>
      <c r="R2553" s="13"/>
    </row>
    <row r="2554" spans="1:18" ht="15.75" customHeight="1">
      <c r="A2554" s="1"/>
      <c r="B2554" s="6" t="s">
        <v>14</v>
      </c>
      <c r="C2554" s="6">
        <v>1185732</v>
      </c>
      <c r="D2554" s="7">
        <v>44332</v>
      </c>
      <c r="E2554" s="6" t="s">
        <v>46</v>
      </c>
      <c r="F2554" s="6" t="s">
        <v>94</v>
      </c>
      <c r="G2554" s="6" t="s">
        <v>95</v>
      </c>
      <c r="H2554" s="6" t="s">
        <v>21</v>
      </c>
      <c r="I2554" s="8">
        <v>0.44999999999999996</v>
      </c>
      <c r="J2554" s="9">
        <v>4000</v>
      </c>
      <c r="K2554" s="10">
        <f t="shared" si="18"/>
        <v>1799.9999999999998</v>
      </c>
      <c r="L2554" s="10">
        <f t="shared" si="19"/>
        <v>629.99999999999989</v>
      </c>
      <c r="M2554" s="11">
        <v>0.35</v>
      </c>
      <c r="O2554" s="16"/>
      <c r="P2554" s="14"/>
      <c r="Q2554" s="12"/>
      <c r="R2554" s="13"/>
    </row>
    <row r="2555" spans="1:18" ht="15.75" customHeight="1">
      <c r="A2555" s="1"/>
      <c r="B2555" s="6" t="s">
        <v>14</v>
      </c>
      <c r="C2555" s="6">
        <v>1185732</v>
      </c>
      <c r="D2555" s="7">
        <v>44332</v>
      </c>
      <c r="E2555" s="6" t="s">
        <v>46</v>
      </c>
      <c r="F2555" s="6" t="s">
        <v>94</v>
      </c>
      <c r="G2555" s="6" t="s">
        <v>95</v>
      </c>
      <c r="H2555" s="6" t="s">
        <v>22</v>
      </c>
      <c r="I2555" s="8">
        <v>0.49999999999999994</v>
      </c>
      <c r="J2555" s="9">
        <v>5000</v>
      </c>
      <c r="K2555" s="10">
        <f t="shared" si="18"/>
        <v>2499.9999999999995</v>
      </c>
      <c r="L2555" s="10">
        <f t="shared" si="19"/>
        <v>1249.9999999999998</v>
      </c>
      <c r="M2555" s="11">
        <v>0.5</v>
      </c>
      <c r="O2555" s="16"/>
      <c r="P2555" s="14"/>
      <c r="Q2555" s="12"/>
      <c r="R2555" s="13"/>
    </row>
    <row r="2556" spans="1:18" ht="15.75" customHeight="1">
      <c r="A2556" s="1"/>
      <c r="B2556" s="6" t="s">
        <v>14</v>
      </c>
      <c r="C2556" s="6">
        <v>1185732</v>
      </c>
      <c r="D2556" s="7">
        <v>44365</v>
      </c>
      <c r="E2556" s="6" t="s">
        <v>46</v>
      </c>
      <c r="F2556" s="6" t="s">
        <v>94</v>
      </c>
      <c r="G2556" s="6" t="s">
        <v>95</v>
      </c>
      <c r="H2556" s="6" t="s">
        <v>17</v>
      </c>
      <c r="I2556" s="8">
        <v>0.44999999999999996</v>
      </c>
      <c r="J2556" s="9">
        <v>7500</v>
      </c>
      <c r="K2556" s="10">
        <f t="shared" ref="K2556:K2810" si="20">I2556*J2556</f>
        <v>3374.9999999999995</v>
      </c>
      <c r="L2556" s="10">
        <f t="shared" ref="L2556:L2810" si="21">K2556*M2556</f>
        <v>1350</v>
      </c>
      <c r="M2556" s="11">
        <v>0.4</v>
      </c>
      <c r="O2556" s="16"/>
      <c r="P2556" s="14"/>
      <c r="Q2556" s="12"/>
      <c r="R2556" s="13"/>
    </row>
    <row r="2557" spans="1:18" ht="15.75" customHeight="1">
      <c r="A2557" s="1"/>
      <c r="B2557" s="6" t="s">
        <v>14</v>
      </c>
      <c r="C2557" s="6">
        <v>1185732</v>
      </c>
      <c r="D2557" s="7">
        <v>44365</v>
      </c>
      <c r="E2557" s="6" t="s">
        <v>46</v>
      </c>
      <c r="F2557" s="6" t="s">
        <v>94</v>
      </c>
      <c r="G2557" s="6" t="s">
        <v>95</v>
      </c>
      <c r="H2557" s="6" t="s">
        <v>18</v>
      </c>
      <c r="I2557" s="8">
        <v>0.4</v>
      </c>
      <c r="J2557" s="9">
        <v>5000</v>
      </c>
      <c r="K2557" s="10">
        <f t="shared" si="20"/>
        <v>2000</v>
      </c>
      <c r="L2557" s="10">
        <f t="shared" si="21"/>
        <v>700</v>
      </c>
      <c r="M2557" s="11">
        <v>0.35</v>
      </c>
      <c r="O2557" s="16"/>
      <c r="P2557" s="14"/>
      <c r="Q2557" s="12"/>
      <c r="R2557" s="13"/>
    </row>
    <row r="2558" spans="1:18" ht="15.75" customHeight="1">
      <c r="A2558" s="1"/>
      <c r="B2558" s="6" t="s">
        <v>14</v>
      </c>
      <c r="C2558" s="6">
        <v>1185732</v>
      </c>
      <c r="D2558" s="7">
        <v>44365</v>
      </c>
      <c r="E2558" s="6" t="s">
        <v>46</v>
      </c>
      <c r="F2558" s="6" t="s">
        <v>94</v>
      </c>
      <c r="G2558" s="6" t="s">
        <v>95</v>
      </c>
      <c r="H2558" s="6" t="s">
        <v>19</v>
      </c>
      <c r="I2558" s="8">
        <v>0.45</v>
      </c>
      <c r="J2558" s="9">
        <v>4750</v>
      </c>
      <c r="K2558" s="10">
        <f t="shared" si="20"/>
        <v>2137.5</v>
      </c>
      <c r="L2558" s="10">
        <f t="shared" si="21"/>
        <v>855</v>
      </c>
      <c r="M2558" s="11">
        <v>0.4</v>
      </c>
      <c r="O2558" s="16"/>
      <c r="P2558" s="14"/>
      <c r="Q2558" s="12"/>
      <c r="R2558" s="13"/>
    </row>
    <row r="2559" spans="1:18" ht="15.75" customHeight="1">
      <c r="A2559" s="1"/>
      <c r="B2559" s="6" t="s">
        <v>14</v>
      </c>
      <c r="C2559" s="6">
        <v>1185732</v>
      </c>
      <c r="D2559" s="7">
        <v>44365</v>
      </c>
      <c r="E2559" s="6" t="s">
        <v>46</v>
      </c>
      <c r="F2559" s="6" t="s">
        <v>94</v>
      </c>
      <c r="G2559" s="6" t="s">
        <v>95</v>
      </c>
      <c r="H2559" s="6" t="s">
        <v>20</v>
      </c>
      <c r="I2559" s="8">
        <v>0.45</v>
      </c>
      <c r="J2559" s="9">
        <v>4500</v>
      </c>
      <c r="K2559" s="10">
        <f t="shared" si="20"/>
        <v>2025</v>
      </c>
      <c r="L2559" s="10">
        <f t="shared" si="21"/>
        <v>810</v>
      </c>
      <c r="M2559" s="11">
        <v>0.4</v>
      </c>
      <c r="O2559" s="16"/>
      <c r="P2559" s="14"/>
      <c r="Q2559" s="12"/>
      <c r="R2559" s="13"/>
    </row>
    <row r="2560" spans="1:18" ht="15.75" customHeight="1">
      <c r="A2560" s="1"/>
      <c r="B2560" s="6" t="s">
        <v>14</v>
      </c>
      <c r="C2560" s="6">
        <v>1185732</v>
      </c>
      <c r="D2560" s="7">
        <v>44365</v>
      </c>
      <c r="E2560" s="6" t="s">
        <v>46</v>
      </c>
      <c r="F2560" s="6" t="s">
        <v>94</v>
      </c>
      <c r="G2560" s="6" t="s">
        <v>95</v>
      </c>
      <c r="H2560" s="6" t="s">
        <v>21</v>
      </c>
      <c r="I2560" s="8">
        <v>0.6</v>
      </c>
      <c r="J2560" s="9">
        <v>4500</v>
      </c>
      <c r="K2560" s="10">
        <f t="shared" si="20"/>
        <v>2700</v>
      </c>
      <c r="L2560" s="10">
        <f t="shared" si="21"/>
        <v>944.99999999999989</v>
      </c>
      <c r="M2560" s="11">
        <v>0.35</v>
      </c>
      <c r="O2560" s="16"/>
      <c r="P2560" s="14"/>
      <c r="Q2560" s="12"/>
      <c r="R2560" s="13"/>
    </row>
    <row r="2561" spans="1:18" ht="15.75" customHeight="1">
      <c r="A2561" s="1"/>
      <c r="B2561" s="6" t="s">
        <v>14</v>
      </c>
      <c r="C2561" s="6">
        <v>1185732</v>
      </c>
      <c r="D2561" s="7">
        <v>44365</v>
      </c>
      <c r="E2561" s="6" t="s">
        <v>46</v>
      </c>
      <c r="F2561" s="6" t="s">
        <v>94</v>
      </c>
      <c r="G2561" s="6" t="s">
        <v>95</v>
      </c>
      <c r="H2561" s="6" t="s">
        <v>22</v>
      </c>
      <c r="I2561" s="8">
        <v>0.65</v>
      </c>
      <c r="J2561" s="9">
        <v>6250</v>
      </c>
      <c r="K2561" s="10">
        <f t="shared" si="20"/>
        <v>4062.5</v>
      </c>
      <c r="L2561" s="10">
        <f t="shared" si="21"/>
        <v>2031.25</v>
      </c>
      <c r="M2561" s="11">
        <v>0.5</v>
      </c>
      <c r="O2561" s="16"/>
      <c r="P2561" s="14"/>
      <c r="Q2561" s="12"/>
      <c r="R2561" s="13"/>
    </row>
    <row r="2562" spans="1:18" ht="15.75" customHeight="1">
      <c r="A2562" s="1"/>
      <c r="B2562" s="6" t="s">
        <v>14</v>
      </c>
      <c r="C2562" s="6">
        <v>1185732</v>
      </c>
      <c r="D2562" s="7">
        <v>44393</v>
      </c>
      <c r="E2562" s="6" t="s">
        <v>46</v>
      </c>
      <c r="F2562" s="6" t="s">
        <v>94</v>
      </c>
      <c r="G2562" s="6" t="s">
        <v>95</v>
      </c>
      <c r="H2562" s="6" t="s">
        <v>17</v>
      </c>
      <c r="I2562" s="8">
        <v>0.6</v>
      </c>
      <c r="J2562" s="9">
        <v>8500</v>
      </c>
      <c r="K2562" s="10">
        <f t="shared" si="20"/>
        <v>5100</v>
      </c>
      <c r="L2562" s="10">
        <f t="shared" si="21"/>
        <v>2040</v>
      </c>
      <c r="M2562" s="11">
        <v>0.4</v>
      </c>
      <c r="O2562" s="16"/>
      <c r="P2562" s="14"/>
      <c r="Q2562" s="12"/>
      <c r="R2562" s="13"/>
    </row>
    <row r="2563" spans="1:18" ht="15.75" customHeight="1">
      <c r="A2563" s="1"/>
      <c r="B2563" s="6" t="s">
        <v>14</v>
      </c>
      <c r="C2563" s="6">
        <v>1185732</v>
      </c>
      <c r="D2563" s="7">
        <v>44393</v>
      </c>
      <c r="E2563" s="6" t="s">
        <v>46</v>
      </c>
      <c r="F2563" s="6" t="s">
        <v>94</v>
      </c>
      <c r="G2563" s="6" t="s">
        <v>95</v>
      </c>
      <c r="H2563" s="6" t="s">
        <v>18</v>
      </c>
      <c r="I2563" s="8">
        <v>0.55000000000000004</v>
      </c>
      <c r="J2563" s="9">
        <v>6000</v>
      </c>
      <c r="K2563" s="10">
        <f t="shared" si="20"/>
        <v>3300.0000000000005</v>
      </c>
      <c r="L2563" s="10">
        <f t="shared" si="21"/>
        <v>1155</v>
      </c>
      <c r="M2563" s="11">
        <v>0.35</v>
      </c>
      <c r="O2563" s="16"/>
      <c r="P2563" s="14"/>
      <c r="Q2563" s="12"/>
      <c r="R2563" s="13"/>
    </row>
    <row r="2564" spans="1:18" ht="15.75" customHeight="1">
      <c r="A2564" s="1"/>
      <c r="B2564" s="6" t="s">
        <v>14</v>
      </c>
      <c r="C2564" s="6">
        <v>1185732</v>
      </c>
      <c r="D2564" s="7">
        <v>44393</v>
      </c>
      <c r="E2564" s="6" t="s">
        <v>46</v>
      </c>
      <c r="F2564" s="6" t="s">
        <v>94</v>
      </c>
      <c r="G2564" s="6" t="s">
        <v>95</v>
      </c>
      <c r="H2564" s="6" t="s">
        <v>19</v>
      </c>
      <c r="I2564" s="8">
        <v>0.5</v>
      </c>
      <c r="J2564" s="9">
        <v>5250</v>
      </c>
      <c r="K2564" s="10">
        <f t="shared" si="20"/>
        <v>2625</v>
      </c>
      <c r="L2564" s="10">
        <f t="shared" si="21"/>
        <v>1050</v>
      </c>
      <c r="M2564" s="11">
        <v>0.4</v>
      </c>
      <c r="O2564" s="16"/>
      <c r="P2564" s="14"/>
      <c r="Q2564" s="12"/>
      <c r="R2564" s="13"/>
    </row>
    <row r="2565" spans="1:18" ht="15.75" customHeight="1">
      <c r="A2565" s="1"/>
      <c r="B2565" s="6" t="s">
        <v>14</v>
      </c>
      <c r="C2565" s="6">
        <v>1185732</v>
      </c>
      <c r="D2565" s="7">
        <v>44393</v>
      </c>
      <c r="E2565" s="6" t="s">
        <v>46</v>
      </c>
      <c r="F2565" s="6" t="s">
        <v>94</v>
      </c>
      <c r="G2565" s="6" t="s">
        <v>95</v>
      </c>
      <c r="H2565" s="6" t="s">
        <v>20</v>
      </c>
      <c r="I2565" s="8">
        <v>0.5</v>
      </c>
      <c r="J2565" s="9">
        <v>4750</v>
      </c>
      <c r="K2565" s="10">
        <f t="shared" si="20"/>
        <v>2375</v>
      </c>
      <c r="L2565" s="10">
        <f t="shared" si="21"/>
        <v>950</v>
      </c>
      <c r="M2565" s="11">
        <v>0.4</v>
      </c>
      <c r="O2565" s="16"/>
      <c r="P2565" s="14"/>
      <c r="Q2565" s="12"/>
      <c r="R2565" s="13"/>
    </row>
    <row r="2566" spans="1:18" ht="15.75" customHeight="1">
      <c r="A2566" s="1"/>
      <c r="B2566" s="6" t="s">
        <v>14</v>
      </c>
      <c r="C2566" s="6">
        <v>1185732</v>
      </c>
      <c r="D2566" s="7">
        <v>44393</v>
      </c>
      <c r="E2566" s="6" t="s">
        <v>46</v>
      </c>
      <c r="F2566" s="6" t="s">
        <v>94</v>
      </c>
      <c r="G2566" s="6" t="s">
        <v>95</v>
      </c>
      <c r="H2566" s="6" t="s">
        <v>21</v>
      </c>
      <c r="I2566" s="8">
        <v>0.6</v>
      </c>
      <c r="J2566" s="9">
        <v>5000</v>
      </c>
      <c r="K2566" s="10">
        <f t="shared" si="20"/>
        <v>3000</v>
      </c>
      <c r="L2566" s="10">
        <f t="shared" si="21"/>
        <v>1050</v>
      </c>
      <c r="M2566" s="11">
        <v>0.35</v>
      </c>
      <c r="O2566" s="16"/>
      <c r="P2566" s="14"/>
      <c r="Q2566" s="12"/>
      <c r="R2566" s="13"/>
    </row>
    <row r="2567" spans="1:18" ht="15.75" customHeight="1">
      <c r="A2567" s="1"/>
      <c r="B2567" s="6" t="s">
        <v>14</v>
      </c>
      <c r="C2567" s="6">
        <v>1185732</v>
      </c>
      <c r="D2567" s="7">
        <v>44393</v>
      </c>
      <c r="E2567" s="6" t="s">
        <v>46</v>
      </c>
      <c r="F2567" s="6" t="s">
        <v>94</v>
      </c>
      <c r="G2567" s="6" t="s">
        <v>95</v>
      </c>
      <c r="H2567" s="6" t="s">
        <v>22</v>
      </c>
      <c r="I2567" s="8">
        <v>0.65</v>
      </c>
      <c r="J2567" s="9">
        <v>6750</v>
      </c>
      <c r="K2567" s="10">
        <f t="shared" si="20"/>
        <v>4387.5</v>
      </c>
      <c r="L2567" s="10">
        <f t="shared" si="21"/>
        <v>2193.75</v>
      </c>
      <c r="M2567" s="11">
        <v>0.5</v>
      </c>
      <c r="O2567" s="16"/>
      <c r="P2567" s="14"/>
      <c r="Q2567" s="12"/>
      <c r="R2567" s="13"/>
    </row>
    <row r="2568" spans="1:18" ht="15.75" customHeight="1">
      <c r="A2568" s="1"/>
      <c r="B2568" s="6" t="s">
        <v>14</v>
      </c>
      <c r="C2568" s="6">
        <v>1185732</v>
      </c>
      <c r="D2568" s="7">
        <v>44425</v>
      </c>
      <c r="E2568" s="6" t="s">
        <v>46</v>
      </c>
      <c r="F2568" s="6" t="s">
        <v>94</v>
      </c>
      <c r="G2568" s="6" t="s">
        <v>95</v>
      </c>
      <c r="H2568" s="6" t="s">
        <v>17</v>
      </c>
      <c r="I2568" s="8">
        <v>0.6</v>
      </c>
      <c r="J2568" s="9">
        <v>8250</v>
      </c>
      <c r="K2568" s="10">
        <f t="shared" si="20"/>
        <v>4950</v>
      </c>
      <c r="L2568" s="10">
        <f t="shared" si="21"/>
        <v>1980</v>
      </c>
      <c r="M2568" s="11">
        <v>0.4</v>
      </c>
      <c r="O2568" s="16"/>
      <c r="P2568" s="14"/>
      <c r="Q2568" s="12"/>
      <c r="R2568" s="13"/>
    </row>
    <row r="2569" spans="1:18" ht="15.75" customHeight="1">
      <c r="A2569" s="1"/>
      <c r="B2569" s="6" t="s">
        <v>14</v>
      </c>
      <c r="C2569" s="6">
        <v>1185732</v>
      </c>
      <c r="D2569" s="7">
        <v>44425</v>
      </c>
      <c r="E2569" s="6" t="s">
        <v>46</v>
      </c>
      <c r="F2569" s="6" t="s">
        <v>94</v>
      </c>
      <c r="G2569" s="6" t="s">
        <v>95</v>
      </c>
      <c r="H2569" s="6" t="s">
        <v>18</v>
      </c>
      <c r="I2569" s="8">
        <v>0.55000000000000004</v>
      </c>
      <c r="J2569" s="9">
        <v>6000</v>
      </c>
      <c r="K2569" s="10">
        <f t="shared" si="20"/>
        <v>3300.0000000000005</v>
      </c>
      <c r="L2569" s="10">
        <f t="shared" si="21"/>
        <v>1155</v>
      </c>
      <c r="M2569" s="11">
        <v>0.35</v>
      </c>
      <c r="O2569" s="16"/>
      <c r="P2569" s="14"/>
      <c r="Q2569" s="12"/>
      <c r="R2569" s="13"/>
    </row>
    <row r="2570" spans="1:18" ht="15.75" customHeight="1">
      <c r="A2570" s="1"/>
      <c r="B2570" s="6" t="s">
        <v>14</v>
      </c>
      <c r="C2570" s="6">
        <v>1185732</v>
      </c>
      <c r="D2570" s="7">
        <v>44425</v>
      </c>
      <c r="E2570" s="6" t="s">
        <v>46</v>
      </c>
      <c r="F2570" s="6" t="s">
        <v>94</v>
      </c>
      <c r="G2570" s="6" t="s">
        <v>95</v>
      </c>
      <c r="H2570" s="6" t="s">
        <v>19</v>
      </c>
      <c r="I2570" s="8">
        <v>0.5</v>
      </c>
      <c r="J2570" s="9">
        <v>5250</v>
      </c>
      <c r="K2570" s="10">
        <f t="shared" si="20"/>
        <v>2625</v>
      </c>
      <c r="L2570" s="10">
        <f t="shared" si="21"/>
        <v>1050</v>
      </c>
      <c r="M2570" s="11">
        <v>0.4</v>
      </c>
      <c r="O2570" s="16"/>
      <c r="P2570" s="14"/>
      <c r="Q2570" s="12"/>
      <c r="R2570" s="13"/>
    </row>
    <row r="2571" spans="1:18" ht="15.75" customHeight="1">
      <c r="A2571" s="1"/>
      <c r="B2571" s="6" t="s">
        <v>14</v>
      </c>
      <c r="C2571" s="6">
        <v>1185732</v>
      </c>
      <c r="D2571" s="7">
        <v>44425</v>
      </c>
      <c r="E2571" s="6" t="s">
        <v>46</v>
      </c>
      <c r="F2571" s="6" t="s">
        <v>94</v>
      </c>
      <c r="G2571" s="6" t="s">
        <v>95</v>
      </c>
      <c r="H2571" s="6" t="s">
        <v>20</v>
      </c>
      <c r="I2571" s="8">
        <v>0.4</v>
      </c>
      <c r="J2571" s="9">
        <v>4750</v>
      </c>
      <c r="K2571" s="10">
        <f t="shared" si="20"/>
        <v>1900</v>
      </c>
      <c r="L2571" s="10">
        <f t="shared" si="21"/>
        <v>760</v>
      </c>
      <c r="M2571" s="11">
        <v>0.4</v>
      </c>
      <c r="O2571" s="16"/>
      <c r="P2571" s="14"/>
      <c r="Q2571" s="12"/>
      <c r="R2571" s="13"/>
    </row>
    <row r="2572" spans="1:18" ht="15.75" customHeight="1">
      <c r="A2572" s="1"/>
      <c r="B2572" s="6" t="s">
        <v>14</v>
      </c>
      <c r="C2572" s="6">
        <v>1185732</v>
      </c>
      <c r="D2572" s="7">
        <v>44425</v>
      </c>
      <c r="E2572" s="6" t="s">
        <v>46</v>
      </c>
      <c r="F2572" s="6" t="s">
        <v>94</v>
      </c>
      <c r="G2572" s="6" t="s">
        <v>95</v>
      </c>
      <c r="H2572" s="6" t="s">
        <v>21</v>
      </c>
      <c r="I2572" s="8">
        <v>0.5</v>
      </c>
      <c r="J2572" s="9">
        <v>4500</v>
      </c>
      <c r="K2572" s="10">
        <f t="shared" si="20"/>
        <v>2250</v>
      </c>
      <c r="L2572" s="10">
        <f t="shared" si="21"/>
        <v>787.5</v>
      </c>
      <c r="M2572" s="11">
        <v>0.35</v>
      </c>
      <c r="O2572" s="16"/>
      <c r="P2572" s="14"/>
      <c r="Q2572" s="12"/>
      <c r="R2572" s="13"/>
    </row>
    <row r="2573" spans="1:18" ht="15.75" customHeight="1">
      <c r="A2573" s="1"/>
      <c r="B2573" s="6" t="s">
        <v>14</v>
      </c>
      <c r="C2573" s="6">
        <v>1185732</v>
      </c>
      <c r="D2573" s="7">
        <v>44425</v>
      </c>
      <c r="E2573" s="6" t="s">
        <v>46</v>
      </c>
      <c r="F2573" s="6" t="s">
        <v>94</v>
      </c>
      <c r="G2573" s="6" t="s">
        <v>95</v>
      </c>
      <c r="H2573" s="6" t="s">
        <v>22</v>
      </c>
      <c r="I2573" s="8">
        <v>0.55000000000000004</v>
      </c>
      <c r="J2573" s="9">
        <v>6250</v>
      </c>
      <c r="K2573" s="10">
        <f t="shared" si="20"/>
        <v>3437.5000000000005</v>
      </c>
      <c r="L2573" s="10">
        <f t="shared" si="21"/>
        <v>1718.7500000000002</v>
      </c>
      <c r="M2573" s="11">
        <v>0.5</v>
      </c>
      <c r="O2573" s="16"/>
      <c r="P2573" s="14"/>
      <c r="Q2573" s="12"/>
      <c r="R2573" s="13"/>
    </row>
    <row r="2574" spans="1:18" ht="15.75" customHeight="1">
      <c r="A2574" s="1"/>
      <c r="B2574" s="6" t="s">
        <v>14</v>
      </c>
      <c r="C2574" s="6">
        <v>1185732</v>
      </c>
      <c r="D2574" s="7">
        <v>44455</v>
      </c>
      <c r="E2574" s="6" t="s">
        <v>46</v>
      </c>
      <c r="F2574" s="6" t="s">
        <v>94</v>
      </c>
      <c r="G2574" s="6" t="s">
        <v>95</v>
      </c>
      <c r="H2574" s="6" t="s">
        <v>17</v>
      </c>
      <c r="I2574" s="8">
        <v>0.5</v>
      </c>
      <c r="J2574" s="9">
        <v>7250</v>
      </c>
      <c r="K2574" s="10">
        <f t="shared" si="20"/>
        <v>3625</v>
      </c>
      <c r="L2574" s="10">
        <f t="shared" si="21"/>
        <v>1450</v>
      </c>
      <c r="M2574" s="11">
        <v>0.4</v>
      </c>
      <c r="O2574" s="16"/>
      <c r="P2574" s="14"/>
      <c r="Q2574" s="12"/>
      <c r="R2574" s="13"/>
    </row>
    <row r="2575" spans="1:18" ht="15.75" customHeight="1">
      <c r="A2575" s="1"/>
      <c r="B2575" s="6" t="s">
        <v>14</v>
      </c>
      <c r="C2575" s="6">
        <v>1185732</v>
      </c>
      <c r="D2575" s="7">
        <v>44455</v>
      </c>
      <c r="E2575" s="6" t="s">
        <v>46</v>
      </c>
      <c r="F2575" s="6" t="s">
        <v>94</v>
      </c>
      <c r="G2575" s="6" t="s">
        <v>95</v>
      </c>
      <c r="H2575" s="6" t="s">
        <v>18</v>
      </c>
      <c r="I2575" s="8">
        <v>0.45000000000000012</v>
      </c>
      <c r="J2575" s="9">
        <v>5250</v>
      </c>
      <c r="K2575" s="10">
        <f t="shared" si="20"/>
        <v>2362.5000000000005</v>
      </c>
      <c r="L2575" s="10">
        <f t="shared" si="21"/>
        <v>826.87500000000011</v>
      </c>
      <c r="M2575" s="11">
        <v>0.35</v>
      </c>
      <c r="O2575" s="16"/>
      <c r="P2575" s="14"/>
      <c r="Q2575" s="12"/>
      <c r="R2575" s="13"/>
    </row>
    <row r="2576" spans="1:18" ht="15.75" customHeight="1">
      <c r="A2576" s="1"/>
      <c r="B2576" s="6" t="s">
        <v>14</v>
      </c>
      <c r="C2576" s="6">
        <v>1185732</v>
      </c>
      <c r="D2576" s="7">
        <v>44455</v>
      </c>
      <c r="E2576" s="6" t="s">
        <v>46</v>
      </c>
      <c r="F2576" s="6" t="s">
        <v>94</v>
      </c>
      <c r="G2576" s="6" t="s">
        <v>95</v>
      </c>
      <c r="H2576" s="6" t="s">
        <v>19</v>
      </c>
      <c r="I2576" s="8">
        <v>0.20000000000000007</v>
      </c>
      <c r="J2576" s="9">
        <v>4250</v>
      </c>
      <c r="K2576" s="10">
        <f t="shared" si="20"/>
        <v>850.00000000000023</v>
      </c>
      <c r="L2576" s="10">
        <f t="shared" si="21"/>
        <v>340.00000000000011</v>
      </c>
      <c r="M2576" s="11">
        <v>0.4</v>
      </c>
      <c r="O2576" s="16"/>
      <c r="P2576" s="14"/>
      <c r="Q2576" s="12"/>
      <c r="R2576" s="13"/>
    </row>
    <row r="2577" spans="1:18" ht="15.75" customHeight="1">
      <c r="A2577" s="1"/>
      <c r="B2577" s="6" t="s">
        <v>14</v>
      </c>
      <c r="C2577" s="6">
        <v>1185732</v>
      </c>
      <c r="D2577" s="7">
        <v>44455</v>
      </c>
      <c r="E2577" s="6" t="s">
        <v>46</v>
      </c>
      <c r="F2577" s="6" t="s">
        <v>94</v>
      </c>
      <c r="G2577" s="6" t="s">
        <v>95</v>
      </c>
      <c r="H2577" s="6" t="s">
        <v>20</v>
      </c>
      <c r="I2577" s="8">
        <v>0.20000000000000007</v>
      </c>
      <c r="J2577" s="9">
        <v>4000</v>
      </c>
      <c r="K2577" s="10">
        <f t="shared" si="20"/>
        <v>800.00000000000023</v>
      </c>
      <c r="L2577" s="10">
        <f t="shared" si="21"/>
        <v>320.00000000000011</v>
      </c>
      <c r="M2577" s="11">
        <v>0.4</v>
      </c>
      <c r="O2577" s="16"/>
      <c r="P2577" s="14"/>
      <c r="Q2577" s="12"/>
      <c r="R2577" s="13"/>
    </row>
    <row r="2578" spans="1:18" ht="15.75" customHeight="1">
      <c r="A2578" s="1"/>
      <c r="B2578" s="6" t="s">
        <v>14</v>
      </c>
      <c r="C2578" s="6">
        <v>1185732</v>
      </c>
      <c r="D2578" s="7">
        <v>44455</v>
      </c>
      <c r="E2578" s="6" t="s">
        <v>46</v>
      </c>
      <c r="F2578" s="6" t="s">
        <v>94</v>
      </c>
      <c r="G2578" s="6" t="s">
        <v>95</v>
      </c>
      <c r="H2578" s="6" t="s">
        <v>21</v>
      </c>
      <c r="I2578" s="8">
        <v>0.30000000000000004</v>
      </c>
      <c r="J2578" s="9">
        <v>4000</v>
      </c>
      <c r="K2578" s="10">
        <f t="shared" si="20"/>
        <v>1200.0000000000002</v>
      </c>
      <c r="L2578" s="10">
        <f t="shared" si="21"/>
        <v>420.00000000000006</v>
      </c>
      <c r="M2578" s="11">
        <v>0.35</v>
      </c>
      <c r="O2578" s="16"/>
      <c r="P2578" s="14"/>
      <c r="Q2578" s="12"/>
      <c r="R2578" s="13"/>
    </row>
    <row r="2579" spans="1:18" ht="15.75" customHeight="1">
      <c r="A2579" s="1"/>
      <c r="B2579" s="6" t="s">
        <v>14</v>
      </c>
      <c r="C2579" s="6">
        <v>1185732</v>
      </c>
      <c r="D2579" s="7">
        <v>44455</v>
      </c>
      <c r="E2579" s="6" t="s">
        <v>46</v>
      </c>
      <c r="F2579" s="6" t="s">
        <v>94</v>
      </c>
      <c r="G2579" s="6" t="s">
        <v>95</v>
      </c>
      <c r="H2579" s="6" t="s">
        <v>22</v>
      </c>
      <c r="I2579" s="8">
        <v>0.35000000000000009</v>
      </c>
      <c r="J2579" s="9">
        <v>5000</v>
      </c>
      <c r="K2579" s="10">
        <f t="shared" si="20"/>
        <v>1750.0000000000005</v>
      </c>
      <c r="L2579" s="10">
        <f t="shared" si="21"/>
        <v>875.00000000000023</v>
      </c>
      <c r="M2579" s="11">
        <v>0.5</v>
      </c>
      <c r="O2579" s="16"/>
      <c r="P2579" s="14"/>
      <c r="Q2579" s="12"/>
      <c r="R2579" s="13"/>
    </row>
    <row r="2580" spans="1:18" ht="15.75" customHeight="1">
      <c r="A2580" s="1"/>
      <c r="B2580" s="6" t="s">
        <v>14</v>
      </c>
      <c r="C2580" s="6">
        <v>1185732</v>
      </c>
      <c r="D2580" s="7">
        <v>44487</v>
      </c>
      <c r="E2580" s="6" t="s">
        <v>46</v>
      </c>
      <c r="F2580" s="6" t="s">
        <v>94</v>
      </c>
      <c r="G2580" s="6" t="s">
        <v>95</v>
      </c>
      <c r="H2580" s="6" t="s">
        <v>17</v>
      </c>
      <c r="I2580" s="8">
        <v>0.35000000000000009</v>
      </c>
      <c r="J2580" s="9">
        <v>6750</v>
      </c>
      <c r="K2580" s="10">
        <f t="shared" si="20"/>
        <v>2362.5000000000005</v>
      </c>
      <c r="L2580" s="10">
        <f t="shared" si="21"/>
        <v>945.00000000000023</v>
      </c>
      <c r="M2580" s="11">
        <v>0.4</v>
      </c>
      <c r="O2580" s="16"/>
      <c r="P2580" s="14"/>
      <c r="Q2580" s="12"/>
      <c r="R2580" s="13"/>
    </row>
    <row r="2581" spans="1:18" ht="15.75" customHeight="1">
      <c r="A2581" s="1"/>
      <c r="B2581" s="6" t="s">
        <v>14</v>
      </c>
      <c r="C2581" s="6">
        <v>1185732</v>
      </c>
      <c r="D2581" s="7">
        <v>44487</v>
      </c>
      <c r="E2581" s="6" t="s">
        <v>46</v>
      </c>
      <c r="F2581" s="6" t="s">
        <v>94</v>
      </c>
      <c r="G2581" s="6" t="s">
        <v>95</v>
      </c>
      <c r="H2581" s="6" t="s">
        <v>18</v>
      </c>
      <c r="I2581" s="8">
        <v>0.25000000000000011</v>
      </c>
      <c r="J2581" s="9">
        <v>5000</v>
      </c>
      <c r="K2581" s="10">
        <f t="shared" si="20"/>
        <v>1250.0000000000005</v>
      </c>
      <c r="L2581" s="10">
        <f t="shared" si="21"/>
        <v>437.50000000000011</v>
      </c>
      <c r="M2581" s="11">
        <v>0.35</v>
      </c>
      <c r="O2581" s="16"/>
      <c r="P2581" s="14"/>
      <c r="Q2581" s="12"/>
      <c r="R2581" s="13"/>
    </row>
    <row r="2582" spans="1:18" ht="15.75" customHeight="1">
      <c r="A2582" s="1"/>
      <c r="B2582" s="6" t="s">
        <v>14</v>
      </c>
      <c r="C2582" s="6">
        <v>1185732</v>
      </c>
      <c r="D2582" s="7">
        <v>44487</v>
      </c>
      <c r="E2582" s="6" t="s">
        <v>46</v>
      </c>
      <c r="F2582" s="6" t="s">
        <v>94</v>
      </c>
      <c r="G2582" s="6" t="s">
        <v>95</v>
      </c>
      <c r="H2582" s="6" t="s">
        <v>19</v>
      </c>
      <c r="I2582" s="8">
        <v>0.25000000000000011</v>
      </c>
      <c r="J2582" s="9">
        <v>3750</v>
      </c>
      <c r="K2582" s="10">
        <f t="shared" si="20"/>
        <v>937.50000000000045</v>
      </c>
      <c r="L2582" s="10">
        <f t="shared" si="21"/>
        <v>375.00000000000023</v>
      </c>
      <c r="M2582" s="11">
        <v>0.4</v>
      </c>
      <c r="O2582" s="16"/>
      <c r="P2582" s="14"/>
      <c r="Q2582" s="12"/>
      <c r="R2582" s="13"/>
    </row>
    <row r="2583" spans="1:18" ht="15.75" customHeight="1">
      <c r="A2583" s="1"/>
      <c r="B2583" s="6" t="s">
        <v>14</v>
      </c>
      <c r="C2583" s="6">
        <v>1185732</v>
      </c>
      <c r="D2583" s="7">
        <v>44487</v>
      </c>
      <c r="E2583" s="6" t="s">
        <v>46</v>
      </c>
      <c r="F2583" s="6" t="s">
        <v>94</v>
      </c>
      <c r="G2583" s="6" t="s">
        <v>95</v>
      </c>
      <c r="H2583" s="6" t="s">
        <v>20</v>
      </c>
      <c r="I2583" s="8">
        <v>0.25000000000000011</v>
      </c>
      <c r="J2583" s="9">
        <v>3500</v>
      </c>
      <c r="K2583" s="10">
        <f t="shared" si="20"/>
        <v>875.00000000000034</v>
      </c>
      <c r="L2583" s="10">
        <f t="shared" si="21"/>
        <v>350.00000000000017</v>
      </c>
      <c r="M2583" s="11">
        <v>0.4</v>
      </c>
      <c r="O2583" s="16"/>
      <c r="P2583" s="14"/>
      <c r="Q2583" s="12"/>
      <c r="R2583" s="13"/>
    </row>
    <row r="2584" spans="1:18" ht="15.75" customHeight="1">
      <c r="A2584" s="1"/>
      <c r="B2584" s="6" t="s">
        <v>14</v>
      </c>
      <c r="C2584" s="6">
        <v>1185732</v>
      </c>
      <c r="D2584" s="7">
        <v>44487</v>
      </c>
      <c r="E2584" s="6" t="s">
        <v>46</v>
      </c>
      <c r="F2584" s="6" t="s">
        <v>94</v>
      </c>
      <c r="G2584" s="6" t="s">
        <v>95</v>
      </c>
      <c r="H2584" s="6" t="s">
        <v>21</v>
      </c>
      <c r="I2584" s="8">
        <v>0.35000000000000009</v>
      </c>
      <c r="J2584" s="9">
        <v>3500</v>
      </c>
      <c r="K2584" s="10">
        <f t="shared" si="20"/>
        <v>1225.0000000000002</v>
      </c>
      <c r="L2584" s="10">
        <f t="shared" si="21"/>
        <v>428.75000000000006</v>
      </c>
      <c r="M2584" s="11">
        <v>0.35</v>
      </c>
      <c r="O2584" s="16"/>
      <c r="P2584" s="14"/>
      <c r="Q2584" s="12"/>
      <c r="R2584" s="13"/>
    </row>
    <row r="2585" spans="1:18" ht="15.75" customHeight="1">
      <c r="A2585" s="1"/>
      <c r="B2585" s="6" t="s">
        <v>14</v>
      </c>
      <c r="C2585" s="6">
        <v>1185732</v>
      </c>
      <c r="D2585" s="7">
        <v>44487</v>
      </c>
      <c r="E2585" s="6" t="s">
        <v>46</v>
      </c>
      <c r="F2585" s="6" t="s">
        <v>94</v>
      </c>
      <c r="G2585" s="6" t="s">
        <v>95</v>
      </c>
      <c r="H2585" s="6" t="s">
        <v>22</v>
      </c>
      <c r="I2585" s="8">
        <v>0.35000000000000003</v>
      </c>
      <c r="J2585" s="9">
        <v>4750</v>
      </c>
      <c r="K2585" s="10">
        <f t="shared" si="20"/>
        <v>1662.5000000000002</v>
      </c>
      <c r="L2585" s="10">
        <f t="shared" si="21"/>
        <v>831.25000000000011</v>
      </c>
      <c r="M2585" s="11">
        <v>0.5</v>
      </c>
      <c r="O2585" s="16"/>
      <c r="P2585" s="14"/>
      <c r="Q2585" s="12"/>
      <c r="R2585" s="13"/>
    </row>
    <row r="2586" spans="1:18" ht="15.75" customHeight="1">
      <c r="A2586" s="1"/>
      <c r="B2586" s="6" t="s">
        <v>14</v>
      </c>
      <c r="C2586" s="6">
        <v>1185732</v>
      </c>
      <c r="D2586" s="7">
        <v>44517</v>
      </c>
      <c r="E2586" s="6" t="s">
        <v>46</v>
      </c>
      <c r="F2586" s="6" t="s">
        <v>94</v>
      </c>
      <c r="G2586" s="6" t="s">
        <v>95</v>
      </c>
      <c r="H2586" s="6" t="s">
        <v>17</v>
      </c>
      <c r="I2586" s="8">
        <v>0.3000000000000001</v>
      </c>
      <c r="J2586" s="9">
        <v>6250</v>
      </c>
      <c r="K2586" s="10">
        <f t="shared" si="20"/>
        <v>1875.0000000000007</v>
      </c>
      <c r="L2586" s="10">
        <f t="shared" si="21"/>
        <v>750.00000000000034</v>
      </c>
      <c r="M2586" s="11">
        <v>0.4</v>
      </c>
      <c r="O2586" s="16"/>
      <c r="P2586" s="14"/>
      <c r="Q2586" s="12"/>
      <c r="R2586" s="13"/>
    </row>
    <row r="2587" spans="1:18" ht="15.75" customHeight="1">
      <c r="A2587" s="1"/>
      <c r="B2587" s="6" t="s">
        <v>14</v>
      </c>
      <c r="C2587" s="6">
        <v>1185732</v>
      </c>
      <c r="D2587" s="7">
        <v>44517</v>
      </c>
      <c r="E2587" s="6" t="s">
        <v>46</v>
      </c>
      <c r="F2587" s="6" t="s">
        <v>94</v>
      </c>
      <c r="G2587" s="6" t="s">
        <v>95</v>
      </c>
      <c r="H2587" s="6" t="s">
        <v>18</v>
      </c>
      <c r="I2587" s="8">
        <v>0.20000000000000012</v>
      </c>
      <c r="J2587" s="9">
        <v>4500</v>
      </c>
      <c r="K2587" s="10">
        <f t="shared" si="20"/>
        <v>900.00000000000057</v>
      </c>
      <c r="L2587" s="10">
        <f t="shared" si="21"/>
        <v>315.00000000000017</v>
      </c>
      <c r="M2587" s="11">
        <v>0.35</v>
      </c>
      <c r="O2587" s="16"/>
      <c r="P2587" s="14"/>
      <c r="Q2587" s="12"/>
      <c r="R2587" s="13"/>
    </row>
    <row r="2588" spans="1:18" ht="15.75" customHeight="1">
      <c r="A2588" s="1"/>
      <c r="B2588" s="6" t="s">
        <v>14</v>
      </c>
      <c r="C2588" s="6">
        <v>1185732</v>
      </c>
      <c r="D2588" s="7">
        <v>44517</v>
      </c>
      <c r="E2588" s="6" t="s">
        <v>46</v>
      </c>
      <c r="F2588" s="6" t="s">
        <v>94</v>
      </c>
      <c r="G2588" s="6" t="s">
        <v>95</v>
      </c>
      <c r="H2588" s="6" t="s">
        <v>19</v>
      </c>
      <c r="I2588" s="8">
        <v>0.30000000000000016</v>
      </c>
      <c r="J2588" s="9">
        <v>3950</v>
      </c>
      <c r="K2588" s="10">
        <f t="shared" si="20"/>
        <v>1185.0000000000007</v>
      </c>
      <c r="L2588" s="10">
        <f t="shared" si="21"/>
        <v>474.00000000000028</v>
      </c>
      <c r="M2588" s="11">
        <v>0.4</v>
      </c>
      <c r="O2588" s="16"/>
      <c r="P2588" s="14"/>
      <c r="Q2588" s="12"/>
      <c r="R2588" s="13"/>
    </row>
    <row r="2589" spans="1:18" ht="15.75" customHeight="1">
      <c r="A2589" s="1"/>
      <c r="B2589" s="6" t="s">
        <v>14</v>
      </c>
      <c r="C2589" s="6">
        <v>1185732</v>
      </c>
      <c r="D2589" s="7">
        <v>44517</v>
      </c>
      <c r="E2589" s="6" t="s">
        <v>46</v>
      </c>
      <c r="F2589" s="6" t="s">
        <v>94</v>
      </c>
      <c r="G2589" s="6" t="s">
        <v>95</v>
      </c>
      <c r="H2589" s="6" t="s">
        <v>20</v>
      </c>
      <c r="I2589" s="8">
        <v>0.6000000000000002</v>
      </c>
      <c r="J2589" s="9">
        <v>4500</v>
      </c>
      <c r="K2589" s="10">
        <f t="shared" si="20"/>
        <v>2700.0000000000009</v>
      </c>
      <c r="L2589" s="10">
        <f t="shared" si="21"/>
        <v>1080.0000000000005</v>
      </c>
      <c r="M2589" s="11">
        <v>0.4</v>
      </c>
      <c r="O2589" s="16"/>
      <c r="P2589" s="14"/>
      <c r="Q2589" s="12"/>
      <c r="R2589" s="13"/>
    </row>
    <row r="2590" spans="1:18" ht="15.75" customHeight="1">
      <c r="A2590" s="1"/>
      <c r="B2590" s="6" t="s">
        <v>14</v>
      </c>
      <c r="C2590" s="6">
        <v>1185732</v>
      </c>
      <c r="D2590" s="7">
        <v>44517</v>
      </c>
      <c r="E2590" s="6" t="s">
        <v>46</v>
      </c>
      <c r="F2590" s="6" t="s">
        <v>94</v>
      </c>
      <c r="G2590" s="6" t="s">
        <v>95</v>
      </c>
      <c r="H2590" s="6" t="s">
        <v>21</v>
      </c>
      <c r="I2590" s="8">
        <v>0.75000000000000011</v>
      </c>
      <c r="J2590" s="9">
        <v>4250</v>
      </c>
      <c r="K2590" s="10">
        <f t="shared" si="20"/>
        <v>3187.5000000000005</v>
      </c>
      <c r="L2590" s="10">
        <f t="shared" si="21"/>
        <v>1115.625</v>
      </c>
      <c r="M2590" s="11">
        <v>0.35</v>
      </c>
      <c r="O2590" s="16"/>
      <c r="P2590" s="14"/>
      <c r="Q2590" s="12"/>
      <c r="R2590" s="13"/>
    </row>
    <row r="2591" spans="1:18" ht="15.75" customHeight="1">
      <c r="A2591" s="1"/>
      <c r="B2591" s="6" t="s">
        <v>14</v>
      </c>
      <c r="C2591" s="6">
        <v>1185732</v>
      </c>
      <c r="D2591" s="7">
        <v>44517</v>
      </c>
      <c r="E2591" s="6" t="s">
        <v>46</v>
      </c>
      <c r="F2591" s="6" t="s">
        <v>94</v>
      </c>
      <c r="G2591" s="6" t="s">
        <v>95</v>
      </c>
      <c r="H2591" s="6" t="s">
        <v>22</v>
      </c>
      <c r="I2591" s="8">
        <v>0.75</v>
      </c>
      <c r="J2591" s="9">
        <v>5250</v>
      </c>
      <c r="K2591" s="10">
        <f t="shared" si="20"/>
        <v>3937.5</v>
      </c>
      <c r="L2591" s="10">
        <f t="shared" si="21"/>
        <v>1968.75</v>
      </c>
      <c r="M2591" s="11">
        <v>0.5</v>
      </c>
      <c r="O2591" s="16"/>
      <c r="P2591" s="14"/>
      <c r="Q2591" s="12"/>
      <c r="R2591" s="13"/>
    </row>
    <row r="2592" spans="1:18" ht="15.75" customHeight="1">
      <c r="A2592" s="1"/>
      <c r="B2592" s="6" t="s">
        <v>14</v>
      </c>
      <c r="C2592" s="6">
        <v>1185732</v>
      </c>
      <c r="D2592" s="7">
        <v>44546</v>
      </c>
      <c r="E2592" s="6" t="s">
        <v>46</v>
      </c>
      <c r="F2592" s="6" t="s">
        <v>94</v>
      </c>
      <c r="G2592" s="6" t="s">
        <v>95</v>
      </c>
      <c r="H2592" s="6" t="s">
        <v>17</v>
      </c>
      <c r="I2592" s="8">
        <v>0.70000000000000007</v>
      </c>
      <c r="J2592" s="9">
        <v>7750</v>
      </c>
      <c r="K2592" s="10">
        <f t="shared" si="20"/>
        <v>5425.0000000000009</v>
      </c>
      <c r="L2592" s="10">
        <f t="shared" si="21"/>
        <v>2170.0000000000005</v>
      </c>
      <c r="M2592" s="11">
        <v>0.4</v>
      </c>
      <c r="O2592" s="16"/>
      <c r="P2592" s="14"/>
      <c r="Q2592" s="12"/>
      <c r="R2592" s="13"/>
    </row>
    <row r="2593" spans="1:18" ht="15.75" customHeight="1">
      <c r="A2593" s="1"/>
      <c r="B2593" s="6" t="s">
        <v>14</v>
      </c>
      <c r="C2593" s="6">
        <v>1185732</v>
      </c>
      <c r="D2593" s="7">
        <v>44546</v>
      </c>
      <c r="E2593" s="6" t="s">
        <v>46</v>
      </c>
      <c r="F2593" s="6" t="s">
        <v>94</v>
      </c>
      <c r="G2593" s="6" t="s">
        <v>95</v>
      </c>
      <c r="H2593" s="6" t="s">
        <v>18</v>
      </c>
      <c r="I2593" s="8">
        <v>0.60000000000000009</v>
      </c>
      <c r="J2593" s="9">
        <v>5750</v>
      </c>
      <c r="K2593" s="10">
        <f t="shared" si="20"/>
        <v>3450.0000000000005</v>
      </c>
      <c r="L2593" s="10">
        <f t="shared" si="21"/>
        <v>1207.5</v>
      </c>
      <c r="M2593" s="11">
        <v>0.35</v>
      </c>
      <c r="O2593" s="16"/>
      <c r="P2593" s="14"/>
      <c r="Q2593" s="12"/>
      <c r="R2593" s="13"/>
    </row>
    <row r="2594" spans="1:18" ht="15.75" customHeight="1">
      <c r="A2594" s="1"/>
      <c r="B2594" s="6" t="s">
        <v>14</v>
      </c>
      <c r="C2594" s="6">
        <v>1185732</v>
      </c>
      <c r="D2594" s="7">
        <v>44546</v>
      </c>
      <c r="E2594" s="6" t="s">
        <v>46</v>
      </c>
      <c r="F2594" s="6" t="s">
        <v>94</v>
      </c>
      <c r="G2594" s="6" t="s">
        <v>95</v>
      </c>
      <c r="H2594" s="6" t="s">
        <v>19</v>
      </c>
      <c r="I2594" s="8">
        <v>0.60000000000000009</v>
      </c>
      <c r="J2594" s="9">
        <v>5250</v>
      </c>
      <c r="K2594" s="10">
        <f t="shared" si="20"/>
        <v>3150.0000000000005</v>
      </c>
      <c r="L2594" s="10">
        <f t="shared" si="21"/>
        <v>1260.0000000000002</v>
      </c>
      <c r="M2594" s="11">
        <v>0.4</v>
      </c>
      <c r="O2594" s="16"/>
      <c r="P2594" s="14"/>
      <c r="Q2594" s="12"/>
      <c r="R2594" s="13"/>
    </row>
    <row r="2595" spans="1:18" ht="15.75" customHeight="1">
      <c r="A2595" s="1"/>
      <c r="B2595" s="6" t="s">
        <v>14</v>
      </c>
      <c r="C2595" s="6">
        <v>1185732</v>
      </c>
      <c r="D2595" s="7">
        <v>44546</v>
      </c>
      <c r="E2595" s="6" t="s">
        <v>46</v>
      </c>
      <c r="F2595" s="6" t="s">
        <v>94</v>
      </c>
      <c r="G2595" s="6" t="s">
        <v>95</v>
      </c>
      <c r="H2595" s="6" t="s">
        <v>20</v>
      </c>
      <c r="I2595" s="8">
        <v>0.60000000000000009</v>
      </c>
      <c r="J2595" s="9">
        <v>4750</v>
      </c>
      <c r="K2595" s="10">
        <f t="shared" si="20"/>
        <v>2850.0000000000005</v>
      </c>
      <c r="L2595" s="10">
        <f t="shared" si="21"/>
        <v>1140.0000000000002</v>
      </c>
      <c r="M2595" s="11">
        <v>0.4</v>
      </c>
      <c r="O2595" s="16"/>
      <c r="P2595" s="14"/>
      <c r="Q2595" s="12"/>
      <c r="R2595" s="13"/>
    </row>
    <row r="2596" spans="1:18" ht="15.75" customHeight="1">
      <c r="A2596" s="1"/>
      <c r="B2596" s="6" t="s">
        <v>14</v>
      </c>
      <c r="C2596" s="6">
        <v>1185732</v>
      </c>
      <c r="D2596" s="7">
        <v>44546</v>
      </c>
      <c r="E2596" s="6" t="s">
        <v>46</v>
      </c>
      <c r="F2596" s="6" t="s">
        <v>94</v>
      </c>
      <c r="G2596" s="6" t="s">
        <v>95</v>
      </c>
      <c r="H2596" s="6" t="s">
        <v>21</v>
      </c>
      <c r="I2596" s="8">
        <v>0.70000000000000007</v>
      </c>
      <c r="J2596" s="9">
        <v>4750</v>
      </c>
      <c r="K2596" s="10">
        <f t="shared" si="20"/>
        <v>3325.0000000000005</v>
      </c>
      <c r="L2596" s="10">
        <f t="shared" si="21"/>
        <v>1163.75</v>
      </c>
      <c r="M2596" s="11">
        <v>0.35</v>
      </c>
      <c r="O2596" s="16"/>
      <c r="P2596" s="14"/>
      <c r="Q2596" s="12"/>
      <c r="R2596" s="13"/>
    </row>
    <row r="2597" spans="1:18" ht="15.75" customHeight="1">
      <c r="A2597" s="1"/>
      <c r="B2597" s="6" t="s">
        <v>14</v>
      </c>
      <c r="C2597" s="6">
        <v>1185732</v>
      </c>
      <c r="D2597" s="7">
        <v>44546</v>
      </c>
      <c r="E2597" s="6" t="s">
        <v>46</v>
      </c>
      <c r="F2597" s="6" t="s">
        <v>94</v>
      </c>
      <c r="G2597" s="6" t="s">
        <v>95</v>
      </c>
      <c r="H2597" s="6" t="s">
        <v>22</v>
      </c>
      <c r="I2597" s="8">
        <v>0.75</v>
      </c>
      <c r="J2597" s="9">
        <v>5750</v>
      </c>
      <c r="K2597" s="10">
        <f t="shared" si="20"/>
        <v>4312.5</v>
      </c>
      <c r="L2597" s="10">
        <f t="shared" si="21"/>
        <v>2156.25</v>
      </c>
      <c r="M2597" s="11">
        <v>0.5</v>
      </c>
      <c r="O2597" s="16"/>
      <c r="P2597" s="14"/>
      <c r="Q2597" s="12"/>
      <c r="R2597" s="13"/>
    </row>
    <row r="2598" spans="1:18" ht="15.75" customHeight="1">
      <c r="A2598" s="1" t="s">
        <v>39</v>
      </c>
      <c r="B2598" s="6" t="s">
        <v>23</v>
      </c>
      <c r="C2598" s="6">
        <v>1197831</v>
      </c>
      <c r="D2598" s="7">
        <v>44219</v>
      </c>
      <c r="E2598" s="6" t="s">
        <v>24</v>
      </c>
      <c r="F2598" s="6" t="s">
        <v>96</v>
      </c>
      <c r="G2598" s="6" t="s">
        <v>97</v>
      </c>
      <c r="H2598" s="6" t="s">
        <v>17</v>
      </c>
      <c r="I2598" s="8">
        <v>0.25000000000000006</v>
      </c>
      <c r="J2598" s="9">
        <v>6500</v>
      </c>
      <c r="K2598" s="10">
        <f t="shared" si="20"/>
        <v>1625.0000000000005</v>
      </c>
      <c r="L2598" s="10">
        <f t="shared" si="21"/>
        <v>650.00000000000023</v>
      </c>
      <c r="M2598" s="11">
        <v>0.4</v>
      </c>
      <c r="O2598" s="16"/>
      <c r="P2598" s="14"/>
      <c r="Q2598" s="12"/>
      <c r="R2598" s="13"/>
    </row>
    <row r="2599" spans="1:18" ht="15.75" customHeight="1">
      <c r="A2599" s="1"/>
      <c r="B2599" s="6" t="s">
        <v>23</v>
      </c>
      <c r="C2599" s="6">
        <v>1197831</v>
      </c>
      <c r="D2599" s="7">
        <v>44219</v>
      </c>
      <c r="E2599" s="6" t="s">
        <v>24</v>
      </c>
      <c r="F2599" s="6" t="s">
        <v>96</v>
      </c>
      <c r="G2599" s="6" t="s">
        <v>97</v>
      </c>
      <c r="H2599" s="6" t="s">
        <v>18</v>
      </c>
      <c r="I2599" s="8">
        <v>0.25000000000000006</v>
      </c>
      <c r="J2599" s="9">
        <v>4500</v>
      </c>
      <c r="K2599" s="10">
        <f t="shared" si="20"/>
        <v>1125.0000000000002</v>
      </c>
      <c r="L2599" s="10">
        <f t="shared" si="21"/>
        <v>393.75000000000006</v>
      </c>
      <c r="M2599" s="11">
        <v>0.35</v>
      </c>
      <c r="O2599" s="16"/>
      <c r="P2599" s="14"/>
      <c r="Q2599" s="12"/>
      <c r="R2599" s="13"/>
    </row>
    <row r="2600" spans="1:18" ht="15.75" customHeight="1">
      <c r="A2600" s="1"/>
      <c r="B2600" s="6" t="s">
        <v>23</v>
      </c>
      <c r="C2600" s="6">
        <v>1197831</v>
      </c>
      <c r="D2600" s="7">
        <v>44219</v>
      </c>
      <c r="E2600" s="6" t="s">
        <v>24</v>
      </c>
      <c r="F2600" s="6" t="s">
        <v>96</v>
      </c>
      <c r="G2600" s="6" t="s">
        <v>97</v>
      </c>
      <c r="H2600" s="6" t="s">
        <v>19</v>
      </c>
      <c r="I2600" s="8">
        <v>0.15000000000000008</v>
      </c>
      <c r="J2600" s="9">
        <v>4500</v>
      </c>
      <c r="K2600" s="10">
        <f t="shared" si="20"/>
        <v>675.00000000000034</v>
      </c>
      <c r="L2600" s="10">
        <f t="shared" si="21"/>
        <v>270.00000000000017</v>
      </c>
      <c r="M2600" s="11">
        <v>0.4</v>
      </c>
      <c r="O2600" s="16"/>
      <c r="P2600" s="14"/>
      <c r="Q2600" s="12"/>
      <c r="R2600" s="13"/>
    </row>
    <row r="2601" spans="1:18" ht="15.75" customHeight="1">
      <c r="A2601" s="1"/>
      <c r="B2601" s="6" t="s">
        <v>23</v>
      </c>
      <c r="C2601" s="6">
        <v>1197831</v>
      </c>
      <c r="D2601" s="7">
        <v>44219</v>
      </c>
      <c r="E2601" s="6" t="s">
        <v>24</v>
      </c>
      <c r="F2601" s="6" t="s">
        <v>96</v>
      </c>
      <c r="G2601" s="6" t="s">
        <v>97</v>
      </c>
      <c r="H2601" s="6" t="s">
        <v>20</v>
      </c>
      <c r="I2601" s="8">
        <v>0.2</v>
      </c>
      <c r="J2601" s="9">
        <v>3000</v>
      </c>
      <c r="K2601" s="10">
        <f t="shared" si="20"/>
        <v>600</v>
      </c>
      <c r="L2601" s="10">
        <f t="shared" si="21"/>
        <v>240</v>
      </c>
      <c r="M2601" s="11">
        <v>0.4</v>
      </c>
      <c r="O2601" s="16"/>
      <c r="P2601" s="14"/>
      <c r="Q2601" s="12"/>
      <c r="R2601" s="13"/>
    </row>
    <row r="2602" spans="1:18" ht="15.75" customHeight="1">
      <c r="A2602" s="1"/>
      <c r="B2602" s="6" t="s">
        <v>23</v>
      </c>
      <c r="C2602" s="6">
        <v>1197831</v>
      </c>
      <c r="D2602" s="7">
        <v>44219</v>
      </c>
      <c r="E2602" s="6" t="s">
        <v>24</v>
      </c>
      <c r="F2602" s="6" t="s">
        <v>96</v>
      </c>
      <c r="G2602" s="6" t="s">
        <v>97</v>
      </c>
      <c r="H2602" s="6" t="s">
        <v>21</v>
      </c>
      <c r="I2602" s="8">
        <v>0.35000000000000003</v>
      </c>
      <c r="J2602" s="9">
        <v>3500</v>
      </c>
      <c r="K2602" s="10">
        <f t="shared" si="20"/>
        <v>1225.0000000000002</v>
      </c>
      <c r="L2602" s="10">
        <f t="shared" si="21"/>
        <v>428.75000000000006</v>
      </c>
      <c r="M2602" s="11">
        <v>0.35</v>
      </c>
      <c r="O2602" s="16"/>
      <c r="P2602" s="14"/>
      <c r="Q2602" s="12"/>
      <c r="R2602" s="13"/>
    </row>
    <row r="2603" spans="1:18" ht="15.75" customHeight="1">
      <c r="A2603" s="1"/>
      <c r="B2603" s="6" t="s">
        <v>23</v>
      </c>
      <c r="C2603" s="6">
        <v>1197831</v>
      </c>
      <c r="D2603" s="7">
        <v>44219</v>
      </c>
      <c r="E2603" s="6" t="s">
        <v>24</v>
      </c>
      <c r="F2603" s="6" t="s">
        <v>96</v>
      </c>
      <c r="G2603" s="6" t="s">
        <v>97</v>
      </c>
      <c r="H2603" s="6" t="s">
        <v>22</v>
      </c>
      <c r="I2603" s="8">
        <v>0.25000000000000006</v>
      </c>
      <c r="J2603" s="9">
        <v>4500</v>
      </c>
      <c r="K2603" s="10">
        <f t="shared" si="20"/>
        <v>1125.0000000000002</v>
      </c>
      <c r="L2603" s="10">
        <f t="shared" si="21"/>
        <v>450.00000000000011</v>
      </c>
      <c r="M2603" s="11">
        <v>0.4</v>
      </c>
      <c r="O2603" s="16"/>
      <c r="P2603" s="14"/>
      <c r="Q2603" s="12"/>
      <c r="R2603" s="13"/>
    </row>
    <row r="2604" spans="1:18" ht="15.75" customHeight="1">
      <c r="A2604" s="1"/>
      <c r="B2604" s="6" t="s">
        <v>23</v>
      </c>
      <c r="C2604" s="6">
        <v>1197831</v>
      </c>
      <c r="D2604" s="7">
        <v>44248</v>
      </c>
      <c r="E2604" s="6" t="s">
        <v>24</v>
      </c>
      <c r="F2604" s="6" t="s">
        <v>96</v>
      </c>
      <c r="G2604" s="6" t="s">
        <v>97</v>
      </c>
      <c r="H2604" s="6" t="s">
        <v>17</v>
      </c>
      <c r="I2604" s="8">
        <v>0.25000000000000006</v>
      </c>
      <c r="J2604" s="9">
        <v>7000</v>
      </c>
      <c r="K2604" s="10">
        <f t="shared" si="20"/>
        <v>1750.0000000000005</v>
      </c>
      <c r="L2604" s="10">
        <f t="shared" si="21"/>
        <v>700.00000000000023</v>
      </c>
      <c r="M2604" s="11">
        <v>0.4</v>
      </c>
      <c r="O2604" s="16"/>
      <c r="P2604" s="14"/>
      <c r="Q2604" s="12"/>
      <c r="R2604" s="13"/>
    </row>
    <row r="2605" spans="1:18" ht="15.75" customHeight="1">
      <c r="A2605" s="1"/>
      <c r="B2605" s="6" t="s">
        <v>23</v>
      </c>
      <c r="C2605" s="6">
        <v>1197831</v>
      </c>
      <c r="D2605" s="7">
        <v>44248</v>
      </c>
      <c r="E2605" s="6" t="s">
        <v>24</v>
      </c>
      <c r="F2605" s="6" t="s">
        <v>96</v>
      </c>
      <c r="G2605" s="6" t="s">
        <v>97</v>
      </c>
      <c r="H2605" s="6" t="s">
        <v>18</v>
      </c>
      <c r="I2605" s="8">
        <v>0.25000000000000006</v>
      </c>
      <c r="J2605" s="9">
        <v>3500</v>
      </c>
      <c r="K2605" s="10">
        <f t="shared" si="20"/>
        <v>875.00000000000023</v>
      </c>
      <c r="L2605" s="10">
        <f t="shared" si="21"/>
        <v>306.25000000000006</v>
      </c>
      <c r="M2605" s="11">
        <v>0.35</v>
      </c>
      <c r="O2605" s="16"/>
      <c r="P2605" s="14"/>
      <c r="Q2605" s="12"/>
      <c r="R2605" s="13"/>
    </row>
    <row r="2606" spans="1:18" ht="15.75" customHeight="1">
      <c r="A2606" s="1"/>
      <c r="B2606" s="6" t="s">
        <v>23</v>
      </c>
      <c r="C2606" s="6">
        <v>1197831</v>
      </c>
      <c r="D2606" s="7">
        <v>44248</v>
      </c>
      <c r="E2606" s="6" t="s">
        <v>24</v>
      </c>
      <c r="F2606" s="6" t="s">
        <v>96</v>
      </c>
      <c r="G2606" s="6" t="s">
        <v>97</v>
      </c>
      <c r="H2606" s="6" t="s">
        <v>19</v>
      </c>
      <c r="I2606" s="8">
        <v>0.15000000000000008</v>
      </c>
      <c r="J2606" s="9">
        <v>4000</v>
      </c>
      <c r="K2606" s="10">
        <f t="shared" si="20"/>
        <v>600.00000000000034</v>
      </c>
      <c r="L2606" s="10">
        <f t="shared" si="21"/>
        <v>240.00000000000014</v>
      </c>
      <c r="M2606" s="11">
        <v>0.4</v>
      </c>
      <c r="O2606" s="16"/>
      <c r="P2606" s="14"/>
      <c r="Q2606" s="12"/>
      <c r="R2606" s="13"/>
    </row>
    <row r="2607" spans="1:18" ht="15.75" customHeight="1">
      <c r="A2607" s="1"/>
      <c r="B2607" s="6" t="s">
        <v>23</v>
      </c>
      <c r="C2607" s="6">
        <v>1197831</v>
      </c>
      <c r="D2607" s="7">
        <v>44248</v>
      </c>
      <c r="E2607" s="6" t="s">
        <v>24</v>
      </c>
      <c r="F2607" s="6" t="s">
        <v>96</v>
      </c>
      <c r="G2607" s="6" t="s">
        <v>97</v>
      </c>
      <c r="H2607" s="6" t="s">
        <v>20</v>
      </c>
      <c r="I2607" s="8">
        <v>0.2</v>
      </c>
      <c r="J2607" s="9">
        <v>2500</v>
      </c>
      <c r="K2607" s="10">
        <f t="shared" si="20"/>
        <v>500</v>
      </c>
      <c r="L2607" s="10">
        <f t="shared" si="21"/>
        <v>200</v>
      </c>
      <c r="M2607" s="11">
        <v>0.4</v>
      </c>
      <c r="O2607" s="16"/>
      <c r="P2607" s="14"/>
      <c r="Q2607" s="12"/>
      <c r="R2607" s="13"/>
    </row>
    <row r="2608" spans="1:18" ht="15.75" customHeight="1">
      <c r="A2608" s="1"/>
      <c r="B2608" s="6" t="s">
        <v>23</v>
      </c>
      <c r="C2608" s="6">
        <v>1197831</v>
      </c>
      <c r="D2608" s="7">
        <v>44248</v>
      </c>
      <c r="E2608" s="6" t="s">
        <v>24</v>
      </c>
      <c r="F2608" s="6" t="s">
        <v>96</v>
      </c>
      <c r="G2608" s="6" t="s">
        <v>97</v>
      </c>
      <c r="H2608" s="6" t="s">
        <v>21</v>
      </c>
      <c r="I2608" s="8">
        <v>0.35000000000000003</v>
      </c>
      <c r="J2608" s="9">
        <v>3250</v>
      </c>
      <c r="K2608" s="10">
        <f t="shared" si="20"/>
        <v>1137.5</v>
      </c>
      <c r="L2608" s="10">
        <f t="shared" si="21"/>
        <v>398.125</v>
      </c>
      <c r="M2608" s="11">
        <v>0.35</v>
      </c>
      <c r="O2608" s="16"/>
      <c r="P2608" s="14"/>
      <c r="Q2608" s="12"/>
      <c r="R2608" s="13"/>
    </row>
    <row r="2609" spans="1:18" ht="15.75" customHeight="1">
      <c r="A2609" s="1"/>
      <c r="B2609" s="6" t="s">
        <v>23</v>
      </c>
      <c r="C2609" s="6">
        <v>1197831</v>
      </c>
      <c r="D2609" s="7">
        <v>44248</v>
      </c>
      <c r="E2609" s="6" t="s">
        <v>24</v>
      </c>
      <c r="F2609" s="6" t="s">
        <v>96</v>
      </c>
      <c r="G2609" s="6" t="s">
        <v>97</v>
      </c>
      <c r="H2609" s="6" t="s">
        <v>22</v>
      </c>
      <c r="I2609" s="8">
        <v>0.2</v>
      </c>
      <c r="J2609" s="9">
        <v>4250</v>
      </c>
      <c r="K2609" s="10">
        <f t="shared" si="20"/>
        <v>850</v>
      </c>
      <c r="L2609" s="10">
        <f t="shared" si="21"/>
        <v>340</v>
      </c>
      <c r="M2609" s="11">
        <v>0.4</v>
      </c>
      <c r="O2609" s="16"/>
      <c r="P2609" s="14"/>
      <c r="Q2609" s="12"/>
      <c r="R2609" s="13"/>
    </row>
    <row r="2610" spans="1:18" ht="15.75" customHeight="1">
      <c r="A2610" s="1"/>
      <c r="B2610" s="6" t="s">
        <v>23</v>
      </c>
      <c r="C2610" s="6">
        <v>1197831</v>
      </c>
      <c r="D2610" s="7">
        <v>44274</v>
      </c>
      <c r="E2610" s="6" t="s">
        <v>24</v>
      </c>
      <c r="F2610" s="6" t="s">
        <v>96</v>
      </c>
      <c r="G2610" s="6" t="s">
        <v>97</v>
      </c>
      <c r="H2610" s="6" t="s">
        <v>17</v>
      </c>
      <c r="I2610" s="8">
        <v>0.2</v>
      </c>
      <c r="J2610" s="9">
        <v>6450</v>
      </c>
      <c r="K2610" s="10">
        <f t="shared" si="20"/>
        <v>1290</v>
      </c>
      <c r="L2610" s="10">
        <f t="shared" si="21"/>
        <v>516</v>
      </c>
      <c r="M2610" s="11">
        <v>0.4</v>
      </c>
      <c r="O2610" s="16"/>
      <c r="P2610" s="14"/>
      <c r="Q2610" s="12"/>
      <c r="R2610" s="13"/>
    </row>
    <row r="2611" spans="1:18" ht="15.75" customHeight="1">
      <c r="A2611" s="1"/>
      <c r="B2611" s="6" t="s">
        <v>23</v>
      </c>
      <c r="C2611" s="6">
        <v>1197831</v>
      </c>
      <c r="D2611" s="7">
        <v>44274</v>
      </c>
      <c r="E2611" s="6" t="s">
        <v>24</v>
      </c>
      <c r="F2611" s="6" t="s">
        <v>96</v>
      </c>
      <c r="G2611" s="6" t="s">
        <v>97</v>
      </c>
      <c r="H2611" s="6" t="s">
        <v>18</v>
      </c>
      <c r="I2611" s="8">
        <v>0.2</v>
      </c>
      <c r="J2611" s="9">
        <v>3250</v>
      </c>
      <c r="K2611" s="10">
        <f t="shared" si="20"/>
        <v>650</v>
      </c>
      <c r="L2611" s="10">
        <f t="shared" si="21"/>
        <v>227.49999999999997</v>
      </c>
      <c r="M2611" s="11">
        <v>0.35</v>
      </c>
      <c r="O2611" s="16"/>
      <c r="P2611" s="14"/>
      <c r="Q2611" s="12"/>
      <c r="R2611" s="13"/>
    </row>
    <row r="2612" spans="1:18" ht="15.75" customHeight="1">
      <c r="A2612" s="1"/>
      <c r="B2612" s="6" t="s">
        <v>23</v>
      </c>
      <c r="C2612" s="6">
        <v>1197831</v>
      </c>
      <c r="D2612" s="7">
        <v>44274</v>
      </c>
      <c r="E2612" s="6" t="s">
        <v>24</v>
      </c>
      <c r="F2612" s="6" t="s">
        <v>96</v>
      </c>
      <c r="G2612" s="6" t="s">
        <v>97</v>
      </c>
      <c r="H2612" s="6" t="s">
        <v>19</v>
      </c>
      <c r="I2612" s="8">
        <v>0.10000000000000002</v>
      </c>
      <c r="J2612" s="9">
        <v>3500</v>
      </c>
      <c r="K2612" s="10">
        <f t="shared" si="20"/>
        <v>350.00000000000006</v>
      </c>
      <c r="L2612" s="10">
        <f t="shared" si="21"/>
        <v>140.00000000000003</v>
      </c>
      <c r="M2612" s="11">
        <v>0.4</v>
      </c>
      <c r="O2612" s="16"/>
      <c r="P2612" s="14"/>
      <c r="Q2612" s="12"/>
      <c r="R2612" s="13"/>
    </row>
    <row r="2613" spans="1:18" ht="15.75" customHeight="1">
      <c r="A2613" s="1"/>
      <c r="B2613" s="6" t="s">
        <v>23</v>
      </c>
      <c r="C2613" s="6">
        <v>1197831</v>
      </c>
      <c r="D2613" s="7">
        <v>44274</v>
      </c>
      <c r="E2613" s="6" t="s">
        <v>24</v>
      </c>
      <c r="F2613" s="6" t="s">
        <v>96</v>
      </c>
      <c r="G2613" s="6" t="s">
        <v>97</v>
      </c>
      <c r="H2613" s="6" t="s">
        <v>20</v>
      </c>
      <c r="I2613" s="8">
        <v>0.19999999999999996</v>
      </c>
      <c r="J2613" s="9">
        <v>2000</v>
      </c>
      <c r="K2613" s="10">
        <f t="shared" si="20"/>
        <v>399.99999999999989</v>
      </c>
      <c r="L2613" s="10">
        <f t="shared" si="21"/>
        <v>159.99999999999997</v>
      </c>
      <c r="M2613" s="11">
        <v>0.4</v>
      </c>
      <c r="O2613" s="16"/>
      <c r="P2613" s="14"/>
      <c r="Q2613" s="12"/>
      <c r="R2613" s="13"/>
    </row>
    <row r="2614" spans="1:18" ht="15.75" customHeight="1">
      <c r="A2614" s="1"/>
      <c r="B2614" s="6" t="s">
        <v>23</v>
      </c>
      <c r="C2614" s="6">
        <v>1197831</v>
      </c>
      <c r="D2614" s="7">
        <v>44274</v>
      </c>
      <c r="E2614" s="6" t="s">
        <v>24</v>
      </c>
      <c r="F2614" s="6" t="s">
        <v>96</v>
      </c>
      <c r="G2614" s="6" t="s">
        <v>97</v>
      </c>
      <c r="H2614" s="6" t="s">
        <v>21</v>
      </c>
      <c r="I2614" s="8">
        <v>0.35000000000000009</v>
      </c>
      <c r="J2614" s="9">
        <v>2500</v>
      </c>
      <c r="K2614" s="10">
        <f t="shared" si="20"/>
        <v>875.00000000000023</v>
      </c>
      <c r="L2614" s="10">
        <f t="shared" si="21"/>
        <v>306.25000000000006</v>
      </c>
      <c r="M2614" s="11">
        <v>0.35</v>
      </c>
      <c r="O2614" s="16"/>
      <c r="P2614" s="14"/>
      <c r="Q2614" s="12"/>
      <c r="R2614" s="13"/>
    </row>
    <row r="2615" spans="1:18" ht="15.75" customHeight="1">
      <c r="A2615" s="1"/>
      <c r="B2615" s="6" t="s">
        <v>23</v>
      </c>
      <c r="C2615" s="6">
        <v>1197831</v>
      </c>
      <c r="D2615" s="7">
        <v>44274</v>
      </c>
      <c r="E2615" s="6" t="s">
        <v>24</v>
      </c>
      <c r="F2615" s="6" t="s">
        <v>96</v>
      </c>
      <c r="G2615" s="6" t="s">
        <v>97</v>
      </c>
      <c r="H2615" s="6" t="s">
        <v>22</v>
      </c>
      <c r="I2615" s="8">
        <v>0.25</v>
      </c>
      <c r="J2615" s="9">
        <v>3500</v>
      </c>
      <c r="K2615" s="10">
        <f t="shared" si="20"/>
        <v>875</v>
      </c>
      <c r="L2615" s="10">
        <f t="shared" si="21"/>
        <v>350</v>
      </c>
      <c r="M2615" s="11">
        <v>0.4</v>
      </c>
      <c r="O2615" s="16"/>
      <c r="P2615" s="14"/>
      <c r="Q2615" s="12"/>
      <c r="R2615" s="13"/>
    </row>
    <row r="2616" spans="1:18" ht="15.75" customHeight="1">
      <c r="A2616" s="1"/>
      <c r="B2616" s="6" t="s">
        <v>23</v>
      </c>
      <c r="C2616" s="6">
        <v>1197831</v>
      </c>
      <c r="D2616" s="7">
        <v>44306</v>
      </c>
      <c r="E2616" s="6" t="s">
        <v>24</v>
      </c>
      <c r="F2616" s="6" t="s">
        <v>96</v>
      </c>
      <c r="G2616" s="6" t="s">
        <v>97</v>
      </c>
      <c r="H2616" s="6" t="s">
        <v>17</v>
      </c>
      <c r="I2616" s="8">
        <v>0.25</v>
      </c>
      <c r="J2616" s="9">
        <v>6000</v>
      </c>
      <c r="K2616" s="10">
        <f t="shared" si="20"/>
        <v>1500</v>
      </c>
      <c r="L2616" s="10">
        <f t="shared" si="21"/>
        <v>600</v>
      </c>
      <c r="M2616" s="11">
        <v>0.4</v>
      </c>
      <c r="O2616" s="16"/>
      <c r="P2616" s="14"/>
      <c r="Q2616" s="12"/>
      <c r="R2616" s="13"/>
    </row>
    <row r="2617" spans="1:18" ht="15.75" customHeight="1">
      <c r="A2617" s="1"/>
      <c r="B2617" s="6" t="s">
        <v>23</v>
      </c>
      <c r="C2617" s="6">
        <v>1197831</v>
      </c>
      <c r="D2617" s="7">
        <v>44306</v>
      </c>
      <c r="E2617" s="6" t="s">
        <v>24</v>
      </c>
      <c r="F2617" s="6" t="s">
        <v>96</v>
      </c>
      <c r="G2617" s="6" t="s">
        <v>97</v>
      </c>
      <c r="H2617" s="6" t="s">
        <v>18</v>
      </c>
      <c r="I2617" s="8">
        <v>0.25</v>
      </c>
      <c r="J2617" s="9">
        <v>3000</v>
      </c>
      <c r="K2617" s="10">
        <f t="shared" si="20"/>
        <v>750</v>
      </c>
      <c r="L2617" s="10">
        <f t="shared" si="21"/>
        <v>262.5</v>
      </c>
      <c r="M2617" s="11">
        <v>0.35</v>
      </c>
      <c r="O2617" s="16"/>
      <c r="P2617" s="14"/>
      <c r="Q2617" s="12"/>
      <c r="R2617" s="13"/>
    </row>
    <row r="2618" spans="1:18" ht="15.75" customHeight="1">
      <c r="A2618" s="1"/>
      <c r="B2618" s="6" t="s">
        <v>23</v>
      </c>
      <c r="C2618" s="6">
        <v>1197831</v>
      </c>
      <c r="D2618" s="7">
        <v>44306</v>
      </c>
      <c r="E2618" s="6" t="s">
        <v>24</v>
      </c>
      <c r="F2618" s="6" t="s">
        <v>96</v>
      </c>
      <c r="G2618" s="6" t="s">
        <v>97</v>
      </c>
      <c r="H2618" s="6" t="s">
        <v>19</v>
      </c>
      <c r="I2618" s="8">
        <v>0.15000000000000002</v>
      </c>
      <c r="J2618" s="9">
        <v>3000</v>
      </c>
      <c r="K2618" s="10">
        <f t="shared" si="20"/>
        <v>450.00000000000006</v>
      </c>
      <c r="L2618" s="10">
        <f t="shared" si="21"/>
        <v>180.00000000000003</v>
      </c>
      <c r="M2618" s="11">
        <v>0.4</v>
      </c>
      <c r="O2618" s="16"/>
      <c r="P2618" s="14"/>
      <c r="Q2618" s="12"/>
      <c r="R2618" s="13"/>
    </row>
    <row r="2619" spans="1:18" ht="15.75" customHeight="1">
      <c r="A2619" s="1"/>
      <c r="B2619" s="6" t="s">
        <v>23</v>
      </c>
      <c r="C2619" s="6">
        <v>1197831</v>
      </c>
      <c r="D2619" s="7">
        <v>44306</v>
      </c>
      <c r="E2619" s="6" t="s">
        <v>24</v>
      </c>
      <c r="F2619" s="6" t="s">
        <v>96</v>
      </c>
      <c r="G2619" s="6" t="s">
        <v>97</v>
      </c>
      <c r="H2619" s="6" t="s">
        <v>20</v>
      </c>
      <c r="I2619" s="8">
        <v>0.19999999999999996</v>
      </c>
      <c r="J2619" s="9">
        <v>2250</v>
      </c>
      <c r="K2619" s="10">
        <f t="shared" si="20"/>
        <v>449.99999999999989</v>
      </c>
      <c r="L2619" s="10">
        <f t="shared" si="21"/>
        <v>179.99999999999997</v>
      </c>
      <c r="M2619" s="11">
        <v>0.4</v>
      </c>
      <c r="O2619" s="16"/>
      <c r="P2619" s="14"/>
      <c r="Q2619" s="12"/>
      <c r="R2619" s="13"/>
    </row>
    <row r="2620" spans="1:18" ht="15.75" customHeight="1">
      <c r="A2620" s="1"/>
      <c r="B2620" s="6" t="s">
        <v>23</v>
      </c>
      <c r="C2620" s="6">
        <v>1197831</v>
      </c>
      <c r="D2620" s="7">
        <v>44306</v>
      </c>
      <c r="E2620" s="6" t="s">
        <v>24</v>
      </c>
      <c r="F2620" s="6" t="s">
        <v>96</v>
      </c>
      <c r="G2620" s="6" t="s">
        <v>97</v>
      </c>
      <c r="H2620" s="6" t="s">
        <v>21</v>
      </c>
      <c r="I2620" s="8">
        <v>0.4</v>
      </c>
      <c r="J2620" s="9">
        <v>2500</v>
      </c>
      <c r="K2620" s="10">
        <f t="shared" si="20"/>
        <v>1000</v>
      </c>
      <c r="L2620" s="10">
        <f t="shared" si="21"/>
        <v>350</v>
      </c>
      <c r="M2620" s="11">
        <v>0.35</v>
      </c>
      <c r="O2620" s="16"/>
      <c r="P2620" s="14"/>
      <c r="Q2620" s="12"/>
      <c r="R2620" s="13"/>
    </row>
    <row r="2621" spans="1:18" ht="15.75" customHeight="1">
      <c r="A2621" s="1"/>
      <c r="B2621" s="6" t="s">
        <v>23</v>
      </c>
      <c r="C2621" s="6">
        <v>1197831</v>
      </c>
      <c r="D2621" s="7">
        <v>44306</v>
      </c>
      <c r="E2621" s="6" t="s">
        <v>24</v>
      </c>
      <c r="F2621" s="6" t="s">
        <v>96</v>
      </c>
      <c r="G2621" s="6" t="s">
        <v>97</v>
      </c>
      <c r="H2621" s="6" t="s">
        <v>22</v>
      </c>
      <c r="I2621" s="8">
        <v>0.30000000000000004</v>
      </c>
      <c r="J2621" s="9">
        <v>4000</v>
      </c>
      <c r="K2621" s="10">
        <f t="shared" si="20"/>
        <v>1200.0000000000002</v>
      </c>
      <c r="L2621" s="10">
        <f t="shared" si="21"/>
        <v>480.00000000000011</v>
      </c>
      <c r="M2621" s="11">
        <v>0.4</v>
      </c>
      <c r="O2621" s="16"/>
      <c r="P2621" s="14"/>
      <c r="Q2621" s="12"/>
      <c r="R2621" s="13"/>
    </row>
    <row r="2622" spans="1:18" ht="15.75" customHeight="1">
      <c r="A2622" s="1"/>
      <c r="B2622" s="6" t="s">
        <v>23</v>
      </c>
      <c r="C2622" s="6">
        <v>1197831</v>
      </c>
      <c r="D2622" s="7">
        <v>44335</v>
      </c>
      <c r="E2622" s="6" t="s">
        <v>24</v>
      </c>
      <c r="F2622" s="6" t="s">
        <v>96</v>
      </c>
      <c r="G2622" s="6" t="s">
        <v>97</v>
      </c>
      <c r="H2622" s="6" t="s">
        <v>17</v>
      </c>
      <c r="I2622" s="8">
        <v>0.4</v>
      </c>
      <c r="J2622" s="9">
        <v>6700</v>
      </c>
      <c r="K2622" s="10">
        <f t="shared" si="20"/>
        <v>2680</v>
      </c>
      <c r="L2622" s="10">
        <f t="shared" si="21"/>
        <v>1072</v>
      </c>
      <c r="M2622" s="11">
        <v>0.4</v>
      </c>
      <c r="O2622" s="16"/>
      <c r="P2622" s="14"/>
      <c r="Q2622" s="12"/>
      <c r="R2622" s="13"/>
    </row>
    <row r="2623" spans="1:18" ht="15.75" customHeight="1">
      <c r="A2623" s="1"/>
      <c r="B2623" s="6" t="s">
        <v>23</v>
      </c>
      <c r="C2623" s="6">
        <v>1197831</v>
      </c>
      <c r="D2623" s="7">
        <v>44335</v>
      </c>
      <c r="E2623" s="6" t="s">
        <v>24</v>
      </c>
      <c r="F2623" s="6" t="s">
        <v>96</v>
      </c>
      <c r="G2623" s="6" t="s">
        <v>97</v>
      </c>
      <c r="H2623" s="6" t="s">
        <v>18</v>
      </c>
      <c r="I2623" s="8">
        <v>0.4</v>
      </c>
      <c r="J2623" s="9">
        <v>3750</v>
      </c>
      <c r="K2623" s="10">
        <f t="shared" si="20"/>
        <v>1500</v>
      </c>
      <c r="L2623" s="10">
        <f t="shared" si="21"/>
        <v>525</v>
      </c>
      <c r="M2623" s="11">
        <v>0.35</v>
      </c>
      <c r="O2623" s="16"/>
      <c r="P2623" s="14"/>
      <c r="Q2623" s="12"/>
      <c r="R2623" s="13"/>
    </row>
    <row r="2624" spans="1:18" ht="15.75" customHeight="1">
      <c r="A2624" s="1"/>
      <c r="B2624" s="6" t="s">
        <v>23</v>
      </c>
      <c r="C2624" s="6">
        <v>1197831</v>
      </c>
      <c r="D2624" s="7">
        <v>44335</v>
      </c>
      <c r="E2624" s="6" t="s">
        <v>24</v>
      </c>
      <c r="F2624" s="6" t="s">
        <v>96</v>
      </c>
      <c r="G2624" s="6" t="s">
        <v>97</v>
      </c>
      <c r="H2624" s="6" t="s">
        <v>19</v>
      </c>
      <c r="I2624" s="8">
        <v>0.35000000000000003</v>
      </c>
      <c r="J2624" s="9">
        <v>3500</v>
      </c>
      <c r="K2624" s="10">
        <f t="shared" si="20"/>
        <v>1225.0000000000002</v>
      </c>
      <c r="L2624" s="10">
        <f t="shared" si="21"/>
        <v>490.00000000000011</v>
      </c>
      <c r="M2624" s="11">
        <v>0.4</v>
      </c>
      <c r="O2624" s="16"/>
      <c r="P2624" s="14"/>
      <c r="Q2624" s="12"/>
      <c r="R2624" s="13"/>
    </row>
    <row r="2625" spans="1:18" ht="15.75" customHeight="1">
      <c r="A2625" s="1"/>
      <c r="B2625" s="6" t="s">
        <v>23</v>
      </c>
      <c r="C2625" s="6">
        <v>1197831</v>
      </c>
      <c r="D2625" s="7">
        <v>44335</v>
      </c>
      <c r="E2625" s="6" t="s">
        <v>24</v>
      </c>
      <c r="F2625" s="6" t="s">
        <v>96</v>
      </c>
      <c r="G2625" s="6" t="s">
        <v>97</v>
      </c>
      <c r="H2625" s="6" t="s">
        <v>20</v>
      </c>
      <c r="I2625" s="8">
        <v>0.35000000000000003</v>
      </c>
      <c r="J2625" s="9">
        <v>3000</v>
      </c>
      <c r="K2625" s="10">
        <f t="shared" si="20"/>
        <v>1050</v>
      </c>
      <c r="L2625" s="10">
        <f t="shared" si="21"/>
        <v>420</v>
      </c>
      <c r="M2625" s="11">
        <v>0.4</v>
      </c>
      <c r="O2625" s="16"/>
      <c r="P2625" s="14"/>
      <c r="Q2625" s="12"/>
      <c r="R2625" s="13"/>
    </row>
    <row r="2626" spans="1:18" ht="15.75" customHeight="1">
      <c r="A2626" s="1"/>
      <c r="B2626" s="6" t="s">
        <v>23</v>
      </c>
      <c r="C2626" s="6">
        <v>1197831</v>
      </c>
      <c r="D2626" s="7">
        <v>44335</v>
      </c>
      <c r="E2626" s="6" t="s">
        <v>24</v>
      </c>
      <c r="F2626" s="6" t="s">
        <v>96</v>
      </c>
      <c r="G2626" s="6" t="s">
        <v>97</v>
      </c>
      <c r="H2626" s="6" t="s">
        <v>21</v>
      </c>
      <c r="I2626" s="8">
        <v>0.44999999999999996</v>
      </c>
      <c r="J2626" s="9">
        <v>3250</v>
      </c>
      <c r="K2626" s="10">
        <f t="shared" si="20"/>
        <v>1462.4999999999998</v>
      </c>
      <c r="L2626" s="10">
        <f t="shared" si="21"/>
        <v>511.87499999999989</v>
      </c>
      <c r="M2626" s="11">
        <v>0.35</v>
      </c>
      <c r="O2626" s="16"/>
      <c r="P2626" s="14"/>
      <c r="Q2626" s="12"/>
      <c r="R2626" s="13"/>
    </row>
    <row r="2627" spans="1:18" ht="15.75" customHeight="1">
      <c r="A2627" s="1"/>
      <c r="B2627" s="6" t="s">
        <v>23</v>
      </c>
      <c r="C2627" s="6">
        <v>1197831</v>
      </c>
      <c r="D2627" s="7">
        <v>44335</v>
      </c>
      <c r="E2627" s="6" t="s">
        <v>24</v>
      </c>
      <c r="F2627" s="6" t="s">
        <v>96</v>
      </c>
      <c r="G2627" s="6" t="s">
        <v>97</v>
      </c>
      <c r="H2627" s="6" t="s">
        <v>22</v>
      </c>
      <c r="I2627" s="8">
        <v>0.44999999999999996</v>
      </c>
      <c r="J2627" s="9">
        <v>4250</v>
      </c>
      <c r="K2627" s="10">
        <f t="shared" si="20"/>
        <v>1912.4999999999998</v>
      </c>
      <c r="L2627" s="10">
        <f t="shared" si="21"/>
        <v>765</v>
      </c>
      <c r="M2627" s="11">
        <v>0.4</v>
      </c>
      <c r="O2627" s="16"/>
      <c r="P2627" s="14"/>
      <c r="Q2627" s="12"/>
      <c r="R2627" s="13"/>
    </row>
    <row r="2628" spans="1:18" ht="15.75" customHeight="1">
      <c r="A2628" s="1"/>
      <c r="B2628" s="6" t="s">
        <v>23</v>
      </c>
      <c r="C2628" s="6">
        <v>1197831</v>
      </c>
      <c r="D2628" s="7">
        <v>44368</v>
      </c>
      <c r="E2628" s="6" t="s">
        <v>24</v>
      </c>
      <c r="F2628" s="6" t="s">
        <v>96</v>
      </c>
      <c r="G2628" s="6" t="s">
        <v>97</v>
      </c>
      <c r="H2628" s="6" t="s">
        <v>17</v>
      </c>
      <c r="I2628" s="8">
        <v>0.39999999999999997</v>
      </c>
      <c r="J2628" s="9">
        <v>6750</v>
      </c>
      <c r="K2628" s="10">
        <f t="shared" si="20"/>
        <v>2700</v>
      </c>
      <c r="L2628" s="10">
        <f t="shared" si="21"/>
        <v>1080</v>
      </c>
      <c r="M2628" s="11">
        <v>0.4</v>
      </c>
      <c r="O2628" s="16"/>
      <c r="P2628" s="14"/>
      <c r="Q2628" s="12"/>
      <c r="R2628" s="13"/>
    </row>
    <row r="2629" spans="1:18" ht="15.75" customHeight="1">
      <c r="A2629" s="1"/>
      <c r="B2629" s="6" t="s">
        <v>23</v>
      </c>
      <c r="C2629" s="6">
        <v>1197831</v>
      </c>
      <c r="D2629" s="7">
        <v>44368</v>
      </c>
      <c r="E2629" s="6" t="s">
        <v>24</v>
      </c>
      <c r="F2629" s="6" t="s">
        <v>96</v>
      </c>
      <c r="G2629" s="6" t="s">
        <v>97</v>
      </c>
      <c r="H2629" s="6" t="s">
        <v>18</v>
      </c>
      <c r="I2629" s="8">
        <v>0.35000000000000003</v>
      </c>
      <c r="J2629" s="9">
        <v>4250</v>
      </c>
      <c r="K2629" s="10">
        <f t="shared" si="20"/>
        <v>1487.5000000000002</v>
      </c>
      <c r="L2629" s="10">
        <f t="shared" si="21"/>
        <v>520.625</v>
      </c>
      <c r="M2629" s="11">
        <v>0.35</v>
      </c>
      <c r="O2629" s="16"/>
      <c r="P2629" s="14"/>
      <c r="Q2629" s="12"/>
      <c r="R2629" s="13"/>
    </row>
    <row r="2630" spans="1:18" ht="15.75" customHeight="1">
      <c r="A2630" s="1"/>
      <c r="B2630" s="6" t="s">
        <v>23</v>
      </c>
      <c r="C2630" s="6">
        <v>1197831</v>
      </c>
      <c r="D2630" s="7">
        <v>44368</v>
      </c>
      <c r="E2630" s="6" t="s">
        <v>24</v>
      </c>
      <c r="F2630" s="6" t="s">
        <v>96</v>
      </c>
      <c r="G2630" s="6" t="s">
        <v>97</v>
      </c>
      <c r="H2630" s="6" t="s">
        <v>19</v>
      </c>
      <c r="I2630" s="8">
        <v>0.4</v>
      </c>
      <c r="J2630" s="9">
        <v>4000</v>
      </c>
      <c r="K2630" s="10">
        <f t="shared" si="20"/>
        <v>1600</v>
      </c>
      <c r="L2630" s="10">
        <f t="shared" si="21"/>
        <v>640</v>
      </c>
      <c r="M2630" s="11">
        <v>0.4</v>
      </c>
      <c r="O2630" s="16"/>
      <c r="P2630" s="14"/>
      <c r="Q2630" s="12"/>
      <c r="R2630" s="13"/>
    </row>
    <row r="2631" spans="1:18" ht="15.75" customHeight="1">
      <c r="A2631" s="1"/>
      <c r="B2631" s="6" t="s">
        <v>23</v>
      </c>
      <c r="C2631" s="6">
        <v>1197831</v>
      </c>
      <c r="D2631" s="7">
        <v>44368</v>
      </c>
      <c r="E2631" s="6" t="s">
        <v>24</v>
      </c>
      <c r="F2631" s="6" t="s">
        <v>96</v>
      </c>
      <c r="G2631" s="6" t="s">
        <v>97</v>
      </c>
      <c r="H2631" s="6" t="s">
        <v>20</v>
      </c>
      <c r="I2631" s="8">
        <v>0.4</v>
      </c>
      <c r="J2631" s="9">
        <v>3750</v>
      </c>
      <c r="K2631" s="10">
        <f t="shared" si="20"/>
        <v>1500</v>
      </c>
      <c r="L2631" s="10">
        <f t="shared" si="21"/>
        <v>600</v>
      </c>
      <c r="M2631" s="11">
        <v>0.4</v>
      </c>
      <c r="O2631" s="16"/>
      <c r="P2631" s="14"/>
      <c r="Q2631" s="12"/>
      <c r="R2631" s="13"/>
    </row>
    <row r="2632" spans="1:18" ht="15.75" customHeight="1">
      <c r="A2632" s="1"/>
      <c r="B2632" s="6" t="s">
        <v>23</v>
      </c>
      <c r="C2632" s="6">
        <v>1197831</v>
      </c>
      <c r="D2632" s="7">
        <v>44368</v>
      </c>
      <c r="E2632" s="6" t="s">
        <v>24</v>
      </c>
      <c r="F2632" s="6" t="s">
        <v>96</v>
      </c>
      <c r="G2632" s="6" t="s">
        <v>97</v>
      </c>
      <c r="H2632" s="6" t="s">
        <v>21</v>
      </c>
      <c r="I2632" s="8">
        <v>0.54999999999999993</v>
      </c>
      <c r="J2632" s="9">
        <v>3750</v>
      </c>
      <c r="K2632" s="10">
        <f t="shared" si="20"/>
        <v>2062.4999999999995</v>
      </c>
      <c r="L2632" s="10">
        <f t="shared" si="21"/>
        <v>721.87499999999977</v>
      </c>
      <c r="M2632" s="11">
        <v>0.35</v>
      </c>
      <c r="O2632" s="16"/>
      <c r="P2632" s="14"/>
      <c r="Q2632" s="12"/>
      <c r="R2632" s="13"/>
    </row>
    <row r="2633" spans="1:18" ht="15.75" customHeight="1">
      <c r="A2633" s="1"/>
      <c r="B2633" s="6" t="s">
        <v>23</v>
      </c>
      <c r="C2633" s="6">
        <v>1197831</v>
      </c>
      <c r="D2633" s="7">
        <v>44368</v>
      </c>
      <c r="E2633" s="6" t="s">
        <v>24</v>
      </c>
      <c r="F2633" s="6" t="s">
        <v>96</v>
      </c>
      <c r="G2633" s="6" t="s">
        <v>97</v>
      </c>
      <c r="H2633" s="6" t="s">
        <v>22</v>
      </c>
      <c r="I2633" s="8">
        <v>0.6</v>
      </c>
      <c r="J2633" s="9">
        <v>5500</v>
      </c>
      <c r="K2633" s="10">
        <f t="shared" si="20"/>
        <v>3300</v>
      </c>
      <c r="L2633" s="10">
        <f t="shared" si="21"/>
        <v>1320</v>
      </c>
      <c r="M2633" s="11">
        <v>0.4</v>
      </c>
      <c r="O2633" s="16"/>
      <c r="P2633" s="14"/>
      <c r="Q2633" s="12"/>
      <c r="R2633" s="13"/>
    </row>
    <row r="2634" spans="1:18" ht="15.75" customHeight="1">
      <c r="A2634" s="1"/>
      <c r="B2634" s="6" t="s">
        <v>23</v>
      </c>
      <c r="C2634" s="6">
        <v>1197831</v>
      </c>
      <c r="D2634" s="7">
        <v>44396</v>
      </c>
      <c r="E2634" s="6" t="s">
        <v>24</v>
      </c>
      <c r="F2634" s="6" t="s">
        <v>96</v>
      </c>
      <c r="G2634" s="6" t="s">
        <v>97</v>
      </c>
      <c r="H2634" s="6" t="s">
        <v>17</v>
      </c>
      <c r="I2634" s="8">
        <v>0.54999999999999993</v>
      </c>
      <c r="J2634" s="9">
        <v>7750</v>
      </c>
      <c r="K2634" s="10">
        <f t="shared" si="20"/>
        <v>4262.4999999999991</v>
      </c>
      <c r="L2634" s="10">
        <f t="shared" si="21"/>
        <v>1704.9999999999998</v>
      </c>
      <c r="M2634" s="11">
        <v>0.4</v>
      </c>
      <c r="O2634" s="16"/>
      <c r="P2634" s="14"/>
      <c r="Q2634" s="12"/>
      <c r="R2634" s="13"/>
    </row>
    <row r="2635" spans="1:18" ht="15.75" customHeight="1">
      <c r="A2635" s="1"/>
      <c r="B2635" s="6" t="s">
        <v>23</v>
      </c>
      <c r="C2635" s="6">
        <v>1197831</v>
      </c>
      <c r="D2635" s="7">
        <v>44396</v>
      </c>
      <c r="E2635" s="6" t="s">
        <v>24</v>
      </c>
      <c r="F2635" s="6" t="s">
        <v>96</v>
      </c>
      <c r="G2635" s="6" t="s">
        <v>97</v>
      </c>
      <c r="H2635" s="6" t="s">
        <v>18</v>
      </c>
      <c r="I2635" s="8">
        <v>0.5</v>
      </c>
      <c r="J2635" s="9">
        <v>5250</v>
      </c>
      <c r="K2635" s="10">
        <f t="shared" si="20"/>
        <v>2625</v>
      </c>
      <c r="L2635" s="10">
        <f t="shared" si="21"/>
        <v>918.74999999999989</v>
      </c>
      <c r="M2635" s="11">
        <v>0.35</v>
      </c>
      <c r="O2635" s="16"/>
      <c r="P2635" s="14"/>
      <c r="Q2635" s="12"/>
      <c r="R2635" s="13"/>
    </row>
    <row r="2636" spans="1:18" ht="15.75" customHeight="1">
      <c r="A2636" s="1"/>
      <c r="B2636" s="6" t="s">
        <v>23</v>
      </c>
      <c r="C2636" s="6">
        <v>1197831</v>
      </c>
      <c r="D2636" s="7">
        <v>44396</v>
      </c>
      <c r="E2636" s="6" t="s">
        <v>24</v>
      </c>
      <c r="F2636" s="6" t="s">
        <v>96</v>
      </c>
      <c r="G2636" s="6" t="s">
        <v>97</v>
      </c>
      <c r="H2636" s="6" t="s">
        <v>19</v>
      </c>
      <c r="I2636" s="8">
        <v>0.45</v>
      </c>
      <c r="J2636" s="9">
        <v>4500</v>
      </c>
      <c r="K2636" s="10">
        <f t="shared" si="20"/>
        <v>2025</v>
      </c>
      <c r="L2636" s="10">
        <f t="shared" si="21"/>
        <v>810</v>
      </c>
      <c r="M2636" s="11">
        <v>0.4</v>
      </c>
      <c r="O2636" s="16"/>
      <c r="P2636" s="14"/>
      <c r="Q2636" s="12"/>
      <c r="R2636" s="13"/>
    </row>
    <row r="2637" spans="1:18" ht="15.75" customHeight="1">
      <c r="A2637" s="1"/>
      <c r="B2637" s="6" t="s">
        <v>23</v>
      </c>
      <c r="C2637" s="6">
        <v>1197831</v>
      </c>
      <c r="D2637" s="7">
        <v>44396</v>
      </c>
      <c r="E2637" s="6" t="s">
        <v>24</v>
      </c>
      <c r="F2637" s="6" t="s">
        <v>96</v>
      </c>
      <c r="G2637" s="6" t="s">
        <v>97</v>
      </c>
      <c r="H2637" s="6" t="s">
        <v>20</v>
      </c>
      <c r="I2637" s="8">
        <v>0.45</v>
      </c>
      <c r="J2637" s="9">
        <v>4000</v>
      </c>
      <c r="K2637" s="10">
        <f t="shared" si="20"/>
        <v>1800</v>
      </c>
      <c r="L2637" s="10">
        <f t="shared" si="21"/>
        <v>720</v>
      </c>
      <c r="M2637" s="11">
        <v>0.4</v>
      </c>
      <c r="O2637" s="16"/>
      <c r="P2637" s="14"/>
      <c r="Q2637" s="12"/>
      <c r="R2637" s="13"/>
    </row>
    <row r="2638" spans="1:18" ht="15.75" customHeight="1">
      <c r="A2638" s="1"/>
      <c r="B2638" s="6" t="s">
        <v>23</v>
      </c>
      <c r="C2638" s="6">
        <v>1197831</v>
      </c>
      <c r="D2638" s="7">
        <v>44396</v>
      </c>
      <c r="E2638" s="6" t="s">
        <v>24</v>
      </c>
      <c r="F2638" s="6" t="s">
        <v>96</v>
      </c>
      <c r="G2638" s="6" t="s">
        <v>97</v>
      </c>
      <c r="H2638" s="6" t="s">
        <v>21</v>
      </c>
      <c r="I2638" s="8">
        <v>0.6</v>
      </c>
      <c r="J2638" s="9">
        <v>4250</v>
      </c>
      <c r="K2638" s="10">
        <f t="shared" si="20"/>
        <v>2550</v>
      </c>
      <c r="L2638" s="10">
        <f t="shared" si="21"/>
        <v>892.5</v>
      </c>
      <c r="M2638" s="11">
        <v>0.35</v>
      </c>
      <c r="O2638" s="16"/>
      <c r="P2638" s="14"/>
      <c r="Q2638" s="12"/>
      <c r="R2638" s="13"/>
    </row>
    <row r="2639" spans="1:18" ht="15.75" customHeight="1">
      <c r="A2639" s="1"/>
      <c r="B2639" s="6" t="s">
        <v>23</v>
      </c>
      <c r="C2639" s="6">
        <v>1197831</v>
      </c>
      <c r="D2639" s="7">
        <v>44396</v>
      </c>
      <c r="E2639" s="6" t="s">
        <v>24</v>
      </c>
      <c r="F2639" s="6" t="s">
        <v>96</v>
      </c>
      <c r="G2639" s="6" t="s">
        <v>97</v>
      </c>
      <c r="H2639" s="6" t="s">
        <v>22</v>
      </c>
      <c r="I2639" s="8">
        <v>0.65</v>
      </c>
      <c r="J2639" s="9">
        <v>6000</v>
      </c>
      <c r="K2639" s="10">
        <f t="shared" si="20"/>
        <v>3900</v>
      </c>
      <c r="L2639" s="10">
        <f t="shared" si="21"/>
        <v>1560</v>
      </c>
      <c r="M2639" s="11">
        <v>0.4</v>
      </c>
      <c r="O2639" s="16"/>
      <c r="P2639" s="14"/>
      <c r="Q2639" s="12"/>
      <c r="R2639" s="13"/>
    </row>
    <row r="2640" spans="1:18" ht="15.75" customHeight="1">
      <c r="A2640" s="1"/>
      <c r="B2640" s="6" t="s">
        <v>23</v>
      </c>
      <c r="C2640" s="6">
        <v>1197831</v>
      </c>
      <c r="D2640" s="7">
        <v>44428</v>
      </c>
      <c r="E2640" s="6" t="s">
        <v>24</v>
      </c>
      <c r="F2640" s="6" t="s">
        <v>96</v>
      </c>
      <c r="G2640" s="6" t="s">
        <v>97</v>
      </c>
      <c r="H2640" s="6" t="s">
        <v>17</v>
      </c>
      <c r="I2640" s="8">
        <v>0.6</v>
      </c>
      <c r="J2640" s="9">
        <v>7500</v>
      </c>
      <c r="K2640" s="10">
        <f t="shared" si="20"/>
        <v>4500</v>
      </c>
      <c r="L2640" s="10">
        <f t="shared" si="21"/>
        <v>1800</v>
      </c>
      <c r="M2640" s="11">
        <v>0.4</v>
      </c>
      <c r="O2640" s="16"/>
      <c r="P2640" s="14"/>
      <c r="Q2640" s="12"/>
      <c r="R2640" s="13"/>
    </row>
    <row r="2641" spans="1:18" ht="15.75" customHeight="1">
      <c r="A2641" s="1"/>
      <c r="B2641" s="6" t="s">
        <v>23</v>
      </c>
      <c r="C2641" s="6">
        <v>1197831</v>
      </c>
      <c r="D2641" s="7">
        <v>44428</v>
      </c>
      <c r="E2641" s="6" t="s">
        <v>24</v>
      </c>
      <c r="F2641" s="6" t="s">
        <v>96</v>
      </c>
      <c r="G2641" s="6" t="s">
        <v>97</v>
      </c>
      <c r="H2641" s="6" t="s">
        <v>18</v>
      </c>
      <c r="I2641" s="8">
        <v>0.55000000000000004</v>
      </c>
      <c r="J2641" s="9">
        <v>5250</v>
      </c>
      <c r="K2641" s="10">
        <f t="shared" si="20"/>
        <v>2887.5000000000005</v>
      </c>
      <c r="L2641" s="10">
        <f t="shared" si="21"/>
        <v>1010.6250000000001</v>
      </c>
      <c r="M2641" s="11">
        <v>0.35</v>
      </c>
      <c r="O2641" s="16"/>
      <c r="P2641" s="14"/>
      <c r="Q2641" s="12"/>
      <c r="R2641" s="13"/>
    </row>
    <row r="2642" spans="1:18" ht="15.75" customHeight="1">
      <c r="A2642" s="1"/>
      <c r="B2642" s="6" t="s">
        <v>23</v>
      </c>
      <c r="C2642" s="6">
        <v>1197831</v>
      </c>
      <c r="D2642" s="7">
        <v>44428</v>
      </c>
      <c r="E2642" s="6" t="s">
        <v>24</v>
      </c>
      <c r="F2642" s="6" t="s">
        <v>96</v>
      </c>
      <c r="G2642" s="6" t="s">
        <v>97</v>
      </c>
      <c r="H2642" s="6" t="s">
        <v>19</v>
      </c>
      <c r="I2642" s="8">
        <v>0.5</v>
      </c>
      <c r="J2642" s="9">
        <v>4500</v>
      </c>
      <c r="K2642" s="10">
        <f t="shared" si="20"/>
        <v>2250</v>
      </c>
      <c r="L2642" s="10">
        <f t="shared" si="21"/>
        <v>900</v>
      </c>
      <c r="M2642" s="11">
        <v>0.4</v>
      </c>
      <c r="O2642" s="16"/>
      <c r="P2642" s="14"/>
      <c r="Q2642" s="12"/>
      <c r="R2642" s="13"/>
    </row>
    <row r="2643" spans="1:18" ht="15.75" customHeight="1">
      <c r="A2643" s="1"/>
      <c r="B2643" s="6" t="s">
        <v>23</v>
      </c>
      <c r="C2643" s="6">
        <v>1197831</v>
      </c>
      <c r="D2643" s="7">
        <v>44428</v>
      </c>
      <c r="E2643" s="6" t="s">
        <v>24</v>
      </c>
      <c r="F2643" s="6" t="s">
        <v>96</v>
      </c>
      <c r="G2643" s="6" t="s">
        <v>97</v>
      </c>
      <c r="H2643" s="6" t="s">
        <v>20</v>
      </c>
      <c r="I2643" s="8">
        <v>0.4</v>
      </c>
      <c r="J2643" s="9">
        <v>4000</v>
      </c>
      <c r="K2643" s="10">
        <f t="shared" si="20"/>
        <v>1600</v>
      </c>
      <c r="L2643" s="10">
        <f t="shared" si="21"/>
        <v>640</v>
      </c>
      <c r="M2643" s="11">
        <v>0.4</v>
      </c>
      <c r="O2643" s="16"/>
      <c r="P2643" s="14"/>
      <c r="Q2643" s="12"/>
      <c r="R2643" s="13"/>
    </row>
    <row r="2644" spans="1:18" ht="15.75" customHeight="1">
      <c r="A2644" s="1"/>
      <c r="B2644" s="6" t="s">
        <v>23</v>
      </c>
      <c r="C2644" s="6">
        <v>1197831</v>
      </c>
      <c r="D2644" s="7">
        <v>44428</v>
      </c>
      <c r="E2644" s="6" t="s">
        <v>24</v>
      </c>
      <c r="F2644" s="6" t="s">
        <v>96</v>
      </c>
      <c r="G2644" s="6" t="s">
        <v>97</v>
      </c>
      <c r="H2644" s="6" t="s">
        <v>21</v>
      </c>
      <c r="I2644" s="8">
        <v>0.5</v>
      </c>
      <c r="J2644" s="9">
        <v>3750</v>
      </c>
      <c r="K2644" s="10">
        <f t="shared" si="20"/>
        <v>1875</v>
      </c>
      <c r="L2644" s="10">
        <f t="shared" si="21"/>
        <v>656.25</v>
      </c>
      <c r="M2644" s="11">
        <v>0.35</v>
      </c>
      <c r="O2644" s="16"/>
      <c r="P2644" s="14"/>
      <c r="Q2644" s="12"/>
      <c r="R2644" s="13"/>
    </row>
    <row r="2645" spans="1:18" ht="15.75" customHeight="1">
      <c r="A2645" s="1"/>
      <c r="B2645" s="6" t="s">
        <v>23</v>
      </c>
      <c r="C2645" s="6">
        <v>1197831</v>
      </c>
      <c r="D2645" s="7">
        <v>44428</v>
      </c>
      <c r="E2645" s="6" t="s">
        <v>24</v>
      </c>
      <c r="F2645" s="6" t="s">
        <v>96</v>
      </c>
      <c r="G2645" s="6" t="s">
        <v>97</v>
      </c>
      <c r="H2645" s="6" t="s">
        <v>22</v>
      </c>
      <c r="I2645" s="8">
        <v>0.55000000000000004</v>
      </c>
      <c r="J2645" s="9">
        <v>5500</v>
      </c>
      <c r="K2645" s="10">
        <f t="shared" si="20"/>
        <v>3025.0000000000005</v>
      </c>
      <c r="L2645" s="10">
        <f t="shared" si="21"/>
        <v>1210.0000000000002</v>
      </c>
      <c r="M2645" s="11">
        <v>0.4</v>
      </c>
      <c r="O2645" s="16"/>
      <c r="P2645" s="14"/>
      <c r="Q2645" s="12"/>
      <c r="R2645" s="13"/>
    </row>
    <row r="2646" spans="1:18" ht="15.75" customHeight="1">
      <c r="A2646" s="1"/>
      <c r="B2646" s="6" t="s">
        <v>23</v>
      </c>
      <c r="C2646" s="6">
        <v>1197831</v>
      </c>
      <c r="D2646" s="7">
        <v>44458</v>
      </c>
      <c r="E2646" s="6" t="s">
        <v>24</v>
      </c>
      <c r="F2646" s="6" t="s">
        <v>96</v>
      </c>
      <c r="G2646" s="6" t="s">
        <v>97</v>
      </c>
      <c r="H2646" s="6" t="s">
        <v>17</v>
      </c>
      <c r="I2646" s="8">
        <v>0.5</v>
      </c>
      <c r="J2646" s="9">
        <v>6500</v>
      </c>
      <c r="K2646" s="10">
        <f t="shared" si="20"/>
        <v>3250</v>
      </c>
      <c r="L2646" s="10">
        <f t="shared" si="21"/>
        <v>1300</v>
      </c>
      <c r="M2646" s="11">
        <v>0.4</v>
      </c>
      <c r="O2646" s="16"/>
      <c r="P2646" s="14"/>
      <c r="Q2646" s="12"/>
      <c r="R2646" s="13"/>
    </row>
    <row r="2647" spans="1:18" ht="15.75" customHeight="1">
      <c r="A2647" s="1"/>
      <c r="B2647" s="6" t="s">
        <v>23</v>
      </c>
      <c r="C2647" s="6">
        <v>1197831</v>
      </c>
      <c r="D2647" s="7">
        <v>44458</v>
      </c>
      <c r="E2647" s="6" t="s">
        <v>24</v>
      </c>
      <c r="F2647" s="6" t="s">
        <v>96</v>
      </c>
      <c r="G2647" s="6" t="s">
        <v>97</v>
      </c>
      <c r="H2647" s="6" t="s">
        <v>18</v>
      </c>
      <c r="I2647" s="8">
        <v>0.40000000000000013</v>
      </c>
      <c r="J2647" s="9">
        <v>4500</v>
      </c>
      <c r="K2647" s="10">
        <f t="shared" si="20"/>
        <v>1800.0000000000007</v>
      </c>
      <c r="L2647" s="10">
        <f t="shared" si="21"/>
        <v>630.00000000000023</v>
      </c>
      <c r="M2647" s="11">
        <v>0.35</v>
      </c>
      <c r="O2647" s="16"/>
      <c r="P2647" s="14"/>
      <c r="Q2647" s="12"/>
      <c r="R2647" s="13"/>
    </row>
    <row r="2648" spans="1:18" ht="15.75" customHeight="1">
      <c r="A2648" s="1"/>
      <c r="B2648" s="6" t="s">
        <v>23</v>
      </c>
      <c r="C2648" s="6">
        <v>1197831</v>
      </c>
      <c r="D2648" s="7">
        <v>44458</v>
      </c>
      <c r="E2648" s="6" t="s">
        <v>24</v>
      </c>
      <c r="F2648" s="6" t="s">
        <v>96</v>
      </c>
      <c r="G2648" s="6" t="s">
        <v>97</v>
      </c>
      <c r="H2648" s="6" t="s">
        <v>19</v>
      </c>
      <c r="I2648" s="8">
        <v>0.15000000000000008</v>
      </c>
      <c r="J2648" s="9">
        <v>3500</v>
      </c>
      <c r="K2648" s="10">
        <f t="shared" si="20"/>
        <v>525.00000000000023</v>
      </c>
      <c r="L2648" s="10">
        <f t="shared" si="21"/>
        <v>210.00000000000011</v>
      </c>
      <c r="M2648" s="11">
        <v>0.4</v>
      </c>
      <c r="O2648" s="16"/>
      <c r="P2648" s="14"/>
      <c r="Q2648" s="12"/>
      <c r="R2648" s="13"/>
    </row>
    <row r="2649" spans="1:18" ht="15.75" customHeight="1">
      <c r="A2649" s="1"/>
      <c r="B2649" s="6" t="s">
        <v>23</v>
      </c>
      <c r="C2649" s="6">
        <v>1197831</v>
      </c>
      <c r="D2649" s="7">
        <v>44458</v>
      </c>
      <c r="E2649" s="6" t="s">
        <v>24</v>
      </c>
      <c r="F2649" s="6" t="s">
        <v>96</v>
      </c>
      <c r="G2649" s="6" t="s">
        <v>97</v>
      </c>
      <c r="H2649" s="6" t="s">
        <v>20</v>
      </c>
      <c r="I2649" s="8">
        <v>0.15000000000000008</v>
      </c>
      <c r="J2649" s="9">
        <v>3250</v>
      </c>
      <c r="K2649" s="10">
        <f t="shared" si="20"/>
        <v>487.50000000000023</v>
      </c>
      <c r="L2649" s="10">
        <f t="shared" si="21"/>
        <v>195.00000000000011</v>
      </c>
      <c r="M2649" s="11">
        <v>0.4</v>
      </c>
      <c r="O2649" s="16"/>
      <c r="P2649" s="14"/>
      <c r="Q2649" s="12"/>
      <c r="R2649" s="13"/>
    </row>
    <row r="2650" spans="1:18" ht="15.75" customHeight="1">
      <c r="A2650" s="1"/>
      <c r="B2650" s="6" t="s">
        <v>23</v>
      </c>
      <c r="C2650" s="6">
        <v>1197831</v>
      </c>
      <c r="D2650" s="7">
        <v>44458</v>
      </c>
      <c r="E2650" s="6" t="s">
        <v>24</v>
      </c>
      <c r="F2650" s="6" t="s">
        <v>96</v>
      </c>
      <c r="G2650" s="6" t="s">
        <v>97</v>
      </c>
      <c r="H2650" s="6" t="s">
        <v>21</v>
      </c>
      <c r="I2650" s="8">
        <v>0.25000000000000006</v>
      </c>
      <c r="J2650" s="9">
        <v>3250</v>
      </c>
      <c r="K2650" s="10">
        <f t="shared" si="20"/>
        <v>812.50000000000023</v>
      </c>
      <c r="L2650" s="10">
        <f t="shared" si="21"/>
        <v>284.37500000000006</v>
      </c>
      <c r="M2650" s="11">
        <v>0.35</v>
      </c>
      <c r="O2650" s="16"/>
      <c r="P2650" s="14"/>
      <c r="Q2650" s="12"/>
      <c r="R2650" s="13"/>
    </row>
    <row r="2651" spans="1:18" ht="15.75" customHeight="1">
      <c r="A2651" s="1"/>
      <c r="B2651" s="6" t="s">
        <v>23</v>
      </c>
      <c r="C2651" s="6">
        <v>1197831</v>
      </c>
      <c r="D2651" s="7">
        <v>44458</v>
      </c>
      <c r="E2651" s="6" t="s">
        <v>24</v>
      </c>
      <c r="F2651" s="6" t="s">
        <v>96</v>
      </c>
      <c r="G2651" s="6" t="s">
        <v>97</v>
      </c>
      <c r="H2651" s="6" t="s">
        <v>22</v>
      </c>
      <c r="I2651" s="8">
        <v>0.3000000000000001</v>
      </c>
      <c r="J2651" s="9">
        <v>4250</v>
      </c>
      <c r="K2651" s="10">
        <f t="shared" si="20"/>
        <v>1275.0000000000005</v>
      </c>
      <c r="L2651" s="10">
        <f t="shared" si="21"/>
        <v>510.00000000000023</v>
      </c>
      <c r="M2651" s="11">
        <v>0.4</v>
      </c>
      <c r="O2651" s="16"/>
      <c r="P2651" s="14"/>
      <c r="Q2651" s="12"/>
      <c r="R2651" s="13"/>
    </row>
    <row r="2652" spans="1:18" ht="15.75" customHeight="1">
      <c r="A2652" s="1"/>
      <c r="B2652" s="6" t="s">
        <v>23</v>
      </c>
      <c r="C2652" s="6">
        <v>1197831</v>
      </c>
      <c r="D2652" s="7">
        <v>44490</v>
      </c>
      <c r="E2652" s="6" t="s">
        <v>24</v>
      </c>
      <c r="F2652" s="6" t="s">
        <v>96</v>
      </c>
      <c r="G2652" s="6" t="s">
        <v>97</v>
      </c>
      <c r="H2652" s="6" t="s">
        <v>17</v>
      </c>
      <c r="I2652" s="8">
        <v>0.3000000000000001</v>
      </c>
      <c r="J2652" s="9">
        <v>6000</v>
      </c>
      <c r="K2652" s="10">
        <f t="shared" si="20"/>
        <v>1800.0000000000007</v>
      </c>
      <c r="L2652" s="10">
        <f t="shared" si="21"/>
        <v>720.00000000000034</v>
      </c>
      <c r="M2652" s="11">
        <v>0.4</v>
      </c>
      <c r="O2652" s="16"/>
      <c r="P2652" s="14"/>
      <c r="Q2652" s="12"/>
      <c r="R2652" s="13"/>
    </row>
    <row r="2653" spans="1:18" ht="15.75" customHeight="1">
      <c r="A2653" s="1"/>
      <c r="B2653" s="6" t="s">
        <v>23</v>
      </c>
      <c r="C2653" s="6">
        <v>1197831</v>
      </c>
      <c r="D2653" s="7">
        <v>44490</v>
      </c>
      <c r="E2653" s="6" t="s">
        <v>24</v>
      </c>
      <c r="F2653" s="6" t="s">
        <v>96</v>
      </c>
      <c r="G2653" s="6" t="s">
        <v>97</v>
      </c>
      <c r="H2653" s="6" t="s">
        <v>18</v>
      </c>
      <c r="I2653" s="8">
        <v>0.20000000000000012</v>
      </c>
      <c r="J2653" s="9">
        <v>4250</v>
      </c>
      <c r="K2653" s="10">
        <f t="shared" si="20"/>
        <v>850.00000000000057</v>
      </c>
      <c r="L2653" s="10">
        <f t="shared" si="21"/>
        <v>297.50000000000017</v>
      </c>
      <c r="M2653" s="11">
        <v>0.35</v>
      </c>
      <c r="O2653" s="16"/>
      <c r="P2653" s="14"/>
      <c r="Q2653" s="12"/>
      <c r="R2653" s="13"/>
    </row>
    <row r="2654" spans="1:18" ht="15.75" customHeight="1">
      <c r="A2654" s="1"/>
      <c r="B2654" s="6" t="s">
        <v>23</v>
      </c>
      <c r="C2654" s="6">
        <v>1197831</v>
      </c>
      <c r="D2654" s="7">
        <v>44490</v>
      </c>
      <c r="E2654" s="6" t="s">
        <v>24</v>
      </c>
      <c r="F2654" s="6" t="s">
        <v>96</v>
      </c>
      <c r="G2654" s="6" t="s">
        <v>97</v>
      </c>
      <c r="H2654" s="6" t="s">
        <v>19</v>
      </c>
      <c r="I2654" s="8">
        <v>0.20000000000000012</v>
      </c>
      <c r="J2654" s="9">
        <v>3000</v>
      </c>
      <c r="K2654" s="10">
        <f t="shared" si="20"/>
        <v>600.00000000000034</v>
      </c>
      <c r="L2654" s="10">
        <f t="shared" si="21"/>
        <v>240.00000000000014</v>
      </c>
      <c r="M2654" s="11">
        <v>0.4</v>
      </c>
      <c r="O2654" s="16"/>
      <c r="P2654" s="14"/>
      <c r="Q2654" s="12"/>
      <c r="R2654" s="13"/>
    </row>
    <row r="2655" spans="1:18" ht="15.75" customHeight="1">
      <c r="A2655" s="1"/>
      <c r="B2655" s="6" t="s">
        <v>23</v>
      </c>
      <c r="C2655" s="6">
        <v>1197831</v>
      </c>
      <c r="D2655" s="7">
        <v>44490</v>
      </c>
      <c r="E2655" s="6" t="s">
        <v>24</v>
      </c>
      <c r="F2655" s="6" t="s">
        <v>96</v>
      </c>
      <c r="G2655" s="6" t="s">
        <v>97</v>
      </c>
      <c r="H2655" s="6" t="s">
        <v>20</v>
      </c>
      <c r="I2655" s="8">
        <v>0.20000000000000012</v>
      </c>
      <c r="J2655" s="9">
        <v>2750</v>
      </c>
      <c r="K2655" s="10">
        <f t="shared" si="20"/>
        <v>550.00000000000034</v>
      </c>
      <c r="L2655" s="10">
        <f t="shared" si="21"/>
        <v>220.00000000000014</v>
      </c>
      <c r="M2655" s="11">
        <v>0.4</v>
      </c>
      <c r="O2655" s="16"/>
      <c r="P2655" s="14"/>
      <c r="Q2655" s="12"/>
      <c r="R2655" s="13"/>
    </row>
    <row r="2656" spans="1:18" ht="15.75" customHeight="1">
      <c r="A2656" s="1"/>
      <c r="B2656" s="6" t="s">
        <v>23</v>
      </c>
      <c r="C2656" s="6">
        <v>1197831</v>
      </c>
      <c r="D2656" s="7">
        <v>44490</v>
      </c>
      <c r="E2656" s="6" t="s">
        <v>24</v>
      </c>
      <c r="F2656" s="6" t="s">
        <v>96</v>
      </c>
      <c r="G2656" s="6" t="s">
        <v>97</v>
      </c>
      <c r="H2656" s="6" t="s">
        <v>21</v>
      </c>
      <c r="I2656" s="8">
        <v>0.3000000000000001</v>
      </c>
      <c r="J2656" s="9">
        <v>2750</v>
      </c>
      <c r="K2656" s="10">
        <f t="shared" si="20"/>
        <v>825.00000000000023</v>
      </c>
      <c r="L2656" s="10">
        <f t="shared" si="21"/>
        <v>288.75000000000006</v>
      </c>
      <c r="M2656" s="11">
        <v>0.35</v>
      </c>
      <c r="O2656" s="16"/>
      <c r="P2656" s="14"/>
      <c r="Q2656" s="12"/>
      <c r="R2656" s="13"/>
    </row>
    <row r="2657" spans="1:18" ht="15.75" customHeight="1">
      <c r="A2657" s="1"/>
      <c r="B2657" s="6" t="s">
        <v>23</v>
      </c>
      <c r="C2657" s="6">
        <v>1197831</v>
      </c>
      <c r="D2657" s="7">
        <v>44490</v>
      </c>
      <c r="E2657" s="6" t="s">
        <v>24</v>
      </c>
      <c r="F2657" s="6" t="s">
        <v>96</v>
      </c>
      <c r="G2657" s="6" t="s">
        <v>97</v>
      </c>
      <c r="H2657" s="6" t="s">
        <v>22</v>
      </c>
      <c r="I2657" s="8">
        <v>0.30000000000000004</v>
      </c>
      <c r="J2657" s="9">
        <v>4000</v>
      </c>
      <c r="K2657" s="10">
        <f t="shared" si="20"/>
        <v>1200.0000000000002</v>
      </c>
      <c r="L2657" s="10">
        <f t="shared" si="21"/>
        <v>480.00000000000011</v>
      </c>
      <c r="M2657" s="11">
        <v>0.4</v>
      </c>
      <c r="O2657" s="16"/>
      <c r="P2657" s="14"/>
      <c r="Q2657" s="12"/>
      <c r="R2657" s="13"/>
    </row>
    <row r="2658" spans="1:18" ht="15.75" customHeight="1">
      <c r="A2658" s="1"/>
      <c r="B2658" s="6" t="s">
        <v>23</v>
      </c>
      <c r="C2658" s="6">
        <v>1197831</v>
      </c>
      <c r="D2658" s="7">
        <v>44520</v>
      </c>
      <c r="E2658" s="6" t="s">
        <v>24</v>
      </c>
      <c r="F2658" s="6" t="s">
        <v>96</v>
      </c>
      <c r="G2658" s="6" t="s">
        <v>97</v>
      </c>
      <c r="H2658" s="6" t="s">
        <v>17</v>
      </c>
      <c r="I2658" s="8">
        <v>0.25000000000000011</v>
      </c>
      <c r="J2658" s="9">
        <v>5500</v>
      </c>
      <c r="K2658" s="10">
        <f t="shared" si="20"/>
        <v>1375.0000000000007</v>
      </c>
      <c r="L2658" s="10">
        <f t="shared" si="21"/>
        <v>550.00000000000034</v>
      </c>
      <c r="M2658" s="11">
        <v>0.4</v>
      </c>
      <c r="O2658" s="16"/>
      <c r="P2658" s="14"/>
      <c r="Q2658" s="12"/>
      <c r="R2658" s="13"/>
    </row>
    <row r="2659" spans="1:18" ht="15.75" customHeight="1">
      <c r="A2659" s="1"/>
      <c r="B2659" s="6" t="s">
        <v>23</v>
      </c>
      <c r="C2659" s="6">
        <v>1197831</v>
      </c>
      <c r="D2659" s="7">
        <v>44520</v>
      </c>
      <c r="E2659" s="6" t="s">
        <v>24</v>
      </c>
      <c r="F2659" s="6" t="s">
        <v>96</v>
      </c>
      <c r="G2659" s="6" t="s">
        <v>97</v>
      </c>
      <c r="H2659" s="6" t="s">
        <v>18</v>
      </c>
      <c r="I2659" s="8">
        <v>0.15000000000000013</v>
      </c>
      <c r="J2659" s="9">
        <v>3750</v>
      </c>
      <c r="K2659" s="10">
        <f t="shared" si="20"/>
        <v>562.50000000000045</v>
      </c>
      <c r="L2659" s="10">
        <f t="shared" si="21"/>
        <v>196.87500000000014</v>
      </c>
      <c r="M2659" s="11">
        <v>0.35</v>
      </c>
      <c r="O2659" s="16"/>
      <c r="P2659" s="14"/>
      <c r="Q2659" s="12"/>
      <c r="R2659" s="13"/>
    </row>
    <row r="2660" spans="1:18" ht="15.75" customHeight="1">
      <c r="A2660" s="1"/>
      <c r="B2660" s="6" t="s">
        <v>23</v>
      </c>
      <c r="C2660" s="6">
        <v>1197831</v>
      </c>
      <c r="D2660" s="7">
        <v>44520</v>
      </c>
      <c r="E2660" s="6" t="s">
        <v>24</v>
      </c>
      <c r="F2660" s="6" t="s">
        <v>96</v>
      </c>
      <c r="G2660" s="6" t="s">
        <v>97</v>
      </c>
      <c r="H2660" s="6" t="s">
        <v>19</v>
      </c>
      <c r="I2660" s="8">
        <v>0.25000000000000017</v>
      </c>
      <c r="J2660" s="9">
        <v>3200</v>
      </c>
      <c r="K2660" s="10">
        <f t="shared" si="20"/>
        <v>800.00000000000057</v>
      </c>
      <c r="L2660" s="10">
        <f t="shared" si="21"/>
        <v>320.00000000000023</v>
      </c>
      <c r="M2660" s="11">
        <v>0.4</v>
      </c>
      <c r="O2660" s="16"/>
      <c r="P2660" s="14"/>
      <c r="Q2660" s="12"/>
      <c r="R2660" s="13"/>
    </row>
    <row r="2661" spans="1:18" ht="15.75" customHeight="1">
      <c r="A2661" s="1"/>
      <c r="B2661" s="6" t="s">
        <v>23</v>
      </c>
      <c r="C2661" s="6">
        <v>1197831</v>
      </c>
      <c r="D2661" s="7">
        <v>44520</v>
      </c>
      <c r="E2661" s="6" t="s">
        <v>24</v>
      </c>
      <c r="F2661" s="6" t="s">
        <v>96</v>
      </c>
      <c r="G2661" s="6" t="s">
        <v>97</v>
      </c>
      <c r="H2661" s="6" t="s">
        <v>20</v>
      </c>
      <c r="I2661" s="8">
        <v>0.55000000000000016</v>
      </c>
      <c r="J2661" s="9">
        <v>3750</v>
      </c>
      <c r="K2661" s="10">
        <f t="shared" si="20"/>
        <v>2062.5000000000005</v>
      </c>
      <c r="L2661" s="10">
        <f t="shared" si="21"/>
        <v>825.00000000000023</v>
      </c>
      <c r="M2661" s="11">
        <v>0.4</v>
      </c>
      <c r="O2661" s="16"/>
      <c r="P2661" s="14"/>
      <c r="Q2661" s="12"/>
      <c r="R2661" s="13"/>
    </row>
    <row r="2662" spans="1:18" ht="15.75" customHeight="1">
      <c r="A2662" s="1"/>
      <c r="B2662" s="6" t="s">
        <v>23</v>
      </c>
      <c r="C2662" s="6">
        <v>1197831</v>
      </c>
      <c r="D2662" s="7">
        <v>44520</v>
      </c>
      <c r="E2662" s="6" t="s">
        <v>24</v>
      </c>
      <c r="F2662" s="6" t="s">
        <v>96</v>
      </c>
      <c r="G2662" s="6" t="s">
        <v>97</v>
      </c>
      <c r="H2662" s="6" t="s">
        <v>21</v>
      </c>
      <c r="I2662" s="8">
        <v>0.75000000000000011</v>
      </c>
      <c r="J2662" s="9">
        <v>3500</v>
      </c>
      <c r="K2662" s="10">
        <f t="shared" si="20"/>
        <v>2625.0000000000005</v>
      </c>
      <c r="L2662" s="10">
        <f t="shared" si="21"/>
        <v>918.75000000000011</v>
      </c>
      <c r="M2662" s="11">
        <v>0.35</v>
      </c>
      <c r="O2662" s="16"/>
      <c r="P2662" s="14"/>
      <c r="Q2662" s="12"/>
      <c r="R2662" s="13"/>
    </row>
    <row r="2663" spans="1:18" ht="15.75" customHeight="1">
      <c r="A2663" s="1"/>
      <c r="B2663" s="6" t="s">
        <v>23</v>
      </c>
      <c r="C2663" s="6">
        <v>1197831</v>
      </c>
      <c r="D2663" s="7">
        <v>44520</v>
      </c>
      <c r="E2663" s="6" t="s">
        <v>24</v>
      </c>
      <c r="F2663" s="6" t="s">
        <v>96</v>
      </c>
      <c r="G2663" s="6" t="s">
        <v>97</v>
      </c>
      <c r="H2663" s="6" t="s">
        <v>22</v>
      </c>
      <c r="I2663" s="8">
        <v>0.75</v>
      </c>
      <c r="J2663" s="9">
        <v>4500</v>
      </c>
      <c r="K2663" s="10">
        <f t="shared" si="20"/>
        <v>3375</v>
      </c>
      <c r="L2663" s="10">
        <f t="shared" si="21"/>
        <v>1350</v>
      </c>
      <c r="M2663" s="11">
        <v>0.4</v>
      </c>
      <c r="O2663" s="16"/>
      <c r="P2663" s="14"/>
      <c r="Q2663" s="12"/>
      <c r="R2663" s="13"/>
    </row>
    <row r="2664" spans="1:18" ht="15.75" customHeight="1">
      <c r="A2664" s="1"/>
      <c r="B2664" s="6" t="s">
        <v>23</v>
      </c>
      <c r="C2664" s="6">
        <v>1197831</v>
      </c>
      <c r="D2664" s="7">
        <v>44549</v>
      </c>
      <c r="E2664" s="6" t="s">
        <v>24</v>
      </c>
      <c r="F2664" s="6" t="s">
        <v>96</v>
      </c>
      <c r="G2664" s="6" t="s">
        <v>97</v>
      </c>
      <c r="H2664" s="6" t="s">
        <v>17</v>
      </c>
      <c r="I2664" s="8">
        <v>0.70000000000000007</v>
      </c>
      <c r="J2664" s="9">
        <v>7000</v>
      </c>
      <c r="K2664" s="10">
        <f t="shared" si="20"/>
        <v>4900.0000000000009</v>
      </c>
      <c r="L2664" s="10">
        <f t="shared" si="21"/>
        <v>1960.0000000000005</v>
      </c>
      <c r="M2664" s="11">
        <v>0.4</v>
      </c>
      <c r="O2664" s="16"/>
      <c r="P2664" s="14"/>
      <c r="Q2664" s="12"/>
      <c r="R2664" s="13"/>
    </row>
    <row r="2665" spans="1:18" ht="15.75" customHeight="1">
      <c r="A2665" s="1"/>
      <c r="B2665" s="6" t="s">
        <v>23</v>
      </c>
      <c r="C2665" s="6">
        <v>1197831</v>
      </c>
      <c r="D2665" s="7">
        <v>44549</v>
      </c>
      <c r="E2665" s="6" t="s">
        <v>24</v>
      </c>
      <c r="F2665" s="6" t="s">
        <v>96</v>
      </c>
      <c r="G2665" s="6" t="s">
        <v>97</v>
      </c>
      <c r="H2665" s="6" t="s">
        <v>18</v>
      </c>
      <c r="I2665" s="8">
        <v>0.60000000000000009</v>
      </c>
      <c r="J2665" s="9">
        <v>5000</v>
      </c>
      <c r="K2665" s="10">
        <f t="shared" si="20"/>
        <v>3000.0000000000005</v>
      </c>
      <c r="L2665" s="10">
        <f t="shared" si="21"/>
        <v>1050</v>
      </c>
      <c r="M2665" s="11">
        <v>0.35</v>
      </c>
      <c r="O2665" s="16"/>
      <c r="P2665" s="14"/>
      <c r="Q2665" s="12"/>
      <c r="R2665" s="13"/>
    </row>
    <row r="2666" spans="1:18" ht="15.75" customHeight="1">
      <c r="A2666" s="1"/>
      <c r="B2666" s="6" t="s">
        <v>23</v>
      </c>
      <c r="C2666" s="6">
        <v>1197831</v>
      </c>
      <c r="D2666" s="7">
        <v>44549</v>
      </c>
      <c r="E2666" s="6" t="s">
        <v>24</v>
      </c>
      <c r="F2666" s="6" t="s">
        <v>96</v>
      </c>
      <c r="G2666" s="6" t="s">
        <v>97</v>
      </c>
      <c r="H2666" s="6" t="s">
        <v>19</v>
      </c>
      <c r="I2666" s="8">
        <v>0.60000000000000009</v>
      </c>
      <c r="J2666" s="9">
        <v>4500</v>
      </c>
      <c r="K2666" s="10">
        <f t="shared" si="20"/>
        <v>2700.0000000000005</v>
      </c>
      <c r="L2666" s="10">
        <f t="shared" si="21"/>
        <v>1080.0000000000002</v>
      </c>
      <c r="M2666" s="11">
        <v>0.4</v>
      </c>
      <c r="O2666" s="16"/>
      <c r="P2666" s="14"/>
      <c r="Q2666" s="12"/>
      <c r="R2666" s="13"/>
    </row>
    <row r="2667" spans="1:18" ht="15.75" customHeight="1">
      <c r="A2667" s="1"/>
      <c r="B2667" s="6" t="s">
        <v>23</v>
      </c>
      <c r="C2667" s="6">
        <v>1197831</v>
      </c>
      <c r="D2667" s="7">
        <v>44549</v>
      </c>
      <c r="E2667" s="6" t="s">
        <v>24</v>
      </c>
      <c r="F2667" s="6" t="s">
        <v>96</v>
      </c>
      <c r="G2667" s="6" t="s">
        <v>97</v>
      </c>
      <c r="H2667" s="6" t="s">
        <v>20</v>
      </c>
      <c r="I2667" s="8">
        <v>0.60000000000000009</v>
      </c>
      <c r="J2667" s="9">
        <v>4000</v>
      </c>
      <c r="K2667" s="10">
        <f t="shared" si="20"/>
        <v>2400.0000000000005</v>
      </c>
      <c r="L2667" s="10">
        <f t="shared" si="21"/>
        <v>960.00000000000023</v>
      </c>
      <c r="M2667" s="11">
        <v>0.4</v>
      </c>
      <c r="O2667" s="16"/>
      <c r="P2667" s="14"/>
      <c r="Q2667" s="12"/>
      <c r="R2667" s="13"/>
    </row>
    <row r="2668" spans="1:18" ht="15.75" customHeight="1">
      <c r="A2668" s="1"/>
      <c r="B2668" s="6" t="s">
        <v>23</v>
      </c>
      <c r="C2668" s="6">
        <v>1197831</v>
      </c>
      <c r="D2668" s="7">
        <v>44549</v>
      </c>
      <c r="E2668" s="6" t="s">
        <v>24</v>
      </c>
      <c r="F2668" s="6" t="s">
        <v>96</v>
      </c>
      <c r="G2668" s="6" t="s">
        <v>97</v>
      </c>
      <c r="H2668" s="6" t="s">
        <v>21</v>
      </c>
      <c r="I2668" s="8">
        <v>0.70000000000000007</v>
      </c>
      <c r="J2668" s="9">
        <v>4000</v>
      </c>
      <c r="K2668" s="10">
        <f t="shared" si="20"/>
        <v>2800.0000000000005</v>
      </c>
      <c r="L2668" s="10">
        <f t="shared" si="21"/>
        <v>980.00000000000011</v>
      </c>
      <c r="M2668" s="11">
        <v>0.35</v>
      </c>
      <c r="O2668" s="16"/>
      <c r="P2668" s="14"/>
      <c r="Q2668" s="12"/>
      <c r="R2668" s="13"/>
    </row>
    <row r="2669" spans="1:18" ht="15.75" customHeight="1">
      <c r="A2669" s="1"/>
      <c r="B2669" s="6" t="s">
        <v>23</v>
      </c>
      <c r="C2669" s="6">
        <v>1197831</v>
      </c>
      <c r="D2669" s="7">
        <v>44549</v>
      </c>
      <c r="E2669" s="6" t="s">
        <v>24</v>
      </c>
      <c r="F2669" s="6" t="s">
        <v>96</v>
      </c>
      <c r="G2669" s="6" t="s">
        <v>97</v>
      </c>
      <c r="H2669" s="6" t="s">
        <v>22</v>
      </c>
      <c r="I2669" s="8">
        <v>0.75</v>
      </c>
      <c r="J2669" s="9">
        <v>5000</v>
      </c>
      <c r="K2669" s="10">
        <f t="shared" si="20"/>
        <v>3750</v>
      </c>
      <c r="L2669" s="10">
        <f t="shared" si="21"/>
        <v>1500</v>
      </c>
      <c r="M2669" s="11">
        <v>0.4</v>
      </c>
      <c r="O2669" s="16"/>
      <c r="P2669" s="14"/>
      <c r="Q2669" s="12"/>
      <c r="R2669" s="13"/>
    </row>
    <row r="2670" spans="1:18" ht="15.75" customHeight="1">
      <c r="A2670" s="1" t="s">
        <v>39</v>
      </c>
      <c r="B2670" s="6" t="s">
        <v>23</v>
      </c>
      <c r="C2670" s="6">
        <v>1197831</v>
      </c>
      <c r="D2670" s="7">
        <v>44219</v>
      </c>
      <c r="E2670" s="6" t="s">
        <v>24</v>
      </c>
      <c r="F2670" s="6" t="s">
        <v>98</v>
      </c>
      <c r="G2670" s="6" t="s">
        <v>99</v>
      </c>
      <c r="H2670" s="6" t="s">
        <v>17</v>
      </c>
      <c r="I2670" s="8">
        <v>0.25000000000000006</v>
      </c>
      <c r="J2670" s="9">
        <v>5750</v>
      </c>
      <c r="K2670" s="10">
        <f t="shared" si="20"/>
        <v>1437.5000000000002</v>
      </c>
      <c r="L2670" s="10">
        <f t="shared" si="21"/>
        <v>575.00000000000011</v>
      </c>
      <c r="M2670" s="11">
        <v>0.4</v>
      </c>
      <c r="O2670" s="16"/>
      <c r="P2670" s="14"/>
      <c r="Q2670" s="12"/>
      <c r="R2670" s="13"/>
    </row>
    <row r="2671" spans="1:18" ht="15.75" customHeight="1">
      <c r="A2671" s="1"/>
      <c r="B2671" s="6" t="s">
        <v>23</v>
      </c>
      <c r="C2671" s="6">
        <v>1197831</v>
      </c>
      <c r="D2671" s="7">
        <v>44219</v>
      </c>
      <c r="E2671" s="6" t="s">
        <v>24</v>
      </c>
      <c r="F2671" s="6" t="s">
        <v>98</v>
      </c>
      <c r="G2671" s="6" t="s">
        <v>99</v>
      </c>
      <c r="H2671" s="6" t="s">
        <v>18</v>
      </c>
      <c r="I2671" s="8">
        <v>0.25000000000000006</v>
      </c>
      <c r="J2671" s="9">
        <v>3750</v>
      </c>
      <c r="K2671" s="10">
        <f t="shared" si="20"/>
        <v>937.50000000000023</v>
      </c>
      <c r="L2671" s="10">
        <f t="shared" si="21"/>
        <v>328.12500000000006</v>
      </c>
      <c r="M2671" s="11">
        <v>0.35</v>
      </c>
      <c r="O2671" s="16"/>
      <c r="P2671" s="14"/>
      <c r="Q2671" s="12"/>
      <c r="R2671" s="13"/>
    </row>
    <row r="2672" spans="1:18" ht="15.75" customHeight="1">
      <c r="A2672" s="1"/>
      <c r="B2672" s="6" t="s">
        <v>23</v>
      </c>
      <c r="C2672" s="6">
        <v>1197831</v>
      </c>
      <c r="D2672" s="7">
        <v>44219</v>
      </c>
      <c r="E2672" s="6" t="s">
        <v>24</v>
      </c>
      <c r="F2672" s="6" t="s">
        <v>98</v>
      </c>
      <c r="G2672" s="6" t="s">
        <v>99</v>
      </c>
      <c r="H2672" s="6" t="s">
        <v>19</v>
      </c>
      <c r="I2672" s="8">
        <v>0.15000000000000008</v>
      </c>
      <c r="J2672" s="9">
        <v>3750</v>
      </c>
      <c r="K2672" s="10">
        <f t="shared" si="20"/>
        <v>562.50000000000034</v>
      </c>
      <c r="L2672" s="10">
        <f t="shared" si="21"/>
        <v>225.00000000000014</v>
      </c>
      <c r="M2672" s="11">
        <v>0.4</v>
      </c>
      <c r="O2672" s="16"/>
      <c r="P2672" s="14"/>
      <c r="Q2672" s="12"/>
      <c r="R2672" s="13"/>
    </row>
    <row r="2673" spans="1:18" ht="15.75" customHeight="1">
      <c r="A2673" s="1"/>
      <c r="B2673" s="6" t="s">
        <v>23</v>
      </c>
      <c r="C2673" s="6">
        <v>1197831</v>
      </c>
      <c r="D2673" s="7">
        <v>44219</v>
      </c>
      <c r="E2673" s="6" t="s">
        <v>24</v>
      </c>
      <c r="F2673" s="6" t="s">
        <v>98</v>
      </c>
      <c r="G2673" s="6" t="s">
        <v>99</v>
      </c>
      <c r="H2673" s="6" t="s">
        <v>20</v>
      </c>
      <c r="I2673" s="8">
        <v>0.2</v>
      </c>
      <c r="J2673" s="9">
        <v>2250</v>
      </c>
      <c r="K2673" s="10">
        <f t="shared" si="20"/>
        <v>450</v>
      </c>
      <c r="L2673" s="10">
        <f t="shared" si="21"/>
        <v>180</v>
      </c>
      <c r="M2673" s="11">
        <v>0.4</v>
      </c>
      <c r="O2673" s="16"/>
      <c r="P2673" s="14"/>
      <c r="Q2673" s="12"/>
      <c r="R2673" s="13"/>
    </row>
    <row r="2674" spans="1:18" ht="15.75" customHeight="1">
      <c r="A2674" s="1"/>
      <c r="B2674" s="6" t="s">
        <v>23</v>
      </c>
      <c r="C2674" s="6">
        <v>1197831</v>
      </c>
      <c r="D2674" s="7">
        <v>44219</v>
      </c>
      <c r="E2674" s="6" t="s">
        <v>24</v>
      </c>
      <c r="F2674" s="6" t="s">
        <v>98</v>
      </c>
      <c r="G2674" s="6" t="s">
        <v>99</v>
      </c>
      <c r="H2674" s="6" t="s">
        <v>21</v>
      </c>
      <c r="I2674" s="8">
        <v>0.35000000000000003</v>
      </c>
      <c r="J2674" s="9">
        <v>2750</v>
      </c>
      <c r="K2674" s="10">
        <f t="shared" si="20"/>
        <v>962.50000000000011</v>
      </c>
      <c r="L2674" s="10">
        <f t="shared" si="21"/>
        <v>336.875</v>
      </c>
      <c r="M2674" s="11">
        <v>0.35</v>
      </c>
      <c r="O2674" s="16"/>
      <c r="P2674" s="14"/>
      <c r="Q2674" s="12"/>
      <c r="R2674" s="13"/>
    </row>
    <row r="2675" spans="1:18" ht="15.75" customHeight="1">
      <c r="A2675" s="1"/>
      <c r="B2675" s="6" t="s">
        <v>23</v>
      </c>
      <c r="C2675" s="6">
        <v>1197831</v>
      </c>
      <c r="D2675" s="7">
        <v>44219</v>
      </c>
      <c r="E2675" s="6" t="s">
        <v>24</v>
      </c>
      <c r="F2675" s="6" t="s">
        <v>98</v>
      </c>
      <c r="G2675" s="6" t="s">
        <v>99</v>
      </c>
      <c r="H2675" s="6" t="s">
        <v>22</v>
      </c>
      <c r="I2675" s="8">
        <v>0.25000000000000006</v>
      </c>
      <c r="J2675" s="9">
        <v>3750</v>
      </c>
      <c r="K2675" s="10">
        <f t="shared" si="20"/>
        <v>937.50000000000023</v>
      </c>
      <c r="L2675" s="10">
        <f t="shared" si="21"/>
        <v>375.00000000000011</v>
      </c>
      <c r="M2675" s="11">
        <v>0.4</v>
      </c>
      <c r="O2675" s="16"/>
      <c r="P2675" s="14"/>
      <c r="Q2675" s="12"/>
      <c r="R2675" s="13"/>
    </row>
    <row r="2676" spans="1:18" ht="15.75" customHeight="1">
      <c r="A2676" s="1"/>
      <c r="B2676" s="6" t="s">
        <v>23</v>
      </c>
      <c r="C2676" s="6">
        <v>1197831</v>
      </c>
      <c r="D2676" s="7">
        <v>44248</v>
      </c>
      <c r="E2676" s="6" t="s">
        <v>24</v>
      </c>
      <c r="F2676" s="6" t="s">
        <v>98</v>
      </c>
      <c r="G2676" s="6" t="s">
        <v>99</v>
      </c>
      <c r="H2676" s="6" t="s">
        <v>17</v>
      </c>
      <c r="I2676" s="8">
        <v>0.25000000000000006</v>
      </c>
      <c r="J2676" s="9">
        <v>6250</v>
      </c>
      <c r="K2676" s="10">
        <f t="shared" si="20"/>
        <v>1562.5000000000005</v>
      </c>
      <c r="L2676" s="10">
        <f t="shared" si="21"/>
        <v>625.00000000000023</v>
      </c>
      <c r="M2676" s="11">
        <v>0.4</v>
      </c>
      <c r="O2676" s="16"/>
      <c r="P2676" s="14"/>
      <c r="Q2676" s="12"/>
      <c r="R2676" s="13"/>
    </row>
    <row r="2677" spans="1:18" ht="15.75" customHeight="1">
      <c r="A2677" s="1"/>
      <c r="B2677" s="6" t="s">
        <v>23</v>
      </c>
      <c r="C2677" s="6">
        <v>1197831</v>
      </c>
      <c r="D2677" s="7">
        <v>44248</v>
      </c>
      <c r="E2677" s="6" t="s">
        <v>24</v>
      </c>
      <c r="F2677" s="6" t="s">
        <v>98</v>
      </c>
      <c r="G2677" s="6" t="s">
        <v>99</v>
      </c>
      <c r="H2677" s="6" t="s">
        <v>18</v>
      </c>
      <c r="I2677" s="8">
        <v>0.25000000000000006</v>
      </c>
      <c r="J2677" s="9">
        <v>2750</v>
      </c>
      <c r="K2677" s="10">
        <f t="shared" si="20"/>
        <v>687.50000000000011</v>
      </c>
      <c r="L2677" s="10">
        <f t="shared" si="21"/>
        <v>240.62500000000003</v>
      </c>
      <c r="M2677" s="11">
        <v>0.35</v>
      </c>
      <c r="O2677" s="16"/>
      <c r="P2677" s="14"/>
      <c r="Q2677" s="12"/>
      <c r="R2677" s="13"/>
    </row>
    <row r="2678" spans="1:18" ht="15.75" customHeight="1">
      <c r="A2678" s="1"/>
      <c r="B2678" s="6" t="s">
        <v>23</v>
      </c>
      <c r="C2678" s="6">
        <v>1197831</v>
      </c>
      <c r="D2678" s="7">
        <v>44248</v>
      </c>
      <c r="E2678" s="6" t="s">
        <v>24</v>
      </c>
      <c r="F2678" s="6" t="s">
        <v>98</v>
      </c>
      <c r="G2678" s="6" t="s">
        <v>99</v>
      </c>
      <c r="H2678" s="6" t="s">
        <v>19</v>
      </c>
      <c r="I2678" s="8">
        <v>0.15000000000000008</v>
      </c>
      <c r="J2678" s="9">
        <v>3250</v>
      </c>
      <c r="K2678" s="10">
        <f t="shared" si="20"/>
        <v>487.50000000000023</v>
      </c>
      <c r="L2678" s="10">
        <f t="shared" si="21"/>
        <v>195.00000000000011</v>
      </c>
      <c r="M2678" s="11">
        <v>0.4</v>
      </c>
      <c r="O2678" s="16"/>
      <c r="P2678" s="14"/>
      <c r="Q2678" s="12"/>
      <c r="R2678" s="13"/>
    </row>
    <row r="2679" spans="1:18" ht="15.75" customHeight="1">
      <c r="A2679" s="1"/>
      <c r="B2679" s="6" t="s">
        <v>23</v>
      </c>
      <c r="C2679" s="6">
        <v>1197831</v>
      </c>
      <c r="D2679" s="7">
        <v>44248</v>
      </c>
      <c r="E2679" s="6" t="s">
        <v>24</v>
      </c>
      <c r="F2679" s="6" t="s">
        <v>98</v>
      </c>
      <c r="G2679" s="6" t="s">
        <v>99</v>
      </c>
      <c r="H2679" s="6" t="s">
        <v>20</v>
      </c>
      <c r="I2679" s="8">
        <v>0.2</v>
      </c>
      <c r="J2679" s="9">
        <v>1750</v>
      </c>
      <c r="K2679" s="10">
        <f t="shared" si="20"/>
        <v>350</v>
      </c>
      <c r="L2679" s="10">
        <f t="shared" si="21"/>
        <v>140</v>
      </c>
      <c r="M2679" s="11">
        <v>0.4</v>
      </c>
      <c r="O2679" s="16"/>
      <c r="P2679" s="14"/>
      <c r="Q2679" s="12"/>
      <c r="R2679" s="13"/>
    </row>
    <row r="2680" spans="1:18" ht="15.75" customHeight="1">
      <c r="A2680" s="1"/>
      <c r="B2680" s="6" t="s">
        <v>23</v>
      </c>
      <c r="C2680" s="6">
        <v>1197831</v>
      </c>
      <c r="D2680" s="7">
        <v>44248</v>
      </c>
      <c r="E2680" s="6" t="s">
        <v>24</v>
      </c>
      <c r="F2680" s="6" t="s">
        <v>98</v>
      </c>
      <c r="G2680" s="6" t="s">
        <v>99</v>
      </c>
      <c r="H2680" s="6" t="s">
        <v>21</v>
      </c>
      <c r="I2680" s="8">
        <v>0.35000000000000003</v>
      </c>
      <c r="J2680" s="9">
        <v>2500</v>
      </c>
      <c r="K2680" s="10">
        <f t="shared" si="20"/>
        <v>875.00000000000011</v>
      </c>
      <c r="L2680" s="10">
        <f t="shared" si="21"/>
        <v>306.25</v>
      </c>
      <c r="M2680" s="11">
        <v>0.35</v>
      </c>
      <c r="O2680" s="16"/>
      <c r="P2680" s="14"/>
      <c r="Q2680" s="12"/>
      <c r="R2680" s="13"/>
    </row>
    <row r="2681" spans="1:18" ht="15.75" customHeight="1">
      <c r="A2681" s="1"/>
      <c r="B2681" s="6" t="s">
        <v>23</v>
      </c>
      <c r="C2681" s="6">
        <v>1197831</v>
      </c>
      <c r="D2681" s="7">
        <v>44248</v>
      </c>
      <c r="E2681" s="6" t="s">
        <v>24</v>
      </c>
      <c r="F2681" s="6" t="s">
        <v>98</v>
      </c>
      <c r="G2681" s="6" t="s">
        <v>99</v>
      </c>
      <c r="H2681" s="6" t="s">
        <v>22</v>
      </c>
      <c r="I2681" s="8">
        <v>0.2</v>
      </c>
      <c r="J2681" s="9">
        <v>3500</v>
      </c>
      <c r="K2681" s="10">
        <f t="shared" si="20"/>
        <v>700</v>
      </c>
      <c r="L2681" s="10">
        <f t="shared" si="21"/>
        <v>280</v>
      </c>
      <c r="M2681" s="11">
        <v>0.4</v>
      </c>
      <c r="O2681" s="16"/>
      <c r="P2681" s="14"/>
      <c r="Q2681" s="12"/>
      <c r="R2681" s="13"/>
    </row>
    <row r="2682" spans="1:18" ht="15.75" customHeight="1">
      <c r="A2682" s="1"/>
      <c r="B2682" s="6" t="s">
        <v>23</v>
      </c>
      <c r="C2682" s="6">
        <v>1197831</v>
      </c>
      <c r="D2682" s="7">
        <v>44274</v>
      </c>
      <c r="E2682" s="6" t="s">
        <v>24</v>
      </c>
      <c r="F2682" s="6" t="s">
        <v>98</v>
      </c>
      <c r="G2682" s="6" t="s">
        <v>99</v>
      </c>
      <c r="H2682" s="6" t="s">
        <v>17</v>
      </c>
      <c r="I2682" s="8">
        <v>0.2</v>
      </c>
      <c r="J2682" s="9">
        <v>5700</v>
      </c>
      <c r="K2682" s="10">
        <f t="shared" si="20"/>
        <v>1140</v>
      </c>
      <c r="L2682" s="10">
        <f t="shared" si="21"/>
        <v>456</v>
      </c>
      <c r="M2682" s="11">
        <v>0.4</v>
      </c>
      <c r="O2682" s="16"/>
      <c r="P2682" s="14"/>
      <c r="Q2682" s="12"/>
      <c r="R2682" s="13"/>
    </row>
    <row r="2683" spans="1:18" ht="15.75" customHeight="1">
      <c r="A2683" s="1"/>
      <c r="B2683" s="6" t="s">
        <v>23</v>
      </c>
      <c r="C2683" s="6">
        <v>1197831</v>
      </c>
      <c r="D2683" s="7">
        <v>44274</v>
      </c>
      <c r="E2683" s="6" t="s">
        <v>24</v>
      </c>
      <c r="F2683" s="6" t="s">
        <v>98</v>
      </c>
      <c r="G2683" s="6" t="s">
        <v>99</v>
      </c>
      <c r="H2683" s="6" t="s">
        <v>18</v>
      </c>
      <c r="I2683" s="8">
        <v>0.2</v>
      </c>
      <c r="J2683" s="9">
        <v>2500</v>
      </c>
      <c r="K2683" s="10">
        <f t="shared" si="20"/>
        <v>500</v>
      </c>
      <c r="L2683" s="10">
        <f t="shared" si="21"/>
        <v>175</v>
      </c>
      <c r="M2683" s="11">
        <v>0.35</v>
      </c>
      <c r="O2683" s="16"/>
      <c r="P2683" s="14"/>
      <c r="Q2683" s="12"/>
      <c r="R2683" s="13"/>
    </row>
    <row r="2684" spans="1:18" ht="15.75" customHeight="1">
      <c r="A2684" s="1"/>
      <c r="B2684" s="6" t="s">
        <v>23</v>
      </c>
      <c r="C2684" s="6">
        <v>1197831</v>
      </c>
      <c r="D2684" s="7">
        <v>44274</v>
      </c>
      <c r="E2684" s="6" t="s">
        <v>24</v>
      </c>
      <c r="F2684" s="6" t="s">
        <v>98</v>
      </c>
      <c r="G2684" s="6" t="s">
        <v>99</v>
      </c>
      <c r="H2684" s="6" t="s">
        <v>19</v>
      </c>
      <c r="I2684" s="8">
        <v>0.10000000000000002</v>
      </c>
      <c r="J2684" s="9">
        <v>2750</v>
      </c>
      <c r="K2684" s="10">
        <f t="shared" si="20"/>
        <v>275.00000000000006</v>
      </c>
      <c r="L2684" s="10">
        <f t="shared" si="21"/>
        <v>110.00000000000003</v>
      </c>
      <c r="M2684" s="11">
        <v>0.4</v>
      </c>
      <c r="O2684" s="16"/>
      <c r="P2684" s="14"/>
      <c r="Q2684" s="12"/>
      <c r="R2684" s="13"/>
    </row>
    <row r="2685" spans="1:18" ht="15.75" customHeight="1">
      <c r="A2685" s="1"/>
      <c r="B2685" s="6" t="s">
        <v>23</v>
      </c>
      <c r="C2685" s="6">
        <v>1197831</v>
      </c>
      <c r="D2685" s="7">
        <v>44274</v>
      </c>
      <c r="E2685" s="6" t="s">
        <v>24</v>
      </c>
      <c r="F2685" s="6" t="s">
        <v>98</v>
      </c>
      <c r="G2685" s="6" t="s">
        <v>99</v>
      </c>
      <c r="H2685" s="6" t="s">
        <v>20</v>
      </c>
      <c r="I2685" s="8">
        <v>0.19999999999999996</v>
      </c>
      <c r="J2685" s="9">
        <v>1250</v>
      </c>
      <c r="K2685" s="10">
        <f t="shared" si="20"/>
        <v>249.99999999999994</v>
      </c>
      <c r="L2685" s="10">
        <f t="shared" si="21"/>
        <v>99.999999999999986</v>
      </c>
      <c r="M2685" s="11">
        <v>0.4</v>
      </c>
      <c r="O2685" s="16"/>
      <c r="P2685" s="14"/>
      <c r="Q2685" s="12"/>
      <c r="R2685" s="13"/>
    </row>
    <row r="2686" spans="1:18" ht="15.75" customHeight="1">
      <c r="A2686" s="1"/>
      <c r="B2686" s="6" t="s">
        <v>23</v>
      </c>
      <c r="C2686" s="6">
        <v>1197831</v>
      </c>
      <c r="D2686" s="7">
        <v>44274</v>
      </c>
      <c r="E2686" s="6" t="s">
        <v>24</v>
      </c>
      <c r="F2686" s="6" t="s">
        <v>98</v>
      </c>
      <c r="G2686" s="6" t="s">
        <v>99</v>
      </c>
      <c r="H2686" s="6" t="s">
        <v>21</v>
      </c>
      <c r="I2686" s="8">
        <v>0.35000000000000009</v>
      </c>
      <c r="J2686" s="9">
        <v>1750</v>
      </c>
      <c r="K2686" s="10">
        <f t="shared" si="20"/>
        <v>612.50000000000011</v>
      </c>
      <c r="L2686" s="10">
        <f t="shared" si="21"/>
        <v>214.37500000000003</v>
      </c>
      <c r="M2686" s="11">
        <v>0.35</v>
      </c>
      <c r="O2686" s="16"/>
      <c r="P2686" s="14"/>
      <c r="Q2686" s="12"/>
      <c r="R2686" s="13"/>
    </row>
    <row r="2687" spans="1:18" ht="15.75" customHeight="1">
      <c r="A2687" s="1"/>
      <c r="B2687" s="6" t="s">
        <v>23</v>
      </c>
      <c r="C2687" s="6">
        <v>1197831</v>
      </c>
      <c r="D2687" s="7">
        <v>44274</v>
      </c>
      <c r="E2687" s="6" t="s">
        <v>24</v>
      </c>
      <c r="F2687" s="6" t="s">
        <v>98</v>
      </c>
      <c r="G2687" s="6" t="s">
        <v>99</v>
      </c>
      <c r="H2687" s="6" t="s">
        <v>22</v>
      </c>
      <c r="I2687" s="8">
        <v>0.25</v>
      </c>
      <c r="J2687" s="9">
        <v>2750</v>
      </c>
      <c r="K2687" s="10">
        <f t="shared" si="20"/>
        <v>687.5</v>
      </c>
      <c r="L2687" s="10">
        <f t="shared" si="21"/>
        <v>275</v>
      </c>
      <c r="M2687" s="11">
        <v>0.4</v>
      </c>
      <c r="O2687" s="16"/>
      <c r="P2687" s="14"/>
      <c r="Q2687" s="12"/>
      <c r="R2687" s="13"/>
    </row>
    <row r="2688" spans="1:18" ht="15.75" customHeight="1">
      <c r="A2688" s="1"/>
      <c r="B2688" s="6" t="s">
        <v>23</v>
      </c>
      <c r="C2688" s="6">
        <v>1197831</v>
      </c>
      <c r="D2688" s="7">
        <v>44306</v>
      </c>
      <c r="E2688" s="6" t="s">
        <v>24</v>
      </c>
      <c r="F2688" s="6" t="s">
        <v>98</v>
      </c>
      <c r="G2688" s="6" t="s">
        <v>99</v>
      </c>
      <c r="H2688" s="6" t="s">
        <v>17</v>
      </c>
      <c r="I2688" s="8">
        <v>0.25</v>
      </c>
      <c r="J2688" s="9">
        <v>5250</v>
      </c>
      <c r="K2688" s="10">
        <f t="shared" si="20"/>
        <v>1312.5</v>
      </c>
      <c r="L2688" s="10">
        <f t="shared" si="21"/>
        <v>525</v>
      </c>
      <c r="M2688" s="11">
        <v>0.4</v>
      </c>
      <c r="O2688" s="16"/>
      <c r="P2688" s="14"/>
      <c r="Q2688" s="12"/>
      <c r="R2688" s="13"/>
    </row>
    <row r="2689" spans="1:18" ht="15.75" customHeight="1">
      <c r="A2689" s="1"/>
      <c r="B2689" s="6" t="s">
        <v>23</v>
      </c>
      <c r="C2689" s="6">
        <v>1197831</v>
      </c>
      <c r="D2689" s="7">
        <v>44306</v>
      </c>
      <c r="E2689" s="6" t="s">
        <v>24</v>
      </c>
      <c r="F2689" s="6" t="s">
        <v>98</v>
      </c>
      <c r="G2689" s="6" t="s">
        <v>99</v>
      </c>
      <c r="H2689" s="6" t="s">
        <v>18</v>
      </c>
      <c r="I2689" s="8">
        <v>0.25</v>
      </c>
      <c r="J2689" s="9">
        <v>2250</v>
      </c>
      <c r="K2689" s="10">
        <f t="shared" si="20"/>
        <v>562.5</v>
      </c>
      <c r="L2689" s="10">
        <f t="shared" si="21"/>
        <v>196.875</v>
      </c>
      <c r="M2689" s="11">
        <v>0.35</v>
      </c>
      <c r="O2689" s="16"/>
      <c r="P2689" s="14"/>
      <c r="Q2689" s="12"/>
      <c r="R2689" s="13"/>
    </row>
    <row r="2690" spans="1:18" ht="15.75" customHeight="1">
      <c r="A2690" s="1"/>
      <c r="B2690" s="6" t="s">
        <v>23</v>
      </c>
      <c r="C2690" s="6">
        <v>1197831</v>
      </c>
      <c r="D2690" s="7">
        <v>44306</v>
      </c>
      <c r="E2690" s="6" t="s">
        <v>24</v>
      </c>
      <c r="F2690" s="6" t="s">
        <v>98</v>
      </c>
      <c r="G2690" s="6" t="s">
        <v>99</v>
      </c>
      <c r="H2690" s="6" t="s">
        <v>19</v>
      </c>
      <c r="I2690" s="8">
        <v>0.15000000000000002</v>
      </c>
      <c r="J2690" s="9">
        <v>2250</v>
      </c>
      <c r="K2690" s="10">
        <f t="shared" si="20"/>
        <v>337.50000000000006</v>
      </c>
      <c r="L2690" s="10">
        <f t="shared" si="21"/>
        <v>135.00000000000003</v>
      </c>
      <c r="M2690" s="11">
        <v>0.4</v>
      </c>
      <c r="O2690" s="16"/>
      <c r="P2690" s="14"/>
      <c r="Q2690" s="12"/>
      <c r="R2690" s="13"/>
    </row>
    <row r="2691" spans="1:18" ht="15.75" customHeight="1">
      <c r="A2691" s="1"/>
      <c r="B2691" s="6" t="s">
        <v>23</v>
      </c>
      <c r="C2691" s="6">
        <v>1197831</v>
      </c>
      <c r="D2691" s="7">
        <v>44306</v>
      </c>
      <c r="E2691" s="6" t="s">
        <v>24</v>
      </c>
      <c r="F2691" s="6" t="s">
        <v>98</v>
      </c>
      <c r="G2691" s="6" t="s">
        <v>99</v>
      </c>
      <c r="H2691" s="6" t="s">
        <v>20</v>
      </c>
      <c r="I2691" s="8">
        <v>0.19999999999999996</v>
      </c>
      <c r="J2691" s="9">
        <v>1500</v>
      </c>
      <c r="K2691" s="10">
        <f t="shared" si="20"/>
        <v>299.99999999999994</v>
      </c>
      <c r="L2691" s="10">
        <f t="shared" si="21"/>
        <v>119.99999999999999</v>
      </c>
      <c r="M2691" s="11">
        <v>0.4</v>
      </c>
      <c r="O2691" s="16"/>
      <c r="P2691" s="14"/>
      <c r="Q2691" s="12"/>
      <c r="R2691" s="13"/>
    </row>
    <row r="2692" spans="1:18" ht="15.75" customHeight="1">
      <c r="A2692" s="1"/>
      <c r="B2692" s="6" t="s">
        <v>23</v>
      </c>
      <c r="C2692" s="6">
        <v>1197831</v>
      </c>
      <c r="D2692" s="7">
        <v>44306</v>
      </c>
      <c r="E2692" s="6" t="s">
        <v>24</v>
      </c>
      <c r="F2692" s="6" t="s">
        <v>98</v>
      </c>
      <c r="G2692" s="6" t="s">
        <v>99</v>
      </c>
      <c r="H2692" s="6" t="s">
        <v>21</v>
      </c>
      <c r="I2692" s="8">
        <v>0.4</v>
      </c>
      <c r="J2692" s="9">
        <v>1750</v>
      </c>
      <c r="K2692" s="10">
        <f t="shared" si="20"/>
        <v>700</v>
      </c>
      <c r="L2692" s="10">
        <f t="shared" si="21"/>
        <v>244.99999999999997</v>
      </c>
      <c r="M2692" s="11">
        <v>0.35</v>
      </c>
      <c r="O2692" s="16"/>
      <c r="P2692" s="14"/>
      <c r="Q2692" s="12"/>
      <c r="R2692" s="13"/>
    </row>
    <row r="2693" spans="1:18" ht="15.75" customHeight="1">
      <c r="A2693" s="1"/>
      <c r="B2693" s="6" t="s">
        <v>23</v>
      </c>
      <c r="C2693" s="6">
        <v>1197831</v>
      </c>
      <c r="D2693" s="7">
        <v>44306</v>
      </c>
      <c r="E2693" s="6" t="s">
        <v>24</v>
      </c>
      <c r="F2693" s="6" t="s">
        <v>98</v>
      </c>
      <c r="G2693" s="6" t="s">
        <v>99</v>
      </c>
      <c r="H2693" s="6" t="s">
        <v>22</v>
      </c>
      <c r="I2693" s="8">
        <v>0.30000000000000004</v>
      </c>
      <c r="J2693" s="9">
        <v>3250</v>
      </c>
      <c r="K2693" s="10">
        <f t="shared" si="20"/>
        <v>975.00000000000011</v>
      </c>
      <c r="L2693" s="10">
        <f t="shared" si="21"/>
        <v>390.00000000000006</v>
      </c>
      <c r="M2693" s="11">
        <v>0.4</v>
      </c>
      <c r="O2693" s="16"/>
      <c r="P2693" s="14"/>
      <c r="Q2693" s="12"/>
      <c r="R2693" s="13"/>
    </row>
    <row r="2694" spans="1:18" ht="15.75" customHeight="1">
      <c r="A2694" s="1"/>
      <c r="B2694" s="6" t="s">
        <v>23</v>
      </c>
      <c r="C2694" s="6">
        <v>1197831</v>
      </c>
      <c r="D2694" s="7">
        <v>44335</v>
      </c>
      <c r="E2694" s="6" t="s">
        <v>24</v>
      </c>
      <c r="F2694" s="6" t="s">
        <v>98</v>
      </c>
      <c r="G2694" s="6" t="s">
        <v>99</v>
      </c>
      <c r="H2694" s="6" t="s">
        <v>17</v>
      </c>
      <c r="I2694" s="8">
        <v>0.4</v>
      </c>
      <c r="J2694" s="9">
        <v>5950</v>
      </c>
      <c r="K2694" s="10">
        <f t="shared" si="20"/>
        <v>2380</v>
      </c>
      <c r="L2694" s="10">
        <f t="shared" si="21"/>
        <v>952</v>
      </c>
      <c r="M2694" s="11">
        <v>0.4</v>
      </c>
      <c r="O2694" s="16"/>
      <c r="P2694" s="14"/>
      <c r="Q2694" s="12"/>
      <c r="R2694" s="13"/>
    </row>
    <row r="2695" spans="1:18" ht="15.75" customHeight="1">
      <c r="A2695" s="1"/>
      <c r="B2695" s="6" t="s">
        <v>23</v>
      </c>
      <c r="C2695" s="6">
        <v>1197831</v>
      </c>
      <c r="D2695" s="7">
        <v>44335</v>
      </c>
      <c r="E2695" s="6" t="s">
        <v>24</v>
      </c>
      <c r="F2695" s="6" t="s">
        <v>98</v>
      </c>
      <c r="G2695" s="6" t="s">
        <v>99</v>
      </c>
      <c r="H2695" s="6" t="s">
        <v>18</v>
      </c>
      <c r="I2695" s="8">
        <v>0.4</v>
      </c>
      <c r="J2695" s="9">
        <v>3000</v>
      </c>
      <c r="K2695" s="10">
        <f t="shared" si="20"/>
        <v>1200</v>
      </c>
      <c r="L2695" s="10">
        <f t="shared" si="21"/>
        <v>420</v>
      </c>
      <c r="M2695" s="11">
        <v>0.35</v>
      </c>
      <c r="O2695" s="16"/>
      <c r="P2695" s="14"/>
      <c r="Q2695" s="12"/>
      <c r="R2695" s="13"/>
    </row>
    <row r="2696" spans="1:18" ht="15.75" customHeight="1">
      <c r="A2696" s="1"/>
      <c r="B2696" s="6" t="s">
        <v>23</v>
      </c>
      <c r="C2696" s="6">
        <v>1197831</v>
      </c>
      <c r="D2696" s="7">
        <v>44335</v>
      </c>
      <c r="E2696" s="6" t="s">
        <v>24</v>
      </c>
      <c r="F2696" s="6" t="s">
        <v>98</v>
      </c>
      <c r="G2696" s="6" t="s">
        <v>99</v>
      </c>
      <c r="H2696" s="6" t="s">
        <v>19</v>
      </c>
      <c r="I2696" s="8">
        <v>0.35000000000000003</v>
      </c>
      <c r="J2696" s="9">
        <v>2750</v>
      </c>
      <c r="K2696" s="10">
        <f t="shared" si="20"/>
        <v>962.50000000000011</v>
      </c>
      <c r="L2696" s="10">
        <f t="shared" si="21"/>
        <v>385.00000000000006</v>
      </c>
      <c r="M2696" s="11">
        <v>0.4</v>
      </c>
      <c r="O2696" s="16"/>
      <c r="P2696" s="14"/>
      <c r="Q2696" s="12"/>
      <c r="R2696" s="13"/>
    </row>
    <row r="2697" spans="1:18" ht="15.75" customHeight="1">
      <c r="A2697" s="1"/>
      <c r="B2697" s="6" t="s">
        <v>23</v>
      </c>
      <c r="C2697" s="6">
        <v>1197831</v>
      </c>
      <c r="D2697" s="7">
        <v>44335</v>
      </c>
      <c r="E2697" s="6" t="s">
        <v>24</v>
      </c>
      <c r="F2697" s="6" t="s">
        <v>98</v>
      </c>
      <c r="G2697" s="6" t="s">
        <v>99</v>
      </c>
      <c r="H2697" s="6" t="s">
        <v>20</v>
      </c>
      <c r="I2697" s="8">
        <v>0.35000000000000003</v>
      </c>
      <c r="J2697" s="9">
        <v>2250</v>
      </c>
      <c r="K2697" s="10">
        <f t="shared" si="20"/>
        <v>787.50000000000011</v>
      </c>
      <c r="L2697" s="10">
        <f t="shared" si="21"/>
        <v>315.00000000000006</v>
      </c>
      <c r="M2697" s="11">
        <v>0.4</v>
      </c>
      <c r="O2697" s="16"/>
      <c r="P2697" s="14"/>
      <c r="Q2697" s="12"/>
      <c r="R2697" s="13"/>
    </row>
    <row r="2698" spans="1:18" ht="15.75" customHeight="1">
      <c r="A2698" s="1"/>
      <c r="B2698" s="6" t="s">
        <v>23</v>
      </c>
      <c r="C2698" s="6">
        <v>1197831</v>
      </c>
      <c r="D2698" s="7">
        <v>44335</v>
      </c>
      <c r="E2698" s="6" t="s">
        <v>24</v>
      </c>
      <c r="F2698" s="6" t="s">
        <v>98</v>
      </c>
      <c r="G2698" s="6" t="s">
        <v>99</v>
      </c>
      <c r="H2698" s="6" t="s">
        <v>21</v>
      </c>
      <c r="I2698" s="8">
        <v>0.44999999999999996</v>
      </c>
      <c r="J2698" s="9">
        <v>2500</v>
      </c>
      <c r="K2698" s="10">
        <f t="shared" si="20"/>
        <v>1125</v>
      </c>
      <c r="L2698" s="10">
        <f t="shared" si="21"/>
        <v>393.75</v>
      </c>
      <c r="M2698" s="11">
        <v>0.35</v>
      </c>
      <c r="O2698" s="16"/>
      <c r="P2698" s="14"/>
      <c r="Q2698" s="12"/>
      <c r="R2698" s="13"/>
    </row>
    <row r="2699" spans="1:18" ht="15.75" customHeight="1">
      <c r="A2699" s="1"/>
      <c r="B2699" s="6" t="s">
        <v>23</v>
      </c>
      <c r="C2699" s="6">
        <v>1197831</v>
      </c>
      <c r="D2699" s="7">
        <v>44335</v>
      </c>
      <c r="E2699" s="6" t="s">
        <v>24</v>
      </c>
      <c r="F2699" s="6" t="s">
        <v>98</v>
      </c>
      <c r="G2699" s="6" t="s">
        <v>99</v>
      </c>
      <c r="H2699" s="6" t="s">
        <v>22</v>
      </c>
      <c r="I2699" s="8">
        <v>0.44999999999999996</v>
      </c>
      <c r="J2699" s="9">
        <v>3500</v>
      </c>
      <c r="K2699" s="10">
        <f t="shared" si="20"/>
        <v>1574.9999999999998</v>
      </c>
      <c r="L2699" s="10">
        <f t="shared" si="21"/>
        <v>630</v>
      </c>
      <c r="M2699" s="11">
        <v>0.4</v>
      </c>
      <c r="O2699" s="16"/>
      <c r="P2699" s="14"/>
      <c r="Q2699" s="12"/>
      <c r="R2699" s="13"/>
    </row>
    <row r="2700" spans="1:18" ht="15.75" customHeight="1">
      <c r="A2700" s="1"/>
      <c r="B2700" s="6" t="s">
        <v>23</v>
      </c>
      <c r="C2700" s="6">
        <v>1197831</v>
      </c>
      <c r="D2700" s="7">
        <v>44368</v>
      </c>
      <c r="E2700" s="6" t="s">
        <v>24</v>
      </c>
      <c r="F2700" s="6" t="s">
        <v>98</v>
      </c>
      <c r="G2700" s="6" t="s">
        <v>99</v>
      </c>
      <c r="H2700" s="6" t="s">
        <v>17</v>
      </c>
      <c r="I2700" s="8">
        <v>0.39999999999999997</v>
      </c>
      <c r="J2700" s="9">
        <v>6000</v>
      </c>
      <c r="K2700" s="10">
        <f t="shared" si="20"/>
        <v>2400</v>
      </c>
      <c r="L2700" s="10">
        <f t="shared" si="21"/>
        <v>960</v>
      </c>
      <c r="M2700" s="11">
        <v>0.4</v>
      </c>
      <c r="O2700" s="16"/>
      <c r="P2700" s="14"/>
      <c r="Q2700" s="12"/>
      <c r="R2700" s="13"/>
    </row>
    <row r="2701" spans="1:18" ht="15.75" customHeight="1">
      <c r="A2701" s="1"/>
      <c r="B2701" s="6" t="s">
        <v>23</v>
      </c>
      <c r="C2701" s="6">
        <v>1197831</v>
      </c>
      <c r="D2701" s="7">
        <v>44368</v>
      </c>
      <c r="E2701" s="6" t="s">
        <v>24</v>
      </c>
      <c r="F2701" s="6" t="s">
        <v>98</v>
      </c>
      <c r="G2701" s="6" t="s">
        <v>99</v>
      </c>
      <c r="H2701" s="6" t="s">
        <v>18</v>
      </c>
      <c r="I2701" s="8">
        <v>0.35000000000000003</v>
      </c>
      <c r="J2701" s="9">
        <v>3500</v>
      </c>
      <c r="K2701" s="10">
        <f t="shared" si="20"/>
        <v>1225.0000000000002</v>
      </c>
      <c r="L2701" s="10">
        <f t="shared" si="21"/>
        <v>428.75000000000006</v>
      </c>
      <c r="M2701" s="11">
        <v>0.35</v>
      </c>
      <c r="O2701" s="16"/>
      <c r="P2701" s="14"/>
      <c r="Q2701" s="12"/>
      <c r="R2701" s="13"/>
    </row>
    <row r="2702" spans="1:18" ht="15.75" customHeight="1">
      <c r="A2702" s="1"/>
      <c r="B2702" s="6" t="s">
        <v>23</v>
      </c>
      <c r="C2702" s="6">
        <v>1197831</v>
      </c>
      <c r="D2702" s="7">
        <v>44368</v>
      </c>
      <c r="E2702" s="6" t="s">
        <v>24</v>
      </c>
      <c r="F2702" s="6" t="s">
        <v>98</v>
      </c>
      <c r="G2702" s="6" t="s">
        <v>99</v>
      </c>
      <c r="H2702" s="6" t="s">
        <v>19</v>
      </c>
      <c r="I2702" s="8">
        <v>0.4</v>
      </c>
      <c r="J2702" s="9">
        <v>3250</v>
      </c>
      <c r="K2702" s="10">
        <f t="shared" si="20"/>
        <v>1300</v>
      </c>
      <c r="L2702" s="10">
        <f t="shared" si="21"/>
        <v>520</v>
      </c>
      <c r="M2702" s="11">
        <v>0.4</v>
      </c>
      <c r="O2702" s="16"/>
      <c r="P2702" s="14"/>
      <c r="Q2702" s="12"/>
      <c r="R2702" s="13"/>
    </row>
    <row r="2703" spans="1:18" ht="15.75" customHeight="1">
      <c r="A2703" s="1"/>
      <c r="B2703" s="6" t="s">
        <v>23</v>
      </c>
      <c r="C2703" s="6">
        <v>1197831</v>
      </c>
      <c r="D2703" s="7">
        <v>44368</v>
      </c>
      <c r="E2703" s="6" t="s">
        <v>24</v>
      </c>
      <c r="F2703" s="6" t="s">
        <v>98</v>
      </c>
      <c r="G2703" s="6" t="s">
        <v>99</v>
      </c>
      <c r="H2703" s="6" t="s">
        <v>20</v>
      </c>
      <c r="I2703" s="8">
        <v>0.4</v>
      </c>
      <c r="J2703" s="9">
        <v>3000</v>
      </c>
      <c r="K2703" s="10">
        <f t="shared" si="20"/>
        <v>1200</v>
      </c>
      <c r="L2703" s="10">
        <f t="shared" si="21"/>
        <v>480</v>
      </c>
      <c r="M2703" s="11">
        <v>0.4</v>
      </c>
      <c r="O2703" s="16"/>
      <c r="P2703" s="14"/>
      <c r="Q2703" s="12"/>
      <c r="R2703" s="13"/>
    </row>
    <row r="2704" spans="1:18" ht="15.75" customHeight="1">
      <c r="A2704" s="1"/>
      <c r="B2704" s="6" t="s">
        <v>23</v>
      </c>
      <c r="C2704" s="6">
        <v>1197831</v>
      </c>
      <c r="D2704" s="7">
        <v>44368</v>
      </c>
      <c r="E2704" s="6" t="s">
        <v>24</v>
      </c>
      <c r="F2704" s="6" t="s">
        <v>98</v>
      </c>
      <c r="G2704" s="6" t="s">
        <v>99</v>
      </c>
      <c r="H2704" s="6" t="s">
        <v>21</v>
      </c>
      <c r="I2704" s="8">
        <v>0.54999999999999993</v>
      </c>
      <c r="J2704" s="9">
        <v>3000</v>
      </c>
      <c r="K2704" s="10">
        <f t="shared" si="20"/>
        <v>1649.9999999999998</v>
      </c>
      <c r="L2704" s="10">
        <f t="shared" si="21"/>
        <v>577.49999999999989</v>
      </c>
      <c r="M2704" s="11">
        <v>0.35</v>
      </c>
      <c r="O2704" s="16"/>
      <c r="P2704" s="14"/>
      <c r="Q2704" s="12"/>
      <c r="R2704" s="13"/>
    </row>
    <row r="2705" spans="1:18" ht="15.75" customHeight="1">
      <c r="A2705" s="1"/>
      <c r="B2705" s="6" t="s">
        <v>23</v>
      </c>
      <c r="C2705" s="6">
        <v>1197831</v>
      </c>
      <c r="D2705" s="7">
        <v>44368</v>
      </c>
      <c r="E2705" s="6" t="s">
        <v>24</v>
      </c>
      <c r="F2705" s="6" t="s">
        <v>98</v>
      </c>
      <c r="G2705" s="6" t="s">
        <v>99</v>
      </c>
      <c r="H2705" s="6" t="s">
        <v>22</v>
      </c>
      <c r="I2705" s="8">
        <v>0.6</v>
      </c>
      <c r="J2705" s="9">
        <v>4750</v>
      </c>
      <c r="K2705" s="10">
        <f t="shared" si="20"/>
        <v>2850</v>
      </c>
      <c r="L2705" s="10">
        <f t="shared" si="21"/>
        <v>1140</v>
      </c>
      <c r="M2705" s="11">
        <v>0.4</v>
      </c>
      <c r="O2705" s="16"/>
      <c r="P2705" s="14"/>
      <c r="Q2705" s="12"/>
      <c r="R2705" s="13"/>
    </row>
    <row r="2706" spans="1:18" ht="15.75" customHeight="1">
      <c r="A2706" s="1"/>
      <c r="B2706" s="6" t="s">
        <v>23</v>
      </c>
      <c r="C2706" s="6">
        <v>1197831</v>
      </c>
      <c r="D2706" s="7">
        <v>44396</v>
      </c>
      <c r="E2706" s="6" t="s">
        <v>24</v>
      </c>
      <c r="F2706" s="6" t="s">
        <v>98</v>
      </c>
      <c r="G2706" s="6" t="s">
        <v>99</v>
      </c>
      <c r="H2706" s="6" t="s">
        <v>17</v>
      </c>
      <c r="I2706" s="8">
        <v>0.54999999999999993</v>
      </c>
      <c r="J2706" s="9">
        <v>7000</v>
      </c>
      <c r="K2706" s="10">
        <f t="shared" si="20"/>
        <v>3849.9999999999995</v>
      </c>
      <c r="L2706" s="10">
        <f t="shared" si="21"/>
        <v>1540</v>
      </c>
      <c r="M2706" s="11">
        <v>0.4</v>
      </c>
      <c r="O2706" s="16"/>
      <c r="P2706" s="14"/>
      <c r="Q2706" s="12"/>
      <c r="R2706" s="13"/>
    </row>
    <row r="2707" spans="1:18" ht="15.75" customHeight="1">
      <c r="A2707" s="1"/>
      <c r="B2707" s="6" t="s">
        <v>23</v>
      </c>
      <c r="C2707" s="6">
        <v>1197831</v>
      </c>
      <c r="D2707" s="7">
        <v>44396</v>
      </c>
      <c r="E2707" s="6" t="s">
        <v>24</v>
      </c>
      <c r="F2707" s="6" t="s">
        <v>98</v>
      </c>
      <c r="G2707" s="6" t="s">
        <v>99</v>
      </c>
      <c r="H2707" s="6" t="s">
        <v>18</v>
      </c>
      <c r="I2707" s="8">
        <v>0.5</v>
      </c>
      <c r="J2707" s="9">
        <v>4500</v>
      </c>
      <c r="K2707" s="10">
        <f t="shared" si="20"/>
        <v>2250</v>
      </c>
      <c r="L2707" s="10">
        <f t="shared" si="21"/>
        <v>787.5</v>
      </c>
      <c r="M2707" s="11">
        <v>0.35</v>
      </c>
      <c r="O2707" s="16"/>
      <c r="P2707" s="14"/>
      <c r="Q2707" s="12"/>
      <c r="R2707" s="13"/>
    </row>
    <row r="2708" spans="1:18" ht="15.75" customHeight="1">
      <c r="A2708" s="1"/>
      <c r="B2708" s="6" t="s">
        <v>23</v>
      </c>
      <c r="C2708" s="6">
        <v>1197831</v>
      </c>
      <c r="D2708" s="7">
        <v>44396</v>
      </c>
      <c r="E2708" s="6" t="s">
        <v>24</v>
      </c>
      <c r="F2708" s="6" t="s">
        <v>98</v>
      </c>
      <c r="G2708" s="6" t="s">
        <v>99</v>
      </c>
      <c r="H2708" s="6" t="s">
        <v>19</v>
      </c>
      <c r="I2708" s="8">
        <v>0.45</v>
      </c>
      <c r="J2708" s="9">
        <v>3750</v>
      </c>
      <c r="K2708" s="10">
        <f t="shared" si="20"/>
        <v>1687.5</v>
      </c>
      <c r="L2708" s="10">
        <f t="shared" si="21"/>
        <v>675</v>
      </c>
      <c r="M2708" s="11">
        <v>0.4</v>
      </c>
      <c r="O2708" s="16"/>
      <c r="P2708" s="14"/>
      <c r="Q2708" s="12"/>
      <c r="R2708" s="13"/>
    </row>
    <row r="2709" spans="1:18" ht="15.75" customHeight="1">
      <c r="A2709" s="1"/>
      <c r="B2709" s="6" t="s">
        <v>23</v>
      </c>
      <c r="C2709" s="6">
        <v>1197831</v>
      </c>
      <c r="D2709" s="7">
        <v>44396</v>
      </c>
      <c r="E2709" s="6" t="s">
        <v>24</v>
      </c>
      <c r="F2709" s="6" t="s">
        <v>98</v>
      </c>
      <c r="G2709" s="6" t="s">
        <v>99</v>
      </c>
      <c r="H2709" s="6" t="s">
        <v>20</v>
      </c>
      <c r="I2709" s="8">
        <v>0.45</v>
      </c>
      <c r="J2709" s="9">
        <v>3250</v>
      </c>
      <c r="K2709" s="10">
        <f t="shared" si="20"/>
        <v>1462.5</v>
      </c>
      <c r="L2709" s="10">
        <f t="shared" si="21"/>
        <v>585</v>
      </c>
      <c r="M2709" s="11">
        <v>0.4</v>
      </c>
      <c r="O2709" s="16"/>
      <c r="P2709" s="14"/>
      <c r="Q2709" s="12"/>
      <c r="R2709" s="13"/>
    </row>
    <row r="2710" spans="1:18" ht="15.75" customHeight="1">
      <c r="A2710" s="1"/>
      <c r="B2710" s="6" t="s">
        <v>23</v>
      </c>
      <c r="C2710" s="6">
        <v>1197831</v>
      </c>
      <c r="D2710" s="7">
        <v>44396</v>
      </c>
      <c r="E2710" s="6" t="s">
        <v>24</v>
      </c>
      <c r="F2710" s="6" t="s">
        <v>98</v>
      </c>
      <c r="G2710" s="6" t="s">
        <v>99</v>
      </c>
      <c r="H2710" s="6" t="s">
        <v>21</v>
      </c>
      <c r="I2710" s="8">
        <v>0.6</v>
      </c>
      <c r="J2710" s="9">
        <v>3500</v>
      </c>
      <c r="K2710" s="10">
        <f t="shared" si="20"/>
        <v>2100</v>
      </c>
      <c r="L2710" s="10">
        <f t="shared" si="21"/>
        <v>735</v>
      </c>
      <c r="M2710" s="11">
        <v>0.35</v>
      </c>
      <c r="O2710" s="16"/>
      <c r="P2710" s="14"/>
      <c r="Q2710" s="12"/>
      <c r="R2710" s="13"/>
    </row>
    <row r="2711" spans="1:18" ht="15.75" customHeight="1">
      <c r="A2711" s="1"/>
      <c r="B2711" s="6" t="s">
        <v>23</v>
      </c>
      <c r="C2711" s="6">
        <v>1197831</v>
      </c>
      <c r="D2711" s="7">
        <v>44396</v>
      </c>
      <c r="E2711" s="6" t="s">
        <v>24</v>
      </c>
      <c r="F2711" s="6" t="s">
        <v>98</v>
      </c>
      <c r="G2711" s="6" t="s">
        <v>99</v>
      </c>
      <c r="H2711" s="6" t="s">
        <v>22</v>
      </c>
      <c r="I2711" s="8">
        <v>0.65</v>
      </c>
      <c r="J2711" s="9">
        <v>5250</v>
      </c>
      <c r="K2711" s="10">
        <f t="shared" si="20"/>
        <v>3412.5</v>
      </c>
      <c r="L2711" s="10">
        <f t="shared" si="21"/>
        <v>1365</v>
      </c>
      <c r="M2711" s="11">
        <v>0.4</v>
      </c>
      <c r="O2711" s="16"/>
      <c r="P2711" s="14"/>
      <c r="Q2711" s="12"/>
      <c r="R2711" s="13"/>
    </row>
    <row r="2712" spans="1:18" ht="15.75" customHeight="1">
      <c r="A2712" s="1"/>
      <c r="B2712" s="6" t="s">
        <v>23</v>
      </c>
      <c r="C2712" s="6">
        <v>1197831</v>
      </c>
      <c r="D2712" s="7">
        <v>44428</v>
      </c>
      <c r="E2712" s="6" t="s">
        <v>24</v>
      </c>
      <c r="F2712" s="6" t="s">
        <v>98</v>
      </c>
      <c r="G2712" s="6" t="s">
        <v>99</v>
      </c>
      <c r="H2712" s="6" t="s">
        <v>17</v>
      </c>
      <c r="I2712" s="8">
        <v>0.6</v>
      </c>
      <c r="J2712" s="9">
        <v>6750</v>
      </c>
      <c r="K2712" s="10">
        <f t="shared" si="20"/>
        <v>4050</v>
      </c>
      <c r="L2712" s="10">
        <f t="shared" si="21"/>
        <v>1620</v>
      </c>
      <c r="M2712" s="11">
        <v>0.4</v>
      </c>
      <c r="O2712" s="16"/>
      <c r="P2712" s="14"/>
      <c r="Q2712" s="12"/>
      <c r="R2712" s="13"/>
    </row>
    <row r="2713" spans="1:18" ht="15.75" customHeight="1">
      <c r="A2713" s="1"/>
      <c r="B2713" s="6" t="s">
        <v>23</v>
      </c>
      <c r="C2713" s="6">
        <v>1197831</v>
      </c>
      <c r="D2713" s="7">
        <v>44428</v>
      </c>
      <c r="E2713" s="6" t="s">
        <v>24</v>
      </c>
      <c r="F2713" s="6" t="s">
        <v>98</v>
      </c>
      <c r="G2713" s="6" t="s">
        <v>99</v>
      </c>
      <c r="H2713" s="6" t="s">
        <v>18</v>
      </c>
      <c r="I2713" s="8">
        <v>0.55000000000000004</v>
      </c>
      <c r="J2713" s="9">
        <v>4500</v>
      </c>
      <c r="K2713" s="10">
        <f t="shared" si="20"/>
        <v>2475</v>
      </c>
      <c r="L2713" s="10">
        <f t="shared" si="21"/>
        <v>866.25</v>
      </c>
      <c r="M2713" s="11">
        <v>0.35</v>
      </c>
      <c r="O2713" s="16"/>
      <c r="P2713" s="14"/>
      <c r="Q2713" s="12"/>
      <c r="R2713" s="13"/>
    </row>
    <row r="2714" spans="1:18" ht="15.75" customHeight="1">
      <c r="A2714" s="1"/>
      <c r="B2714" s="6" t="s">
        <v>23</v>
      </c>
      <c r="C2714" s="6">
        <v>1197831</v>
      </c>
      <c r="D2714" s="7">
        <v>44428</v>
      </c>
      <c r="E2714" s="6" t="s">
        <v>24</v>
      </c>
      <c r="F2714" s="6" t="s">
        <v>98</v>
      </c>
      <c r="G2714" s="6" t="s">
        <v>99</v>
      </c>
      <c r="H2714" s="6" t="s">
        <v>19</v>
      </c>
      <c r="I2714" s="8">
        <v>0.5</v>
      </c>
      <c r="J2714" s="9">
        <v>3750</v>
      </c>
      <c r="K2714" s="10">
        <f t="shared" si="20"/>
        <v>1875</v>
      </c>
      <c r="L2714" s="10">
        <f t="shared" si="21"/>
        <v>750</v>
      </c>
      <c r="M2714" s="11">
        <v>0.4</v>
      </c>
      <c r="O2714" s="16"/>
      <c r="P2714" s="14"/>
      <c r="Q2714" s="12"/>
      <c r="R2714" s="13"/>
    </row>
    <row r="2715" spans="1:18" ht="15.75" customHeight="1">
      <c r="A2715" s="1"/>
      <c r="B2715" s="6" t="s">
        <v>23</v>
      </c>
      <c r="C2715" s="6">
        <v>1197831</v>
      </c>
      <c r="D2715" s="7">
        <v>44428</v>
      </c>
      <c r="E2715" s="6" t="s">
        <v>24</v>
      </c>
      <c r="F2715" s="6" t="s">
        <v>98</v>
      </c>
      <c r="G2715" s="6" t="s">
        <v>99</v>
      </c>
      <c r="H2715" s="6" t="s">
        <v>20</v>
      </c>
      <c r="I2715" s="8">
        <v>0.4</v>
      </c>
      <c r="J2715" s="9">
        <v>3250</v>
      </c>
      <c r="K2715" s="10">
        <f t="shared" si="20"/>
        <v>1300</v>
      </c>
      <c r="L2715" s="10">
        <f t="shared" si="21"/>
        <v>520</v>
      </c>
      <c r="M2715" s="11">
        <v>0.4</v>
      </c>
      <c r="O2715" s="16"/>
      <c r="P2715" s="14"/>
      <c r="Q2715" s="12"/>
      <c r="R2715" s="13"/>
    </row>
    <row r="2716" spans="1:18" ht="15.75" customHeight="1">
      <c r="A2716" s="1"/>
      <c r="B2716" s="6" t="s">
        <v>23</v>
      </c>
      <c r="C2716" s="6">
        <v>1197831</v>
      </c>
      <c r="D2716" s="7">
        <v>44428</v>
      </c>
      <c r="E2716" s="6" t="s">
        <v>24</v>
      </c>
      <c r="F2716" s="6" t="s">
        <v>98</v>
      </c>
      <c r="G2716" s="6" t="s">
        <v>99</v>
      </c>
      <c r="H2716" s="6" t="s">
        <v>21</v>
      </c>
      <c r="I2716" s="8">
        <v>0.5</v>
      </c>
      <c r="J2716" s="9">
        <v>3000</v>
      </c>
      <c r="K2716" s="10">
        <f t="shared" si="20"/>
        <v>1500</v>
      </c>
      <c r="L2716" s="10">
        <f t="shared" si="21"/>
        <v>525</v>
      </c>
      <c r="M2716" s="11">
        <v>0.35</v>
      </c>
      <c r="O2716" s="16"/>
      <c r="P2716" s="14"/>
      <c r="Q2716" s="12"/>
      <c r="R2716" s="13"/>
    </row>
    <row r="2717" spans="1:18" ht="15.75" customHeight="1">
      <c r="A2717" s="1"/>
      <c r="B2717" s="6" t="s">
        <v>23</v>
      </c>
      <c r="C2717" s="6">
        <v>1197831</v>
      </c>
      <c r="D2717" s="7">
        <v>44428</v>
      </c>
      <c r="E2717" s="6" t="s">
        <v>24</v>
      </c>
      <c r="F2717" s="6" t="s">
        <v>98</v>
      </c>
      <c r="G2717" s="6" t="s">
        <v>99</v>
      </c>
      <c r="H2717" s="6" t="s">
        <v>22</v>
      </c>
      <c r="I2717" s="8">
        <v>0.55000000000000004</v>
      </c>
      <c r="J2717" s="9">
        <v>4750</v>
      </c>
      <c r="K2717" s="10">
        <f t="shared" si="20"/>
        <v>2612.5</v>
      </c>
      <c r="L2717" s="10">
        <f t="shared" si="21"/>
        <v>1045</v>
      </c>
      <c r="M2717" s="11">
        <v>0.4</v>
      </c>
      <c r="O2717" s="16"/>
      <c r="P2717" s="14"/>
      <c r="Q2717" s="12"/>
      <c r="R2717" s="13"/>
    </row>
    <row r="2718" spans="1:18" ht="15.75" customHeight="1">
      <c r="A2718" s="1"/>
      <c r="B2718" s="6" t="s">
        <v>23</v>
      </c>
      <c r="C2718" s="6">
        <v>1197831</v>
      </c>
      <c r="D2718" s="7">
        <v>44458</v>
      </c>
      <c r="E2718" s="6" t="s">
        <v>24</v>
      </c>
      <c r="F2718" s="6" t="s">
        <v>98</v>
      </c>
      <c r="G2718" s="6" t="s">
        <v>99</v>
      </c>
      <c r="H2718" s="6" t="s">
        <v>17</v>
      </c>
      <c r="I2718" s="8">
        <v>0.5</v>
      </c>
      <c r="J2718" s="9">
        <v>5750</v>
      </c>
      <c r="K2718" s="10">
        <f t="shared" si="20"/>
        <v>2875</v>
      </c>
      <c r="L2718" s="10">
        <f t="shared" si="21"/>
        <v>1150</v>
      </c>
      <c r="M2718" s="11">
        <v>0.4</v>
      </c>
      <c r="O2718" s="16"/>
      <c r="P2718" s="14"/>
      <c r="Q2718" s="12"/>
      <c r="R2718" s="13"/>
    </row>
    <row r="2719" spans="1:18" ht="15.75" customHeight="1">
      <c r="A2719" s="1"/>
      <c r="B2719" s="6" t="s">
        <v>23</v>
      </c>
      <c r="C2719" s="6">
        <v>1197831</v>
      </c>
      <c r="D2719" s="7">
        <v>44458</v>
      </c>
      <c r="E2719" s="6" t="s">
        <v>24</v>
      </c>
      <c r="F2719" s="6" t="s">
        <v>98</v>
      </c>
      <c r="G2719" s="6" t="s">
        <v>99</v>
      </c>
      <c r="H2719" s="6" t="s">
        <v>18</v>
      </c>
      <c r="I2719" s="8">
        <v>0.40000000000000013</v>
      </c>
      <c r="J2719" s="9">
        <v>3750</v>
      </c>
      <c r="K2719" s="10">
        <f t="shared" si="20"/>
        <v>1500.0000000000005</v>
      </c>
      <c r="L2719" s="10">
        <f t="shared" si="21"/>
        <v>525.00000000000011</v>
      </c>
      <c r="M2719" s="11">
        <v>0.35</v>
      </c>
      <c r="O2719" s="16"/>
      <c r="P2719" s="14"/>
      <c r="Q2719" s="12"/>
      <c r="R2719" s="13"/>
    </row>
    <row r="2720" spans="1:18" ht="15.75" customHeight="1">
      <c r="A2720" s="1"/>
      <c r="B2720" s="6" t="s">
        <v>23</v>
      </c>
      <c r="C2720" s="6">
        <v>1197831</v>
      </c>
      <c r="D2720" s="7">
        <v>44458</v>
      </c>
      <c r="E2720" s="6" t="s">
        <v>24</v>
      </c>
      <c r="F2720" s="6" t="s">
        <v>98</v>
      </c>
      <c r="G2720" s="6" t="s">
        <v>99</v>
      </c>
      <c r="H2720" s="6" t="s">
        <v>19</v>
      </c>
      <c r="I2720" s="8">
        <v>0.15000000000000008</v>
      </c>
      <c r="J2720" s="9">
        <v>2750</v>
      </c>
      <c r="K2720" s="10">
        <f t="shared" si="20"/>
        <v>412.50000000000023</v>
      </c>
      <c r="L2720" s="10">
        <f t="shared" si="21"/>
        <v>165.00000000000011</v>
      </c>
      <c r="M2720" s="11">
        <v>0.4</v>
      </c>
      <c r="O2720" s="16"/>
      <c r="P2720" s="14"/>
      <c r="Q2720" s="12"/>
      <c r="R2720" s="13"/>
    </row>
    <row r="2721" spans="1:18" ht="15.75" customHeight="1">
      <c r="A2721" s="1"/>
      <c r="B2721" s="6" t="s">
        <v>23</v>
      </c>
      <c r="C2721" s="6">
        <v>1197831</v>
      </c>
      <c r="D2721" s="7">
        <v>44458</v>
      </c>
      <c r="E2721" s="6" t="s">
        <v>24</v>
      </c>
      <c r="F2721" s="6" t="s">
        <v>98</v>
      </c>
      <c r="G2721" s="6" t="s">
        <v>99</v>
      </c>
      <c r="H2721" s="6" t="s">
        <v>20</v>
      </c>
      <c r="I2721" s="8">
        <v>0.15000000000000008</v>
      </c>
      <c r="J2721" s="9">
        <v>2500</v>
      </c>
      <c r="K2721" s="10">
        <f t="shared" si="20"/>
        <v>375.00000000000017</v>
      </c>
      <c r="L2721" s="10">
        <f t="shared" si="21"/>
        <v>150.00000000000009</v>
      </c>
      <c r="M2721" s="11">
        <v>0.4</v>
      </c>
      <c r="O2721" s="16"/>
      <c r="P2721" s="14"/>
      <c r="Q2721" s="12"/>
      <c r="R2721" s="13"/>
    </row>
    <row r="2722" spans="1:18" ht="15.75" customHeight="1">
      <c r="A2722" s="1"/>
      <c r="B2722" s="6" t="s">
        <v>23</v>
      </c>
      <c r="C2722" s="6">
        <v>1197831</v>
      </c>
      <c r="D2722" s="7">
        <v>44458</v>
      </c>
      <c r="E2722" s="6" t="s">
        <v>24</v>
      </c>
      <c r="F2722" s="6" t="s">
        <v>98</v>
      </c>
      <c r="G2722" s="6" t="s">
        <v>99</v>
      </c>
      <c r="H2722" s="6" t="s">
        <v>21</v>
      </c>
      <c r="I2722" s="8">
        <v>0.25000000000000006</v>
      </c>
      <c r="J2722" s="9">
        <v>2500</v>
      </c>
      <c r="K2722" s="10">
        <f t="shared" si="20"/>
        <v>625.00000000000011</v>
      </c>
      <c r="L2722" s="10">
        <f t="shared" si="21"/>
        <v>218.75000000000003</v>
      </c>
      <c r="M2722" s="11">
        <v>0.35</v>
      </c>
      <c r="O2722" s="16"/>
      <c r="P2722" s="14"/>
      <c r="Q2722" s="12"/>
      <c r="R2722" s="13"/>
    </row>
    <row r="2723" spans="1:18" ht="15.75" customHeight="1">
      <c r="A2723" s="1"/>
      <c r="B2723" s="6" t="s">
        <v>23</v>
      </c>
      <c r="C2723" s="6">
        <v>1197831</v>
      </c>
      <c r="D2723" s="7">
        <v>44458</v>
      </c>
      <c r="E2723" s="6" t="s">
        <v>24</v>
      </c>
      <c r="F2723" s="6" t="s">
        <v>98</v>
      </c>
      <c r="G2723" s="6" t="s">
        <v>99</v>
      </c>
      <c r="H2723" s="6" t="s">
        <v>22</v>
      </c>
      <c r="I2723" s="8">
        <v>0.3000000000000001</v>
      </c>
      <c r="J2723" s="9">
        <v>3500</v>
      </c>
      <c r="K2723" s="10">
        <f t="shared" si="20"/>
        <v>1050.0000000000005</v>
      </c>
      <c r="L2723" s="10">
        <f t="shared" si="21"/>
        <v>420.00000000000023</v>
      </c>
      <c r="M2723" s="11">
        <v>0.4</v>
      </c>
      <c r="O2723" s="16"/>
      <c r="P2723" s="14"/>
      <c r="Q2723" s="12"/>
      <c r="R2723" s="13"/>
    </row>
    <row r="2724" spans="1:18" ht="15.75" customHeight="1">
      <c r="A2724" s="1"/>
      <c r="B2724" s="6" t="s">
        <v>23</v>
      </c>
      <c r="C2724" s="6">
        <v>1197831</v>
      </c>
      <c r="D2724" s="7">
        <v>44490</v>
      </c>
      <c r="E2724" s="6" t="s">
        <v>24</v>
      </c>
      <c r="F2724" s="6" t="s">
        <v>98</v>
      </c>
      <c r="G2724" s="6" t="s">
        <v>99</v>
      </c>
      <c r="H2724" s="6" t="s">
        <v>17</v>
      </c>
      <c r="I2724" s="8">
        <v>0.3000000000000001</v>
      </c>
      <c r="J2724" s="9">
        <v>5250</v>
      </c>
      <c r="K2724" s="10">
        <f t="shared" si="20"/>
        <v>1575.0000000000005</v>
      </c>
      <c r="L2724" s="10">
        <f t="shared" si="21"/>
        <v>630.00000000000023</v>
      </c>
      <c r="M2724" s="11">
        <v>0.4</v>
      </c>
      <c r="O2724" s="16"/>
      <c r="P2724" s="14"/>
      <c r="Q2724" s="12"/>
      <c r="R2724" s="13"/>
    </row>
    <row r="2725" spans="1:18" ht="15.75" customHeight="1">
      <c r="A2725" s="1"/>
      <c r="B2725" s="6" t="s">
        <v>23</v>
      </c>
      <c r="C2725" s="6">
        <v>1197831</v>
      </c>
      <c r="D2725" s="7">
        <v>44490</v>
      </c>
      <c r="E2725" s="6" t="s">
        <v>24</v>
      </c>
      <c r="F2725" s="6" t="s">
        <v>98</v>
      </c>
      <c r="G2725" s="6" t="s">
        <v>99</v>
      </c>
      <c r="H2725" s="6" t="s">
        <v>18</v>
      </c>
      <c r="I2725" s="8">
        <v>0.20000000000000012</v>
      </c>
      <c r="J2725" s="9">
        <v>3500</v>
      </c>
      <c r="K2725" s="10">
        <f t="shared" si="20"/>
        <v>700.00000000000045</v>
      </c>
      <c r="L2725" s="10">
        <f t="shared" si="21"/>
        <v>245.00000000000014</v>
      </c>
      <c r="M2725" s="11">
        <v>0.35</v>
      </c>
      <c r="O2725" s="16"/>
      <c r="P2725" s="14"/>
      <c r="Q2725" s="12"/>
      <c r="R2725" s="13"/>
    </row>
    <row r="2726" spans="1:18" ht="15.75" customHeight="1">
      <c r="A2726" s="1"/>
      <c r="B2726" s="6" t="s">
        <v>23</v>
      </c>
      <c r="C2726" s="6">
        <v>1197831</v>
      </c>
      <c r="D2726" s="7">
        <v>44490</v>
      </c>
      <c r="E2726" s="6" t="s">
        <v>24</v>
      </c>
      <c r="F2726" s="6" t="s">
        <v>98</v>
      </c>
      <c r="G2726" s="6" t="s">
        <v>99</v>
      </c>
      <c r="H2726" s="6" t="s">
        <v>19</v>
      </c>
      <c r="I2726" s="8">
        <v>0.20000000000000012</v>
      </c>
      <c r="J2726" s="9">
        <v>2250</v>
      </c>
      <c r="K2726" s="10">
        <f t="shared" si="20"/>
        <v>450.00000000000028</v>
      </c>
      <c r="L2726" s="10">
        <f t="shared" si="21"/>
        <v>180.00000000000011</v>
      </c>
      <c r="M2726" s="11">
        <v>0.4</v>
      </c>
      <c r="O2726" s="16"/>
      <c r="P2726" s="14"/>
      <c r="Q2726" s="12"/>
      <c r="R2726" s="13"/>
    </row>
    <row r="2727" spans="1:18" ht="15.75" customHeight="1">
      <c r="A2727" s="1"/>
      <c r="B2727" s="6" t="s">
        <v>23</v>
      </c>
      <c r="C2727" s="6">
        <v>1197831</v>
      </c>
      <c r="D2727" s="7">
        <v>44490</v>
      </c>
      <c r="E2727" s="6" t="s">
        <v>24</v>
      </c>
      <c r="F2727" s="6" t="s">
        <v>98</v>
      </c>
      <c r="G2727" s="6" t="s">
        <v>99</v>
      </c>
      <c r="H2727" s="6" t="s">
        <v>20</v>
      </c>
      <c r="I2727" s="8">
        <v>0.20000000000000012</v>
      </c>
      <c r="J2727" s="9">
        <v>2000</v>
      </c>
      <c r="K2727" s="10">
        <f t="shared" si="20"/>
        <v>400.00000000000023</v>
      </c>
      <c r="L2727" s="10">
        <f t="shared" si="21"/>
        <v>160.00000000000011</v>
      </c>
      <c r="M2727" s="11">
        <v>0.4</v>
      </c>
      <c r="O2727" s="16"/>
      <c r="P2727" s="14"/>
      <c r="Q2727" s="12"/>
      <c r="R2727" s="13"/>
    </row>
    <row r="2728" spans="1:18" ht="15.75" customHeight="1">
      <c r="A2728" s="1"/>
      <c r="B2728" s="6" t="s">
        <v>23</v>
      </c>
      <c r="C2728" s="6">
        <v>1197831</v>
      </c>
      <c r="D2728" s="7">
        <v>44490</v>
      </c>
      <c r="E2728" s="6" t="s">
        <v>24</v>
      </c>
      <c r="F2728" s="6" t="s">
        <v>98</v>
      </c>
      <c r="G2728" s="6" t="s">
        <v>99</v>
      </c>
      <c r="H2728" s="6" t="s">
        <v>21</v>
      </c>
      <c r="I2728" s="8">
        <v>0.3000000000000001</v>
      </c>
      <c r="J2728" s="9">
        <v>2000</v>
      </c>
      <c r="K2728" s="10">
        <f t="shared" si="20"/>
        <v>600.00000000000023</v>
      </c>
      <c r="L2728" s="10">
        <f t="shared" si="21"/>
        <v>210.00000000000006</v>
      </c>
      <c r="M2728" s="11">
        <v>0.35</v>
      </c>
      <c r="O2728" s="16"/>
      <c r="P2728" s="14"/>
      <c r="Q2728" s="12"/>
      <c r="R2728" s="13"/>
    </row>
    <row r="2729" spans="1:18" ht="15.75" customHeight="1">
      <c r="A2729" s="1"/>
      <c r="B2729" s="6" t="s">
        <v>23</v>
      </c>
      <c r="C2729" s="6">
        <v>1197831</v>
      </c>
      <c r="D2729" s="7">
        <v>44490</v>
      </c>
      <c r="E2729" s="6" t="s">
        <v>24</v>
      </c>
      <c r="F2729" s="6" t="s">
        <v>98</v>
      </c>
      <c r="G2729" s="6" t="s">
        <v>99</v>
      </c>
      <c r="H2729" s="6" t="s">
        <v>22</v>
      </c>
      <c r="I2729" s="8">
        <v>0.30000000000000004</v>
      </c>
      <c r="J2729" s="9">
        <v>3250</v>
      </c>
      <c r="K2729" s="10">
        <f t="shared" si="20"/>
        <v>975.00000000000011</v>
      </c>
      <c r="L2729" s="10">
        <f t="shared" si="21"/>
        <v>390.00000000000006</v>
      </c>
      <c r="M2729" s="11">
        <v>0.4</v>
      </c>
      <c r="O2729" s="16"/>
      <c r="P2729" s="14"/>
      <c r="Q2729" s="12"/>
      <c r="R2729" s="13"/>
    </row>
    <row r="2730" spans="1:18" ht="15.75" customHeight="1">
      <c r="A2730" s="1"/>
      <c r="B2730" s="6" t="s">
        <v>23</v>
      </c>
      <c r="C2730" s="6">
        <v>1197831</v>
      </c>
      <c r="D2730" s="7">
        <v>44520</v>
      </c>
      <c r="E2730" s="6" t="s">
        <v>24</v>
      </c>
      <c r="F2730" s="6" t="s">
        <v>98</v>
      </c>
      <c r="G2730" s="6" t="s">
        <v>99</v>
      </c>
      <c r="H2730" s="6" t="s">
        <v>17</v>
      </c>
      <c r="I2730" s="8">
        <v>0.25000000000000011</v>
      </c>
      <c r="J2730" s="9">
        <v>4750</v>
      </c>
      <c r="K2730" s="10">
        <f t="shared" si="20"/>
        <v>1187.5000000000005</v>
      </c>
      <c r="L2730" s="10">
        <f t="shared" si="21"/>
        <v>475.00000000000023</v>
      </c>
      <c r="M2730" s="11">
        <v>0.4</v>
      </c>
      <c r="O2730" s="16"/>
      <c r="P2730" s="14"/>
      <c r="Q2730" s="12"/>
      <c r="R2730" s="13"/>
    </row>
    <row r="2731" spans="1:18" ht="15.75" customHeight="1">
      <c r="A2731" s="1"/>
      <c r="B2731" s="6" t="s">
        <v>23</v>
      </c>
      <c r="C2731" s="6">
        <v>1197831</v>
      </c>
      <c r="D2731" s="7">
        <v>44520</v>
      </c>
      <c r="E2731" s="6" t="s">
        <v>24</v>
      </c>
      <c r="F2731" s="6" t="s">
        <v>98</v>
      </c>
      <c r="G2731" s="6" t="s">
        <v>99</v>
      </c>
      <c r="H2731" s="6" t="s">
        <v>18</v>
      </c>
      <c r="I2731" s="8">
        <v>0.15000000000000013</v>
      </c>
      <c r="J2731" s="9">
        <v>3000</v>
      </c>
      <c r="K2731" s="10">
        <f t="shared" si="20"/>
        <v>450.0000000000004</v>
      </c>
      <c r="L2731" s="10">
        <f t="shared" si="21"/>
        <v>157.50000000000014</v>
      </c>
      <c r="M2731" s="11">
        <v>0.35</v>
      </c>
      <c r="O2731" s="16"/>
      <c r="P2731" s="14"/>
      <c r="Q2731" s="12"/>
      <c r="R2731" s="13"/>
    </row>
    <row r="2732" spans="1:18" ht="15.75" customHeight="1">
      <c r="A2732" s="1"/>
      <c r="B2732" s="6" t="s">
        <v>23</v>
      </c>
      <c r="C2732" s="6">
        <v>1197831</v>
      </c>
      <c r="D2732" s="7">
        <v>44520</v>
      </c>
      <c r="E2732" s="6" t="s">
        <v>24</v>
      </c>
      <c r="F2732" s="6" t="s">
        <v>98</v>
      </c>
      <c r="G2732" s="6" t="s">
        <v>99</v>
      </c>
      <c r="H2732" s="6" t="s">
        <v>19</v>
      </c>
      <c r="I2732" s="8">
        <v>0.25000000000000017</v>
      </c>
      <c r="J2732" s="9">
        <v>2450</v>
      </c>
      <c r="K2732" s="10">
        <f t="shared" si="20"/>
        <v>612.50000000000045</v>
      </c>
      <c r="L2732" s="10">
        <f t="shared" si="21"/>
        <v>245.0000000000002</v>
      </c>
      <c r="M2732" s="11">
        <v>0.4</v>
      </c>
      <c r="O2732" s="16"/>
      <c r="P2732" s="14"/>
      <c r="Q2732" s="12"/>
      <c r="R2732" s="13"/>
    </row>
    <row r="2733" spans="1:18" ht="15.75" customHeight="1">
      <c r="A2733" s="1"/>
      <c r="B2733" s="6" t="s">
        <v>23</v>
      </c>
      <c r="C2733" s="6">
        <v>1197831</v>
      </c>
      <c r="D2733" s="7">
        <v>44520</v>
      </c>
      <c r="E2733" s="6" t="s">
        <v>24</v>
      </c>
      <c r="F2733" s="6" t="s">
        <v>98</v>
      </c>
      <c r="G2733" s="6" t="s">
        <v>99</v>
      </c>
      <c r="H2733" s="6" t="s">
        <v>20</v>
      </c>
      <c r="I2733" s="8">
        <v>0.55000000000000016</v>
      </c>
      <c r="J2733" s="9">
        <v>3000</v>
      </c>
      <c r="K2733" s="10">
        <f t="shared" si="20"/>
        <v>1650.0000000000005</v>
      </c>
      <c r="L2733" s="10">
        <f t="shared" si="21"/>
        <v>660.00000000000023</v>
      </c>
      <c r="M2733" s="11">
        <v>0.4</v>
      </c>
      <c r="O2733" s="16"/>
      <c r="P2733" s="14"/>
      <c r="Q2733" s="12"/>
      <c r="R2733" s="13"/>
    </row>
    <row r="2734" spans="1:18" ht="15.75" customHeight="1">
      <c r="A2734" s="1"/>
      <c r="B2734" s="6" t="s">
        <v>23</v>
      </c>
      <c r="C2734" s="6">
        <v>1197831</v>
      </c>
      <c r="D2734" s="7">
        <v>44520</v>
      </c>
      <c r="E2734" s="6" t="s">
        <v>24</v>
      </c>
      <c r="F2734" s="6" t="s">
        <v>98</v>
      </c>
      <c r="G2734" s="6" t="s">
        <v>99</v>
      </c>
      <c r="H2734" s="6" t="s">
        <v>21</v>
      </c>
      <c r="I2734" s="8">
        <v>0.75000000000000011</v>
      </c>
      <c r="J2734" s="9">
        <v>2750</v>
      </c>
      <c r="K2734" s="10">
        <f t="shared" si="20"/>
        <v>2062.5000000000005</v>
      </c>
      <c r="L2734" s="10">
        <f t="shared" si="21"/>
        <v>721.87500000000011</v>
      </c>
      <c r="M2734" s="11">
        <v>0.35</v>
      </c>
      <c r="O2734" s="16"/>
      <c r="P2734" s="14"/>
      <c r="Q2734" s="12"/>
      <c r="R2734" s="13"/>
    </row>
    <row r="2735" spans="1:18" ht="15.75" customHeight="1">
      <c r="A2735" s="1"/>
      <c r="B2735" s="6" t="s">
        <v>23</v>
      </c>
      <c r="C2735" s="6">
        <v>1197831</v>
      </c>
      <c r="D2735" s="7">
        <v>44520</v>
      </c>
      <c r="E2735" s="6" t="s">
        <v>24</v>
      </c>
      <c r="F2735" s="6" t="s">
        <v>98</v>
      </c>
      <c r="G2735" s="6" t="s">
        <v>99</v>
      </c>
      <c r="H2735" s="6" t="s">
        <v>22</v>
      </c>
      <c r="I2735" s="8">
        <v>0.75</v>
      </c>
      <c r="J2735" s="9">
        <v>3750</v>
      </c>
      <c r="K2735" s="10">
        <f t="shared" si="20"/>
        <v>2812.5</v>
      </c>
      <c r="L2735" s="10">
        <f t="shared" si="21"/>
        <v>1125</v>
      </c>
      <c r="M2735" s="11">
        <v>0.4</v>
      </c>
      <c r="O2735" s="16"/>
      <c r="P2735" s="14"/>
      <c r="Q2735" s="12"/>
      <c r="R2735" s="13"/>
    </row>
    <row r="2736" spans="1:18" ht="15.75" customHeight="1">
      <c r="A2736" s="1"/>
      <c r="B2736" s="6" t="s">
        <v>23</v>
      </c>
      <c r="C2736" s="6">
        <v>1197831</v>
      </c>
      <c r="D2736" s="7">
        <v>44549</v>
      </c>
      <c r="E2736" s="6" t="s">
        <v>24</v>
      </c>
      <c r="F2736" s="6" t="s">
        <v>98</v>
      </c>
      <c r="G2736" s="6" t="s">
        <v>99</v>
      </c>
      <c r="H2736" s="6" t="s">
        <v>17</v>
      </c>
      <c r="I2736" s="8">
        <v>0.70000000000000007</v>
      </c>
      <c r="J2736" s="9">
        <v>6250</v>
      </c>
      <c r="K2736" s="10">
        <f t="shared" si="20"/>
        <v>4375</v>
      </c>
      <c r="L2736" s="10">
        <f t="shared" si="21"/>
        <v>1750</v>
      </c>
      <c r="M2736" s="11">
        <v>0.4</v>
      </c>
      <c r="O2736" s="16"/>
      <c r="P2736" s="14"/>
      <c r="Q2736" s="12"/>
      <c r="R2736" s="13"/>
    </row>
    <row r="2737" spans="1:18" ht="15.75" customHeight="1">
      <c r="A2737" s="1"/>
      <c r="B2737" s="6" t="s">
        <v>23</v>
      </c>
      <c r="C2737" s="6">
        <v>1197831</v>
      </c>
      <c r="D2737" s="7">
        <v>44549</v>
      </c>
      <c r="E2737" s="6" t="s">
        <v>24</v>
      </c>
      <c r="F2737" s="6" t="s">
        <v>98</v>
      </c>
      <c r="G2737" s="6" t="s">
        <v>99</v>
      </c>
      <c r="H2737" s="6" t="s">
        <v>18</v>
      </c>
      <c r="I2737" s="8">
        <v>0.60000000000000009</v>
      </c>
      <c r="J2737" s="9">
        <v>4250</v>
      </c>
      <c r="K2737" s="10">
        <f t="shared" si="20"/>
        <v>2550.0000000000005</v>
      </c>
      <c r="L2737" s="10">
        <f t="shared" si="21"/>
        <v>892.50000000000011</v>
      </c>
      <c r="M2737" s="11">
        <v>0.35</v>
      </c>
      <c r="O2737" s="16"/>
      <c r="P2737" s="14"/>
      <c r="Q2737" s="12"/>
      <c r="R2737" s="13"/>
    </row>
    <row r="2738" spans="1:18" ht="15.75" customHeight="1">
      <c r="A2738" s="1"/>
      <c r="B2738" s="6" t="s">
        <v>23</v>
      </c>
      <c r="C2738" s="6">
        <v>1197831</v>
      </c>
      <c r="D2738" s="7">
        <v>44549</v>
      </c>
      <c r="E2738" s="6" t="s">
        <v>24</v>
      </c>
      <c r="F2738" s="6" t="s">
        <v>98</v>
      </c>
      <c r="G2738" s="6" t="s">
        <v>99</v>
      </c>
      <c r="H2738" s="6" t="s">
        <v>19</v>
      </c>
      <c r="I2738" s="8">
        <v>0.60000000000000009</v>
      </c>
      <c r="J2738" s="9">
        <v>3750</v>
      </c>
      <c r="K2738" s="10">
        <f t="shared" si="20"/>
        <v>2250.0000000000005</v>
      </c>
      <c r="L2738" s="10">
        <f t="shared" si="21"/>
        <v>900.00000000000023</v>
      </c>
      <c r="M2738" s="11">
        <v>0.4</v>
      </c>
      <c r="O2738" s="16"/>
      <c r="P2738" s="14"/>
      <c r="Q2738" s="12"/>
      <c r="R2738" s="13"/>
    </row>
    <row r="2739" spans="1:18" ht="15.75" customHeight="1">
      <c r="A2739" s="1"/>
      <c r="B2739" s="6" t="s">
        <v>23</v>
      </c>
      <c r="C2739" s="6">
        <v>1197831</v>
      </c>
      <c r="D2739" s="7">
        <v>44549</v>
      </c>
      <c r="E2739" s="6" t="s">
        <v>24</v>
      </c>
      <c r="F2739" s="6" t="s">
        <v>98</v>
      </c>
      <c r="G2739" s="6" t="s">
        <v>99</v>
      </c>
      <c r="H2739" s="6" t="s">
        <v>20</v>
      </c>
      <c r="I2739" s="8">
        <v>0.60000000000000009</v>
      </c>
      <c r="J2739" s="9">
        <v>3250</v>
      </c>
      <c r="K2739" s="10">
        <f t="shared" si="20"/>
        <v>1950.0000000000002</v>
      </c>
      <c r="L2739" s="10">
        <f t="shared" si="21"/>
        <v>780.00000000000011</v>
      </c>
      <c r="M2739" s="11">
        <v>0.4</v>
      </c>
      <c r="O2739" s="16"/>
      <c r="P2739" s="14"/>
      <c r="Q2739" s="12"/>
      <c r="R2739" s="13"/>
    </row>
    <row r="2740" spans="1:18" ht="15.75" customHeight="1">
      <c r="A2740" s="1"/>
      <c r="B2740" s="6" t="s">
        <v>23</v>
      </c>
      <c r="C2740" s="6">
        <v>1197831</v>
      </c>
      <c r="D2740" s="7">
        <v>44549</v>
      </c>
      <c r="E2740" s="6" t="s">
        <v>24</v>
      </c>
      <c r="F2740" s="6" t="s">
        <v>98</v>
      </c>
      <c r="G2740" s="6" t="s">
        <v>99</v>
      </c>
      <c r="H2740" s="6" t="s">
        <v>21</v>
      </c>
      <c r="I2740" s="8">
        <v>0.70000000000000007</v>
      </c>
      <c r="J2740" s="9">
        <v>3250</v>
      </c>
      <c r="K2740" s="10">
        <f t="shared" si="20"/>
        <v>2275</v>
      </c>
      <c r="L2740" s="10">
        <f t="shared" si="21"/>
        <v>796.25</v>
      </c>
      <c r="M2740" s="11">
        <v>0.35</v>
      </c>
      <c r="O2740" s="16"/>
      <c r="P2740" s="14"/>
      <c r="Q2740" s="12"/>
      <c r="R2740" s="13"/>
    </row>
    <row r="2741" spans="1:18" ht="15.75" customHeight="1">
      <c r="A2741" s="1"/>
      <c r="B2741" s="6" t="s">
        <v>23</v>
      </c>
      <c r="C2741" s="6">
        <v>1197831</v>
      </c>
      <c r="D2741" s="7">
        <v>44549</v>
      </c>
      <c r="E2741" s="6" t="s">
        <v>24</v>
      </c>
      <c r="F2741" s="6" t="s">
        <v>98</v>
      </c>
      <c r="G2741" s="6" t="s">
        <v>99</v>
      </c>
      <c r="H2741" s="6" t="s">
        <v>22</v>
      </c>
      <c r="I2741" s="8">
        <v>0.75</v>
      </c>
      <c r="J2741" s="9">
        <v>4250</v>
      </c>
      <c r="K2741" s="10">
        <f t="shared" si="20"/>
        <v>3187.5</v>
      </c>
      <c r="L2741" s="10">
        <f t="shared" si="21"/>
        <v>1275</v>
      </c>
      <c r="M2741" s="11">
        <v>0.4</v>
      </c>
      <c r="O2741" s="16"/>
      <c r="P2741" s="14"/>
      <c r="Q2741" s="12"/>
      <c r="R2741" s="13"/>
    </row>
    <row r="2742" spans="1:18" ht="15.75" customHeight="1">
      <c r="A2742" s="1" t="s">
        <v>39</v>
      </c>
      <c r="B2742" s="6" t="s">
        <v>23</v>
      </c>
      <c r="C2742" s="6">
        <v>1197831</v>
      </c>
      <c r="D2742" s="7">
        <v>44212</v>
      </c>
      <c r="E2742" s="6" t="s">
        <v>24</v>
      </c>
      <c r="F2742" s="6" t="s">
        <v>100</v>
      </c>
      <c r="G2742" s="6" t="s">
        <v>101</v>
      </c>
      <c r="H2742" s="6" t="s">
        <v>17</v>
      </c>
      <c r="I2742" s="8">
        <v>0.25000000000000006</v>
      </c>
      <c r="J2742" s="9">
        <v>5500</v>
      </c>
      <c r="K2742" s="10">
        <f t="shared" si="20"/>
        <v>1375.0000000000002</v>
      </c>
      <c r="L2742" s="10">
        <f t="shared" si="21"/>
        <v>481.25000000000006</v>
      </c>
      <c r="M2742" s="11">
        <v>0.35</v>
      </c>
      <c r="O2742" s="16"/>
      <c r="P2742" s="14"/>
      <c r="Q2742" s="12"/>
      <c r="R2742" s="13"/>
    </row>
    <row r="2743" spans="1:18" ht="15.75" customHeight="1">
      <c r="A2743" s="1"/>
      <c r="B2743" s="6" t="s">
        <v>23</v>
      </c>
      <c r="C2743" s="6">
        <v>1197831</v>
      </c>
      <c r="D2743" s="7">
        <v>44212</v>
      </c>
      <c r="E2743" s="6" t="s">
        <v>24</v>
      </c>
      <c r="F2743" s="6" t="s">
        <v>100</v>
      </c>
      <c r="G2743" s="6" t="s">
        <v>101</v>
      </c>
      <c r="H2743" s="6" t="s">
        <v>18</v>
      </c>
      <c r="I2743" s="8">
        <v>0.25000000000000006</v>
      </c>
      <c r="J2743" s="9">
        <v>3500</v>
      </c>
      <c r="K2743" s="10">
        <f t="shared" si="20"/>
        <v>875.00000000000023</v>
      </c>
      <c r="L2743" s="10">
        <f t="shared" si="21"/>
        <v>306.25000000000006</v>
      </c>
      <c r="M2743" s="11">
        <v>0.35</v>
      </c>
      <c r="O2743" s="16"/>
      <c r="P2743" s="14"/>
      <c r="Q2743" s="12"/>
      <c r="R2743" s="13"/>
    </row>
    <row r="2744" spans="1:18" ht="15.75" customHeight="1">
      <c r="A2744" s="1"/>
      <c r="B2744" s="6" t="s">
        <v>23</v>
      </c>
      <c r="C2744" s="6">
        <v>1197831</v>
      </c>
      <c r="D2744" s="7">
        <v>44212</v>
      </c>
      <c r="E2744" s="6" t="s">
        <v>24</v>
      </c>
      <c r="F2744" s="6" t="s">
        <v>100</v>
      </c>
      <c r="G2744" s="6" t="s">
        <v>101</v>
      </c>
      <c r="H2744" s="6" t="s">
        <v>19</v>
      </c>
      <c r="I2744" s="8">
        <v>0.15000000000000008</v>
      </c>
      <c r="J2744" s="9">
        <v>3500</v>
      </c>
      <c r="K2744" s="10">
        <f t="shared" si="20"/>
        <v>525.00000000000023</v>
      </c>
      <c r="L2744" s="10">
        <f t="shared" si="21"/>
        <v>183.75000000000006</v>
      </c>
      <c r="M2744" s="11">
        <v>0.35</v>
      </c>
      <c r="O2744" s="16"/>
      <c r="P2744" s="14"/>
      <c r="Q2744" s="12"/>
      <c r="R2744" s="13"/>
    </row>
    <row r="2745" spans="1:18" ht="15.75" customHeight="1">
      <c r="A2745" s="1"/>
      <c r="B2745" s="6" t="s">
        <v>23</v>
      </c>
      <c r="C2745" s="6">
        <v>1197831</v>
      </c>
      <c r="D2745" s="7">
        <v>44212</v>
      </c>
      <c r="E2745" s="6" t="s">
        <v>24</v>
      </c>
      <c r="F2745" s="6" t="s">
        <v>100</v>
      </c>
      <c r="G2745" s="6" t="s">
        <v>101</v>
      </c>
      <c r="H2745" s="6" t="s">
        <v>20</v>
      </c>
      <c r="I2745" s="8">
        <v>0.2</v>
      </c>
      <c r="J2745" s="9">
        <v>2000</v>
      </c>
      <c r="K2745" s="10">
        <f t="shared" si="20"/>
        <v>400</v>
      </c>
      <c r="L2745" s="10">
        <f t="shared" si="21"/>
        <v>140</v>
      </c>
      <c r="M2745" s="11">
        <v>0.35</v>
      </c>
      <c r="O2745" s="16"/>
      <c r="P2745" s="14"/>
      <c r="Q2745" s="12"/>
      <c r="R2745" s="13"/>
    </row>
    <row r="2746" spans="1:18" ht="15.75" customHeight="1">
      <c r="A2746" s="1"/>
      <c r="B2746" s="6" t="s">
        <v>23</v>
      </c>
      <c r="C2746" s="6">
        <v>1197831</v>
      </c>
      <c r="D2746" s="7">
        <v>44212</v>
      </c>
      <c r="E2746" s="6" t="s">
        <v>24</v>
      </c>
      <c r="F2746" s="6" t="s">
        <v>100</v>
      </c>
      <c r="G2746" s="6" t="s">
        <v>101</v>
      </c>
      <c r="H2746" s="6" t="s">
        <v>21</v>
      </c>
      <c r="I2746" s="8">
        <v>0.35000000000000003</v>
      </c>
      <c r="J2746" s="9">
        <v>2500</v>
      </c>
      <c r="K2746" s="10">
        <f t="shared" si="20"/>
        <v>875.00000000000011</v>
      </c>
      <c r="L2746" s="10">
        <f t="shared" si="21"/>
        <v>306.25</v>
      </c>
      <c r="M2746" s="11">
        <v>0.35</v>
      </c>
      <c r="O2746" s="16"/>
      <c r="P2746" s="14"/>
      <c r="Q2746" s="12"/>
      <c r="R2746" s="13"/>
    </row>
    <row r="2747" spans="1:18" ht="15.75" customHeight="1">
      <c r="A2747" s="1"/>
      <c r="B2747" s="6" t="s">
        <v>23</v>
      </c>
      <c r="C2747" s="6">
        <v>1197831</v>
      </c>
      <c r="D2747" s="7">
        <v>44212</v>
      </c>
      <c r="E2747" s="6" t="s">
        <v>24</v>
      </c>
      <c r="F2747" s="6" t="s">
        <v>100</v>
      </c>
      <c r="G2747" s="6" t="s">
        <v>101</v>
      </c>
      <c r="H2747" s="6" t="s">
        <v>22</v>
      </c>
      <c r="I2747" s="8">
        <v>0.25000000000000006</v>
      </c>
      <c r="J2747" s="9">
        <v>3500</v>
      </c>
      <c r="K2747" s="10">
        <f t="shared" si="20"/>
        <v>875.00000000000023</v>
      </c>
      <c r="L2747" s="10">
        <f t="shared" si="21"/>
        <v>306.25000000000006</v>
      </c>
      <c r="M2747" s="11">
        <v>0.35</v>
      </c>
      <c r="O2747" s="16"/>
      <c r="P2747" s="14"/>
      <c r="Q2747" s="12"/>
      <c r="R2747" s="13"/>
    </row>
    <row r="2748" spans="1:18" ht="15.75" customHeight="1">
      <c r="A2748" s="1"/>
      <c r="B2748" s="6" t="s">
        <v>23</v>
      </c>
      <c r="C2748" s="6">
        <v>1197831</v>
      </c>
      <c r="D2748" s="7">
        <v>44241</v>
      </c>
      <c r="E2748" s="6" t="s">
        <v>24</v>
      </c>
      <c r="F2748" s="6" t="s">
        <v>100</v>
      </c>
      <c r="G2748" s="6" t="s">
        <v>101</v>
      </c>
      <c r="H2748" s="6" t="s">
        <v>17</v>
      </c>
      <c r="I2748" s="8">
        <v>0.25000000000000006</v>
      </c>
      <c r="J2748" s="9">
        <v>6000</v>
      </c>
      <c r="K2748" s="10">
        <f t="shared" si="20"/>
        <v>1500.0000000000002</v>
      </c>
      <c r="L2748" s="10">
        <f t="shared" si="21"/>
        <v>525</v>
      </c>
      <c r="M2748" s="11">
        <v>0.35</v>
      </c>
      <c r="O2748" s="16"/>
      <c r="P2748" s="14"/>
      <c r="Q2748" s="12"/>
      <c r="R2748" s="13"/>
    </row>
    <row r="2749" spans="1:18" ht="15.75" customHeight="1">
      <c r="A2749" s="1"/>
      <c r="B2749" s="6" t="s">
        <v>23</v>
      </c>
      <c r="C2749" s="6">
        <v>1197831</v>
      </c>
      <c r="D2749" s="7">
        <v>44241</v>
      </c>
      <c r="E2749" s="6" t="s">
        <v>24</v>
      </c>
      <c r="F2749" s="6" t="s">
        <v>100</v>
      </c>
      <c r="G2749" s="6" t="s">
        <v>101</v>
      </c>
      <c r="H2749" s="6" t="s">
        <v>18</v>
      </c>
      <c r="I2749" s="8">
        <v>0.25000000000000006</v>
      </c>
      <c r="J2749" s="9">
        <v>2500</v>
      </c>
      <c r="K2749" s="10">
        <f t="shared" si="20"/>
        <v>625.00000000000011</v>
      </c>
      <c r="L2749" s="10">
        <f t="shared" si="21"/>
        <v>218.75000000000003</v>
      </c>
      <c r="M2749" s="11">
        <v>0.35</v>
      </c>
      <c r="O2749" s="16"/>
      <c r="P2749" s="14"/>
      <c r="Q2749" s="12"/>
      <c r="R2749" s="13"/>
    </row>
    <row r="2750" spans="1:18" ht="15.75" customHeight="1">
      <c r="A2750" s="1"/>
      <c r="B2750" s="6" t="s">
        <v>23</v>
      </c>
      <c r="C2750" s="6">
        <v>1197831</v>
      </c>
      <c r="D2750" s="7">
        <v>44241</v>
      </c>
      <c r="E2750" s="6" t="s">
        <v>24</v>
      </c>
      <c r="F2750" s="6" t="s">
        <v>100</v>
      </c>
      <c r="G2750" s="6" t="s">
        <v>101</v>
      </c>
      <c r="H2750" s="6" t="s">
        <v>19</v>
      </c>
      <c r="I2750" s="8">
        <v>0.15000000000000008</v>
      </c>
      <c r="J2750" s="9">
        <v>3000</v>
      </c>
      <c r="K2750" s="10">
        <f t="shared" si="20"/>
        <v>450.00000000000023</v>
      </c>
      <c r="L2750" s="10">
        <f t="shared" si="21"/>
        <v>157.50000000000006</v>
      </c>
      <c r="M2750" s="11">
        <v>0.35</v>
      </c>
      <c r="O2750" s="16"/>
      <c r="P2750" s="14"/>
      <c r="Q2750" s="12"/>
      <c r="R2750" s="13"/>
    </row>
    <row r="2751" spans="1:18" ht="15.75" customHeight="1">
      <c r="A2751" s="1"/>
      <c r="B2751" s="6" t="s">
        <v>23</v>
      </c>
      <c r="C2751" s="6">
        <v>1197831</v>
      </c>
      <c r="D2751" s="7">
        <v>44241</v>
      </c>
      <c r="E2751" s="6" t="s">
        <v>24</v>
      </c>
      <c r="F2751" s="6" t="s">
        <v>100</v>
      </c>
      <c r="G2751" s="6" t="s">
        <v>101</v>
      </c>
      <c r="H2751" s="6" t="s">
        <v>20</v>
      </c>
      <c r="I2751" s="8">
        <v>0.2</v>
      </c>
      <c r="J2751" s="9">
        <v>1500</v>
      </c>
      <c r="K2751" s="10">
        <f t="shared" si="20"/>
        <v>300</v>
      </c>
      <c r="L2751" s="10">
        <f t="shared" si="21"/>
        <v>105</v>
      </c>
      <c r="M2751" s="11">
        <v>0.35</v>
      </c>
      <c r="O2751" s="16"/>
      <c r="P2751" s="14"/>
      <c r="Q2751" s="12"/>
      <c r="R2751" s="13"/>
    </row>
    <row r="2752" spans="1:18" ht="15.75" customHeight="1">
      <c r="A2752" s="1"/>
      <c r="B2752" s="6" t="s">
        <v>23</v>
      </c>
      <c r="C2752" s="6">
        <v>1197831</v>
      </c>
      <c r="D2752" s="7">
        <v>44241</v>
      </c>
      <c r="E2752" s="6" t="s">
        <v>24</v>
      </c>
      <c r="F2752" s="6" t="s">
        <v>100</v>
      </c>
      <c r="G2752" s="6" t="s">
        <v>101</v>
      </c>
      <c r="H2752" s="6" t="s">
        <v>21</v>
      </c>
      <c r="I2752" s="8">
        <v>0.35000000000000003</v>
      </c>
      <c r="J2752" s="9">
        <v>2250</v>
      </c>
      <c r="K2752" s="10">
        <f t="shared" si="20"/>
        <v>787.50000000000011</v>
      </c>
      <c r="L2752" s="10">
        <f t="shared" si="21"/>
        <v>275.625</v>
      </c>
      <c r="M2752" s="11">
        <v>0.35</v>
      </c>
      <c r="O2752" s="16"/>
      <c r="P2752" s="14"/>
      <c r="Q2752" s="12"/>
      <c r="R2752" s="13"/>
    </row>
    <row r="2753" spans="1:18" ht="15.75" customHeight="1">
      <c r="A2753" s="1"/>
      <c r="B2753" s="6" t="s">
        <v>23</v>
      </c>
      <c r="C2753" s="6">
        <v>1197831</v>
      </c>
      <c r="D2753" s="7">
        <v>44241</v>
      </c>
      <c r="E2753" s="6" t="s">
        <v>24</v>
      </c>
      <c r="F2753" s="6" t="s">
        <v>100</v>
      </c>
      <c r="G2753" s="6" t="s">
        <v>101</v>
      </c>
      <c r="H2753" s="6" t="s">
        <v>22</v>
      </c>
      <c r="I2753" s="8">
        <v>0.2</v>
      </c>
      <c r="J2753" s="9">
        <v>3250</v>
      </c>
      <c r="K2753" s="10">
        <f t="shared" si="20"/>
        <v>650</v>
      </c>
      <c r="L2753" s="10">
        <f t="shared" si="21"/>
        <v>227.49999999999997</v>
      </c>
      <c r="M2753" s="11">
        <v>0.35</v>
      </c>
      <c r="O2753" s="16"/>
      <c r="P2753" s="14"/>
      <c r="Q2753" s="12"/>
      <c r="R2753" s="13"/>
    </row>
    <row r="2754" spans="1:18" ht="15.75" customHeight="1">
      <c r="A2754" s="1"/>
      <c r="B2754" s="6" t="s">
        <v>23</v>
      </c>
      <c r="C2754" s="6">
        <v>1197831</v>
      </c>
      <c r="D2754" s="7">
        <v>44267</v>
      </c>
      <c r="E2754" s="6" t="s">
        <v>24</v>
      </c>
      <c r="F2754" s="6" t="s">
        <v>100</v>
      </c>
      <c r="G2754" s="6" t="s">
        <v>101</v>
      </c>
      <c r="H2754" s="6" t="s">
        <v>17</v>
      </c>
      <c r="I2754" s="8">
        <v>0.2</v>
      </c>
      <c r="J2754" s="9">
        <v>5450</v>
      </c>
      <c r="K2754" s="10">
        <f t="shared" si="20"/>
        <v>1090</v>
      </c>
      <c r="L2754" s="10">
        <f t="shared" si="21"/>
        <v>381.5</v>
      </c>
      <c r="M2754" s="11">
        <v>0.35</v>
      </c>
      <c r="O2754" s="16"/>
      <c r="P2754" s="14"/>
      <c r="Q2754" s="12"/>
      <c r="R2754" s="13"/>
    </row>
    <row r="2755" spans="1:18" ht="15.75" customHeight="1">
      <c r="A2755" s="1"/>
      <c r="B2755" s="6" t="s">
        <v>23</v>
      </c>
      <c r="C2755" s="6">
        <v>1197831</v>
      </c>
      <c r="D2755" s="7">
        <v>44267</v>
      </c>
      <c r="E2755" s="6" t="s">
        <v>24</v>
      </c>
      <c r="F2755" s="6" t="s">
        <v>100</v>
      </c>
      <c r="G2755" s="6" t="s">
        <v>101</v>
      </c>
      <c r="H2755" s="6" t="s">
        <v>18</v>
      </c>
      <c r="I2755" s="8">
        <v>0.2</v>
      </c>
      <c r="J2755" s="9">
        <v>2250</v>
      </c>
      <c r="K2755" s="10">
        <f t="shared" si="20"/>
        <v>450</v>
      </c>
      <c r="L2755" s="10">
        <f t="shared" si="21"/>
        <v>157.5</v>
      </c>
      <c r="M2755" s="11">
        <v>0.35</v>
      </c>
      <c r="O2755" s="16"/>
      <c r="P2755" s="14"/>
      <c r="Q2755" s="12"/>
      <c r="R2755" s="13"/>
    </row>
    <row r="2756" spans="1:18" ht="15.75" customHeight="1">
      <c r="A2756" s="1"/>
      <c r="B2756" s="6" t="s">
        <v>23</v>
      </c>
      <c r="C2756" s="6">
        <v>1197831</v>
      </c>
      <c r="D2756" s="7">
        <v>44267</v>
      </c>
      <c r="E2756" s="6" t="s">
        <v>24</v>
      </c>
      <c r="F2756" s="6" t="s">
        <v>100</v>
      </c>
      <c r="G2756" s="6" t="s">
        <v>101</v>
      </c>
      <c r="H2756" s="6" t="s">
        <v>19</v>
      </c>
      <c r="I2756" s="8">
        <v>0.10000000000000002</v>
      </c>
      <c r="J2756" s="9">
        <v>2500</v>
      </c>
      <c r="K2756" s="10">
        <f t="shared" si="20"/>
        <v>250.00000000000006</v>
      </c>
      <c r="L2756" s="10">
        <f t="shared" si="21"/>
        <v>87.500000000000014</v>
      </c>
      <c r="M2756" s="11">
        <v>0.35</v>
      </c>
      <c r="O2756" s="16"/>
      <c r="P2756" s="14"/>
      <c r="Q2756" s="12"/>
      <c r="R2756" s="13"/>
    </row>
    <row r="2757" spans="1:18" ht="15.75" customHeight="1">
      <c r="A2757" s="1"/>
      <c r="B2757" s="6" t="s">
        <v>23</v>
      </c>
      <c r="C2757" s="6">
        <v>1197831</v>
      </c>
      <c r="D2757" s="7">
        <v>44267</v>
      </c>
      <c r="E2757" s="6" t="s">
        <v>24</v>
      </c>
      <c r="F2757" s="6" t="s">
        <v>100</v>
      </c>
      <c r="G2757" s="6" t="s">
        <v>101</v>
      </c>
      <c r="H2757" s="6" t="s">
        <v>20</v>
      </c>
      <c r="I2757" s="8">
        <v>0.19999999999999996</v>
      </c>
      <c r="J2757" s="9">
        <v>1000</v>
      </c>
      <c r="K2757" s="10">
        <f t="shared" si="20"/>
        <v>199.99999999999994</v>
      </c>
      <c r="L2757" s="10">
        <f t="shared" si="21"/>
        <v>69.999999999999972</v>
      </c>
      <c r="M2757" s="11">
        <v>0.35</v>
      </c>
      <c r="O2757" s="16"/>
      <c r="P2757" s="14"/>
      <c r="Q2757" s="12"/>
      <c r="R2757" s="13"/>
    </row>
    <row r="2758" spans="1:18" ht="15.75" customHeight="1">
      <c r="A2758" s="1"/>
      <c r="B2758" s="6" t="s">
        <v>23</v>
      </c>
      <c r="C2758" s="6">
        <v>1197831</v>
      </c>
      <c r="D2758" s="7">
        <v>44267</v>
      </c>
      <c r="E2758" s="6" t="s">
        <v>24</v>
      </c>
      <c r="F2758" s="6" t="s">
        <v>100</v>
      </c>
      <c r="G2758" s="6" t="s">
        <v>101</v>
      </c>
      <c r="H2758" s="6" t="s">
        <v>21</v>
      </c>
      <c r="I2758" s="8">
        <v>0.35000000000000009</v>
      </c>
      <c r="J2758" s="9">
        <v>1500</v>
      </c>
      <c r="K2758" s="10">
        <f t="shared" si="20"/>
        <v>525.00000000000011</v>
      </c>
      <c r="L2758" s="10">
        <f t="shared" si="21"/>
        <v>183.75000000000003</v>
      </c>
      <c r="M2758" s="11">
        <v>0.35</v>
      </c>
      <c r="O2758" s="16"/>
      <c r="P2758" s="14"/>
      <c r="Q2758" s="12"/>
      <c r="R2758" s="13"/>
    </row>
    <row r="2759" spans="1:18" ht="15.75" customHeight="1">
      <c r="A2759" s="1"/>
      <c r="B2759" s="6" t="s">
        <v>23</v>
      </c>
      <c r="C2759" s="6">
        <v>1197831</v>
      </c>
      <c r="D2759" s="7">
        <v>44267</v>
      </c>
      <c r="E2759" s="6" t="s">
        <v>24</v>
      </c>
      <c r="F2759" s="6" t="s">
        <v>100</v>
      </c>
      <c r="G2759" s="6" t="s">
        <v>101</v>
      </c>
      <c r="H2759" s="6" t="s">
        <v>22</v>
      </c>
      <c r="I2759" s="8">
        <v>0.25</v>
      </c>
      <c r="J2759" s="9">
        <v>2500</v>
      </c>
      <c r="K2759" s="10">
        <f t="shared" si="20"/>
        <v>625</v>
      </c>
      <c r="L2759" s="10">
        <f t="shared" si="21"/>
        <v>218.75</v>
      </c>
      <c r="M2759" s="11">
        <v>0.35</v>
      </c>
      <c r="O2759" s="16"/>
      <c r="P2759" s="14"/>
      <c r="Q2759" s="12"/>
      <c r="R2759" s="13"/>
    </row>
    <row r="2760" spans="1:18" ht="15.75" customHeight="1">
      <c r="A2760" s="1"/>
      <c r="B2760" s="6" t="s">
        <v>23</v>
      </c>
      <c r="C2760" s="6">
        <v>1197831</v>
      </c>
      <c r="D2760" s="7">
        <v>44299</v>
      </c>
      <c r="E2760" s="6" t="s">
        <v>24</v>
      </c>
      <c r="F2760" s="6" t="s">
        <v>100</v>
      </c>
      <c r="G2760" s="6" t="s">
        <v>101</v>
      </c>
      <c r="H2760" s="6" t="s">
        <v>17</v>
      </c>
      <c r="I2760" s="8">
        <v>0.25</v>
      </c>
      <c r="J2760" s="9">
        <v>5000</v>
      </c>
      <c r="K2760" s="10">
        <f t="shared" si="20"/>
        <v>1250</v>
      </c>
      <c r="L2760" s="10">
        <f t="shared" si="21"/>
        <v>437.5</v>
      </c>
      <c r="M2760" s="11">
        <v>0.35</v>
      </c>
      <c r="O2760" s="16"/>
      <c r="P2760" s="14"/>
      <c r="Q2760" s="12"/>
      <c r="R2760" s="13"/>
    </row>
    <row r="2761" spans="1:18" ht="15.75" customHeight="1">
      <c r="A2761" s="1"/>
      <c r="B2761" s="6" t="s">
        <v>23</v>
      </c>
      <c r="C2761" s="6">
        <v>1197831</v>
      </c>
      <c r="D2761" s="7">
        <v>44299</v>
      </c>
      <c r="E2761" s="6" t="s">
        <v>24</v>
      </c>
      <c r="F2761" s="6" t="s">
        <v>100</v>
      </c>
      <c r="G2761" s="6" t="s">
        <v>101</v>
      </c>
      <c r="H2761" s="6" t="s">
        <v>18</v>
      </c>
      <c r="I2761" s="8">
        <v>0.25</v>
      </c>
      <c r="J2761" s="9">
        <v>2000</v>
      </c>
      <c r="K2761" s="10">
        <f t="shared" si="20"/>
        <v>500</v>
      </c>
      <c r="L2761" s="10">
        <f t="shared" si="21"/>
        <v>175</v>
      </c>
      <c r="M2761" s="11">
        <v>0.35</v>
      </c>
      <c r="O2761" s="16"/>
      <c r="P2761" s="14"/>
      <c r="Q2761" s="12"/>
      <c r="R2761" s="13"/>
    </row>
    <row r="2762" spans="1:18" ht="15.75" customHeight="1">
      <c r="A2762" s="1"/>
      <c r="B2762" s="6" t="s">
        <v>23</v>
      </c>
      <c r="C2762" s="6">
        <v>1197831</v>
      </c>
      <c r="D2762" s="7">
        <v>44299</v>
      </c>
      <c r="E2762" s="6" t="s">
        <v>24</v>
      </c>
      <c r="F2762" s="6" t="s">
        <v>100</v>
      </c>
      <c r="G2762" s="6" t="s">
        <v>101</v>
      </c>
      <c r="H2762" s="6" t="s">
        <v>19</v>
      </c>
      <c r="I2762" s="8">
        <v>0.15000000000000002</v>
      </c>
      <c r="J2762" s="9">
        <v>2000</v>
      </c>
      <c r="K2762" s="10">
        <f t="shared" si="20"/>
        <v>300.00000000000006</v>
      </c>
      <c r="L2762" s="10">
        <f t="shared" si="21"/>
        <v>105.00000000000001</v>
      </c>
      <c r="M2762" s="11">
        <v>0.35</v>
      </c>
      <c r="O2762" s="16"/>
      <c r="P2762" s="14"/>
      <c r="Q2762" s="12"/>
      <c r="R2762" s="13"/>
    </row>
    <row r="2763" spans="1:18" ht="15.75" customHeight="1">
      <c r="A2763" s="1"/>
      <c r="B2763" s="6" t="s">
        <v>23</v>
      </c>
      <c r="C2763" s="6">
        <v>1197831</v>
      </c>
      <c r="D2763" s="7">
        <v>44299</v>
      </c>
      <c r="E2763" s="6" t="s">
        <v>24</v>
      </c>
      <c r="F2763" s="6" t="s">
        <v>100</v>
      </c>
      <c r="G2763" s="6" t="s">
        <v>101</v>
      </c>
      <c r="H2763" s="6" t="s">
        <v>20</v>
      </c>
      <c r="I2763" s="8">
        <v>0.19999999999999996</v>
      </c>
      <c r="J2763" s="9">
        <v>1250</v>
      </c>
      <c r="K2763" s="10">
        <f t="shared" si="20"/>
        <v>249.99999999999994</v>
      </c>
      <c r="L2763" s="10">
        <f t="shared" si="21"/>
        <v>87.499999999999972</v>
      </c>
      <c r="M2763" s="11">
        <v>0.35</v>
      </c>
      <c r="O2763" s="16"/>
      <c r="P2763" s="14"/>
      <c r="Q2763" s="12"/>
      <c r="R2763" s="13"/>
    </row>
    <row r="2764" spans="1:18" ht="15.75" customHeight="1">
      <c r="A2764" s="1"/>
      <c r="B2764" s="6" t="s">
        <v>23</v>
      </c>
      <c r="C2764" s="6">
        <v>1197831</v>
      </c>
      <c r="D2764" s="7">
        <v>44299</v>
      </c>
      <c r="E2764" s="6" t="s">
        <v>24</v>
      </c>
      <c r="F2764" s="6" t="s">
        <v>100</v>
      </c>
      <c r="G2764" s="6" t="s">
        <v>101</v>
      </c>
      <c r="H2764" s="6" t="s">
        <v>21</v>
      </c>
      <c r="I2764" s="8">
        <v>0.4</v>
      </c>
      <c r="J2764" s="9">
        <v>1500</v>
      </c>
      <c r="K2764" s="10">
        <f t="shared" si="20"/>
        <v>600</v>
      </c>
      <c r="L2764" s="10">
        <f t="shared" si="21"/>
        <v>210</v>
      </c>
      <c r="M2764" s="11">
        <v>0.35</v>
      </c>
      <c r="O2764" s="16"/>
      <c r="P2764" s="14"/>
      <c r="Q2764" s="12"/>
      <c r="R2764" s="13"/>
    </row>
    <row r="2765" spans="1:18" ht="15.75" customHeight="1">
      <c r="A2765" s="1"/>
      <c r="B2765" s="6" t="s">
        <v>23</v>
      </c>
      <c r="C2765" s="6">
        <v>1197831</v>
      </c>
      <c r="D2765" s="7">
        <v>44299</v>
      </c>
      <c r="E2765" s="6" t="s">
        <v>24</v>
      </c>
      <c r="F2765" s="6" t="s">
        <v>100</v>
      </c>
      <c r="G2765" s="6" t="s">
        <v>101</v>
      </c>
      <c r="H2765" s="6" t="s">
        <v>22</v>
      </c>
      <c r="I2765" s="8">
        <v>0.30000000000000004</v>
      </c>
      <c r="J2765" s="9">
        <v>3000</v>
      </c>
      <c r="K2765" s="10">
        <f t="shared" si="20"/>
        <v>900.00000000000011</v>
      </c>
      <c r="L2765" s="10">
        <f t="shared" si="21"/>
        <v>315</v>
      </c>
      <c r="M2765" s="11">
        <v>0.35</v>
      </c>
      <c r="O2765" s="16"/>
      <c r="P2765" s="14"/>
      <c r="Q2765" s="12"/>
      <c r="R2765" s="13"/>
    </row>
    <row r="2766" spans="1:18" ht="15.75" customHeight="1">
      <c r="A2766" s="1"/>
      <c r="B2766" s="6" t="s">
        <v>23</v>
      </c>
      <c r="C2766" s="6">
        <v>1197831</v>
      </c>
      <c r="D2766" s="7">
        <v>44328</v>
      </c>
      <c r="E2766" s="6" t="s">
        <v>24</v>
      </c>
      <c r="F2766" s="6" t="s">
        <v>100</v>
      </c>
      <c r="G2766" s="6" t="s">
        <v>101</v>
      </c>
      <c r="H2766" s="6" t="s">
        <v>17</v>
      </c>
      <c r="I2766" s="8">
        <v>0.4</v>
      </c>
      <c r="J2766" s="9">
        <v>5700</v>
      </c>
      <c r="K2766" s="10">
        <f t="shared" si="20"/>
        <v>2280</v>
      </c>
      <c r="L2766" s="10">
        <f t="shared" si="21"/>
        <v>798</v>
      </c>
      <c r="M2766" s="11">
        <v>0.35</v>
      </c>
      <c r="O2766" s="16"/>
      <c r="P2766" s="14"/>
      <c r="Q2766" s="12"/>
      <c r="R2766" s="13"/>
    </row>
    <row r="2767" spans="1:18" ht="15.75" customHeight="1">
      <c r="A2767" s="1"/>
      <c r="B2767" s="6" t="s">
        <v>23</v>
      </c>
      <c r="C2767" s="6">
        <v>1197831</v>
      </c>
      <c r="D2767" s="7">
        <v>44328</v>
      </c>
      <c r="E2767" s="6" t="s">
        <v>24</v>
      </c>
      <c r="F2767" s="6" t="s">
        <v>100</v>
      </c>
      <c r="G2767" s="6" t="s">
        <v>101</v>
      </c>
      <c r="H2767" s="6" t="s">
        <v>18</v>
      </c>
      <c r="I2767" s="8">
        <v>0.4</v>
      </c>
      <c r="J2767" s="9">
        <v>2750</v>
      </c>
      <c r="K2767" s="10">
        <f t="shared" si="20"/>
        <v>1100</v>
      </c>
      <c r="L2767" s="10">
        <f t="shared" si="21"/>
        <v>385</v>
      </c>
      <c r="M2767" s="11">
        <v>0.35</v>
      </c>
      <c r="O2767" s="16"/>
      <c r="P2767" s="14"/>
      <c r="Q2767" s="12"/>
      <c r="R2767" s="13"/>
    </row>
    <row r="2768" spans="1:18" ht="15.75" customHeight="1">
      <c r="A2768" s="1"/>
      <c r="B2768" s="6" t="s">
        <v>23</v>
      </c>
      <c r="C2768" s="6">
        <v>1197831</v>
      </c>
      <c r="D2768" s="7">
        <v>44328</v>
      </c>
      <c r="E2768" s="6" t="s">
        <v>24</v>
      </c>
      <c r="F2768" s="6" t="s">
        <v>100</v>
      </c>
      <c r="G2768" s="6" t="s">
        <v>101</v>
      </c>
      <c r="H2768" s="6" t="s">
        <v>19</v>
      </c>
      <c r="I2768" s="8">
        <v>0.35000000000000003</v>
      </c>
      <c r="J2768" s="9">
        <v>2500</v>
      </c>
      <c r="K2768" s="10">
        <f t="shared" si="20"/>
        <v>875.00000000000011</v>
      </c>
      <c r="L2768" s="10">
        <f t="shared" si="21"/>
        <v>306.25</v>
      </c>
      <c r="M2768" s="11">
        <v>0.35</v>
      </c>
      <c r="O2768" s="16"/>
      <c r="P2768" s="14"/>
      <c r="Q2768" s="12"/>
      <c r="R2768" s="13"/>
    </row>
    <row r="2769" spans="1:18" ht="15.75" customHeight="1">
      <c r="A2769" s="1"/>
      <c r="B2769" s="6" t="s">
        <v>23</v>
      </c>
      <c r="C2769" s="6">
        <v>1197831</v>
      </c>
      <c r="D2769" s="7">
        <v>44328</v>
      </c>
      <c r="E2769" s="6" t="s">
        <v>24</v>
      </c>
      <c r="F2769" s="6" t="s">
        <v>100</v>
      </c>
      <c r="G2769" s="6" t="s">
        <v>101</v>
      </c>
      <c r="H2769" s="6" t="s">
        <v>20</v>
      </c>
      <c r="I2769" s="8">
        <v>0.35000000000000003</v>
      </c>
      <c r="J2769" s="9">
        <v>2000</v>
      </c>
      <c r="K2769" s="10">
        <f t="shared" si="20"/>
        <v>700.00000000000011</v>
      </c>
      <c r="L2769" s="10">
        <f t="shared" si="21"/>
        <v>245.00000000000003</v>
      </c>
      <c r="M2769" s="11">
        <v>0.35</v>
      </c>
      <c r="O2769" s="16"/>
      <c r="P2769" s="14"/>
      <c r="Q2769" s="12"/>
      <c r="R2769" s="13"/>
    </row>
    <row r="2770" spans="1:18" ht="15.75" customHeight="1">
      <c r="A2770" s="1"/>
      <c r="B2770" s="6" t="s">
        <v>23</v>
      </c>
      <c r="C2770" s="6">
        <v>1197831</v>
      </c>
      <c r="D2770" s="7">
        <v>44328</v>
      </c>
      <c r="E2770" s="6" t="s">
        <v>24</v>
      </c>
      <c r="F2770" s="6" t="s">
        <v>100</v>
      </c>
      <c r="G2770" s="6" t="s">
        <v>101</v>
      </c>
      <c r="H2770" s="6" t="s">
        <v>21</v>
      </c>
      <c r="I2770" s="8">
        <v>0.44999999999999996</v>
      </c>
      <c r="J2770" s="9">
        <v>2250</v>
      </c>
      <c r="K2770" s="10">
        <f t="shared" si="20"/>
        <v>1012.4999999999999</v>
      </c>
      <c r="L2770" s="10">
        <f t="shared" si="21"/>
        <v>354.37499999999994</v>
      </c>
      <c r="M2770" s="11">
        <v>0.35</v>
      </c>
      <c r="O2770" s="16"/>
      <c r="P2770" s="14"/>
      <c r="Q2770" s="12"/>
      <c r="R2770" s="13"/>
    </row>
    <row r="2771" spans="1:18" ht="15.75" customHeight="1">
      <c r="A2771" s="1"/>
      <c r="B2771" s="6" t="s">
        <v>23</v>
      </c>
      <c r="C2771" s="6">
        <v>1197831</v>
      </c>
      <c r="D2771" s="7">
        <v>44328</v>
      </c>
      <c r="E2771" s="6" t="s">
        <v>24</v>
      </c>
      <c r="F2771" s="6" t="s">
        <v>100</v>
      </c>
      <c r="G2771" s="6" t="s">
        <v>101</v>
      </c>
      <c r="H2771" s="6" t="s">
        <v>22</v>
      </c>
      <c r="I2771" s="8">
        <v>0.44999999999999996</v>
      </c>
      <c r="J2771" s="9">
        <v>3250</v>
      </c>
      <c r="K2771" s="10">
        <f t="shared" si="20"/>
        <v>1462.4999999999998</v>
      </c>
      <c r="L2771" s="10">
        <f t="shared" si="21"/>
        <v>511.87499999999989</v>
      </c>
      <c r="M2771" s="11">
        <v>0.35</v>
      </c>
      <c r="O2771" s="16"/>
      <c r="P2771" s="14"/>
      <c r="Q2771" s="12"/>
      <c r="R2771" s="13"/>
    </row>
    <row r="2772" spans="1:18" ht="15.75" customHeight="1">
      <c r="A2772" s="1"/>
      <c r="B2772" s="6" t="s">
        <v>23</v>
      </c>
      <c r="C2772" s="6">
        <v>1197831</v>
      </c>
      <c r="D2772" s="7">
        <v>44361</v>
      </c>
      <c r="E2772" s="6" t="s">
        <v>24</v>
      </c>
      <c r="F2772" s="6" t="s">
        <v>100</v>
      </c>
      <c r="G2772" s="6" t="s">
        <v>101</v>
      </c>
      <c r="H2772" s="6" t="s">
        <v>17</v>
      </c>
      <c r="I2772" s="8">
        <v>0.39999999999999997</v>
      </c>
      <c r="J2772" s="9">
        <v>5750</v>
      </c>
      <c r="K2772" s="10">
        <f t="shared" si="20"/>
        <v>2300</v>
      </c>
      <c r="L2772" s="10">
        <f t="shared" si="21"/>
        <v>805</v>
      </c>
      <c r="M2772" s="11">
        <v>0.35</v>
      </c>
      <c r="O2772" s="16"/>
      <c r="P2772" s="14"/>
      <c r="Q2772" s="12"/>
      <c r="R2772" s="13"/>
    </row>
    <row r="2773" spans="1:18" ht="15.75" customHeight="1">
      <c r="A2773" s="1"/>
      <c r="B2773" s="6" t="s">
        <v>23</v>
      </c>
      <c r="C2773" s="6">
        <v>1197831</v>
      </c>
      <c r="D2773" s="7">
        <v>44361</v>
      </c>
      <c r="E2773" s="6" t="s">
        <v>24</v>
      </c>
      <c r="F2773" s="6" t="s">
        <v>100</v>
      </c>
      <c r="G2773" s="6" t="s">
        <v>101</v>
      </c>
      <c r="H2773" s="6" t="s">
        <v>18</v>
      </c>
      <c r="I2773" s="8">
        <v>0.35000000000000003</v>
      </c>
      <c r="J2773" s="9">
        <v>3250</v>
      </c>
      <c r="K2773" s="10">
        <f t="shared" si="20"/>
        <v>1137.5</v>
      </c>
      <c r="L2773" s="10">
        <f t="shared" si="21"/>
        <v>398.125</v>
      </c>
      <c r="M2773" s="11">
        <v>0.35</v>
      </c>
      <c r="O2773" s="16"/>
      <c r="P2773" s="14"/>
      <c r="Q2773" s="12"/>
      <c r="R2773" s="13"/>
    </row>
    <row r="2774" spans="1:18" ht="15.75" customHeight="1">
      <c r="A2774" s="1"/>
      <c r="B2774" s="6" t="s">
        <v>23</v>
      </c>
      <c r="C2774" s="6">
        <v>1197831</v>
      </c>
      <c r="D2774" s="7">
        <v>44361</v>
      </c>
      <c r="E2774" s="6" t="s">
        <v>24</v>
      </c>
      <c r="F2774" s="6" t="s">
        <v>100</v>
      </c>
      <c r="G2774" s="6" t="s">
        <v>101</v>
      </c>
      <c r="H2774" s="6" t="s">
        <v>19</v>
      </c>
      <c r="I2774" s="8">
        <v>0.4</v>
      </c>
      <c r="J2774" s="9">
        <v>3000</v>
      </c>
      <c r="K2774" s="10">
        <f t="shared" si="20"/>
        <v>1200</v>
      </c>
      <c r="L2774" s="10">
        <f t="shared" si="21"/>
        <v>420</v>
      </c>
      <c r="M2774" s="11">
        <v>0.35</v>
      </c>
      <c r="O2774" s="16"/>
      <c r="P2774" s="14"/>
      <c r="Q2774" s="12"/>
      <c r="R2774" s="13"/>
    </row>
    <row r="2775" spans="1:18" ht="15.75" customHeight="1">
      <c r="A2775" s="1"/>
      <c r="B2775" s="6" t="s">
        <v>23</v>
      </c>
      <c r="C2775" s="6">
        <v>1197831</v>
      </c>
      <c r="D2775" s="7">
        <v>44361</v>
      </c>
      <c r="E2775" s="6" t="s">
        <v>24</v>
      </c>
      <c r="F2775" s="6" t="s">
        <v>100</v>
      </c>
      <c r="G2775" s="6" t="s">
        <v>101</v>
      </c>
      <c r="H2775" s="6" t="s">
        <v>20</v>
      </c>
      <c r="I2775" s="8">
        <v>0.4</v>
      </c>
      <c r="J2775" s="9">
        <v>2750</v>
      </c>
      <c r="K2775" s="10">
        <f t="shared" si="20"/>
        <v>1100</v>
      </c>
      <c r="L2775" s="10">
        <f t="shared" si="21"/>
        <v>385</v>
      </c>
      <c r="M2775" s="11">
        <v>0.35</v>
      </c>
      <c r="O2775" s="16"/>
      <c r="P2775" s="14"/>
      <c r="Q2775" s="12"/>
      <c r="R2775" s="13"/>
    </row>
    <row r="2776" spans="1:18" ht="15.75" customHeight="1">
      <c r="A2776" s="1"/>
      <c r="B2776" s="6" t="s">
        <v>23</v>
      </c>
      <c r="C2776" s="6">
        <v>1197831</v>
      </c>
      <c r="D2776" s="7">
        <v>44361</v>
      </c>
      <c r="E2776" s="6" t="s">
        <v>24</v>
      </c>
      <c r="F2776" s="6" t="s">
        <v>100</v>
      </c>
      <c r="G2776" s="6" t="s">
        <v>101</v>
      </c>
      <c r="H2776" s="6" t="s">
        <v>21</v>
      </c>
      <c r="I2776" s="8">
        <v>0.54999999999999993</v>
      </c>
      <c r="J2776" s="9">
        <v>2750</v>
      </c>
      <c r="K2776" s="10">
        <f t="shared" si="20"/>
        <v>1512.4999999999998</v>
      </c>
      <c r="L2776" s="10">
        <f t="shared" si="21"/>
        <v>529.37499999999989</v>
      </c>
      <c r="M2776" s="11">
        <v>0.35</v>
      </c>
      <c r="O2776" s="16"/>
      <c r="P2776" s="14"/>
      <c r="Q2776" s="12"/>
      <c r="R2776" s="13"/>
    </row>
    <row r="2777" spans="1:18" ht="15.75" customHeight="1">
      <c r="A2777" s="1"/>
      <c r="B2777" s="6" t="s">
        <v>23</v>
      </c>
      <c r="C2777" s="6">
        <v>1197831</v>
      </c>
      <c r="D2777" s="7">
        <v>44361</v>
      </c>
      <c r="E2777" s="6" t="s">
        <v>24</v>
      </c>
      <c r="F2777" s="6" t="s">
        <v>100</v>
      </c>
      <c r="G2777" s="6" t="s">
        <v>101</v>
      </c>
      <c r="H2777" s="6" t="s">
        <v>22</v>
      </c>
      <c r="I2777" s="8">
        <v>0.6</v>
      </c>
      <c r="J2777" s="9">
        <v>4500</v>
      </c>
      <c r="K2777" s="10">
        <f t="shared" si="20"/>
        <v>2700</v>
      </c>
      <c r="L2777" s="10">
        <f t="shared" si="21"/>
        <v>944.99999999999989</v>
      </c>
      <c r="M2777" s="11">
        <v>0.35</v>
      </c>
      <c r="O2777" s="16"/>
      <c r="P2777" s="14"/>
      <c r="Q2777" s="12"/>
      <c r="R2777" s="13"/>
    </row>
    <row r="2778" spans="1:18" ht="15.75" customHeight="1">
      <c r="A2778" s="1"/>
      <c r="B2778" s="6" t="s">
        <v>23</v>
      </c>
      <c r="C2778" s="6">
        <v>1197831</v>
      </c>
      <c r="D2778" s="7">
        <v>44389</v>
      </c>
      <c r="E2778" s="6" t="s">
        <v>24</v>
      </c>
      <c r="F2778" s="6" t="s">
        <v>100</v>
      </c>
      <c r="G2778" s="6" t="s">
        <v>101</v>
      </c>
      <c r="H2778" s="6" t="s">
        <v>17</v>
      </c>
      <c r="I2778" s="8">
        <v>0.54999999999999993</v>
      </c>
      <c r="J2778" s="9">
        <v>6750</v>
      </c>
      <c r="K2778" s="10">
        <f t="shared" si="20"/>
        <v>3712.4999999999995</v>
      </c>
      <c r="L2778" s="10">
        <f t="shared" si="21"/>
        <v>1299.3749999999998</v>
      </c>
      <c r="M2778" s="11">
        <v>0.35</v>
      </c>
      <c r="O2778" s="16"/>
      <c r="P2778" s="14"/>
      <c r="Q2778" s="12"/>
      <c r="R2778" s="13"/>
    </row>
    <row r="2779" spans="1:18" ht="15.75" customHeight="1">
      <c r="A2779" s="1"/>
      <c r="B2779" s="6" t="s">
        <v>23</v>
      </c>
      <c r="C2779" s="6">
        <v>1197831</v>
      </c>
      <c r="D2779" s="7">
        <v>44389</v>
      </c>
      <c r="E2779" s="6" t="s">
        <v>24</v>
      </c>
      <c r="F2779" s="6" t="s">
        <v>100</v>
      </c>
      <c r="G2779" s="6" t="s">
        <v>101</v>
      </c>
      <c r="H2779" s="6" t="s">
        <v>18</v>
      </c>
      <c r="I2779" s="8">
        <v>0.5</v>
      </c>
      <c r="J2779" s="9">
        <v>4250</v>
      </c>
      <c r="K2779" s="10">
        <f t="shared" si="20"/>
        <v>2125</v>
      </c>
      <c r="L2779" s="10">
        <f t="shared" si="21"/>
        <v>743.75</v>
      </c>
      <c r="M2779" s="11">
        <v>0.35</v>
      </c>
      <c r="O2779" s="16"/>
      <c r="P2779" s="14"/>
      <c r="Q2779" s="12"/>
      <c r="R2779" s="13"/>
    </row>
    <row r="2780" spans="1:18" ht="15.75" customHeight="1">
      <c r="A2780" s="1"/>
      <c r="B2780" s="6" t="s">
        <v>23</v>
      </c>
      <c r="C2780" s="6">
        <v>1197831</v>
      </c>
      <c r="D2780" s="7">
        <v>44389</v>
      </c>
      <c r="E2780" s="6" t="s">
        <v>24</v>
      </c>
      <c r="F2780" s="6" t="s">
        <v>100</v>
      </c>
      <c r="G2780" s="6" t="s">
        <v>101</v>
      </c>
      <c r="H2780" s="6" t="s">
        <v>19</v>
      </c>
      <c r="I2780" s="8">
        <v>0.45</v>
      </c>
      <c r="J2780" s="9">
        <v>3500</v>
      </c>
      <c r="K2780" s="10">
        <f t="shared" si="20"/>
        <v>1575</v>
      </c>
      <c r="L2780" s="10">
        <f t="shared" si="21"/>
        <v>551.25</v>
      </c>
      <c r="M2780" s="11">
        <v>0.35</v>
      </c>
      <c r="O2780" s="16"/>
      <c r="P2780" s="14"/>
      <c r="Q2780" s="12"/>
      <c r="R2780" s="13"/>
    </row>
    <row r="2781" spans="1:18" ht="15.75" customHeight="1">
      <c r="A2781" s="1"/>
      <c r="B2781" s="6" t="s">
        <v>23</v>
      </c>
      <c r="C2781" s="6">
        <v>1197831</v>
      </c>
      <c r="D2781" s="7">
        <v>44389</v>
      </c>
      <c r="E2781" s="6" t="s">
        <v>24</v>
      </c>
      <c r="F2781" s="6" t="s">
        <v>100</v>
      </c>
      <c r="G2781" s="6" t="s">
        <v>101</v>
      </c>
      <c r="H2781" s="6" t="s">
        <v>20</v>
      </c>
      <c r="I2781" s="8">
        <v>0.45</v>
      </c>
      <c r="J2781" s="9">
        <v>3000</v>
      </c>
      <c r="K2781" s="10">
        <f t="shared" si="20"/>
        <v>1350</v>
      </c>
      <c r="L2781" s="10">
        <f t="shared" si="21"/>
        <v>472.49999999999994</v>
      </c>
      <c r="M2781" s="11">
        <v>0.35</v>
      </c>
      <c r="O2781" s="16"/>
      <c r="P2781" s="14"/>
      <c r="Q2781" s="12"/>
      <c r="R2781" s="13"/>
    </row>
    <row r="2782" spans="1:18" ht="15.75" customHeight="1">
      <c r="A2782" s="1"/>
      <c r="B2782" s="6" t="s">
        <v>23</v>
      </c>
      <c r="C2782" s="6">
        <v>1197831</v>
      </c>
      <c r="D2782" s="7">
        <v>44389</v>
      </c>
      <c r="E2782" s="6" t="s">
        <v>24</v>
      </c>
      <c r="F2782" s="6" t="s">
        <v>100</v>
      </c>
      <c r="G2782" s="6" t="s">
        <v>101</v>
      </c>
      <c r="H2782" s="6" t="s">
        <v>21</v>
      </c>
      <c r="I2782" s="8">
        <v>0.6</v>
      </c>
      <c r="J2782" s="9">
        <v>3250</v>
      </c>
      <c r="K2782" s="10">
        <f t="shared" si="20"/>
        <v>1950</v>
      </c>
      <c r="L2782" s="10">
        <f t="shared" si="21"/>
        <v>682.5</v>
      </c>
      <c r="M2782" s="11">
        <v>0.35</v>
      </c>
      <c r="O2782" s="16"/>
      <c r="P2782" s="14"/>
      <c r="Q2782" s="12"/>
      <c r="R2782" s="13"/>
    </row>
    <row r="2783" spans="1:18" ht="15.75" customHeight="1">
      <c r="A2783" s="1"/>
      <c r="B2783" s="6" t="s">
        <v>23</v>
      </c>
      <c r="C2783" s="6">
        <v>1197831</v>
      </c>
      <c r="D2783" s="7">
        <v>44389</v>
      </c>
      <c r="E2783" s="6" t="s">
        <v>24</v>
      </c>
      <c r="F2783" s="6" t="s">
        <v>100</v>
      </c>
      <c r="G2783" s="6" t="s">
        <v>101</v>
      </c>
      <c r="H2783" s="6" t="s">
        <v>22</v>
      </c>
      <c r="I2783" s="8">
        <v>0.65</v>
      </c>
      <c r="J2783" s="9">
        <v>5000</v>
      </c>
      <c r="K2783" s="10">
        <f t="shared" si="20"/>
        <v>3250</v>
      </c>
      <c r="L2783" s="10">
        <f t="shared" si="21"/>
        <v>1137.5</v>
      </c>
      <c r="M2783" s="11">
        <v>0.35</v>
      </c>
      <c r="O2783" s="16"/>
      <c r="P2783" s="14"/>
      <c r="Q2783" s="12"/>
      <c r="R2783" s="13"/>
    </row>
    <row r="2784" spans="1:18" ht="15.75" customHeight="1">
      <c r="A2784" s="1"/>
      <c r="B2784" s="6" t="s">
        <v>23</v>
      </c>
      <c r="C2784" s="6">
        <v>1197831</v>
      </c>
      <c r="D2784" s="7">
        <v>44421</v>
      </c>
      <c r="E2784" s="6" t="s">
        <v>24</v>
      </c>
      <c r="F2784" s="6" t="s">
        <v>100</v>
      </c>
      <c r="G2784" s="6" t="s">
        <v>101</v>
      </c>
      <c r="H2784" s="6" t="s">
        <v>17</v>
      </c>
      <c r="I2784" s="8">
        <v>0.6</v>
      </c>
      <c r="J2784" s="9">
        <v>6500</v>
      </c>
      <c r="K2784" s="10">
        <f t="shared" si="20"/>
        <v>3900</v>
      </c>
      <c r="L2784" s="10">
        <f t="shared" si="21"/>
        <v>1365</v>
      </c>
      <c r="M2784" s="11">
        <v>0.35</v>
      </c>
      <c r="O2784" s="16"/>
      <c r="P2784" s="14"/>
      <c r="Q2784" s="12"/>
      <c r="R2784" s="13"/>
    </row>
    <row r="2785" spans="1:18" ht="15.75" customHeight="1">
      <c r="A2785" s="1"/>
      <c r="B2785" s="6" t="s">
        <v>23</v>
      </c>
      <c r="C2785" s="6">
        <v>1197831</v>
      </c>
      <c r="D2785" s="7">
        <v>44421</v>
      </c>
      <c r="E2785" s="6" t="s">
        <v>24</v>
      </c>
      <c r="F2785" s="6" t="s">
        <v>100</v>
      </c>
      <c r="G2785" s="6" t="s">
        <v>101</v>
      </c>
      <c r="H2785" s="6" t="s">
        <v>18</v>
      </c>
      <c r="I2785" s="8">
        <v>0.55000000000000004</v>
      </c>
      <c r="J2785" s="9">
        <v>4250</v>
      </c>
      <c r="K2785" s="10">
        <f t="shared" si="20"/>
        <v>2337.5</v>
      </c>
      <c r="L2785" s="10">
        <f t="shared" si="21"/>
        <v>818.125</v>
      </c>
      <c r="M2785" s="11">
        <v>0.35</v>
      </c>
      <c r="O2785" s="16"/>
      <c r="P2785" s="14"/>
      <c r="Q2785" s="12"/>
      <c r="R2785" s="13"/>
    </row>
    <row r="2786" spans="1:18" ht="15.75" customHeight="1">
      <c r="A2786" s="1"/>
      <c r="B2786" s="6" t="s">
        <v>23</v>
      </c>
      <c r="C2786" s="6">
        <v>1197831</v>
      </c>
      <c r="D2786" s="7">
        <v>44421</v>
      </c>
      <c r="E2786" s="6" t="s">
        <v>24</v>
      </c>
      <c r="F2786" s="6" t="s">
        <v>100</v>
      </c>
      <c r="G2786" s="6" t="s">
        <v>101</v>
      </c>
      <c r="H2786" s="6" t="s">
        <v>19</v>
      </c>
      <c r="I2786" s="8">
        <v>0.5</v>
      </c>
      <c r="J2786" s="9">
        <v>3500</v>
      </c>
      <c r="K2786" s="10">
        <f t="shared" si="20"/>
        <v>1750</v>
      </c>
      <c r="L2786" s="10">
        <f t="shared" si="21"/>
        <v>612.5</v>
      </c>
      <c r="M2786" s="11">
        <v>0.35</v>
      </c>
      <c r="O2786" s="16"/>
      <c r="P2786" s="14"/>
      <c r="Q2786" s="12"/>
      <c r="R2786" s="13"/>
    </row>
    <row r="2787" spans="1:18" ht="15.75" customHeight="1">
      <c r="A2787" s="1"/>
      <c r="B2787" s="6" t="s">
        <v>23</v>
      </c>
      <c r="C2787" s="6">
        <v>1197831</v>
      </c>
      <c r="D2787" s="7">
        <v>44421</v>
      </c>
      <c r="E2787" s="6" t="s">
        <v>24</v>
      </c>
      <c r="F2787" s="6" t="s">
        <v>100</v>
      </c>
      <c r="G2787" s="6" t="s">
        <v>101</v>
      </c>
      <c r="H2787" s="6" t="s">
        <v>20</v>
      </c>
      <c r="I2787" s="8">
        <v>0.4</v>
      </c>
      <c r="J2787" s="9">
        <v>3000</v>
      </c>
      <c r="K2787" s="10">
        <f t="shared" si="20"/>
        <v>1200</v>
      </c>
      <c r="L2787" s="10">
        <f t="shared" si="21"/>
        <v>420</v>
      </c>
      <c r="M2787" s="11">
        <v>0.35</v>
      </c>
      <c r="O2787" s="16"/>
      <c r="P2787" s="14"/>
      <c r="Q2787" s="12"/>
      <c r="R2787" s="13"/>
    </row>
    <row r="2788" spans="1:18" ht="15.75" customHeight="1">
      <c r="A2788" s="1"/>
      <c r="B2788" s="6" t="s">
        <v>23</v>
      </c>
      <c r="C2788" s="6">
        <v>1197831</v>
      </c>
      <c r="D2788" s="7">
        <v>44421</v>
      </c>
      <c r="E2788" s="6" t="s">
        <v>24</v>
      </c>
      <c r="F2788" s="6" t="s">
        <v>100</v>
      </c>
      <c r="G2788" s="6" t="s">
        <v>101</v>
      </c>
      <c r="H2788" s="6" t="s">
        <v>21</v>
      </c>
      <c r="I2788" s="8">
        <v>0.5</v>
      </c>
      <c r="J2788" s="9">
        <v>2750</v>
      </c>
      <c r="K2788" s="10">
        <f t="shared" si="20"/>
        <v>1375</v>
      </c>
      <c r="L2788" s="10">
        <f t="shared" si="21"/>
        <v>481.24999999999994</v>
      </c>
      <c r="M2788" s="11">
        <v>0.35</v>
      </c>
      <c r="O2788" s="16"/>
      <c r="P2788" s="14"/>
      <c r="Q2788" s="12"/>
      <c r="R2788" s="13"/>
    </row>
    <row r="2789" spans="1:18" ht="15.75" customHeight="1">
      <c r="A2789" s="1"/>
      <c r="B2789" s="6" t="s">
        <v>23</v>
      </c>
      <c r="C2789" s="6">
        <v>1197831</v>
      </c>
      <c r="D2789" s="7">
        <v>44421</v>
      </c>
      <c r="E2789" s="6" t="s">
        <v>24</v>
      </c>
      <c r="F2789" s="6" t="s">
        <v>100</v>
      </c>
      <c r="G2789" s="6" t="s">
        <v>101</v>
      </c>
      <c r="H2789" s="6" t="s">
        <v>22</v>
      </c>
      <c r="I2789" s="8">
        <v>0.55000000000000004</v>
      </c>
      <c r="J2789" s="9">
        <v>4500</v>
      </c>
      <c r="K2789" s="10">
        <f t="shared" si="20"/>
        <v>2475</v>
      </c>
      <c r="L2789" s="10">
        <f t="shared" si="21"/>
        <v>866.25</v>
      </c>
      <c r="M2789" s="11">
        <v>0.35</v>
      </c>
      <c r="O2789" s="16"/>
      <c r="P2789" s="14"/>
      <c r="Q2789" s="12"/>
      <c r="R2789" s="13"/>
    </row>
    <row r="2790" spans="1:18" ht="15.75" customHeight="1">
      <c r="A2790" s="1"/>
      <c r="B2790" s="6" t="s">
        <v>23</v>
      </c>
      <c r="C2790" s="6">
        <v>1197831</v>
      </c>
      <c r="D2790" s="7">
        <v>44451</v>
      </c>
      <c r="E2790" s="6" t="s">
        <v>24</v>
      </c>
      <c r="F2790" s="6" t="s">
        <v>100</v>
      </c>
      <c r="G2790" s="6" t="s">
        <v>101</v>
      </c>
      <c r="H2790" s="6" t="s">
        <v>17</v>
      </c>
      <c r="I2790" s="8">
        <v>0.5</v>
      </c>
      <c r="J2790" s="9">
        <v>5500</v>
      </c>
      <c r="K2790" s="10">
        <f t="shared" si="20"/>
        <v>2750</v>
      </c>
      <c r="L2790" s="10">
        <f t="shared" si="21"/>
        <v>962.49999999999989</v>
      </c>
      <c r="M2790" s="11">
        <v>0.35</v>
      </c>
      <c r="O2790" s="16"/>
      <c r="P2790" s="14"/>
      <c r="Q2790" s="12"/>
      <c r="R2790" s="13"/>
    </row>
    <row r="2791" spans="1:18" ht="15.75" customHeight="1">
      <c r="A2791" s="1"/>
      <c r="B2791" s="6" t="s">
        <v>23</v>
      </c>
      <c r="C2791" s="6">
        <v>1197831</v>
      </c>
      <c r="D2791" s="7">
        <v>44451</v>
      </c>
      <c r="E2791" s="6" t="s">
        <v>24</v>
      </c>
      <c r="F2791" s="6" t="s">
        <v>100</v>
      </c>
      <c r="G2791" s="6" t="s">
        <v>101</v>
      </c>
      <c r="H2791" s="6" t="s">
        <v>18</v>
      </c>
      <c r="I2791" s="8">
        <v>0.40000000000000013</v>
      </c>
      <c r="J2791" s="9">
        <v>3500</v>
      </c>
      <c r="K2791" s="10">
        <f t="shared" si="20"/>
        <v>1400.0000000000005</v>
      </c>
      <c r="L2791" s="10">
        <f t="shared" si="21"/>
        <v>490.00000000000011</v>
      </c>
      <c r="M2791" s="11">
        <v>0.35</v>
      </c>
      <c r="O2791" s="16"/>
      <c r="P2791" s="14"/>
      <c r="Q2791" s="12"/>
      <c r="R2791" s="13"/>
    </row>
    <row r="2792" spans="1:18" ht="15.75" customHeight="1">
      <c r="A2792" s="1"/>
      <c r="B2792" s="6" t="s">
        <v>23</v>
      </c>
      <c r="C2792" s="6">
        <v>1197831</v>
      </c>
      <c r="D2792" s="7">
        <v>44451</v>
      </c>
      <c r="E2792" s="6" t="s">
        <v>24</v>
      </c>
      <c r="F2792" s="6" t="s">
        <v>100</v>
      </c>
      <c r="G2792" s="6" t="s">
        <v>101</v>
      </c>
      <c r="H2792" s="6" t="s">
        <v>19</v>
      </c>
      <c r="I2792" s="8">
        <v>0.15000000000000008</v>
      </c>
      <c r="J2792" s="9">
        <v>2500</v>
      </c>
      <c r="K2792" s="10">
        <f t="shared" si="20"/>
        <v>375.00000000000017</v>
      </c>
      <c r="L2792" s="10">
        <f t="shared" si="21"/>
        <v>131.25000000000006</v>
      </c>
      <c r="M2792" s="11">
        <v>0.35</v>
      </c>
      <c r="O2792" s="16"/>
      <c r="P2792" s="14"/>
      <c r="Q2792" s="12"/>
      <c r="R2792" s="13"/>
    </row>
    <row r="2793" spans="1:18" ht="15.75" customHeight="1">
      <c r="A2793" s="1"/>
      <c r="B2793" s="6" t="s">
        <v>23</v>
      </c>
      <c r="C2793" s="6">
        <v>1197831</v>
      </c>
      <c r="D2793" s="7">
        <v>44451</v>
      </c>
      <c r="E2793" s="6" t="s">
        <v>24</v>
      </c>
      <c r="F2793" s="6" t="s">
        <v>100</v>
      </c>
      <c r="G2793" s="6" t="s">
        <v>101</v>
      </c>
      <c r="H2793" s="6" t="s">
        <v>20</v>
      </c>
      <c r="I2793" s="8">
        <v>0.15000000000000008</v>
      </c>
      <c r="J2793" s="9">
        <v>2250</v>
      </c>
      <c r="K2793" s="10">
        <f t="shared" si="20"/>
        <v>337.50000000000017</v>
      </c>
      <c r="L2793" s="10">
        <f t="shared" si="21"/>
        <v>118.12500000000006</v>
      </c>
      <c r="M2793" s="11">
        <v>0.35</v>
      </c>
      <c r="O2793" s="16"/>
      <c r="P2793" s="14"/>
      <c r="Q2793" s="12"/>
      <c r="R2793" s="13"/>
    </row>
    <row r="2794" spans="1:18" ht="15.75" customHeight="1">
      <c r="A2794" s="1"/>
      <c r="B2794" s="6" t="s">
        <v>23</v>
      </c>
      <c r="C2794" s="6">
        <v>1197831</v>
      </c>
      <c r="D2794" s="7">
        <v>44451</v>
      </c>
      <c r="E2794" s="6" t="s">
        <v>24</v>
      </c>
      <c r="F2794" s="6" t="s">
        <v>100</v>
      </c>
      <c r="G2794" s="6" t="s">
        <v>101</v>
      </c>
      <c r="H2794" s="6" t="s">
        <v>21</v>
      </c>
      <c r="I2794" s="8">
        <v>0.25000000000000006</v>
      </c>
      <c r="J2794" s="9">
        <v>2250</v>
      </c>
      <c r="K2794" s="10">
        <f t="shared" si="20"/>
        <v>562.50000000000011</v>
      </c>
      <c r="L2794" s="10">
        <f t="shared" si="21"/>
        <v>196.87500000000003</v>
      </c>
      <c r="M2794" s="11">
        <v>0.35</v>
      </c>
      <c r="O2794" s="16"/>
      <c r="P2794" s="14"/>
      <c r="Q2794" s="12"/>
      <c r="R2794" s="13"/>
    </row>
    <row r="2795" spans="1:18" ht="15.75" customHeight="1">
      <c r="A2795" s="1"/>
      <c r="B2795" s="6" t="s">
        <v>23</v>
      </c>
      <c r="C2795" s="6">
        <v>1197831</v>
      </c>
      <c r="D2795" s="7">
        <v>44451</v>
      </c>
      <c r="E2795" s="6" t="s">
        <v>24</v>
      </c>
      <c r="F2795" s="6" t="s">
        <v>100</v>
      </c>
      <c r="G2795" s="6" t="s">
        <v>101</v>
      </c>
      <c r="H2795" s="6" t="s">
        <v>22</v>
      </c>
      <c r="I2795" s="8">
        <v>0.3000000000000001</v>
      </c>
      <c r="J2795" s="9">
        <v>3250</v>
      </c>
      <c r="K2795" s="10">
        <f t="shared" si="20"/>
        <v>975.00000000000034</v>
      </c>
      <c r="L2795" s="10">
        <f t="shared" si="21"/>
        <v>341.25000000000011</v>
      </c>
      <c r="M2795" s="11">
        <v>0.35</v>
      </c>
      <c r="O2795" s="16"/>
      <c r="P2795" s="14"/>
      <c r="Q2795" s="12"/>
      <c r="R2795" s="13"/>
    </row>
    <row r="2796" spans="1:18" ht="15.75" customHeight="1">
      <c r="A2796" s="1"/>
      <c r="B2796" s="6" t="s">
        <v>23</v>
      </c>
      <c r="C2796" s="6">
        <v>1197831</v>
      </c>
      <c r="D2796" s="7">
        <v>44483</v>
      </c>
      <c r="E2796" s="6" t="s">
        <v>24</v>
      </c>
      <c r="F2796" s="6" t="s">
        <v>100</v>
      </c>
      <c r="G2796" s="6" t="s">
        <v>101</v>
      </c>
      <c r="H2796" s="6" t="s">
        <v>17</v>
      </c>
      <c r="I2796" s="8">
        <v>0.3000000000000001</v>
      </c>
      <c r="J2796" s="9">
        <v>5000</v>
      </c>
      <c r="K2796" s="10">
        <f t="shared" si="20"/>
        <v>1500.0000000000005</v>
      </c>
      <c r="L2796" s="10">
        <f t="shared" si="21"/>
        <v>525.00000000000011</v>
      </c>
      <c r="M2796" s="11">
        <v>0.35</v>
      </c>
      <c r="O2796" s="16"/>
      <c r="P2796" s="14"/>
      <c r="Q2796" s="12"/>
      <c r="R2796" s="13"/>
    </row>
    <row r="2797" spans="1:18" ht="15.75" customHeight="1">
      <c r="A2797" s="1"/>
      <c r="B2797" s="6" t="s">
        <v>23</v>
      </c>
      <c r="C2797" s="6">
        <v>1197831</v>
      </c>
      <c r="D2797" s="7">
        <v>44483</v>
      </c>
      <c r="E2797" s="6" t="s">
        <v>24</v>
      </c>
      <c r="F2797" s="6" t="s">
        <v>100</v>
      </c>
      <c r="G2797" s="6" t="s">
        <v>101</v>
      </c>
      <c r="H2797" s="6" t="s">
        <v>18</v>
      </c>
      <c r="I2797" s="8">
        <v>0.20000000000000012</v>
      </c>
      <c r="J2797" s="9">
        <v>3250</v>
      </c>
      <c r="K2797" s="10">
        <f t="shared" si="20"/>
        <v>650.00000000000034</v>
      </c>
      <c r="L2797" s="10">
        <f t="shared" si="21"/>
        <v>227.50000000000011</v>
      </c>
      <c r="M2797" s="11">
        <v>0.35</v>
      </c>
      <c r="O2797" s="16"/>
      <c r="P2797" s="14"/>
      <c r="Q2797" s="12"/>
      <c r="R2797" s="13"/>
    </row>
    <row r="2798" spans="1:18" ht="15.75" customHeight="1">
      <c r="A2798" s="1"/>
      <c r="B2798" s="6" t="s">
        <v>23</v>
      </c>
      <c r="C2798" s="6">
        <v>1197831</v>
      </c>
      <c r="D2798" s="7">
        <v>44483</v>
      </c>
      <c r="E2798" s="6" t="s">
        <v>24</v>
      </c>
      <c r="F2798" s="6" t="s">
        <v>100</v>
      </c>
      <c r="G2798" s="6" t="s">
        <v>101</v>
      </c>
      <c r="H2798" s="6" t="s">
        <v>19</v>
      </c>
      <c r="I2798" s="8">
        <v>0.20000000000000012</v>
      </c>
      <c r="J2798" s="9">
        <v>2000</v>
      </c>
      <c r="K2798" s="10">
        <f t="shared" si="20"/>
        <v>400.00000000000023</v>
      </c>
      <c r="L2798" s="10">
        <f t="shared" si="21"/>
        <v>140.00000000000006</v>
      </c>
      <c r="M2798" s="11">
        <v>0.35</v>
      </c>
      <c r="O2798" s="16"/>
      <c r="P2798" s="14"/>
      <c r="Q2798" s="12"/>
      <c r="R2798" s="13"/>
    </row>
    <row r="2799" spans="1:18" ht="15.75" customHeight="1">
      <c r="A2799" s="1"/>
      <c r="B2799" s="6" t="s">
        <v>23</v>
      </c>
      <c r="C2799" s="6">
        <v>1197831</v>
      </c>
      <c r="D2799" s="7">
        <v>44483</v>
      </c>
      <c r="E2799" s="6" t="s">
        <v>24</v>
      </c>
      <c r="F2799" s="6" t="s">
        <v>100</v>
      </c>
      <c r="G2799" s="6" t="s">
        <v>101</v>
      </c>
      <c r="H2799" s="6" t="s">
        <v>20</v>
      </c>
      <c r="I2799" s="8">
        <v>0.20000000000000012</v>
      </c>
      <c r="J2799" s="9">
        <v>1750</v>
      </c>
      <c r="K2799" s="10">
        <f t="shared" si="20"/>
        <v>350.00000000000023</v>
      </c>
      <c r="L2799" s="10">
        <f t="shared" si="21"/>
        <v>122.50000000000007</v>
      </c>
      <c r="M2799" s="11">
        <v>0.35</v>
      </c>
      <c r="O2799" s="16"/>
      <c r="P2799" s="14"/>
      <c r="Q2799" s="12"/>
      <c r="R2799" s="13"/>
    </row>
    <row r="2800" spans="1:18" ht="15.75" customHeight="1">
      <c r="A2800" s="1"/>
      <c r="B2800" s="6" t="s">
        <v>23</v>
      </c>
      <c r="C2800" s="6">
        <v>1197831</v>
      </c>
      <c r="D2800" s="7">
        <v>44483</v>
      </c>
      <c r="E2800" s="6" t="s">
        <v>24</v>
      </c>
      <c r="F2800" s="6" t="s">
        <v>100</v>
      </c>
      <c r="G2800" s="6" t="s">
        <v>101</v>
      </c>
      <c r="H2800" s="6" t="s">
        <v>21</v>
      </c>
      <c r="I2800" s="8">
        <v>0.3000000000000001</v>
      </c>
      <c r="J2800" s="9">
        <v>1750</v>
      </c>
      <c r="K2800" s="10">
        <f t="shared" si="20"/>
        <v>525.00000000000023</v>
      </c>
      <c r="L2800" s="10">
        <f t="shared" si="21"/>
        <v>183.75000000000006</v>
      </c>
      <c r="M2800" s="11">
        <v>0.35</v>
      </c>
      <c r="O2800" s="16"/>
      <c r="P2800" s="14"/>
      <c r="Q2800" s="12"/>
      <c r="R2800" s="13"/>
    </row>
    <row r="2801" spans="1:18" ht="15.75" customHeight="1">
      <c r="A2801" s="1"/>
      <c r="B2801" s="6" t="s">
        <v>23</v>
      </c>
      <c r="C2801" s="6">
        <v>1197831</v>
      </c>
      <c r="D2801" s="7">
        <v>44483</v>
      </c>
      <c r="E2801" s="6" t="s">
        <v>24</v>
      </c>
      <c r="F2801" s="6" t="s">
        <v>100</v>
      </c>
      <c r="G2801" s="6" t="s">
        <v>101</v>
      </c>
      <c r="H2801" s="6" t="s">
        <v>22</v>
      </c>
      <c r="I2801" s="8">
        <v>0.30000000000000004</v>
      </c>
      <c r="J2801" s="9">
        <v>3000</v>
      </c>
      <c r="K2801" s="10">
        <f t="shared" si="20"/>
        <v>900.00000000000011</v>
      </c>
      <c r="L2801" s="10">
        <f t="shared" si="21"/>
        <v>315</v>
      </c>
      <c r="M2801" s="11">
        <v>0.35</v>
      </c>
      <c r="O2801" s="16"/>
      <c r="P2801" s="14"/>
      <c r="Q2801" s="12"/>
      <c r="R2801" s="13"/>
    </row>
    <row r="2802" spans="1:18" ht="15.75" customHeight="1">
      <c r="A2802" s="1"/>
      <c r="B2802" s="6" t="s">
        <v>23</v>
      </c>
      <c r="C2802" s="6">
        <v>1197831</v>
      </c>
      <c r="D2802" s="7">
        <v>44513</v>
      </c>
      <c r="E2802" s="6" t="s">
        <v>24</v>
      </c>
      <c r="F2802" s="6" t="s">
        <v>100</v>
      </c>
      <c r="G2802" s="6" t="s">
        <v>101</v>
      </c>
      <c r="H2802" s="6" t="s">
        <v>17</v>
      </c>
      <c r="I2802" s="8">
        <v>0.25000000000000011</v>
      </c>
      <c r="J2802" s="9">
        <v>4500</v>
      </c>
      <c r="K2802" s="10">
        <f t="shared" si="20"/>
        <v>1125.0000000000005</v>
      </c>
      <c r="L2802" s="10">
        <f t="shared" si="21"/>
        <v>393.75000000000011</v>
      </c>
      <c r="M2802" s="11">
        <v>0.35</v>
      </c>
      <c r="O2802" s="16"/>
      <c r="P2802" s="14"/>
      <c r="Q2802" s="12"/>
      <c r="R2802" s="13"/>
    </row>
    <row r="2803" spans="1:18" ht="15.75" customHeight="1">
      <c r="A2803" s="1"/>
      <c r="B2803" s="6" t="s">
        <v>23</v>
      </c>
      <c r="C2803" s="6">
        <v>1197831</v>
      </c>
      <c r="D2803" s="7">
        <v>44513</v>
      </c>
      <c r="E2803" s="6" t="s">
        <v>24</v>
      </c>
      <c r="F2803" s="6" t="s">
        <v>100</v>
      </c>
      <c r="G2803" s="6" t="s">
        <v>101</v>
      </c>
      <c r="H2803" s="6" t="s">
        <v>18</v>
      </c>
      <c r="I2803" s="8">
        <v>0.15000000000000013</v>
      </c>
      <c r="J2803" s="9">
        <v>2750</v>
      </c>
      <c r="K2803" s="10">
        <f t="shared" si="20"/>
        <v>412.50000000000034</v>
      </c>
      <c r="L2803" s="10">
        <f t="shared" si="21"/>
        <v>144.37500000000011</v>
      </c>
      <c r="M2803" s="11">
        <v>0.35</v>
      </c>
      <c r="O2803" s="16"/>
      <c r="P2803" s="14"/>
      <c r="Q2803" s="12"/>
      <c r="R2803" s="13"/>
    </row>
    <row r="2804" spans="1:18" ht="15.75" customHeight="1">
      <c r="A2804" s="1"/>
      <c r="B2804" s="6" t="s">
        <v>23</v>
      </c>
      <c r="C2804" s="6">
        <v>1197831</v>
      </c>
      <c r="D2804" s="7">
        <v>44513</v>
      </c>
      <c r="E2804" s="6" t="s">
        <v>24</v>
      </c>
      <c r="F2804" s="6" t="s">
        <v>100</v>
      </c>
      <c r="G2804" s="6" t="s">
        <v>101</v>
      </c>
      <c r="H2804" s="6" t="s">
        <v>19</v>
      </c>
      <c r="I2804" s="8">
        <v>0.25000000000000017</v>
      </c>
      <c r="J2804" s="9">
        <v>2200</v>
      </c>
      <c r="K2804" s="10">
        <f t="shared" si="20"/>
        <v>550.00000000000034</v>
      </c>
      <c r="L2804" s="10">
        <f t="shared" si="21"/>
        <v>192.50000000000011</v>
      </c>
      <c r="M2804" s="11">
        <v>0.35</v>
      </c>
      <c r="O2804" s="16"/>
      <c r="P2804" s="14"/>
      <c r="Q2804" s="12"/>
      <c r="R2804" s="13"/>
    </row>
    <row r="2805" spans="1:18" ht="15.75" customHeight="1">
      <c r="A2805" s="1"/>
      <c r="B2805" s="6" t="s">
        <v>23</v>
      </c>
      <c r="C2805" s="6">
        <v>1197831</v>
      </c>
      <c r="D2805" s="7">
        <v>44513</v>
      </c>
      <c r="E2805" s="6" t="s">
        <v>24</v>
      </c>
      <c r="F2805" s="6" t="s">
        <v>100</v>
      </c>
      <c r="G2805" s="6" t="s">
        <v>101</v>
      </c>
      <c r="H2805" s="6" t="s">
        <v>20</v>
      </c>
      <c r="I2805" s="8">
        <v>0.55000000000000016</v>
      </c>
      <c r="J2805" s="9">
        <v>2750</v>
      </c>
      <c r="K2805" s="10">
        <f t="shared" si="20"/>
        <v>1512.5000000000005</v>
      </c>
      <c r="L2805" s="10">
        <f t="shared" si="21"/>
        <v>529.37500000000011</v>
      </c>
      <c r="M2805" s="11">
        <v>0.35</v>
      </c>
      <c r="O2805" s="16"/>
      <c r="P2805" s="14"/>
      <c r="Q2805" s="12"/>
      <c r="R2805" s="13"/>
    </row>
    <row r="2806" spans="1:18" ht="15.75" customHeight="1">
      <c r="A2806" s="1"/>
      <c r="B2806" s="6" t="s">
        <v>23</v>
      </c>
      <c r="C2806" s="6">
        <v>1197831</v>
      </c>
      <c r="D2806" s="7">
        <v>44513</v>
      </c>
      <c r="E2806" s="6" t="s">
        <v>24</v>
      </c>
      <c r="F2806" s="6" t="s">
        <v>100</v>
      </c>
      <c r="G2806" s="6" t="s">
        <v>101</v>
      </c>
      <c r="H2806" s="6" t="s">
        <v>21</v>
      </c>
      <c r="I2806" s="8">
        <v>0.75000000000000011</v>
      </c>
      <c r="J2806" s="9">
        <v>2500</v>
      </c>
      <c r="K2806" s="10">
        <f t="shared" si="20"/>
        <v>1875.0000000000002</v>
      </c>
      <c r="L2806" s="10">
        <f t="shared" si="21"/>
        <v>656.25</v>
      </c>
      <c r="M2806" s="11">
        <v>0.35</v>
      </c>
      <c r="O2806" s="16"/>
      <c r="P2806" s="14"/>
      <c r="Q2806" s="12"/>
      <c r="R2806" s="13"/>
    </row>
    <row r="2807" spans="1:18" ht="15.75" customHeight="1">
      <c r="A2807" s="1"/>
      <c r="B2807" s="6" t="s">
        <v>23</v>
      </c>
      <c r="C2807" s="6">
        <v>1197831</v>
      </c>
      <c r="D2807" s="7">
        <v>44513</v>
      </c>
      <c r="E2807" s="6" t="s">
        <v>24</v>
      </c>
      <c r="F2807" s="6" t="s">
        <v>100</v>
      </c>
      <c r="G2807" s="6" t="s">
        <v>101</v>
      </c>
      <c r="H2807" s="6" t="s">
        <v>22</v>
      </c>
      <c r="I2807" s="8">
        <v>0.75</v>
      </c>
      <c r="J2807" s="9">
        <v>3500</v>
      </c>
      <c r="K2807" s="10">
        <f t="shared" si="20"/>
        <v>2625</v>
      </c>
      <c r="L2807" s="10">
        <f t="shared" si="21"/>
        <v>918.74999999999989</v>
      </c>
      <c r="M2807" s="11">
        <v>0.35</v>
      </c>
      <c r="O2807" s="16"/>
      <c r="P2807" s="14"/>
      <c r="Q2807" s="12"/>
      <c r="R2807" s="13"/>
    </row>
    <row r="2808" spans="1:18" ht="15.75" customHeight="1">
      <c r="A2808" s="1"/>
      <c r="B2808" s="6" t="s">
        <v>23</v>
      </c>
      <c r="C2808" s="6">
        <v>1197831</v>
      </c>
      <c r="D2808" s="7">
        <v>44542</v>
      </c>
      <c r="E2808" s="6" t="s">
        <v>24</v>
      </c>
      <c r="F2808" s="6" t="s">
        <v>100</v>
      </c>
      <c r="G2808" s="6" t="s">
        <v>101</v>
      </c>
      <c r="H2808" s="6" t="s">
        <v>17</v>
      </c>
      <c r="I2808" s="8">
        <v>0.70000000000000007</v>
      </c>
      <c r="J2808" s="9">
        <v>6000</v>
      </c>
      <c r="K2808" s="10">
        <f t="shared" si="20"/>
        <v>4200</v>
      </c>
      <c r="L2808" s="10">
        <f t="shared" si="21"/>
        <v>1470</v>
      </c>
      <c r="M2808" s="11">
        <v>0.35</v>
      </c>
      <c r="O2808" s="16"/>
      <c r="P2808" s="14"/>
      <c r="Q2808" s="12"/>
      <c r="R2808" s="13"/>
    </row>
    <row r="2809" spans="1:18" ht="15.75" customHeight="1">
      <c r="A2809" s="1"/>
      <c r="B2809" s="6" t="s">
        <v>23</v>
      </c>
      <c r="C2809" s="6">
        <v>1197831</v>
      </c>
      <c r="D2809" s="7">
        <v>44542</v>
      </c>
      <c r="E2809" s="6" t="s">
        <v>24</v>
      </c>
      <c r="F2809" s="6" t="s">
        <v>100</v>
      </c>
      <c r="G2809" s="6" t="s">
        <v>101</v>
      </c>
      <c r="H2809" s="6" t="s">
        <v>18</v>
      </c>
      <c r="I2809" s="8">
        <v>0.60000000000000009</v>
      </c>
      <c r="J2809" s="9">
        <v>4000</v>
      </c>
      <c r="K2809" s="10">
        <f t="shared" si="20"/>
        <v>2400.0000000000005</v>
      </c>
      <c r="L2809" s="10">
        <f t="shared" si="21"/>
        <v>840.00000000000011</v>
      </c>
      <c r="M2809" s="11">
        <v>0.35</v>
      </c>
      <c r="O2809" s="16"/>
      <c r="P2809" s="14"/>
      <c r="Q2809" s="12"/>
      <c r="R2809" s="13"/>
    </row>
    <row r="2810" spans="1:18" ht="15.75" customHeight="1">
      <c r="A2810" s="1"/>
      <c r="B2810" s="6" t="s">
        <v>23</v>
      </c>
      <c r="C2810" s="6">
        <v>1197831</v>
      </c>
      <c r="D2810" s="7">
        <v>44542</v>
      </c>
      <c r="E2810" s="6" t="s">
        <v>24</v>
      </c>
      <c r="F2810" s="6" t="s">
        <v>100</v>
      </c>
      <c r="G2810" s="6" t="s">
        <v>101</v>
      </c>
      <c r="H2810" s="6" t="s">
        <v>19</v>
      </c>
      <c r="I2810" s="8">
        <v>0.60000000000000009</v>
      </c>
      <c r="J2810" s="9">
        <v>3500</v>
      </c>
      <c r="K2810" s="10">
        <f t="shared" si="20"/>
        <v>2100.0000000000005</v>
      </c>
      <c r="L2810" s="10">
        <f t="shared" si="21"/>
        <v>735.00000000000011</v>
      </c>
      <c r="M2810" s="11">
        <v>0.35</v>
      </c>
      <c r="O2810" s="16"/>
      <c r="P2810" s="14"/>
      <c r="Q2810" s="12"/>
      <c r="R2810" s="13"/>
    </row>
    <row r="2811" spans="1:18" ht="15.75" customHeight="1">
      <c r="A2811" s="1"/>
      <c r="B2811" s="6" t="s">
        <v>23</v>
      </c>
      <c r="C2811" s="6">
        <v>1197831</v>
      </c>
      <c r="D2811" s="7">
        <v>44542</v>
      </c>
      <c r="E2811" s="6" t="s">
        <v>24</v>
      </c>
      <c r="F2811" s="6" t="s">
        <v>100</v>
      </c>
      <c r="G2811" s="6" t="s">
        <v>101</v>
      </c>
      <c r="H2811" s="6" t="s">
        <v>20</v>
      </c>
      <c r="I2811" s="8">
        <v>0.60000000000000009</v>
      </c>
      <c r="J2811" s="9">
        <v>3000</v>
      </c>
      <c r="K2811" s="10">
        <f t="shared" ref="K2811:K3065" si="22">I2811*J2811</f>
        <v>1800.0000000000002</v>
      </c>
      <c r="L2811" s="10">
        <f t="shared" ref="L2811:L3065" si="23">K2811*M2811</f>
        <v>630</v>
      </c>
      <c r="M2811" s="11">
        <v>0.35</v>
      </c>
      <c r="O2811" s="16"/>
      <c r="P2811" s="14"/>
      <c r="Q2811" s="12"/>
      <c r="R2811" s="13"/>
    </row>
    <row r="2812" spans="1:18" ht="15.75" customHeight="1">
      <c r="A2812" s="1"/>
      <c r="B2812" s="6" t="s">
        <v>23</v>
      </c>
      <c r="C2812" s="6">
        <v>1197831</v>
      </c>
      <c r="D2812" s="7">
        <v>44542</v>
      </c>
      <c r="E2812" s="6" t="s">
        <v>24</v>
      </c>
      <c r="F2812" s="6" t="s">
        <v>100</v>
      </c>
      <c r="G2812" s="6" t="s">
        <v>101</v>
      </c>
      <c r="H2812" s="6" t="s">
        <v>21</v>
      </c>
      <c r="I2812" s="8">
        <v>0.70000000000000007</v>
      </c>
      <c r="J2812" s="9">
        <v>3000</v>
      </c>
      <c r="K2812" s="10">
        <f t="shared" si="22"/>
        <v>2100</v>
      </c>
      <c r="L2812" s="10">
        <f t="shared" si="23"/>
        <v>735</v>
      </c>
      <c r="M2812" s="11">
        <v>0.35</v>
      </c>
      <c r="O2812" s="16"/>
      <c r="P2812" s="14"/>
      <c r="Q2812" s="12"/>
      <c r="R2812" s="13"/>
    </row>
    <row r="2813" spans="1:18" ht="15.75" customHeight="1">
      <c r="A2813" s="1"/>
      <c r="B2813" s="6" t="s">
        <v>23</v>
      </c>
      <c r="C2813" s="6">
        <v>1197831</v>
      </c>
      <c r="D2813" s="7">
        <v>44542</v>
      </c>
      <c r="E2813" s="6" t="s">
        <v>24</v>
      </c>
      <c r="F2813" s="6" t="s">
        <v>100</v>
      </c>
      <c r="G2813" s="6" t="s">
        <v>101</v>
      </c>
      <c r="H2813" s="6" t="s">
        <v>22</v>
      </c>
      <c r="I2813" s="8">
        <v>0.75</v>
      </c>
      <c r="J2813" s="9">
        <v>4000</v>
      </c>
      <c r="K2813" s="10">
        <f t="shared" si="22"/>
        <v>3000</v>
      </c>
      <c r="L2813" s="10">
        <f t="shared" si="23"/>
        <v>1050</v>
      </c>
      <c r="M2813" s="11">
        <v>0.35</v>
      </c>
      <c r="O2813" s="16"/>
      <c r="P2813" s="14"/>
      <c r="Q2813" s="12"/>
      <c r="R2813" s="13"/>
    </row>
    <row r="2814" spans="1:18" ht="15.75" customHeight="1">
      <c r="A2814" s="1" t="s">
        <v>39</v>
      </c>
      <c r="B2814" s="6" t="s">
        <v>14</v>
      </c>
      <c r="C2814" s="6">
        <v>1185732</v>
      </c>
      <c r="D2814" s="7">
        <v>44208</v>
      </c>
      <c r="E2814" s="6" t="s">
        <v>33</v>
      </c>
      <c r="F2814" s="6" t="s">
        <v>102</v>
      </c>
      <c r="G2814" s="6" t="s">
        <v>103</v>
      </c>
      <c r="H2814" s="6" t="s">
        <v>17</v>
      </c>
      <c r="I2814" s="8">
        <v>0.4</v>
      </c>
      <c r="J2814" s="9">
        <v>4750</v>
      </c>
      <c r="K2814" s="10">
        <f t="shared" si="22"/>
        <v>1900</v>
      </c>
      <c r="L2814" s="10">
        <f t="shared" si="23"/>
        <v>665</v>
      </c>
      <c r="M2814" s="11">
        <v>0.35</v>
      </c>
      <c r="O2814" s="16"/>
      <c r="P2814" s="14"/>
      <c r="Q2814" s="12"/>
      <c r="R2814" s="13"/>
    </row>
    <row r="2815" spans="1:18" ht="15.75" customHeight="1">
      <c r="A2815" s="1"/>
      <c r="B2815" s="6" t="s">
        <v>14</v>
      </c>
      <c r="C2815" s="6">
        <v>1185732</v>
      </c>
      <c r="D2815" s="7">
        <v>44208</v>
      </c>
      <c r="E2815" s="6" t="s">
        <v>33</v>
      </c>
      <c r="F2815" s="6" t="s">
        <v>102</v>
      </c>
      <c r="G2815" s="6" t="s">
        <v>103</v>
      </c>
      <c r="H2815" s="6" t="s">
        <v>18</v>
      </c>
      <c r="I2815" s="8">
        <v>0.4</v>
      </c>
      <c r="J2815" s="9">
        <v>2750</v>
      </c>
      <c r="K2815" s="10">
        <f t="shared" si="22"/>
        <v>1100</v>
      </c>
      <c r="L2815" s="10">
        <f t="shared" si="23"/>
        <v>330</v>
      </c>
      <c r="M2815" s="11">
        <v>0.3</v>
      </c>
      <c r="O2815" s="16"/>
      <c r="P2815" s="14"/>
      <c r="Q2815" s="12"/>
      <c r="R2815" s="13"/>
    </row>
    <row r="2816" spans="1:18" ht="15.75" customHeight="1">
      <c r="A2816" s="1"/>
      <c r="B2816" s="6" t="s">
        <v>14</v>
      </c>
      <c r="C2816" s="6">
        <v>1185732</v>
      </c>
      <c r="D2816" s="7">
        <v>44208</v>
      </c>
      <c r="E2816" s="6" t="s">
        <v>33</v>
      </c>
      <c r="F2816" s="6" t="s">
        <v>102</v>
      </c>
      <c r="G2816" s="6" t="s">
        <v>103</v>
      </c>
      <c r="H2816" s="6" t="s">
        <v>19</v>
      </c>
      <c r="I2816" s="8">
        <v>0.30000000000000004</v>
      </c>
      <c r="J2816" s="9">
        <v>2750</v>
      </c>
      <c r="K2816" s="10">
        <f t="shared" si="22"/>
        <v>825.00000000000011</v>
      </c>
      <c r="L2816" s="10">
        <f t="shared" si="23"/>
        <v>247.50000000000003</v>
      </c>
      <c r="M2816" s="11">
        <v>0.3</v>
      </c>
      <c r="O2816" s="16"/>
      <c r="P2816" s="14"/>
      <c r="Q2816" s="12"/>
      <c r="R2816" s="13"/>
    </row>
    <row r="2817" spans="1:18" ht="15.75" customHeight="1">
      <c r="A2817" s="1"/>
      <c r="B2817" s="6" t="s">
        <v>14</v>
      </c>
      <c r="C2817" s="6">
        <v>1185732</v>
      </c>
      <c r="D2817" s="7">
        <v>44208</v>
      </c>
      <c r="E2817" s="6" t="s">
        <v>33</v>
      </c>
      <c r="F2817" s="6" t="s">
        <v>102</v>
      </c>
      <c r="G2817" s="6" t="s">
        <v>103</v>
      </c>
      <c r="H2817" s="6" t="s">
        <v>20</v>
      </c>
      <c r="I2817" s="8">
        <v>0.35000000000000003</v>
      </c>
      <c r="J2817" s="9">
        <v>1250</v>
      </c>
      <c r="K2817" s="10">
        <f t="shared" si="22"/>
        <v>437.50000000000006</v>
      </c>
      <c r="L2817" s="10">
        <f t="shared" si="23"/>
        <v>131.25</v>
      </c>
      <c r="M2817" s="11">
        <v>0.3</v>
      </c>
      <c r="O2817" s="16"/>
      <c r="P2817" s="14"/>
      <c r="Q2817" s="12"/>
      <c r="R2817" s="13"/>
    </row>
    <row r="2818" spans="1:18" ht="15.75" customHeight="1">
      <c r="A2818" s="1"/>
      <c r="B2818" s="6" t="s">
        <v>14</v>
      </c>
      <c r="C2818" s="6">
        <v>1185732</v>
      </c>
      <c r="D2818" s="7">
        <v>44208</v>
      </c>
      <c r="E2818" s="6" t="s">
        <v>33</v>
      </c>
      <c r="F2818" s="6" t="s">
        <v>102</v>
      </c>
      <c r="G2818" s="6" t="s">
        <v>103</v>
      </c>
      <c r="H2818" s="6" t="s">
        <v>21</v>
      </c>
      <c r="I2818" s="8">
        <v>0.49999999999999994</v>
      </c>
      <c r="J2818" s="9">
        <v>1750</v>
      </c>
      <c r="K2818" s="10">
        <f t="shared" si="22"/>
        <v>874.99999999999989</v>
      </c>
      <c r="L2818" s="10">
        <f t="shared" si="23"/>
        <v>306.24999999999994</v>
      </c>
      <c r="M2818" s="11">
        <v>0.35</v>
      </c>
      <c r="O2818" s="16"/>
      <c r="P2818" s="14"/>
      <c r="Q2818" s="12"/>
      <c r="R2818" s="13"/>
    </row>
    <row r="2819" spans="1:18" ht="15.75" customHeight="1">
      <c r="A2819" s="1"/>
      <c r="B2819" s="6" t="s">
        <v>14</v>
      </c>
      <c r="C2819" s="6">
        <v>1185732</v>
      </c>
      <c r="D2819" s="7">
        <v>44208</v>
      </c>
      <c r="E2819" s="6" t="s">
        <v>33</v>
      </c>
      <c r="F2819" s="6" t="s">
        <v>102</v>
      </c>
      <c r="G2819" s="6" t="s">
        <v>103</v>
      </c>
      <c r="H2819" s="6" t="s">
        <v>22</v>
      </c>
      <c r="I2819" s="8">
        <v>0.4</v>
      </c>
      <c r="J2819" s="9">
        <v>2750</v>
      </c>
      <c r="K2819" s="10">
        <f t="shared" si="22"/>
        <v>1100</v>
      </c>
      <c r="L2819" s="10">
        <f t="shared" si="23"/>
        <v>440</v>
      </c>
      <c r="M2819" s="11">
        <v>0.4</v>
      </c>
      <c r="O2819" s="16"/>
      <c r="P2819" s="14"/>
      <c r="Q2819" s="12"/>
      <c r="R2819" s="13"/>
    </row>
    <row r="2820" spans="1:18" ht="15.75" customHeight="1">
      <c r="A2820" s="1"/>
      <c r="B2820" s="6" t="s">
        <v>14</v>
      </c>
      <c r="C2820" s="6">
        <v>1185732</v>
      </c>
      <c r="D2820" s="7">
        <v>44239</v>
      </c>
      <c r="E2820" s="6" t="s">
        <v>33</v>
      </c>
      <c r="F2820" s="6" t="s">
        <v>102</v>
      </c>
      <c r="G2820" s="6" t="s">
        <v>103</v>
      </c>
      <c r="H2820" s="6" t="s">
        <v>17</v>
      </c>
      <c r="I2820" s="8">
        <v>0.4</v>
      </c>
      <c r="J2820" s="9">
        <v>5250</v>
      </c>
      <c r="K2820" s="10">
        <f t="shared" si="22"/>
        <v>2100</v>
      </c>
      <c r="L2820" s="10">
        <f t="shared" si="23"/>
        <v>735</v>
      </c>
      <c r="M2820" s="11">
        <v>0.35</v>
      </c>
      <c r="O2820" s="16"/>
      <c r="P2820" s="14"/>
      <c r="Q2820" s="12"/>
      <c r="R2820" s="13"/>
    </row>
    <row r="2821" spans="1:18" ht="15.75" customHeight="1">
      <c r="A2821" s="1"/>
      <c r="B2821" s="6" t="s">
        <v>14</v>
      </c>
      <c r="C2821" s="6">
        <v>1185732</v>
      </c>
      <c r="D2821" s="7">
        <v>44239</v>
      </c>
      <c r="E2821" s="6" t="s">
        <v>33</v>
      </c>
      <c r="F2821" s="6" t="s">
        <v>102</v>
      </c>
      <c r="G2821" s="6" t="s">
        <v>103</v>
      </c>
      <c r="H2821" s="6" t="s">
        <v>18</v>
      </c>
      <c r="I2821" s="8">
        <v>0.4</v>
      </c>
      <c r="J2821" s="9">
        <v>1750</v>
      </c>
      <c r="K2821" s="10">
        <f t="shared" si="22"/>
        <v>700</v>
      </c>
      <c r="L2821" s="10">
        <f t="shared" si="23"/>
        <v>210</v>
      </c>
      <c r="M2821" s="11">
        <v>0.3</v>
      </c>
      <c r="O2821" s="16"/>
      <c r="P2821" s="14"/>
      <c r="Q2821" s="12"/>
      <c r="R2821" s="13"/>
    </row>
    <row r="2822" spans="1:18" ht="15.75" customHeight="1">
      <c r="A2822" s="1"/>
      <c r="B2822" s="6" t="s">
        <v>14</v>
      </c>
      <c r="C2822" s="6">
        <v>1185732</v>
      </c>
      <c r="D2822" s="7">
        <v>44239</v>
      </c>
      <c r="E2822" s="6" t="s">
        <v>33</v>
      </c>
      <c r="F2822" s="6" t="s">
        <v>102</v>
      </c>
      <c r="G2822" s="6" t="s">
        <v>103</v>
      </c>
      <c r="H2822" s="6" t="s">
        <v>19</v>
      </c>
      <c r="I2822" s="8">
        <v>0.30000000000000004</v>
      </c>
      <c r="J2822" s="9">
        <v>2250</v>
      </c>
      <c r="K2822" s="10">
        <f t="shared" si="22"/>
        <v>675.00000000000011</v>
      </c>
      <c r="L2822" s="10">
        <f t="shared" si="23"/>
        <v>202.50000000000003</v>
      </c>
      <c r="M2822" s="11">
        <v>0.3</v>
      </c>
      <c r="O2822" s="16"/>
      <c r="P2822" s="14"/>
      <c r="Q2822" s="12"/>
      <c r="R2822" s="13"/>
    </row>
    <row r="2823" spans="1:18" ht="15.75" customHeight="1">
      <c r="A2823" s="1"/>
      <c r="B2823" s="6" t="s">
        <v>14</v>
      </c>
      <c r="C2823" s="6">
        <v>1185732</v>
      </c>
      <c r="D2823" s="7">
        <v>44239</v>
      </c>
      <c r="E2823" s="6" t="s">
        <v>33</v>
      </c>
      <c r="F2823" s="6" t="s">
        <v>102</v>
      </c>
      <c r="G2823" s="6" t="s">
        <v>103</v>
      </c>
      <c r="H2823" s="6" t="s">
        <v>20</v>
      </c>
      <c r="I2823" s="8">
        <v>0.35000000000000003</v>
      </c>
      <c r="J2823" s="9">
        <v>1000</v>
      </c>
      <c r="K2823" s="10">
        <f t="shared" si="22"/>
        <v>350.00000000000006</v>
      </c>
      <c r="L2823" s="10">
        <f t="shared" si="23"/>
        <v>105.00000000000001</v>
      </c>
      <c r="M2823" s="11">
        <v>0.3</v>
      </c>
      <c r="O2823" s="16"/>
      <c r="P2823" s="14"/>
      <c r="Q2823" s="12"/>
      <c r="R2823" s="13"/>
    </row>
    <row r="2824" spans="1:18" ht="15.75" customHeight="1">
      <c r="A2824" s="1"/>
      <c r="B2824" s="6" t="s">
        <v>14</v>
      </c>
      <c r="C2824" s="6">
        <v>1185732</v>
      </c>
      <c r="D2824" s="7">
        <v>44239</v>
      </c>
      <c r="E2824" s="6" t="s">
        <v>33</v>
      </c>
      <c r="F2824" s="6" t="s">
        <v>102</v>
      </c>
      <c r="G2824" s="6" t="s">
        <v>103</v>
      </c>
      <c r="H2824" s="6" t="s">
        <v>21</v>
      </c>
      <c r="I2824" s="8">
        <v>0.49999999999999994</v>
      </c>
      <c r="J2824" s="9">
        <v>1750</v>
      </c>
      <c r="K2824" s="10">
        <f t="shared" si="22"/>
        <v>874.99999999999989</v>
      </c>
      <c r="L2824" s="10">
        <f t="shared" si="23"/>
        <v>306.24999999999994</v>
      </c>
      <c r="M2824" s="11">
        <v>0.35</v>
      </c>
      <c r="O2824" s="16"/>
      <c r="P2824" s="14"/>
      <c r="Q2824" s="12"/>
      <c r="R2824" s="13"/>
    </row>
    <row r="2825" spans="1:18" ht="15.75" customHeight="1">
      <c r="A2825" s="1"/>
      <c r="B2825" s="6" t="s">
        <v>14</v>
      </c>
      <c r="C2825" s="6">
        <v>1185732</v>
      </c>
      <c r="D2825" s="7">
        <v>44239</v>
      </c>
      <c r="E2825" s="6" t="s">
        <v>33</v>
      </c>
      <c r="F2825" s="6" t="s">
        <v>102</v>
      </c>
      <c r="G2825" s="6" t="s">
        <v>103</v>
      </c>
      <c r="H2825" s="6" t="s">
        <v>22</v>
      </c>
      <c r="I2825" s="8">
        <v>0.35</v>
      </c>
      <c r="J2825" s="9">
        <v>2750</v>
      </c>
      <c r="K2825" s="10">
        <f t="shared" si="22"/>
        <v>962.49999999999989</v>
      </c>
      <c r="L2825" s="10">
        <f t="shared" si="23"/>
        <v>385</v>
      </c>
      <c r="M2825" s="11">
        <v>0.4</v>
      </c>
      <c r="O2825" s="16"/>
      <c r="P2825" s="14"/>
      <c r="Q2825" s="12"/>
      <c r="R2825" s="13"/>
    </row>
    <row r="2826" spans="1:18" ht="15.75" customHeight="1">
      <c r="A2826" s="1"/>
      <c r="B2826" s="6" t="s">
        <v>14</v>
      </c>
      <c r="C2826" s="6">
        <v>1185732</v>
      </c>
      <c r="D2826" s="7">
        <v>44266</v>
      </c>
      <c r="E2826" s="6" t="s">
        <v>33</v>
      </c>
      <c r="F2826" s="6" t="s">
        <v>102</v>
      </c>
      <c r="G2826" s="6" t="s">
        <v>103</v>
      </c>
      <c r="H2826" s="6" t="s">
        <v>17</v>
      </c>
      <c r="I2826" s="8">
        <v>0.4</v>
      </c>
      <c r="J2826" s="9">
        <v>4950</v>
      </c>
      <c r="K2826" s="10">
        <f t="shared" si="22"/>
        <v>1980</v>
      </c>
      <c r="L2826" s="10">
        <f t="shared" si="23"/>
        <v>693</v>
      </c>
      <c r="M2826" s="11">
        <v>0.35</v>
      </c>
      <c r="O2826" s="16"/>
      <c r="P2826" s="14"/>
      <c r="Q2826" s="12"/>
      <c r="R2826" s="13"/>
    </row>
    <row r="2827" spans="1:18" ht="15.75" customHeight="1">
      <c r="A2827" s="1"/>
      <c r="B2827" s="6" t="s">
        <v>14</v>
      </c>
      <c r="C2827" s="6">
        <v>1185732</v>
      </c>
      <c r="D2827" s="7">
        <v>44266</v>
      </c>
      <c r="E2827" s="6" t="s">
        <v>33</v>
      </c>
      <c r="F2827" s="6" t="s">
        <v>102</v>
      </c>
      <c r="G2827" s="6" t="s">
        <v>103</v>
      </c>
      <c r="H2827" s="6" t="s">
        <v>18</v>
      </c>
      <c r="I2827" s="8">
        <v>0.4</v>
      </c>
      <c r="J2827" s="9">
        <v>2000</v>
      </c>
      <c r="K2827" s="10">
        <f t="shared" si="22"/>
        <v>800</v>
      </c>
      <c r="L2827" s="10">
        <f t="shared" si="23"/>
        <v>240</v>
      </c>
      <c r="M2827" s="11">
        <v>0.3</v>
      </c>
      <c r="O2827" s="16"/>
      <c r="P2827" s="14"/>
      <c r="Q2827" s="12"/>
      <c r="R2827" s="13"/>
    </row>
    <row r="2828" spans="1:18" ht="15.75" customHeight="1">
      <c r="A2828" s="1"/>
      <c r="B2828" s="6" t="s">
        <v>14</v>
      </c>
      <c r="C2828" s="6">
        <v>1185732</v>
      </c>
      <c r="D2828" s="7">
        <v>44266</v>
      </c>
      <c r="E2828" s="6" t="s">
        <v>33</v>
      </c>
      <c r="F2828" s="6" t="s">
        <v>102</v>
      </c>
      <c r="G2828" s="6" t="s">
        <v>103</v>
      </c>
      <c r="H2828" s="6" t="s">
        <v>19</v>
      </c>
      <c r="I2828" s="8">
        <v>0.30000000000000004</v>
      </c>
      <c r="J2828" s="9">
        <v>2250</v>
      </c>
      <c r="K2828" s="10">
        <f t="shared" si="22"/>
        <v>675.00000000000011</v>
      </c>
      <c r="L2828" s="10">
        <f t="shared" si="23"/>
        <v>202.50000000000003</v>
      </c>
      <c r="M2828" s="11">
        <v>0.3</v>
      </c>
      <c r="O2828" s="16"/>
      <c r="P2828" s="14"/>
      <c r="Q2828" s="12"/>
      <c r="R2828" s="13"/>
    </row>
    <row r="2829" spans="1:18" ht="15.75" customHeight="1">
      <c r="A2829" s="1"/>
      <c r="B2829" s="6" t="s">
        <v>14</v>
      </c>
      <c r="C2829" s="6">
        <v>1185732</v>
      </c>
      <c r="D2829" s="7">
        <v>44266</v>
      </c>
      <c r="E2829" s="6" t="s">
        <v>33</v>
      </c>
      <c r="F2829" s="6" t="s">
        <v>102</v>
      </c>
      <c r="G2829" s="6" t="s">
        <v>103</v>
      </c>
      <c r="H2829" s="6" t="s">
        <v>20</v>
      </c>
      <c r="I2829" s="8">
        <v>0.35</v>
      </c>
      <c r="J2829" s="9">
        <v>750</v>
      </c>
      <c r="K2829" s="10">
        <f t="shared" si="22"/>
        <v>262.5</v>
      </c>
      <c r="L2829" s="10">
        <f t="shared" si="23"/>
        <v>78.75</v>
      </c>
      <c r="M2829" s="11">
        <v>0.3</v>
      </c>
      <c r="O2829" s="16"/>
      <c r="P2829" s="14"/>
      <c r="Q2829" s="12"/>
      <c r="R2829" s="13"/>
    </row>
    <row r="2830" spans="1:18" ht="15.75" customHeight="1">
      <c r="A2830" s="1"/>
      <c r="B2830" s="6" t="s">
        <v>14</v>
      </c>
      <c r="C2830" s="6">
        <v>1185732</v>
      </c>
      <c r="D2830" s="7">
        <v>44266</v>
      </c>
      <c r="E2830" s="6" t="s">
        <v>33</v>
      </c>
      <c r="F2830" s="6" t="s">
        <v>102</v>
      </c>
      <c r="G2830" s="6" t="s">
        <v>103</v>
      </c>
      <c r="H2830" s="6" t="s">
        <v>21</v>
      </c>
      <c r="I2830" s="8">
        <v>0.5</v>
      </c>
      <c r="J2830" s="9">
        <v>1250</v>
      </c>
      <c r="K2830" s="10">
        <f t="shared" si="22"/>
        <v>625</v>
      </c>
      <c r="L2830" s="10">
        <f t="shared" si="23"/>
        <v>218.75</v>
      </c>
      <c r="M2830" s="11">
        <v>0.35</v>
      </c>
      <c r="O2830" s="16"/>
      <c r="P2830" s="14"/>
      <c r="Q2830" s="12"/>
      <c r="R2830" s="13"/>
    </row>
    <row r="2831" spans="1:18" ht="15.75" customHeight="1">
      <c r="A2831" s="1"/>
      <c r="B2831" s="6" t="s">
        <v>14</v>
      </c>
      <c r="C2831" s="6">
        <v>1185732</v>
      </c>
      <c r="D2831" s="7">
        <v>44266</v>
      </c>
      <c r="E2831" s="6" t="s">
        <v>33</v>
      </c>
      <c r="F2831" s="6" t="s">
        <v>102</v>
      </c>
      <c r="G2831" s="6" t="s">
        <v>103</v>
      </c>
      <c r="H2831" s="6" t="s">
        <v>22</v>
      </c>
      <c r="I2831" s="8">
        <v>0.4</v>
      </c>
      <c r="J2831" s="9">
        <v>2250</v>
      </c>
      <c r="K2831" s="10">
        <f t="shared" si="22"/>
        <v>900</v>
      </c>
      <c r="L2831" s="10">
        <f t="shared" si="23"/>
        <v>360</v>
      </c>
      <c r="M2831" s="11">
        <v>0.4</v>
      </c>
      <c r="O2831" s="16"/>
      <c r="P2831" s="14"/>
      <c r="Q2831" s="12"/>
      <c r="R2831" s="13"/>
    </row>
    <row r="2832" spans="1:18" ht="15.75" customHeight="1">
      <c r="A2832" s="1"/>
      <c r="B2832" s="6" t="s">
        <v>14</v>
      </c>
      <c r="C2832" s="6">
        <v>1185732</v>
      </c>
      <c r="D2832" s="7">
        <v>44298</v>
      </c>
      <c r="E2832" s="6" t="s">
        <v>33</v>
      </c>
      <c r="F2832" s="6" t="s">
        <v>102</v>
      </c>
      <c r="G2832" s="6" t="s">
        <v>103</v>
      </c>
      <c r="H2832" s="6" t="s">
        <v>17</v>
      </c>
      <c r="I2832" s="8">
        <v>0.4</v>
      </c>
      <c r="J2832" s="9">
        <v>4500</v>
      </c>
      <c r="K2832" s="10">
        <f t="shared" si="22"/>
        <v>1800</v>
      </c>
      <c r="L2832" s="10">
        <f t="shared" si="23"/>
        <v>630</v>
      </c>
      <c r="M2832" s="11">
        <v>0.35</v>
      </c>
      <c r="O2832" s="16"/>
      <c r="P2832" s="14"/>
      <c r="Q2832" s="12"/>
      <c r="R2832" s="13"/>
    </row>
    <row r="2833" spans="1:18" ht="15.75" customHeight="1">
      <c r="A2833" s="1"/>
      <c r="B2833" s="6" t="s">
        <v>14</v>
      </c>
      <c r="C2833" s="6">
        <v>1185732</v>
      </c>
      <c r="D2833" s="7">
        <v>44298</v>
      </c>
      <c r="E2833" s="6" t="s">
        <v>33</v>
      </c>
      <c r="F2833" s="6" t="s">
        <v>102</v>
      </c>
      <c r="G2833" s="6" t="s">
        <v>103</v>
      </c>
      <c r="H2833" s="6" t="s">
        <v>18</v>
      </c>
      <c r="I2833" s="8">
        <v>0.4</v>
      </c>
      <c r="J2833" s="9">
        <v>1500</v>
      </c>
      <c r="K2833" s="10">
        <f t="shared" si="22"/>
        <v>600</v>
      </c>
      <c r="L2833" s="10">
        <f t="shared" si="23"/>
        <v>180</v>
      </c>
      <c r="M2833" s="11">
        <v>0.3</v>
      </c>
      <c r="O2833" s="16"/>
      <c r="P2833" s="14"/>
      <c r="Q2833" s="12"/>
      <c r="R2833" s="13"/>
    </row>
    <row r="2834" spans="1:18" ht="15.75" customHeight="1">
      <c r="A2834" s="1"/>
      <c r="B2834" s="6" t="s">
        <v>14</v>
      </c>
      <c r="C2834" s="6">
        <v>1185732</v>
      </c>
      <c r="D2834" s="7">
        <v>44298</v>
      </c>
      <c r="E2834" s="6" t="s">
        <v>33</v>
      </c>
      <c r="F2834" s="6" t="s">
        <v>102</v>
      </c>
      <c r="G2834" s="6" t="s">
        <v>103</v>
      </c>
      <c r="H2834" s="6" t="s">
        <v>19</v>
      </c>
      <c r="I2834" s="8">
        <v>0.30000000000000004</v>
      </c>
      <c r="J2834" s="9">
        <v>1500</v>
      </c>
      <c r="K2834" s="10">
        <f t="shared" si="22"/>
        <v>450.00000000000006</v>
      </c>
      <c r="L2834" s="10">
        <f t="shared" si="23"/>
        <v>135</v>
      </c>
      <c r="M2834" s="11">
        <v>0.3</v>
      </c>
      <c r="O2834" s="16"/>
      <c r="P2834" s="14"/>
      <c r="Q2834" s="12"/>
      <c r="R2834" s="13"/>
    </row>
    <row r="2835" spans="1:18" ht="15.75" customHeight="1">
      <c r="A2835" s="1"/>
      <c r="B2835" s="6" t="s">
        <v>14</v>
      </c>
      <c r="C2835" s="6">
        <v>1185732</v>
      </c>
      <c r="D2835" s="7">
        <v>44298</v>
      </c>
      <c r="E2835" s="6" t="s">
        <v>33</v>
      </c>
      <c r="F2835" s="6" t="s">
        <v>102</v>
      </c>
      <c r="G2835" s="6" t="s">
        <v>103</v>
      </c>
      <c r="H2835" s="6" t="s">
        <v>20</v>
      </c>
      <c r="I2835" s="8">
        <v>0.35</v>
      </c>
      <c r="J2835" s="9">
        <v>750</v>
      </c>
      <c r="K2835" s="10">
        <f t="shared" si="22"/>
        <v>262.5</v>
      </c>
      <c r="L2835" s="10">
        <f t="shared" si="23"/>
        <v>78.75</v>
      </c>
      <c r="M2835" s="11">
        <v>0.3</v>
      </c>
      <c r="O2835" s="16"/>
      <c r="P2835" s="14"/>
      <c r="Q2835" s="12"/>
      <c r="R2835" s="13"/>
    </row>
    <row r="2836" spans="1:18" ht="15.75" customHeight="1">
      <c r="A2836" s="1"/>
      <c r="B2836" s="6" t="s">
        <v>14</v>
      </c>
      <c r="C2836" s="6">
        <v>1185732</v>
      </c>
      <c r="D2836" s="7">
        <v>44298</v>
      </c>
      <c r="E2836" s="6" t="s">
        <v>33</v>
      </c>
      <c r="F2836" s="6" t="s">
        <v>102</v>
      </c>
      <c r="G2836" s="6" t="s">
        <v>103</v>
      </c>
      <c r="H2836" s="6" t="s">
        <v>21</v>
      </c>
      <c r="I2836" s="8">
        <v>0.6</v>
      </c>
      <c r="J2836" s="9">
        <v>1000</v>
      </c>
      <c r="K2836" s="10">
        <f t="shared" si="22"/>
        <v>600</v>
      </c>
      <c r="L2836" s="10">
        <f t="shared" si="23"/>
        <v>210</v>
      </c>
      <c r="M2836" s="11">
        <v>0.35</v>
      </c>
      <c r="O2836" s="16"/>
      <c r="P2836" s="14"/>
      <c r="Q2836" s="12"/>
      <c r="R2836" s="13"/>
    </row>
    <row r="2837" spans="1:18" ht="15.75" customHeight="1">
      <c r="A2837" s="1"/>
      <c r="B2837" s="6" t="s">
        <v>14</v>
      </c>
      <c r="C2837" s="6">
        <v>1185732</v>
      </c>
      <c r="D2837" s="7">
        <v>44298</v>
      </c>
      <c r="E2837" s="6" t="s">
        <v>33</v>
      </c>
      <c r="F2837" s="6" t="s">
        <v>102</v>
      </c>
      <c r="G2837" s="6" t="s">
        <v>103</v>
      </c>
      <c r="H2837" s="6" t="s">
        <v>22</v>
      </c>
      <c r="I2837" s="8">
        <v>0.5</v>
      </c>
      <c r="J2837" s="9">
        <v>2250</v>
      </c>
      <c r="K2837" s="10">
        <f t="shared" si="22"/>
        <v>1125</v>
      </c>
      <c r="L2837" s="10">
        <f t="shared" si="23"/>
        <v>450</v>
      </c>
      <c r="M2837" s="11">
        <v>0.4</v>
      </c>
      <c r="O2837" s="16"/>
      <c r="P2837" s="14"/>
      <c r="Q2837" s="12"/>
      <c r="R2837" s="13"/>
    </row>
    <row r="2838" spans="1:18" ht="15.75" customHeight="1">
      <c r="A2838" s="1"/>
      <c r="B2838" s="6" t="s">
        <v>14</v>
      </c>
      <c r="C2838" s="6">
        <v>1185732</v>
      </c>
      <c r="D2838" s="7">
        <v>44329</v>
      </c>
      <c r="E2838" s="6" t="s">
        <v>33</v>
      </c>
      <c r="F2838" s="6" t="s">
        <v>102</v>
      </c>
      <c r="G2838" s="6" t="s">
        <v>103</v>
      </c>
      <c r="H2838" s="6" t="s">
        <v>17</v>
      </c>
      <c r="I2838" s="8">
        <v>0.6</v>
      </c>
      <c r="J2838" s="9">
        <v>4950</v>
      </c>
      <c r="K2838" s="10">
        <f t="shared" si="22"/>
        <v>2970</v>
      </c>
      <c r="L2838" s="10">
        <f t="shared" si="23"/>
        <v>1039.5</v>
      </c>
      <c r="M2838" s="11">
        <v>0.35</v>
      </c>
      <c r="O2838" s="16"/>
      <c r="P2838" s="14"/>
      <c r="Q2838" s="12"/>
      <c r="R2838" s="13"/>
    </row>
    <row r="2839" spans="1:18" ht="15.75" customHeight="1">
      <c r="A2839" s="1"/>
      <c r="B2839" s="6" t="s">
        <v>14</v>
      </c>
      <c r="C2839" s="6">
        <v>1185732</v>
      </c>
      <c r="D2839" s="7">
        <v>44329</v>
      </c>
      <c r="E2839" s="6" t="s">
        <v>33</v>
      </c>
      <c r="F2839" s="6" t="s">
        <v>102</v>
      </c>
      <c r="G2839" s="6" t="s">
        <v>103</v>
      </c>
      <c r="H2839" s="6" t="s">
        <v>18</v>
      </c>
      <c r="I2839" s="8">
        <v>0.5</v>
      </c>
      <c r="J2839" s="9">
        <v>2000</v>
      </c>
      <c r="K2839" s="10">
        <f t="shared" si="22"/>
        <v>1000</v>
      </c>
      <c r="L2839" s="10">
        <f t="shared" si="23"/>
        <v>300</v>
      </c>
      <c r="M2839" s="11">
        <v>0.3</v>
      </c>
      <c r="O2839" s="16"/>
      <c r="P2839" s="14"/>
      <c r="Q2839" s="12"/>
      <c r="R2839" s="13"/>
    </row>
    <row r="2840" spans="1:18" ht="15.75" customHeight="1">
      <c r="A2840" s="1"/>
      <c r="B2840" s="6" t="s">
        <v>14</v>
      </c>
      <c r="C2840" s="6">
        <v>1185732</v>
      </c>
      <c r="D2840" s="7">
        <v>44329</v>
      </c>
      <c r="E2840" s="6" t="s">
        <v>33</v>
      </c>
      <c r="F2840" s="6" t="s">
        <v>102</v>
      </c>
      <c r="G2840" s="6" t="s">
        <v>103</v>
      </c>
      <c r="H2840" s="6" t="s">
        <v>19</v>
      </c>
      <c r="I2840" s="8">
        <v>0.45</v>
      </c>
      <c r="J2840" s="9">
        <v>1750</v>
      </c>
      <c r="K2840" s="10">
        <f t="shared" si="22"/>
        <v>787.5</v>
      </c>
      <c r="L2840" s="10">
        <f t="shared" si="23"/>
        <v>236.25</v>
      </c>
      <c r="M2840" s="11">
        <v>0.3</v>
      </c>
      <c r="O2840" s="16"/>
      <c r="P2840" s="14"/>
      <c r="Q2840" s="12"/>
      <c r="R2840" s="13"/>
    </row>
    <row r="2841" spans="1:18" ht="15.75" customHeight="1">
      <c r="A2841" s="1"/>
      <c r="B2841" s="6" t="s">
        <v>14</v>
      </c>
      <c r="C2841" s="6">
        <v>1185732</v>
      </c>
      <c r="D2841" s="7">
        <v>44329</v>
      </c>
      <c r="E2841" s="6" t="s">
        <v>33</v>
      </c>
      <c r="F2841" s="6" t="s">
        <v>102</v>
      </c>
      <c r="G2841" s="6" t="s">
        <v>103</v>
      </c>
      <c r="H2841" s="6" t="s">
        <v>20</v>
      </c>
      <c r="I2841" s="8">
        <v>0.45</v>
      </c>
      <c r="J2841" s="9">
        <v>1000</v>
      </c>
      <c r="K2841" s="10">
        <f t="shared" si="22"/>
        <v>450</v>
      </c>
      <c r="L2841" s="10">
        <f t="shared" si="23"/>
        <v>135</v>
      </c>
      <c r="M2841" s="11">
        <v>0.3</v>
      </c>
      <c r="O2841" s="16"/>
      <c r="P2841" s="14"/>
      <c r="Q2841" s="12"/>
      <c r="R2841" s="13"/>
    </row>
    <row r="2842" spans="1:18" ht="15.75" customHeight="1">
      <c r="A2842" s="1"/>
      <c r="B2842" s="6" t="s">
        <v>14</v>
      </c>
      <c r="C2842" s="6">
        <v>1185732</v>
      </c>
      <c r="D2842" s="7">
        <v>44329</v>
      </c>
      <c r="E2842" s="6" t="s">
        <v>33</v>
      </c>
      <c r="F2842" s="6" t="s">
        <v>102</v>
      </c>
      <c r="G2842" s="6" t="s">
        <v>103</v>
      </c>
      <c r="H2842" s="6" t="s">
        <v>21</v>
      </c>
      <c r="I2842" s="8">
        <v>0.54999999999999993</v>
      </c>
      <c r="J2842" s="9">
        <v>1250</v>
      </c>
      <c r="K2842" s="10">
        <f t="shared" si="22"/>
        <v>687.49999999999989</v>
      </c>
      <c r="L2842" s="10">
        <f t="shared" si="23"/>
        <v>240.62499999999994</v>
      </c>
      <c r="M2842" s="11">
        <v>0.35</v>
      </c>
      <c r="O2842" s="16"/>
      <c r="P2842" s="14"/>
      <c r="Q2842" s="12"/>
      <c r="R2842" s="13"/>
    </row>
    <row r="2843" spans="1:18" ht="15.75" customHeight="1">
      <c r="A2843" s="1"/>
      <c r="B2843" s="6" t="s">
        <v>14</v>
      </c>
      <c r="C2843" s="6">
        <v>1185732</v>
      </c>
      <c r="D2843" s="7">
        <v>44329</v>
      </c>
      <c r="E2843" s="6" t="s">
        <v>33</v>
      </c>
      <c r="F2843" s="6" t="s">
        <v>102</v>
      </c>
      <c r="G2843" s="6" t="s">
        <v>103</v>
      </c>
      <c r="H2843" s="6" t="s">
        <v>22</v>
      </c>
      <c r="I2843" s="8">
        <v>0.6</v>
      </c>
      <c r="J2843" s="9">
        <v>2500</v>
      </c>
      <c r="K2843" s="10">
        <f t="shared" si="22"/>
        <v>1500</v>
      </c>
      <c r="L2843" s="10">
        <f t="shared" si="23"/>
        <v>600</v>
      </c>
      <c r="M2843" s="11">
        <v>0.4</v>
      </c>
      <c r="O2843" s="16"/>
      <c r="P2843" s="14"/>
      <c r="Q2843" s="12"/>
      <c r="R2843" s="13"/>
    </row>
    <row r="2844" spans="1:18" ht="15.75" customHeight="1">
      <c r="A2844" s="1"/>
      <c r="B2844" s="6" t="s">
        <v>14</v>
      </c>
      <c r="C2844" s="6">
        <v>1185732</v>
      </c>
      <c r="D2844" s="7">
        <v>44359</v>
      </c>
      <c r="E2844" s="6" t="s">
        <v>33</v>
      </c>
      <c r="F2844" s="6" t="s">
        <v>102</v>
      </c>
      <c r="G2844" s="6" t="s">
        <v>103</v>
      </c>
      <c r="H2844" s="6" t="s">
        <v>17</v>
      </c>
      <c r="I2844" s="8">
        <v>0.45</v>
      </c>
      <c r="J2844" s="9">
        <v>5000</v>
      </c>
      <c r="K2844" s="10">
        <f t="shared" si="22"/>
        <v>2250</v>
      </c>
      <c r="L2844" s="10">
        <f t="shared" si="23"/>
        <v>787.5</v>
      </c>
      <c r="M2844" s="11">
        <v>0.35</v>
      </c>
      <c r="O2844" s="16"/>
      <c r="P2844" s="14"/>
      <c r="Q2844" s="12"/>
      <c r="R2844" s="13"/>
    </row>
    <row r="2845" spans="1:18" ht="15.75" customHeight="1">
      <c r="A2845" s="1"/>
      <c r="B2845" s="6" t="s">
        <v>14</v>
      </c>
      <c r="C2845" s="6">
        <v>1185732</v>
      </c>
      <c r="D2845" s="7">
        <v>44359</v>
      </c>
      <c r="E2845" s="6" t="s">
        <v>33</v>
      </c>
      <c r="F2845" s="6" t="s">
        <v>102</v>
      </c>
      <c r="G2845" s="6" t="s">
        <v>103</v>
      </c>
      <c r="H2845" s="6" t="s">
        <v>18</v>
      </c>
      <c r="I2845" s="8">
        <v>0.40000000000000008</v>
      </c>
      <c r="J2845" s="9">
        <v>2500</v>
      </c>
      <c r="K2845" s="10">
        <f t="shared" si="22"/>
        <v>1000.0000000000002</v>
      </c>
      <c r="L2845" s="10">
        <f t="shared" si="23"/>
        <v>300.00000000000006</v>
      </c>
      <c r="M2845" s="11">
        <v>0.3</v>
      </c>
      <c r="O2845" s="16"/>
      <c r="P2845" s="14"/>
      <c r="Q2845" s="12"/>
      <c r="R2845" s="13"/>
    </row>
    <row r="2846" spans="1:18" ht="15.75" customHeight="1">
      <c r="A2846" s="1"/>
      <c r="B2846" s="6" t="s">
        <v>14</v>
      </c>
      <c r="C2846" s="6">
        <v>1185732</v>
      </c>
      <c r="D2846" s="7">
        <v>44359</v>
      </c>
      <c r="E2846" s="6" t="s">
        <v>33</v>
      </c>
      <c r="F2846" s="6" t="s">
        <v>102</v>
      </c>
      <c r="G2846" s="6" t="s">
        <v>103</v>
      </c>
      <c r="H2846" s="6" t="s">
        <v>19</v>
      </c>
      <c r="I2846" s="8">
        <v>0.35000000000000003</v>
      </c>
      <c r="J2846" s="9">
        <v>2000</v>
      </c>
      <c r="K2846" s="10">
        <f t="shared" si="22"/>
        <v>700.00000000000011</v>
      </c>
      <c r="L2846" s="10">
        <f t="shared" si="23"/>
        <v>210.00000000000003</v>
      </c>
      <c r="M2846" s="11">
        <v>0.3</v>
      </c>
      <c r="O2846" s="16"/>
      <c r="P2846" s="14"/>
      <c r="Q2846" s="12"/>
      <c r="R2846" s="13"/>
    </row>
    <row r="2847" spans="1:18" ht="15.75" customHeight="1">
      <c r="A2847" s="1"/>
      <c r="B2847" s="6" t="s">
        <v>14</v>
      </c>
      <c r="C2847" s="6">
        <v>1185732</v>
      </c>
      <c r="D2847" s="7">
        <v>44359</v>
      </c>
      <c r="E2847" s="6" t="s">
        <v>33</v>
      </c>
      <c r="F2847" s="6" t="s">
        <v>102</v>
      </c>
      <c r="G2847" s="6" t="s">
        <v>103</v>
      </c>
      <c r="H2847" s="6" t="s">
        <v>20</v>
      </c>
      <c r="I2847" s="8">
        <v>0.35000000000000003</v>
      </c>
      <c r="J2847" s="9">
        <v>1750</v>
      </c>
      <c r="K2847" s="10">
        <f t="shared" si="22"/>
        <v>612.50000000000011</v>
      </c>
      <c r="L2847" s="10">
        <f t="shared" si="23"/>
        <v>183.75000000000003</v>
      </c>
      <c r="M2847" s="11">
        <v>0.3</v>
      </c>
      <c r="O2847" s="16"/>
      <c r="P2847" s="14"/>
      <c r="Q2847" s="12"/>
      <c r="R2847" s="13"/>
    </row>
    <row r="2848" spans="1:18" ht="15.75" customHeight="1">
      <c r="A2848" s="1"/>
      <c r="B2848" s="6" t="s">
        <v>14</v>
      </c>
      <c r="C2848" s="6">
        <v>1185732</v>
      </c>
      <c r="D2848" s="7">
        <v>44359</v>
      </c>
      <c r="E2848" s="6" t="s">
        <v>33</v>
      </c>
      <c r="F2848" s="6" t="s">
        <v>102</v>
      </c>
      <c r="G2848" s="6" t="s">
        <v>103</v>
      </c>
      <c r="H2848" s="6" t="s">
        <v>21</v>
      </c>
      <c r="I2848" s="8">
        <v>0.45</v>
      </c>
      <c r="J2848" s="9">
        <v>1750</v>
      </c>
      <c r="K2848" s="10">
        <f t="shared" si="22"/>
        <v>787.5</v>
      </c>
      <c r="L2848" s="10">
        <f t="shared" si="23"/>
        <v>275.625</v>
      </c>
      <c r="M2848" s="11">
        <v>0.35</v>
      </c>
      <c r="O2848" s="16"/>
      <c r="P2848" s="14"/>
      <c r="Q2848" s="12"/>
      <c r="R2848" s="13"/>
    </row>
    <row r="2849" spans="1:18" ht="15.75" customHeight="1">
      <c r="A2849" s="1"/>
      <c r="B2849" s="6" t="s">
        <v>14</v>
      </c>
      <c r="C2849" s="6">
        <v>1185732</v>
      </c>
      <c r="D2849" s="7">
        <v>44359</v>
      </c>
      <c r="E2849" s="6" t="s">
        <v>33</v>
      </c>
      <c r="F2849" s="6" t="s">
        <v>102</v>
      </c>
      <c r="G2849" s="6" t="s">
        <v>103</v>
      </c>
      <c r="H2849" s="6" t="s">
        <v>22</v>
      </c>
      <c r="I2849" s="8">
        <v>0.55000000000000004</v>
      </c>
      <c r="J2849" s="9">
        <v>3250</v>
      </c>
      <c r="K2849" s="10">
        <f t="shared" si="22"/>
        <v>1787.5000000000002</v>
      </c>
      <c r="L2849" s="10">
        <f t="shared" si="23"/>
        <v>715.00000000000011</v>
      </c>
      <c r="M2849" s="11">
        <v>0.4</v>
      </c>
      <c r="O2849" s="16"/>
      <c r="P2849" s="14"/>
      <c r="Q2849" s="12"/>
      <c r="R2849" s="13"/>
    </row>
    <row r="2850" spans="1:18" ht="15.75" customHeight="1">
      <c r="A2850" s="1"/>
      <c r="B2850" s="6" t="s">
        <v>14</v>
      </c>
      <c r="C2850" s="6">
        <v>1185732</v>
      </c>
      <c r="D2850" s="7">
        <v>44388</v>
      </c>
      <c r="E2850" s="6" t="s">
        <v>33</v>
      </c>
      <c r="F2850" s="6" t="s">
        <v>102</v>
      </c>
      <c r="G2850" s="6" t="s">
        <v>103</v>
      </c>
      <c r="H2850" s="6" t="s">
        <v>17</v>
      </c>
      <c r="I2850" s="8">
        <v>0.5</v>
      </c>
      <c r="J2850" s="9">
        <v>5500</v>
      </c>
      <c r="K2850" s="10">
        <f t="shared" si="22"/>
        <v>2750</v>
      </c>
      <c r="L2850" s="10">
        <f t="shared" si="23"/>
        <v>962.49999999999989</v>
      </c>
      <c r="M2850" s="11">
        <v>0.35</v>
      </c>
      <c r="O2850" s="16"/>
      <c r="P2850" s="14"/>
      <c r="Q2850" s="12"/>
      <c r="R2850" s="13"/>
    </row>
    <row r="2851" spans="1:18" ht="15.75" customHeight="1">
      <c r="A2851" s="1"/>
      <c r="B2851" s="6" t="s">
        <v>14</v>
      </c>
      <c r="C2851" s="6">
        <v>1185732</v>
      </c>
      <c r="D2851" s="7">
        <v>44388</v>
      </c>
      <c r="E2851" s="6" t="s">
        <v>33</v>
      </c>
      <c r="F2851" s="6" t="s">
        <v>102</v>
      </c>
      <c r="G2851" s="6" t="s">
        <v>103</v>
      </c>
      <c r="H2851" s="6" t="s">
        <v>18</v>
      </c>
      <c r="I2851" s="8">
        <v>0.45000000000000007</v>
      </c>
      <c r="J2851" s="9">
        <v>3000</v>
      </c>
      <c r="K2851" s="10">
        <f t="shared" si="22"/>
        <v>1350.0000000000002</v>
      </c>
      <c r="L2851" s="10">
        <f t="shared" si="23"/>
        <v>405.00000000000006</v>
      </c>
      <c r="M2851" s="11">
        <v>0.3</v>
      </c>
      <c r="O2851" s="16"/>
      <c r="P2851" s="14"/>
      <c r="Q2851" s="12"/>
      <c r="R2851" s="13"/>
    </row>
    <row r="2852" spans="1:18" ht="15.75" customHeight="1">
      <c r="A2852" s="1"/>
      <c r="B2852" s="6" t="s">
        <v>14</v>
      </c>
      <c r="C2852" s="6">
        <v>1185732</v>
      </c>
      <c r="D2852" s="7">
        <v>44388</v>
      </c>
      <c r="E2852" s="6" t="s">
        <v>33</v>
      </c>
      <c r="F2852" s="6" t="s">
        <v>102</v>
      </c>
      <c r="G2852" s="6" t="s">
        <v>103</v>
      </c>
      <c r="H2852" s="6" t="s">
        <v>19</v>
      </c>
      <c r="I2852" s="8">
        <v>0.4</v>
      </c>
      <c r="J2852" s="9">
        <v>2250</v>
      </c>
      <c r="K2852" s="10">
        <f t="shared" si="22"/>
        <v>900</v>
      </c>
      <c r="L2852" s="10">
        <f t="shared" si="23"/>
        <v>270</v>
      </c>
      <c r="M2852" s="11">
        <v>0.3</v>
      </c>
      <c r="O2852" s="16"/>
      <c r="P2852" s="14"/>
      <c r="Q2852" s="12"/>
      <c r="R2852" s="13"/>
    </row>
    <row r="2853" spans="1:18" ht="15.75" customHeight="1">
      <c r="A2853" s="1"/>
      <c r="B2853" s="6" t="s">
        <v>14</v>
      </c>
      <c r="C2853" s="6">
        <v>1185732</v>
      </c>
      <c r="D2853" s="7">
        <v>44388</v>
      </c>
      <c r="E2853" s="6" t="s">
        <v>33</v>
      </c>
      <c r="F2853" s="6" t="s">
        <v>102</v>
      </c>
      <c r="G2853" s="6" t="s">
        <v>103</v>
      </c>
      <c r="H2853" s="6" t="s">
        <v>20</v>
      </c>
      <c r="I2853" s="8">
        <v>0.4</v>
      </c>
      <c r="J2853" s="9">
        <v>1750</v>
      </c>
      <c r="K2853" s="10">
        <f t="shared" si="22"/>
        <v>700</v>
      </c>
      <c r="L2853" s="10">
        <f t="shared" si="23"/>
        <v>210</v>
      </c>
      <c r="M2853" s="11">
        <v>0.3</v>
      </c>
      <c r="O2853" s="16"/>
      <c r="P2853" s="14"/>
      <c r="Q2853" s="12"/>
      <c r="R2853" s="13"/>
    </row>
    <row r="2854" spans="1:18" ht="15.75" customHeight="1">
      <c r="A2854" s="1"/>
      <c r="B2854" s="6" t="s">
        <v>14</v>
      </c>
      <c r="C2854" s="6">
        <v>1185732</v>
      </c>
      <c r="D2854" s="7">
        <v>44388</v>
      </c>
      <c r="E2854" s="6" t="s">
        <v>33</v>
      </c>
      <c r="F2854" s="6" t="s">
        <v>102</v>
      </c>
      <c r="G2854" s="6" t="s">
        <v>103</v>
      </c>
      <c r="H2854" s="6" t="s">
        <v>21</v>
      </c>
      <c r="I2854" s="8">
        <v>0.5</v>
      </c>
      <c r="J2854" s="9">
        <v>2000</v>
      </c>
      <c r="K2854" s="10">
        <f t="shared" si="22"/>
        <v>1000</v>
      </c>
      <c r="L2854" s="10">
        <f t="shared" si="23"/>
        <v>350</v>
      </c>
      <c r="M2854" s="11">
        <v>0.35</v>
      </c>
      <c r="O2854" s="16"/>
      <c r="P2854" s="14"/>
      <c r="Q2854" s="12"/>
      <c r="R2854" s="13"/>
    </row>
    <row r="2855" spans="1:18" ht="15.75" customHeight="1">
      <c r="A2855" s="1"/>
      <c r="B2855" s="6" t="s">
        <v>14</v>
      </c>
      <c r="C2855" s="6">
        <v>1185732</v>
      </c>
      <c r="D2855" s="7">
        <v>44388</v>
      </c>
      <c r="E2855" s="6" t="s">
        <v>33</v>
      </c>
      <c r="F2855" s="6" t="s">
        <v>102</v>
      </c>
      <c r="G2855" s="6" t="s">
        <v>103</v>
      </c>
      <c r="H2855" s="6" t="s">
        <v>22</v>
      </c>
      <c r="I2855" s="8">
        <v>0.55000000000000004</v>
      </c>
      <c r="J2855" s="9">
        <v>3750</v>
      </c>
      <c r="K2855" s="10">
        <f t="shared" si="22"/>
        <v>2062.5</v>
      </c>
      <c r="L2855" s="10">
        <f t="shared" si="23"/>
        <v>825</v>
      </c>
      <c r="M2855" s="11">
        <v>0.4</v>
      </c>
      <c r="O2855" s="16"/>
      <c r="P2855" s="14"/>
      <c r="Q2855" s="12"/>
      <c r="R2855" s="13"/>
    </row>
    <row r="2856" spans="1:18" ht="15.75" customHeight="1">
      <c r="A2856" s="1"/>
      <c r="B2856" s="6" t="s">
        <v>14</v>
      </c>
      <c r="C2856" s="6">
        <v>1185732</v>
      </c>
      <c r="D2856" s="7">
        <v>44420</v>
      </c>
      <c r="E2856" s="6" t="s">
        <v>33</v>
      </c>
      <c r="F2856" s="6" t="s">
        <v>102</v>
      </c>
      <c r="G2856" s="6" t="s">
        <v>103</v>
      </c>
      <c r="H2856" s="6" t="s">
        <v>17</v>
      </c>
      <c r="I2856" s="8">
        <v>0.5</v>
      </c>
      <c r="J2856" s="9">
        <v>5250</v>
      </c>
      <c r="K2856" s="10">
        <f t="shared" si="22"/>
        <v>2625</v>
      </c>
      <c r="L2856" s="10">
        <f t="shared" si="23"/>
        <v>918.74999999999989</v>
      </c>
      <c r="M2856" s="11">
        <v>0.35</v>
      </c>
      <c r="O2856" s="16"/>
      <c r="P2856" s="14"/>
      <c r="Q2856" s="12"/>
      <c r="R2856" s="13"/>
    </row>
    <row r="2857" spans="1:18" ht="15.75" customHeight="1">
      <c r="A2857" s="1"/>
      <c r="B2857" s="6" t="s">
        <v>14</v>
      </c>
      <c r="C2857" s="6">
        <v>1185732</v>
      </c>
      <c r="D2857" s="7">
        <v>44420</v>
      </c>
      <c r="E2857" s="6" t="s">
        <v>33</v>
      </c>
      <c r="F2857" s="6" t="s">
        <v>102</v>
      </c>
      <c r="G2857" s="6" t="s">
        <v>103</v>
      </c>
      <c r="H2857" s="6" t="s">
        <v>18</v>
      </c>
      <c r="I2857" s="8">
        <v>0.45000000000000007</v>
      </c>
      <c r="J2857" s="9">
        <v>3000</v>
      </c>
      <c r="K2857" s="10">
        <f t="shared" si="22"/>
        <v>1350.0000000000002</v>
      </c>
      <c r="L2857" s="10">
        <f t="shared" si="23"/>
        <v>405.00000000000006</v>
      </c>
      <c r="M2857" s="11">
        <v>0.3</v>
      </c>
      <c r="O2857" s="16"/>
      <c r="P2857" s="14"/>
      <c r="Q2857" s="12"/>
      <c r="R2857" s="13"/>
    </row>
    <row r="2858" spans="1:18" ht="15.75" customHeight="1">
      <c r="A2858" s="1"/>
      <c r="B2858" s="6" t="s">
        <v>14</v>
      </c>
      <c r="C2858" s="6">
        <v>1185732</v>
      </c>
      <c r="D2858" s="7">
        <v>44420</v>
      </c>
      <c r="E2858" s="6" t="s">
        <v>33</v>
      </c>
      <c r="F2858" s="6" t="s">
        <v>102</v>
      </c>
      <c r="G2858" s="6" t="s">
        <v>103</v>
      </c>
      <c r="H2858" s="6" t="s">
        <v>19</v>
      </c>
      <c r="I2858" s="8">
        <v>0.4</v>
      </c>
      <c r="J2858" s="9">
        <v>2250</v>
      </c>
      <c r="K2858" s="10">
        <f t="shared" si="22"/>
        <v>900</v>
      </c>
      <c r="L2858" s="10">
        <f t="shared" si="23"/>
        <v>270</v>
      </c>
      <c r="M2858" s="11">
        <v>0.3</v>
      </c>
      <c r="O2858" s="16"/>
      <c r="P2858" s="14"/>
      <c r="Q2858" s="12"/>
      <c r="R2858" s="13"/>
    </row>
    <row r="2859" spans="1:18" ht="15.75" customHeight="1">
      <c r="A2859" s="1"/>
      <c r="B2859" s="6" t="s">
        <v>14</v>
      </c>
      <c r="C2859" s="6">
        <v>1185732</v>
      </c>
      <c r="D2859" s="7">
        <v>44420</v>
      </c>
      <c r="E2859" s="6" t="s">
        <v>33</v>
      </c>
      <c r="F2859" s="6" t="s">
        <v>102</v>
      </c>
      <c r="G2859" s="6" t="s">
        <v>103</v>
      </c>
      <c r="H2859" s="6" t="s">
        <v>20</v>
      </c>
      <c r="I2859" s="8">
        <v>0.4</v>
      </c>
      <c r="J2859" s="9">
        <v>2000</v>
      </c>
      <c r="K2859" s="10">
        <f t="shared" si="22"/>
        <v>800</v>
      </c>
      <c r="L2859" s="10">
        <f t="shared" si="23"/>
        <v>240</v>
      </c>
      <c r="M2859" s="11">
        <v>0.3</v>
      </c>
      <c r="O2859" s="16"/>
      <c r="P2859" s="14"/>
      <c r="Q2859" s="12"/>
      <c r="R2859" s="13"/>
    </row>
    <row r="2860" spans="1:18" ht="15.75" customHeight="1">
      <c r="A2860" s="1"/>
      <c r="B2860" s="6" t="s">
        <v>14</v>
      </c>
      <c r="C2860" s="6">
        <v>1185732</v>
      </c>
      <c r="D2860" s="7">
        <v>44420</v>
      </c>
      <c r="E2860" s="6" t="s">
        <v>33</v>
      </c>
      <c r="F2860" s="6" t="s">
        <v>102</v>
      </c>
      <c r="G2860" s="6" t="s">
        <v>103</v>
      </c>
      <c r="H2860" s="6" t="s">
        <v>21</v>
      </c>
      <c r="I2860" s="8">
        <v>0.5</v>
      </c>
      <c r="J2860" s="9">
        <v>1750</v>
      </c>
      <c r="K2860" s="10">
        <f t="shared" si="22"/>
        <v>875</v>
      </c>
      <c r="L2860" s="10">
        <f t="shared" si="23"/>
        <v>306.25</v>
      </c>
      <c r="M2860" s="11">
        <v>0.35</v>
      </c>
      <c r="O2860" s="16"/>
      <c r="P2860" s="14"/>
      <c r="Q2860" s="12"/>
      <c r="R2860" s="13"/>
    </row>
    <row r="2861" spans="1:18" ht="15.75" customHeight="1">
      <c r="A2861" s="1"/>
      <c r="B2861" s="6" t="s">
        <v>14</v>
      </c>
      <c r="C2861" s="6">
        <v>1185732</v>
      </c>
      <c r="D2861" s="7">
        <v>44420</v>
      </c>
      <c r="E2861" s="6" t="s">
        <v>33</v>
      </c>
      <c r="F2861" s="6" t="s">
        <v>102</v>
      </c>
      <c r="G2861" s="6" t="s">
        <v>103</v>
      </c>
      <c r="H2861" s="6" t="s">
        <v>22</v>
      </c>
      <c r="I2861" s="8">
        <v>0.55000000000000004</v>
      </c>
      <c r="J2861" s="9">
        <v>3500</v>
      </c>
      <c r="K2861" s="10">
        <f t="shared" si="22"/>
        <v>1925.0000000000002</v>
      </c>
      <c r="L2861" s="10">
        <f t="shared" si="23"/>
        <v>770.00000000000011</v>
      </c>
      <c r="M2861" s="11">
        <v>0.4</v>
      </c>
      <c r="O2861" s="16"/>
      <c r="P2861" s="14"/>
      <c r="Q2861" s="12"/>
      <c r="R2861" s="13"/>
    </row>
    <row r="2862" spans="1:18" ht="15.75" customHeight="1">
      <c r="A2862" s="1"/>
      <c r="B2862" s="6" t="s">
        <v>14</v>
      </c>
      <c r="C2862" s="6">
        <v>1185732</v>
      </c>
      <c r="D2862" s="7">
        <v>44452</v>
      </c>
      <c r="E2862" s="6" t="s">
        <v>33</v>
      </c>
      <c r="F2862" s="6" t="s">
        <v>102</v>
      </c>
      <c r="G2862" s="6" t="s">
        <v>103</v>
      </c>
      <c r="H2862" s="6" t="s">
        <v>17</v>
      </c>
      <c r="I2862" s="8">
        <v>0.45</v>
      </c>
      <c r="J2862" s="9">
        <v>4750</v>
      </c>
      <c r="K2862" s="10">
        <f t="shared" si="22"/>
        <v>2137.5</v>
      </c>
      <c r="L2862" s="10">
        <f t="shared" si="23"/>
        <v>748.125</v>
      </c>
      <c r="M2862" s="11">
        <v>0.35</v>
      </c>
      <c r="O2862" s="16"/>
      <c r="P2862" s="14"/>
      <c r="Q2862" s="12"/>
      <c r="R2862" s="13"/>
    </row>
    <row r="2863" spans="1:18" ht="15.75" customHeight="1">
      <c r="A2863" s="1"/>
      <c r="B2863" s="6" t="s">
        <v>14</v>
      </c>
      <c r="C2863" s="6">
        <v>1185732</v>
      </c>
      <c r="D2863" s="7">
        <v>44452</v>
      </c>
      <c r="E2863" s="6" t="s">
        <v>33</v>
      </c>
      <c r="F2863" s="6" t="s">
        <v>102</v>
      </c>
      <c r="G2863" s="6" t="s">
        <v>103</v>
      </c>
      <c r="H2863" s="6" t="s">
        <v>18</v>
      </c>
      <c r="I2863" s="8">
        <v>0.40000000000000008</v>
      </c>
      <c r="J2863" s="9">
        <v>2750</v>
      </c>
      <c r="K2863" s="10">
        <f t="shared" si="22"/>
        <v>1100.0000000000002</v>
      </c>
      <c r="L2863" s="10">
        <f t="shared" si="23"/>
        <v>330.00000000000006</v>
      </c>
      <c r="M2863" s="11">
        <v>0.3</v>
      </c>
      <c r="O2863" s="16"/>
      <c r="P2863" s="14"/>
      <c r="Q2863" s="12"/>
      <c r="R2863" s="13"/>
    </row>
    <row r="2864" spans="1:18" ht="15.75" customHeight="1">
      <c r="A2864" s="1"/>
      <c r="B2864" s="6" t="s">
        <v>14</v>
      </c>
      <c r="C2864" s="6">
        <v>1185732</v>
      </c>
      <c r="D2864" s="7">
        <v>44452</v>
      </c>
      <c r="E2864" s="6" t="s">
        <v>33</v>
      </c>
      <c r="F2864" s="6" t="s">
        <v>102</v>
      </c>
      <c r="G2864" s="6" t="s">
        <v>103</v>
      </c>
      <c r="H2864" s="6" t="s">
        <v>19</v>
      </c>
      <c r="I2864" s="8">
        <v>0.35000000000000003</v>
      </c>
      <c r="J2864" s="9">
        <v>1750</v>
      </c>
      <c r="K2864" s="10">
        <f t="shared" si="22"/>
        <v>612.50000000000011</v>
      </c>
      <c r="L2864" s="10">
        <f t="shared" si="23"/>
        <v>183.75000000000003</v>
      </c>
      <c r="M2864" s="11">
        <v>0.3</v>
      </c>
      <c r="O2864" s="16"/>
      <c r="P2864" s="14"/>
      <c r="Q2864" s="12"/>
      <c r="R2864" s="13"/>
    </row>
    <row r="2865" spans="1:18" ht="15.75" customHeight="1">
      <c r="A2865" s="1"/>
      <c r="B2865" s="6" t="s">
        <v>14</v>
      </c>
      <c r="C2865" s="6">
        <v>1185732</v>
      </c>
      <c r="D2865" s="7">
        <v>44452</v>
      </c>
      <c r="E2865" s="6" t="s">
        <v>33</v>
      </c>
      <c r="F2865" s="6" t="s">
        <v>102</v>
      </c>
      <c r="G2865" s="6" t="s">
        <v>103</v>
      </c>
      <c r="H2865" s="6" t="s">
        <v>20</v>
      </c>
      <c r="I2865" s="8">
        <v>0.35000000000000003</v>
      </c>
      <c r="J2865" s="9">
        <v>1500</v>
      </c>
      <c r="K2865" s="10">
        <f t="shared" si="22"/>
        <v>525</v>
      </c>
      <c r="L2865" s="10">
        <f t="shared" si="23"/>
        <v>157.5</v>
      </c>
      <c r="M2865" s="11">
        <v>0.3</v>
      </c>
      <c r="O2865" s="16"/>
      <c r="P2865" s="14"/>
      <c r="Q2865" s="12"/>
      <c r="R2865" s="13"/>
    </row>
    <row r="2866" spans="1:18" ht="15.75" customHeight="1">
      <c r="A2866" s="1"/>
      <c r="B2866" s="6" t="s">
        <v>14</v>
      </c>
      <c r="C2866" s="6">
        <v>1185732</v>
      </c>
      <c r="D2866" s="7">
        <v>44452</v>
      </c>
      <c r="E2866" s="6" t="s">
        <v>33</v>
      </c>
      <c r="F2866" s="6" t="s">
        <v>102</v>
      </c>
      <c r="G2866" s="6" t="s">
        <v>103</v>
      </c>
      <c r="H2866" s="6" t="s">
        <v>21</v>
      </c>
      <c r="I2866" s="8">
        <v>0.45</v>
      </c>
      <c r="J2866" s="9">
        <v>1500</v>
      </c>
      <c r="K2866" s="10">
        <f t="shared" si="22"/>
        <v>675</v>
      </c>
      <c r="L2866" s="10">
        <f t="shared" si="23"/>
        <v>236.24999999999997</v>
      </c>
      <c r="M2866" s="11">
        <v>0.35</v>
      </c>
      <c r="O2866" s="16"/>
      <c r="P2866" s="14"/>
      <c r="Q2866" s="12"/>
      <c r="R2866" s="13"/>
    </row>
    <row r="2867" spans="1:18" ht="15.75" customHeight="1">
      <c r="A2867" s="1"/>
      <c r="B2867" s="6" t="s">
        <v>14</v>
      </c>
      <c r="C2867" s="6">
        <v>1185732</v>
      </c>
      <c r="D2867" s="7">
        <v>44452</v>
      </c>
      <c r="E2867" s="6" t="s">
        <v>33</v>
      </c>
      <c r="F2867" s="6" t="s">
        <v>102</v>
      </c>
      <c r="G2867" s="6" t="s">
        <v>103</v>
      </c>
      <c r="H2867" s="6" t="s">
        <v>22</v>
      </c>
      <c r="I2867" s="8">
        <v>0.5</v>
      </c>
      <c r="J2867" s="9">
        <v>2250</v>
      </c>
      <c r="K2867" s="10">
        <f t="shared" si="22"/>
        <v>1125</v>
      </c>
      <c r="L2867" s="10">
        <f t="shared" si="23"/>
        <v>450</v>
      </c>
      <c r="M2867" s="11">
        <v>0.4</v>
      </c>
      <c r="O2867" s="16"/>
      <c r="P2867" s="14"/>
      <c r="Q2867" s="12"/>
      <c r="R2867" s="13"/>
    </row>
    <row r="2868" spans="1:18" ht="15.75" customHeight="1">
      <c r="A2868" s="1"/>
      <c r="B2868" s="6" t="s">
        <v>14</v>
      </c>
      <c r="C2868" s="6">
        <v>1185732</v>
      </c>
      <c r="D2868" s="7">
        <v>44481</v>
      </c>
      <c r="E2868" s="6" t="s">
        <v>33</v>
      </c>
      <c r="F2868" s="6" t="s">
        <v>102</v>
      </c>
      <c r="G2868" s="6" t="s">
        <v>103</v>
      </c>
      <c r="H2868" s="6" t="s">
        <v>17</v>
      </c>
      <c r="I2868" s="8">
        <v>0.54999999999999993</v>
      </c>
      <c r="J2868" s="9">
        <v>4000</v>
      </c>
      <c r="K2868" s="10">
        <f t="shared" si="22"/>
        <v>2199.9999999999995</v>
      </c>
      <c r="L2868" s="10">
        <f t="shared" si="23"/>
        <v>769.99999999999977</v>
      </c>
      <c r="M2868" s="11">
        <v>0.35</v>
      </c>
      <c r="O2868" s="16"/>
      <c r="P2868" s="14"/>
      <c r="Q2868" s="12"/>
      <c r="R2868" s="13"/>
    </row>
    <row r="2869" spans="1:18" ht="15.75" customHeight="1">
      <c r="A2869" s="1"/>
      <c r="B2869" s="6" t="s">
        <v>14</v>
      </c>
      <c r="C2869" s="6">
        <v>1185732</v>
      </c>
      <c r="D2869" s="7">
        <v>44481</v>
      </c>
      <c r="E2869" s="6" t="s">
        <v>33</v>
      </c>
      <c r="F2869" s="6" t="s">
        <v>102</v>
      </c>
      <c r="G2869" s="6" t="s">
        <v>103</v>
      </c>
      <c r="H2869" s="6" t="s">
        <v>18</v>
      </c>
      <c r="I2869" s="8">
        <v>0.45</v>
      </c>
      <c r="J2869" s="9">
        <v>2500</v>
      </c>
      <c r="K2869" s="10">
        <f t="shared" si="22"/>
        <v>1125</v>
      </c>
      <c r="L2869" s="10">
        <f t="shared" si="23"/>
        <v>337.5</v>
      </c>
      <c r="M2869" s="11">
        <v>0.3</v>
      </c>
      <c r="O2869" s="16"/>
      <c r="P2869" s="14"/>
      <c r="Q2869" s="12"/>
      <c r="R2869" s="13"/>
    </row>
    <row r="2870" spans="1:18" ht="15.75" customHeight="1">
      <c r="A2870" s="1"/>
      <c r="B2870" s="6" t="s">
        <v>14</v>
      </c>
      <c r="C2870" s="6">
        <v>1185732</v>
      </c>
      <c r="D2870" s="7">
        <v>44481</v>
      </c>
      <c r="E2870" s="6" t="s">
        <v>33</v>
      </c>
      <c r="F2870" s="6" t="s">
        <v>102</v>
      </c>
      <c r="G2870" s="6" t="s">
        <v>103</v>
      </c>
      <c r="H2870" s="6" t="s">
        <v>19</v>
      </c>
      <c r="I2870" s="8">
        <v>0.45</v>
      </c>
      <c r="J2870" s="9">
        <v>1500</v>
      </c>
      <c r="K2870" s="10">
        <f t="shared" si="22"/>
        <v>675</v>
      </c>
      <c r="L2870" s="10">
        <f t="shared" si="23"/>
        <v>202.5</v>
      </c>
      <c r="M2870" s="11">
        <v>0.3</v>
      </c>
      <c r="O2870" s="16"/>
      <c r="P2870" s="14"/>
      <c r="Q2870" s="12"/>
      <c r="R2870" s="13"/>
    </row>
    <row r="2871" spans="1:18" ht="15.75" customHeight="1">
      <c r="A2871" s="1"/>
      <c r="B2871" s="6" t="s">
        <v>14</v>
      </c>
      <c r="C2871" s="6">
        <v>1185732</v>
      </c>
      <c r="D2871" s="7">
        <v>44481</v>
      </c>
      <c r="E2871" s="6" t="s">
        <v>33</v>
      </c>
      <c r="F2871" s="6" t="s">
        <v>102</v>
      </c>
      <c r="G2871" s="6" t="s">
        <v>103</v>
      </c>
      <c r="H2871" s="6" t="s">
        <v>20</v>
      </c>
      <c r="I2871" s="8">
        <v>0.45</v>
      </c>
      <c r="J2871" s="9">
        <v>1250</v>
      </c>
      <c r="K2871" s="10">
        <f t="shared" si="22"/>
        <v>562.5</v>
      </c>
      <c r="L2871" s="10">
        <f t="shared" si="23"/>
        <v>168.75</v>
      </c>
      <c r="M2871" s="11">
        <v>0.3</v>
      </c>
      <c r="O2871" s="16"/>
      <c r="P2871" s="14"/>
      <c r="Q2871" s="12"/>
      <c r="R2871" s="13"/>
    </row>
    <row r="2872" spans="1:18" ht="15.75" customHeight="1">
      <c r="A2872" s="1"/>
      <c r="B2872" s="6" t="s">
        <v>14</v>
      </c>
      <c r="C2872" s="6">
        <v>1185732</v>
      </c>
      <c r="D2872" s="7">
        <v>44481</v>
      </c>
      <c r="E2872" s="6" t="s">
        <v>33</v>
      </c>
      <c r="F2872" s="6" t="s">
        <v>102</v>
      </c>
      <c r="G2872" s="6" t="s">
        <v>103</v>
      </c>
      <c r="H2872" s="6" t="s">
        <v>21</v>
      </c>
      <c r="I2872" s="8">
        <v>0.54999999999999993</v>
      </c>
      <c r="J2872" s="9">
        <v>1250</v>
      </c>
      <c r="K2872" s="10">
        <f t="shared" si="22"/>
        <v>687.49999999999989</v>
      </c>
      <c r="L2872" s="10">
        <f t="shared" si="23"/>
        <v>240.62499999999994</v>
      </c>
      <c r="M2872" s="11">
        <v>0.35</v>
      </c>
      <c r="O2872" s="16"/>
      <c r="P2872" s="14"/>
      <c r="Q2872" s="12"/>
      <c r="R2872" s="13"/>
    </row>
    <row r="2873" spans="1:18" ht="15.75" customHeight="1">
      <c r="A2873" s="1"/>
      <c r="B2873" s="6" t="s">
        <v>14</v>
      </c>
      <c r="C2873" s="6">
        <v>1185732</v>
      </c>
      <c r="D2873" s="7">
        <v>44481</v>
      </c>
      <c r="E2873" s="6" t="s">
        <v>33</v>
      </c>
      <c r="F2873" s="6" t="s">
        <v>102</v>
      </c>
      <c r="G2873" s="6" t="s">
        <v>103</v>
      </c>
      <c r="H2873" s="6" t="s">
        <v>22</v>
      </c>
      <c r="I2873" s="8">
        <v>0.59999999999999987</v>
      </c>
      <c r="J2873" s="9">
        <v>2500</v>
      </c>
      <c r="K2873" s="10">
        <f t="shared" si="22"/>
        <v>1499.9999999999998</v>
      </c>
      <c r="L2873" s="10">
        <f t="shared" si="23"/>
        <v>599.99999999999989</v>
      </c>
      <c r="M2873" s="11">
        <v>0.4</v>
      </c>
      <c r="O2873" s="16"/>
      <c r="P2873" s="14"/>
      <c r="Q2873" s="12"/>
      <c r="R2873" s="13"/>
    </row>
    <row r="2874" spans="1:18" ht="15.75" customHeight="1">
      <c r="A2874" s="1"/>
      <c r="B2874" s="6" t="s">
        <v>14</v>
      </c>
      <c r="C2874" s="6">
        <v>1185732</v>
      </c>
      <c r="D2874" s="7">
        <v>44512</v>
      </c>
      <c r="E2874" s="6" t="s">
        <v>33</v>
      </c>
      <c r="F2874" s="6" t="s">
        <v>102</v>
      </c>
      <c r="G2874" s="6" t="s">
        <v>103</v>
      </c>
      <c r="H2874" s="6" t="s">
        <v>17</v>
      </c>
      <c r="I2874" s="8">
        <v>0.54999999999999993</v>
      </c>
      <c r="J2874" s="9">
        <v>4000</v>
      </c>
      <c r="K2874" s="10">
        <f t="shared" si="22"/>
        <v>2199.9999999999995</v>
      </c>
      <c r="L2874" s="10">
        <f t="shared" si="23"/>
        <v>769.99999999999977</v>
      </c>
      <c r="M2874" s="11">
        <v>0.35</v>
      </c>
      <c r="O2874" s="16"/>
      <c r="P2874" s="14"/>
      <c r="Q2874" s="12"/>
      <c r="R2874" s="13"/>
    </row>
    <row r="2875" spans="1:18" ht="15.75" customHeight="1">
      <c r="A2875" s="1"/>
      <c r="B2875" s="6" t="s">
        <v>14</v>
      </c>
      <c r="C2875" s="6">
        <v>1185732</v>
      </c>
      <c r="D2875" s="7">
        <v>44512</v>
      </c>
      <c r="E2875" s="6" t="s">
        <v>33</v>
      </c>
      <c r="F2875" s="6" t="s">
        <v>102</v>
      </c>
      <c r="G2875" s="6" t="s">
        <v>103</v>
      </c>
      <c r="H2875" s="6" t="s">
        <v>18</v>
      </c>
      <c r="I2875" s="8">
        <v>0.45</v>
      </c>
      <c r="J2875" s="9">
        <v>2500</v>
      </c>
      <c r="K2875" s="10">
        <f t="shared" si="22"/>
        <v>1125</v>
      </c>
      <c r="L2875" s="10">
        <f t="shared" si="23"/>
        <v>337.5</v>
      </c>
      <c r="M2875" s="11">
        <v>0.3</v>
      </c>
      <c r="O2875" s="16"/>
      <c r="P2875" s="14"/>
      <c r="Q2875" s="12"/>
      <c r="R2875" s="13"/>
    </row>
    <row r="2876" spans="1:18" ht="15.75" customHeight="1">
      <c r="A2876" s="1"/>
      <c r="B2876" s="6" t="s">
        <v>14</v>
      </c>
      <c r="C2876" s="6">
        <v>1185732</v>
      </c>
      <c r="D2876" s="7">
        <v>44512</v>
      </c>
      <c r="E2876" s="6" t="s">
        <v>33</v>
      </c>
      <c r="F2876" s="6" t="s">
        <v>102</v>
      </c>
      <c r="G2876" s="6" t="s">
        <v>103</v>
      </c>
      <c r="H2876" s="6" t="s">
        <v>19</v>
      </c>
      <c r="I2876" s="8">
        <v>0.45</v>
      </c>
      <c r="J2876" s="9">
        <v>1950</v>
      </c>
      <c r="K2876" s="10">
        <f t="shared" si="22"/>
        <v>877.5</v>
      </c>
      <c r="L2876" s="10">
        <f t="shared" si="23"/>
        <v>263.25</v>
      </c>
      <c r="M2876" s="11">
        <v>0.3</v>
      </c>
      <c r="O2876" s="16"/>
      <c r="P2876" s="14"/>
      <c r="Q2876" s="12"/>
      <c r="R2876" s="13"/>
    </row>
    <row r="2877" spans="1:18" ht="15.75" customHeight="1">
      <c r="A2877" s="1"/>
      <c r="B2877" s="6" t="s">
        <v>14</v>
      </c>
      <c r="C2877" s="6">
        <v>1185732</v>
      </c>
      <c r="D2877" s="7">
        <v>44512</v>
      </c>
      <c r="E2877" s="6" t="s">
        <v>33</v>
      </c>
      <c r="F2877" s="6" t="s">
        <v>102</v>
      </c>
      <c r="G2877" s="6" t="s">
        <v>103</v>
      </c>
      <c r="H2877" s="6" t="s">
        <v>20</v>
      </c>
      <c r="I2877" s="8">
        <v>0.45</v>
      </c>
      <c r="J2877" s="9">
        <v>1750</v>
      </c>
      <c r="K2877" s="10">
        <f t="shared" si="22"/>
        <v>787.5</v>
      </c>
      <c r="L2877" s="10">
        <f t="shared" si="23"/>
        <v>236.25</v>
      </c>
      <c r="M2877" s="11">
        <v>0.3</v>
      </c>
      <c r="O2877" s="16"/>
      <c r="P2877" s="14"/>
      <c r="Q2877" s="12"/>
      <c r="R2877" s="13"/>
    </row>
    <row r="2878" spans="1:18" ht="15.75" customHeight="1">
      <c r="A2878" s="1"/>
      <c r="B2878" s="6" t="s">
        <v>14</v>
      </c>
      <c r="C2878" s="6">
        <v>1185732</v>
      </c>
      <c r="D2878" s="7">
        <v>44512</v>
      </c>
      <c r="E2878" s="6" t="s">
        <v>33</v>
      </c>
      <c r="F2878" s="6" t="s">
        <v>102</v>
      </c>
      <c r="G2878" s="6" t="s">
        <v>103</v>
      </c>
      <c r="H2878" s="6" t="s">
        <v>21</v>
      </c>
      <c r="I2878" s="8">
        <v>0.6</v>
      </c>
      <c r="J2878" s="9">
        <v>1500</v>
      </c>
      <c r="K2878" s="10">
        <f t="shared" si="22"/>
        <v>900</v>
      </c>
      <c r="L2878" s="10">
        <f t="shared" si="23"/>
        <v>315</v>
      </c>
      <c r="M2878" s="11">
        <v>0.35</v>
      </c>
      <c r="O2878" s="16"/>
      <c r="P2878" s="14"/>
      <c r="Q2878" s="12"/>
      <c r="R2878" s="13"/>
    </row>
    <row r="2879" spans="1:18" ht="15.75" customHeight="1">
      <c r="A2879" s="1"/>
      <c r="B2879" s="6" t="s">
        <v>14</v>
      </c>
      <c r="C2879" s="6">
        <v>1185732</v>
      </c>
      <c r="D2879" s="7">
        <v>44512</v>
      </c>
      <c r="E2879" s="6" t="s">
        <v>33</v>
      </c>
      <c r="F2879" s="6" t="s">
        <v>102</v>
      </c>
      <c r="G2879" s="6" t="s">
        <v>103</v>
      </c>
      <c r="H2879" s="6" t="s">
        <v>22</v>
      </c>
      <c r="I2879" s="8">
        <v>0.64999999999999991</v>
      </c>
      <c r="J2879" s="9">
        <v>2500</v>
      </c>
      <c r="K2879" s="10">
        <f t="shared" si="22"/>
        <v>1624.9999999999998</v>
      </c>
      <c r="L2879" s="10">
        <f t="shared" si="23"/>
        <v>650</v>
      </c>
      <c r="M2879" s="11">
        <v>0.4</v>
      </c>
      <c r="O2879" s="16"/>
      <c r="P2879" s="14"/>
      <c r="Q2879" s="12"/>
      <c r="R2879" s="13"/>
    </row>
    <row r="2880" spans="1:18" ht="15.75" customHeight="1">
      <c r="A2880" s="1"/>
      <c r="B2880" s="6" t="s">
        <v>14</v>
      </c>
      <c r="C2880" s="6">
        <v>1185732</v>
      </c>
      <c r="D2880" s="7">
        <v>44541</v>
      </c>
      <c r="E2880" s="6" t="s">
        <v>33</v>
      </c>
      <c r="F2880" s="6" t="s">
        <v>102</v>
      </c>
      <c r="G2880" s="6" t="s">
        <v>103</v>
      </c>
      <c r="H2880" s="6" t="s">
        <v>17</v>
      </c>
      <c r="I2880" s="8">
        <v>0.6</v>
      </c>
      <c r="J2880" s="9">
        <v>5000</v>
      </c>
      <c r="K2880" s="10">
        <f t="shared" si="22"/>
        <v>3000</v>
      </c>
      <c r="L2880" s="10">
        <f t="shared" si="23"/>
        <v>1050</v>
      </c>
      <c r="M2880" s="11">
        <v>0.35</v>
      </c>
      <c r="O2880" s="16"/>
      <c r="P2880" s="14"/>
      <c r="Q2880" s="12"/>
      <c r="R2880" s="13"/>
    </row>
    <row r="2881" spans="1:18" ht="15.75" customHeight="1">
      <c r="A2881" s="1"/>
      <c r="B2881" s="6" t="s">
        <v>14</v>
      </c>
      <c r="C2881" s="6">
        <v>1185732</v>
      </c>
      <c r="D2881" s="7">
        <v>44541</v>
      </c>
      <c r="E2881" s="6" t="s">
        <v>33</v>
      </c>
      <c r="F2881" s="6" t="s">
        <v>102</v>
      </c>
      <c r="G2881" s="6" t="s">
        <v>103</v>
      </c>
      <c r="H2881" s="6" t="s">
        <v>18</v>
      </c>
      <c r="I2881" s="8">
        <v>0.5</v>
      </c>
      <c r="J2881" s="9">
        <v>3000</v>
      </c>
      <c r="K2881" s="10">
        <f t="shared" si="22"/>
        <v>1500</v>
      </c>
      <c r="L2881" s="10">
        <f t="shared" si="23"/>
        <v>450</v>
      </c>
      <c r="M2881" s="11">
        <v>0.3</v>
      </c>
      <c r="O2881" s="16"/>
      <c r="P2881" s="14"/>
      <c r="Q2881" s="12"/>
      <c r="R2881" s="13"/>
    </row>
    <row r="2882" spans="1:18" ht="15.75" customHeight="1">
      <c r="A2882" s="1"/>
      <c r="B2882" s="6" t="s">
        <v>14</v>
      </c>
      <c r="C2882" s="6">
        <v>1185732</v>
      </c>
      <c r="D2882" s="7">
        <v>44541</v>
      </c>
      <c r="E2882" s="6" t="s">
        <v>33</v>
      </c>
      <c r="F2882" s="6" t="s">
        <v>102</v>
      </c>
      <c r="G2882" s="6" t="s">
        <v>103</v>
      </c>
      <c r="H2882" s="6" t="s">
        <v>19</v>
      </c>
      <c r="I2882" s="8">
        <v>0.5</v>
      </c>
      <c r="J2882" s="9">
        <v>2500</v>
      </c>
      <c r="K2882" s="10">
        <f t="shared" si="22"/>
        <v>1250</v>
      </c>
      <c r="L2882" s="10">
        <f t="shared" si="23"/>
        <v>375</v>
      </c>
      <c r="M2882" s="11">
        <v>0.3</v>
      </c>
      <c r="O2882" s="16"/>
      <c r="P2882" s="14"/>
      <c r="Q2882" s="12"/>
      <c r="R2882" s="13"/>
    </row>
    <row r="2883" spans="1:18" ht="15.75" customHeight="1">
      <c r="A2883" s="1"/>
      <c r="B2883" s="6" t="s">
        <v>14</v>
      </c>
      <c r="C2883" s="6">
        <v>1185732</v>
      </c>
      <c r="D2883" s="7">
        <v>44541</v>
      </c>
      <c r="E2883" s="6" t="s">
        <v>33</v>
      </c>
      <c r="F2883" s="6" t="s">
        <v>102</v>
      </c>
      <c r="G2883" s="6" t="s">
        <v>103</v>
      </c>
      <c r="H2883" s="6" t="s">
        <v>20</v>
      </c>
      <c r="I2883" s="8">
        <v>0.5</v>
      </c>
      <c r="J2883" s="9">
        <v>2000</v>
      </c>
      <c r="K2883" s="10">
        <f t="shared" si="22"/>
        <v>1000</v>
      </c>
      <c r="L2883" s="10">
        <f t="shared" si="23"/>
        <v>300</v>
      </c>
      <c r="M2883" s="11">
        <v>0.3</v>
      </c>
      <c r="O2883" s="16"/>
      <c r="P2883" s="14"/>
      <c r="Q2883" s="12"/>
      <c r="R2883" s="13"/>
    </row>
    <row r="2884" spans="1:18" ht="15.75" customHeight="1">
      <c r="A2884" s="1"/>
      <c r="B2884" s="6" t="s">
        <v>14</v>
      </c>
      <c r="C2884" s="6">
        <v>1185732</v>
      </c>
      <c r="D2884" s="7">
        <v>44541</v>
      </c>
      <c r="E2884" s="6" t="s">
        <v>33</v>
      </c>
      <c r="F2884" s="6" t="s">
        <v>102</v>
      </c>
      <c r="G2884" s="6" t="s">
        <v>103</v>
      </c>
      <c r="H2884" s="6" t="s">
        <v>21</v>
      </c>
      <c r="I2884" s="8">
        <v>0.6</v>
      </c>
      <c r="J2884" s="9">
        <v>2000</v>
      </c>
      <c r="K2884" s="10">
        <f t="shared" si="22"/>
        <v>1200</v>
      </c>
      <c r="L2884" s="10">
        <f t="shared" si="23"/>
        <v>420</v>
      </c>
      <c r="M2884" s="11">
        <v>0.35</v>
      </c>
      <c r="O2884" s="16"/>
      <c r="P2884" s="14"/>
      <c r="Q2884" s="12"/>
      <c r="R2884" s="13"/>
    </row>
    <row r="2885" spans="1:18" ht="15.75" customHeight="1">
      <c r="A2885" s="1"/>
      <c r="B2885" s="6" t="s">
        <v>14</v>
      </c>
      <c r="C2885" s="6">
        <v>1185732</v>
      </c>
      <c r="D2885" s="7">
        <v>44541</v>
      </c>
      <c r="E2885" s="6" t="s">
        <v>33</v>
      </c>
      <c r="F2885" s="6" t="s">
        <v>102</v>
      </c>
      <c r="G2885" s="6" t="s">
        <v>103</v>
      </c>
      <c r="H2885" s="6" t="s">
        <v>22</v>
      </c>
      <c r="I2885" s="8">
        <v>0.64999999999999991</v>
      </c>
      <c r="J2885" s="9">
        <v>3000</v>
      </c>
      <c r="K2885" s="10">
        <f t="shared" si="22"/>
        <v>1949.9999999999998</v>
      </c>
      <c r="L2885" s="10">
        <f t="shared" si="23"/>
        <v>780</v>
      </c>
      <c r="M2885" s="11">
        <v>0.4</v>
      </c>
      <c r="O2885" s="16"/>
      <c r="P2885" s="14"/>
      <c r="Q2885" s="12"/>
      <c r="R2885" s="13"/>
    </row>
    <row r="2886" spans="1:18" ht="15.75" customHeight="1">
      <c r="A2886" s="1" t="s">
        <v>39</v>
      </c>
      <c r="B2886" s="6" t="s">
        <v>14</v>
      </c>
      <c r="C2886" s="6">
        <v>1185732</v>
      </c>
      <c r="D2886" s="7">
        <v>44205</v>
      </c>
      <c r="E2886" s="6" t="s">
        <v>33</v>
      </c>
      <c r="F2886" s="6" t="s">
        <v>104</v>
      </c>
      <c r="G2886" s="6" t="s">
        <v>105</v>
      </c>
      <c r="H2886" s="6" t="s">
        <v>17</v>
      </c>
      <c r="I2886" s="8">
        <v>0.35000000000000003</v>
      </c>
      <c r="J2886" s="9">
        <v>4750</v>
      </c>
      <c r="K2886" s="10">
        <f t="shared" si="22"/>
        <v>1662.5000000000002</v>
      </c>
      <c r="L2886" s="10">
        <f t="shared" si="23"/>
        <v>581.875</v>
      </c>
      <c r="M2886" s="11">
        <v>0.35</v>
      </c>
      <c r="O2886" s="16"/>
      <c r="P2886" s="14"/>
      <c r="Q2886" s="12"/>
      <c r="R2886" s="13"/>
    </row>
    <row r="2887" spans="1:18" ht="15.75" customHeight="1">
      <c r="A2887" s="1"/>
      <c r="B2887" s="6" t="s">
        <v>14</v>
      </c>
      <c r="C2887" s="6">
        <v>1185732</v>
      </c>
      <c r="D2887" s="7">
        <v>44205</v>
      </c>
      <c r="E2887" s="6" t="s">
        <v>33</v>
      </c>
      <c r="F2887" s="6" t="s">
        <v>104</v>
      </c>
      <c r="G2887" s="6" t="s">
        <v>105</v>
      </c>
      <c r="H2887" s="6" t="s">
        <v>18</v>
      </c>
      <c r="I2887" s="8">
        <v>0.35000000000000003</v>
      </c>
      <c r="J2887" s="9">
        <v>2750</v>
      </c>
      <c r="K2887" s="10">
        <f t="shared" si="22"/>
        <v>962.50000000000011</v>
      </c>
      <c r="L2887" s="10">
        <f t="shared" si="23"/>
        <v>288.75</v>
      </c>
      <c r="M2887" s="11">
        <v>0.3</v>
      </c>
      <c r="O2887" s="16"/>
      <c r="P2887" s="14"/>
      <c r="Q2887" s="12"/>
      <c r="R2887" s="13"/>
    </row>
    <row r="2888" spans="1:18" ht="15.75" customHeight="1">
      <c r="A2888" s="1"/>
      <c r="B2888" s="6" t="s">
        <v>14</v>
      </c>
      <c r="C2888" s="6">
        <v>1185732</v>
      </c>
      <c r="D2888" s="7">
        <v>44205</v>
      </c>
      <c r="E2888" s="6" t="s">
        <v>33</v>
      </c>
      <c r="F2888" s="6" t="s">
        <v>104</v>
      </c>
      <c r="G2888" s="6" t="s">
        <v>105</v>
      </c>
      <c r="H2888" s="6" t="s">
        <v>19</v>
      </c>
      <c r="I2888" s="8">
        <v>0.25000000000000006</v>
      </c>
      <c r="J2888" s="9">
        <v>2750</v>
      </c>
      <c r="K2888" s="10">
        <f t="shared" si="22"/>
        <v>687.50000000000011</v>
      </c>
      <c r="L2888" s="10">
        <f t="shared" si="23"/>
        <v>206.25000000000003</v>
      </c>
      <c r="M2888" s="11">
        <v>0.3</v>
      </c>
      <c r="O2888" s="16"/>
      <c r="P2888" s="14"/>
      <c r="Q2888" s="12"/>
      <c r="R2888" s="13"/>
    </row>
    <row r="2889" spans="1:18" ht="15.75" customHeight="1">
      <c r="A2889" s="1"/>
      <c r="B2889" s="6" t="s">
        <v>14</v>
      </c>
      <c r="C2889" s="6">
        <v>1185732</v>
      </c>
      <c r="D2889" s="7">
        <v>44205</v>
      </c>
      <c r="E2889" s="6" t="s">
        <v>33</v>
      </c>
      <c r="F2889" s="6" t="s">
        <v>104</v>
      </c>
      <c r="G2889" s="6" t="s">
        <v>105</v>
      </c>
      <c r="H2889" s="6" t="s">
        <v>20</v>
      </c>
      <c r="I2889" s="8">
        <v>0.30000000000000004</v>
      </c>
      <c r="J2889" s="9">
        <v>1250</v>
      </c>
      <c r="K2889" s="10">
        <f t="shared" si="22"/>
        <v>375.00000000000006</v>
      </c>
      <c r="L2889" s="10">
        <f t="shared" si="23"/>
        <v>112.50000000000001</v>
      </c>
      <c r="M2889" s="11">
        <v>0.3</v>
      </c>
      <c r="O2889" s="16"/>
      <c r="P2889" s="14"/>
      <c r="Q2889" s="12"/>
      <c r="R2889" s="13"/>
    </row>
    <row r="2890" spans="1:18" ht="15.75" customHeight="1">
      <c r="A2890" s="1"/>
      <c r="B2890" s="6" t="s">
        <v>14</v>
      </c>
      <c r="C2890" s="6">
        <v>1185732</v>
      </c>
      <c r="D2890" s="7">
        <v>44205</v>
      </c>
      <c r="E2890" s="6" t="s">
        <v>33</v>
      </c>
      <c r="F2890" s="6" t="s">
        <v>104</v>
      </c>
      <c r="G2890" s="6" t="s">
        <v>105</v>
      </c>
      <c r="H2890" s="6" t="s">
        <v>21</v>
      </c>
      <c r="I2890" s="8">
        <v>0.44999999999999996</v>
      </c>
      <c r="J2890" s="9">
        <v>1750</v>
      </c>
      <c r="K2890" s="10">
        <f t="shared" si="22"/>
        <v>787.49999999999989</v>
      </c>
      <c r="L2890" s="10">
        <f t="shared" si="23"/>
        <v>275.62499999999994</v>
      </c>
      <c r="M2890" s="11">
        <v>0.35</v>
      </c>
      <c r="O2890" s="16"/>
      <c r="P2890" s="14"/>
      <c r="Q2890" s="12"/>
      <c r="R2890" s="13"/>
    </row>
    <row r="2891" spans="1:18" ht="15.75" customHeight="1">
      <c r="A2891" s="1"/>
      <c r="B2891" s="6" t="s">
        <v>14</v>
      </c>
      <c r="C2891" s="6">
        <v>1185732</v>
      </c>
      <c r="D2891" s="7">
        <v>44205</v>
      </c>
      <c r="E2891" s="6" t="s">
        <v>33</v>
      </c>
      <c r="F2891" s="6" t="s">
        <v>104</v>
      </c>
      <c r="G2891" s="6" t="s">
        <v>105</v>
      </c>
      <c r="H2891" s="6" t="s">
        <v>22</v>
      </c>
      <c r="I2891" s="8">
        <v>0.35000000000000003</v>
      </c>
      <c r="J2891" s="9">
        <v>2750</v>
      </c>
      <c r="K2891" s="10">
        <f t="shared" si="22"/>
        <v>962.50000000000011</v>
      </c>
      <c r="L2891" s="10">
        <f t="shared" si="23"/>
        <v>385.00000000000006</v>
      </c>
      <c r="M2891" s="11">
        <v>0.4</v>
      </c>
      <c r="O2891" s="16"/>
      <c r="P2891" s="14"/>
      <c r="Q2891" s="12"/>
      <c r="R2891" s="13"/>
    </row>
    <row r="2892" spans="1:18" ht="15.75" customHeight="1">
      <c r="A2892" s="1"/>
      <c r="B2892" s="6" t="s">
        <v>14</v>
      </c>
      <c r="C2892" s="6">
        <v>1185732</v>
      </c>
      <c r="D2892" s="7">
        <v>44236</v>
      </c>
      <c r="E2892" s="6" t="s">
        <v>33</v>
      </c>
      <c r="F2892" s="6" t="s">
        <v>104</v>
      </c>
      <c r="G2892" s="6" t="s">
        <v>105</v>
      </c>
      <c r="H2892" s="6" t="s">
        <v>17</v>
      </c>
      <c r="I2892" s="8">
        <v>0.35000000000000003</v>
      </c>
      <c r="J2892" s="9">
        <v>5250</v>
      </c>
      <c r="K2892" s="10">
        <f t="shared" si="22"/>
        <v>1837.5000000000002</v>
      </c>
      <c r="L2892" s="10">
        <f t="shared" si="23"/>
        <v>643.125</v>
      </c>
      <c r="M2892" s="11">
        <v>0.35</v>
      </c>
      <c r="O2892" s="16"/>
      <c r="P2892" s="14"/>
      <c r="Q2892" s="12"/>
      <c r="R2892" s="13"/>
    </row>
    <row r="2893" spans="1:18" ht="15.75" customHeight="1">
      <c r="A2893" s="1"/>
      <c r="B2893" s="6" t="s">
        <v>14</v>
      </c>
      <c r="C2893" s="6">
        <v>1185732</v>
      </c>
      <c r="D2893" s="7">
        <v>44236</v>
      </c>
      <c r="E2893" s="6" t="s">
        <v>33</v>
      </c>
      <c r="F2893" s="6" t="s">
        <v>104</v>
      </c>
      <c r="G2893" s="6" t="s">
        <v>105</v>
      </c>
      <c r="H2893" s="6" t="s">
        <v>18</v>
      </c>
      <c r="I2893" s="8">
        <v>0.35000000000000003</v>
      </c>
      <c r="J2893" s="9">
        <v>1750</v>
      </c>
      <c r="K2893" s="10">
        <f t="shared" si="22"/>
        <v>612.50000000000011</v>
      </c>
      <c r="L2893" s="10">
        <f t="shared" si="23"/>
        <v>183.75000000000003</v>
      </c>
      <c r="M2893" s="11">
        <v>0.3</v>
      </c>
      <c r="O2893" s="16"/>
      <c r="P2893" s="14"/>
      <c r="Q2893" s="12"/>
      <c r="R2893" s="13"/>
    </row>
    <row r="2894" spans="1:18" ht="15.75" customHeight="1">
      <c r="A2894" s="1"/>
      <c r="B2894" s="6" t="s">
        <v>14</v>
      </c>
      <c r="C2894" s="6">
        <v>1185732</v>
      </c>
      <c r="D2894" s="7">
        <v>44236</v>
      </c>
      <c r="E2894" s="6" t="s">
        <v>33</v>
      </c>
      <c r="F2894" s="6" t="s">
        <v>104</v>
      </c>
      <c r="G2894" s="6" t="s">
        <v>105</v>
      </c>
      <c r="H2894" s="6" t="s">
        <v>19</v>
      </c>
      <c r="I2894" s="8">
        <v>0.25000000000000006</v>
      </c>
      <c r="J2894" s="9">
        <v>2250</v>
      </c>
      <c r="K2894" s="10">
        <f t="shared" si="22"/>
        <v>562.50000000000011</v>
      </c>
      <c r="L2894" s="10">
        <f t="shared" si="23"/>
        <v>168.75000000000003</v>
      </c>
      <c r="M2894" s="11">
        <v>0.3</v>
      </c>
      <c r="O2894" s="16"/>
      <c r="P2894" s="14"/>
      <c r="Q2894" s="12"/>
      <c r="R2894" s="13"/>
    </row>
    <row r="2895" spans="1:18" ht="15.75" customHeight="1">
      <c r="A2895" s="1"/>
      <c r="B2895" s="6" t="s">
        <v>14</v>
      </c>
      <c r="C2895" s="6">
        <v>1185732</v>
      </c>
      <c r="D2895" s="7">
        <v>44236</v>
      </c>
      <c r="E2895" s="6" t="s">
        <v>33</v>
      </c>
      <c r="F2895" s="6" t="s">
        <v>104</v>
      </c>
      <c r="G2895" s="6" t="s">
        <v>105</v>
      </c>
      <c r="H2895" s="6" t="s">
        <v>20</v>
      </c>
      <c r="I2895" s="8">
        <v>0.30000000000000004</v>
      </c>
      <c r="J2895" s="9">
        <v>1000</v>
      </c>
      <c r="K2895" s="10">
        <f t="shared" si="22"/>
        <v>300.00000000000006</v>
      </c>
      <c r="L2895" s="10">
        <f t="shared" si="23"/>
        <v>90.000000000000014</v>
      </c>
      <c r="M2895" s="11">
        <v>0.3</v>
      </c>
      <c r="O2895" s="16"/>
      <c r="P2895" s="14"/>
      <c r="Q2895" s="12"/>
      <c r="R2895" s="13"/>
    </row>
    <row r="2896" spans="1:18" ht="15.75" customHeight="1">
      <c r="A2896" s="1"/>
      <c r="B2896" s="6" t="s">
        <v>14</v>
      </c>
      <c r="C2896" s="6">
        <v>1185732</v>
      </c>
      <c r="D2896" s="7">
        <v>44236</v>
      </c>
      <c r="E2896" s="6" t="s">
        <v>33</v>
      </c>
      <c r="F2896" s="6" t="s">
        <v>104</v>
      </c>
      <c r="G2896" s="6" t="s">
        <v>105</v>
      </c>
      <c r="H2896" s="6" t="s">
        <v>21</v>
      </c>
      <c r="I2896" s="8">
        <v>0.44999999999999996</v>
      </c>
      <c r="J2896" s="9">
        <v>1750</v>
      </c>
      <c r="K2896" s="10">
        <f t="shared" si="22"/>
        <v>787.49999999999989</v>
      </c>
      <c r="L2896" s="10">
        <f t="shared" si="23"/>
        <v>275.62499999999994</v>
      </c>
      <c r="M2896" s="11">
        <v>0.35</v>
      </c>
      <c r="O2896" s="16"/>
      <c r="P2896" s="14"/>
      <c r="Q2896" s="12"/>
      <c r="R2896" s="13"/>
    </row>
    <row r="2897" spans="1:18" ht="15.75" customHeight="1">
      <c r="A2897" s="1"/>
      <c r="B2897" s="6" t="s">
        <v>14</v>
      </c>
      <c r="C2897" s="6">
        <v>1185732</v>
      </c>
      <c r="D2897" s="7">
        <v>44236</v>
      </c>
      <c r="E2897" s="6" t="s">
        <v>33</v>
      </c>
      <c r="F2897" s="6" t="s">
        <v>104</v>
      </c>
      <c r="G2897" s="6" t="s">
        <v>105</v>
      </c>
      <c r="H2897" s="6" t="s">
        <v>22</v>
      </c>
      <c r="I2897" s="8">
        <v>0.24999999999999997</v>
      </c>
      <c r="J2897" s="9">
        <v>2750</v>
      </c>
      <c r="K2897" s="10">
        <f t="shared" si="22"/>
        <v>687.49999999999989</v>
      </c>
      <c r="L2897" s="10">
        <f t="shared" si="23"/>
        <v>274.99999999999994</v>
      </c>
      <c r="M2897" s="11">
        <v>0.4</v>
      </c>
      <c r="O2897" s="16"/>
      <c r="P2897" s="14"/>
      <c r="Q2897" s="12"/>
      <c r="R2897" s="13"/>
    </row>
    <row r="2898" spans="1:18" ht="15.75" customHeight="1">
      <c r="A2898" s="1"/>
      <c r="B2898" s="6" t="s">
        <v>14</v>
      </c>
      <c r="C2898" s="6">
        <v>1185732</v>
      </c>
      <c r="D2898" s="7">
        <v>44263</v>
      </c>
      <c r="E2898" s="6" t="s">
        <v>33</v>
      </c>
      <c r="F2898" s="6" t="s">
        <v>104</v>
      </c>
      <c r="G2898" s="6" t="s">
        <v>105</v>
      </c>
      <c r="H2898" s="6" t="s">
        <v>17</v>
      </c>
      <c r="I2898" s="8">
        <v>0.30000000000000004</v>
      </c>
      <c r="J2898" s="9">
        <v>4950</v>
      </c>
      <c r="K2898" s="10">
        <f t="shared" si="22"/>
        <v>1485.0000000000002</v>
      </c>
      <c r="L2898" s="10">
        <f t="shared" si="23"/>
        <v>519.75</v>
      </c>
      <c r="M2898" s="11">
        <v>0.35</v>
      </c>
      <c r="O2898" s="16"/>
      <c r="P2898" s="14"/>
      <c r="Q2898" s="12"/>
      <c r="R2898" s="13"/>
    </row>
    <row r="2899" spans="1:18" ht="15.75" customHeight="1">
      <c r="A2899" s="1"/>
      <c r="B2899" s="6" t="s">
        <v>14</v>
      </c>
      <c r="C2899" s="6">
        <v>1185732</v>
      </c>
      <c r="D2899" s="7">
        <v>44263</v>
      </c>
      <c r="E2899" s="6" t="s">
        <v>33</v>
      </c>
      <c r="F2899" s="6" t="s">
        <v>104</v>
      </c>
      <c r="G2899" s="6" t="s">
        <v>105</v>
      </c>
      <c r="H2899" s="6" t="s">
        <v>18</v>
      </c>
      <c r="I2899" s="8">
        <v>0.30000000000000004</v>
      </c>
      <c r="J2899" s="9">
        <v>2000</v>
      </c>
      <c r="K2899" s="10">
        <f t="shared" si="22"/>
        <v>600.00000000000011</v>
      </c>
      <c r="L2899" s="10">
        <f t="shared" si="23"/>
        <v>180.00000000000003</v>
      </c>
      <c r="M2899" s="11">
        <v>0.3</v>
      </c>
      <c r="O2899" s="16"/>
      <c r="P2899" s="14"/>
      <c r="Q2899" s="12"/>
      <c r="R2899" s="13"/>
    </row>
    <row r="2900" spans="1:18" ht="15.75" customHeight="1">
      <c r="A2900" s="1"/>
      <c r="B2900" s="6" t="s">
        <v>14</v>
      </c>
      <c r="C2900" s="6">
        <v>1185732</v>
      </c>
      <c r="D2900" s="7">
        <v>44263</v>
      </c>
      <c r="E2900" s="6" t="s">
        <v>33</v>
      </c>
      <c r="F2900" s="6" t="s">
        <v>104</v>
      </c>
      <c r="G2900" s="6" t="s">
        <v>105</v>
      </c>
      <c r="H2900" s="6" t="s">
        <v>19</v>
      </c>
      <c r="I2900" s="8">
        <v>0.20000000000000004</v>
      </c>
      <c r="J2900" s="9">
        <v>2250</v>
      </c>
      <c r="K2900" s="10">
        <f t="shared" si="22"/>
        <v>450.00000000000011</v>
      </c>
      <c r="L2900" s="10">
        <f t="shared" si="23"/>
        <v>135.00000000000003</v>
      </c>
      <c r="M2900" s="11">
        <v>0.3</v>
      </c>
      <c r="O2900" s="16"/>
      <c r="P2900" s="14"/>
      <c r="Q2900" s="12"/>
      <c r="R2900" s="13"/>
    </row>
    <row r="2901" spans="1:18" ht="15.75" customHeight="1">
      <c r="A2901" s="1"/>
      <c r="B2901" s="6" t="s">
        <v>14</v>
      </c>
      <c r="C2901" s="6">
        <v>1185732</v>
      </c>
      <c r="D2901" s="7">
        <v>44263</v>
      </c>
      <c r="E2901" s="6" t="s">
        <v>33</v>
      </c>
      <c r="F2901" s="6" t="s">
        <v>104</v>
      </c>
      <c r="G2901" s="6" t="s">
        <v>105</v>
      </c>
      <c r="H2901" s="6" t="s">
        <v>20</v>
      </c>
      <c r="I2901" s="8">
        <v>0.24999999999999997</v>
      </c>
      <c r="J2901" s="9">
        <v>750</v>
      </c>
      <c r="K2901" s="10">
        <f t="shared" si="22"/>
        <v>187.49999999999997</v>
      </c>
      <c r="L2901" s="10">
        <f t="shared" si="23"/>
        <v>56.249999999999993</v>
      </c>
      <c r="M2901" s="11">
        <v>0.3</v>
      </c>
      <c r="O2901" s="16"/>
      <c r="P2901" s="14"/>
      <c r="Q2901" s="12"/>
      <c r="R2901" s="13"/>
    </row>
    <row r="2902" spans="1:18" ht="15.75" customHeight="1">
      <c r="A2902" s="1"/>
      <c r="B2902" s="6" t="s">
        <v>14</v>
      </c>
      <c r="C2902" s="6">
        <v>1185732</v>
      </c>
      <c r="D2902" s="7">
        <v>44263</v>
      </c>
      <c r="E2902" s="6" t="s">
        <v>33</v>
      </c>
      <c r="F2902" s="6" t="s">
        <v>104</v>
      </c>
      <c r="G2902" s="6" t="s">
        <v>105</v>
      </c>
      <c r="H2902" s="6" t="s">
        <v>21</v>
      </c>
      <c r="I2902" s="8">
        <v>0.4</v>
      </c>
      <c r="J2902" s="9">
        <v>1250</v>
      </c>
      <c r="K2902" s="10">
        <f t="shared" si="22"/>
        <v>500</v>
      </c>
      <c r="L2902" s="10">
        <f t="shared" si="23"/>
        <v>175</v>
      </c>
      <c r="M2902" s="11">
        <v>0.35</v>
      </c>
      <c r="O2902" s="16"/>
      <c r="P2902" s="14"/>
      <c r="Q2902" s="12"/>
      <c r="R2902" s="13"/>
    </row>
    <row r="2903" spans="1:18" ht="15.75" customHeight="1">
      <c r="A2903" s="1"/>
      <c r="B2903" s="6" t="s">
        <v>14</v>
      </c>
      <c r="C2903" s="6">
        <v>1185732</v>
      </c>
      <c r="D2903" s="7">
        <v>44263</v>
      </c>
      <c r="E2903" s="6" t="s">
        <v>33</v>
      </c>
      <c r="F2903" s="6" t="s">
        <v>104</v>
      </c>
      <c r="G2903" s="6" t="s">
        <v>105</v>
      </c>
      <c r="H2903" s="6" t="s">
        <v>22</v>
      </c>
      <c r="I2903" s="8">
        <v>0.30000000000000004</v>
      </c>
      <c r="J2903" s="9">
        <v>2250</v>
      </c>
      <c r="K2903" s="10">
        <f t="shared" si="22"/>
        <v>675.00000000000011</v>
      </c>
      <c r="L2903" s="10">
        <f t="shared" si="23"/>
        <v>270.00000000000006</v>
      </c>
      <c r="M2903" s="11">
        <v>0.4</v>
      </c>
      <c r="O2903" s="16"/>
      <c r="P2903" s="14"/>
      <c r="Q2903" s="12"/>
      <c r="R2903" s="13"/>
    </row>
    <row r="2904" spans="1:18" ht="15.75" customHeight="1">
      <c r="A2904" s="1"/>
      <c r="B2904" s="6" t="s">
        <v>14</v>
      </c>
      <c r="C2904" s="6">
        <v>1185732</v>
      </c>
      <c r="D2904" s="7">
        <v>44295</v>
      </c>
      <c r="E2904" s="6" t="s">
        <v>33</v>
      </c>
      <c r="F2904" s="6" t="s">
        <v>104</v>
      </c>
      <c r="G2904" s="6" t="s">
        <v>105</v>
      </c>
      <c r="H2904" s="6" t="s">
        <v>17</v>
      </c>
      <c r="I2904" s="8">
        <v>0.30000000000000004</v>
      </c>
      <c r="J2904" s="9">
        <v>4500</v>
      </c>
      <c r="K2904" s="10">
        <f t="shared" si="22"/>
        <v>1350.0000000000002</v>
      </c>
      <c r="L2904" s="10">
        <f t="shared" si="23"/>
        <v>472.50000000000006</v>
      </c>
      <c r="M2904" s="11">
        <v>0.35</v>
      </c>
      <c r="O2904" s="16"/>
      <c r="P2904" s="14"/>
      <c r="Q2904" s="12"/>
      <c r="R2904" s="13"/>
    </row>
    <row r="2905" spans="1:18" ht="15.75" customHeight="1">
      <c r="A2905" s="1"/>
      <c r="B2905" s="6" t="s">
        <v>14</v>
      </c>
      <c r="C2905" s="6">
        <v>1185732</v>
      </c>
      <c r="D2905" s="7">
        <v>44295</v>
      </c>
      <c r="E2905" s="6" t="s">
        <v>33</v>
      </c>
      <c r="F2905" s="6" t="s">
        <v>104</v>
      </c>
      <c r="G2905" s="6" t="s">
        <v>105</v>
      </c>
      <c r="H2905" s="6" t="s">
        <v>18</v>
      </c>
      <c r="I2905" s="8">
        <v>0.30000000000000004</v>
      </c>
      <c r="J2905" s="9">
        <v>1500</v>
      </c>
      <c r="K2905" s="10">
        <f t="shared" si="22"/>
        <v>450.00000000000006</v>
      </c>
      <c r="L2905" s="10">
        <f t="shared" si="23"/>
        <v>135</v>
      </c>
      <c r="M2905" s="11">
        <v>0.3</v>
      </c>
      <c r="O2905" s="16"/>
      <c r="P2905" s="14"/>
      <c r="Q2905" s="12"/>
      <c r="R2905" s="13"/>
    </row>
    <row r="2906" spans="1:18" ht="15.75" customHeight="1">
      <c r="A2906" s="1"/>
      <c r="B2906" s="6" t="s">
        <v>14</v>
      </c>
      <c r="C2906" s="6">
        <v>1185732</v>
      </c>
      <c r="D2906" s="7">
        <v>44295</v>
      </c>
      <c r="E2906" s="6" t="s">
        <v>33</v>
      </c>
      <c r="F2906" s="6" t="s">
        <v>104</v>
      </c>
      <c r="G2906" s="6" t="s">
        <v>105</v>
      </c>
      <c r="H2906" s="6" t="s">
        <v>19</v>
      </c>
      <c r="I2906" s="8">
        <v>0.20000000000000004</v>
      </c>
      <c r="J2906" s="9">
        <v>1500</v>
      </c>
      <c r="K2906" s="10">
        <f t="shared" si="22"/>
        <v>300.00000000000006</v>
      </c>
      <c r="L2906" s="10">
        <f t="shared" si="23"/>
        <v>90.000000000000014</v>
      </c>
      <c r="M2906" s="11">
        <v>0.3</v>
      </c>
      <c r="O2906" s="16"/>
      <c r="P2906" s="14"/>
      <c r="Q2906" s="12"/>
      <c r="R2906" s="13"/>
    </row>
    <row r="2907" spans="1:18" ht="15.75" customHeight="1">
      <c r="A2907" s="1"/>
      <c r="B2907" s="6" t="s">
        <v>14</v>
      </c>
      <c r="C2907" s="6">
        <v>1185732</v>
      </c>
      <c r="D2907" s="7">
        <v>44295</v>
      </c>
      <c r="E2907" s="6" t="s">
        <v>33</v>
      </c>
      <c r="F2907" s="6" t="s">
        <v>104</v>
      </c>
      <c r="G2907" s="6" t="s">
        <v>105</v>
      </c>
      <c r="H2907" s="6" t="s">
        <v>20</v>
      </c>
      <c r="I2907" s="8">
        <v>0.24999999999999997</v>
      </c>
      <c r="J2907" s="9">
        <v>750</v>
      </c>
      <c r="K2907" s="10">
        <f t="shared" si="22"/>
        <v>187.49999999999997</v>
      </c>
      <c r="L2907" s="10">
        <f t="shared" si="23"/>
        <v>56.249999999999993</v>
      </c>
      <c r="M2907" s="11">
        <v>0.3</v>
      </c>
      <c r="O2907" s="16"/>
      <c r="P2907" s="14"/>
      <c r="Q2907" s="12"/>
      <c r="R2907" s="13"/>
    </row>
    <row r="2908" spans="1:18" ht="15.75" customHeight="1">
      <c r="A2908" s="1"/>
      <c r="B2908" s="6" t="s">
        <v>14</v>
      </c>
      <c r="C2908" s="6">
        <v>1185732</v>
      </c>
      <c r="D2908" s="7">
        <v>44295</v>
      </c>
      <c r="E2908" s="6" t="s">
        <v>33</v>
      </c>
      <c r="F2908" s="6" t="s">
        <v>104</v>
      </c>
      <c r="G2908" s="6" t="s">
        <v>105</v>
      </c>
      <c r="H2908" s="6" t="s">
        <v>21</v>
      </c>
      <c r="I2908" s="8">
        <v>0.6</v>
      </c>
      <c r="J2908" s="9">
        <v>1000</v>
      </c>
      <c r="K2908" s="10">
        <f t="shared" si="22"/>
        <v>600</v>
      </c>
      <c r="L2908" s="10">
        <f t="shared" si="23"/>
        <v>210</v>
      </c>
      <c r="M2908" s="11">
        <v>0.35</v>
      </c>
      <c r="O2908" s="16"/>
      <c r="P2908" s="14"/>
      <c r="Q2908" s="12"/>
      <c r="R2908" s="13"/>
    </row>
    <row r="2909" spans="1:18" ht="15.75" customHeight="1">
      <c r="A2909" s="1"/>
      <c r="B2909" s="6" t="s">
        <v>14</v>
      </c>
      <c r="C2909" s="6">
        <v>1185732</v>
      </c>
      <c r="D2909" s="7">
        <v>44295</v>
      </c>
      <c r="E2909" s="6" t="s">
        <v>33</v>
      </c>
      <c r="F2909" s="6" t="s">
        <v>104</v>
      </c>
      <c r="G2909" s="6" t="s">
        <v>105</v>
      </c>
      <c r="H2909" s="6" t="s">
        <v>22</v>
      </c>
      <c r="I2909" s="8">
        <v>0.5</v>
      </c>
      <c r="J2909" s="9">
        <v>2250</v>
      </c>
      <c r="K2909" s="10">
        <f t="shared" si="22"/>
        <v>1125</v>
      </c>
      <c r="L2909" s="10">
        <f t="shared" si="23"/>
        <v>450</v>
      </c>
      <c r="M2909" s="11">
        <v>0.4</v>
      </c>
      <c r="O2909" s="16"/>
      <c r="P2909" s="14"/>
      <c r="Q2909" s="12"/>
      <c r="R2909" s="13"/>
    </row>
    <row r="2910" spans="1:18" ht="15.75" customHeight="1">
      <c r="A2910" s="1"/>
      <c r="B2910" s="6" t="s">
        <v>14</v>
      </c>
      <c r="C2910" s="6">
        <v>1185732</v>
      </c>
      <c r="D2910" s="7">
        <v>44326</v>
      </c>
      <c r="E2910" s="6" t="s">
        <v>33</v>
      </c>
      <c r="F2910" s="6" t="s">
        <v>104</v>
      </c>
      <c r="G2910" s="6" t="s">
        <v>105</v>
      </c>
      <c r="H2910" s="6" t="s">
        <v>17</v>
      </c>
      <c r="I2910" s="8">
        <v>0.6</v>
      </c>
      <c r="J2910" s="9">
        <v>4950</v>
      </c>
      <c r="K2910" s="10">
        <f t="shared" si="22"/>
        <v>2970</v>
      </c>
      <c r="L2910" s="10">
        <f t="shared" si="23"/>
        <v>1039.5</v>
      </c>
      <c r="M2910" s="11">
        <v>0.35</v>
      </c>
      <c r="O2910" s="16"/>
      <c r="P2910" s="14"/>
      <c r="Q2910" s="12"/>
      <c r="R2910" s="13"/>
    </row>
    <row r="2911" spans="1:18" ht="15.75" customHeight="1">
      <c r="A2911" s="1"/>
      <c r="B2911" s="6" t="s">
        <v>14</v>
      </c>
      <c r="C2911" s="6">
        <v>1185732</v>
      </c>
      <c r="D2911" s="7">
        <v>44326</v>
      </c>
      <c r="E2911" s="6" t="s">
        <v>33</v>
      </c>
      <c r="F2911" s="6" t="s">
        <v>104</v>
      </c>
      <c r="G2911" s="6" t="s">
        <v>105</v>
      </c>
      <c r="H2911" s="6" t="s">
        <v>18</v>
      </c>
      <c r="I2911" s="8">
        <v>0.45</v>
      </c>
      <c r="J2911" s="9">
        <v>2000</v>
      </c>
      <c r="K2911" s="10">
        <f t="shared" si="22"/>
        <v>900</v>
      </c>
      <c r="L2911" s="10">
        <f t="shared" si="23"/>
        <v>270</v>
      </c>
      <c r="M2911" s="11">
        <v>0.3</v>
      </c>
      <c r="O2911" s="16"/>
      <c r="P2911" s="14"/>
      <c r="Q2911" s="12"/>
      <c r="R2911" s="13"/>
    </row>
    <row r="2912" spans="1:18" ht="15.75" customHeight="1">
      <c r="A2912" s="1"/>
      <c r="B2912" s="6" t="s">
        <v>14</v>
      </c>
      <c r="C2912" s="6">
        <v>1185732</v>
      </c>
      <c r="D2912" s="7">
        <v>44326</v>
      </c>
      <c r="E2912" s="6" t="s">
        <v>33</v>
      </c>
      <c r="F2912" s="6" t="s">
        <v>104</v>
      </c>
      <c r="G2912" s="6" t="s">
        <v>105</v>
      </c>
      <c r="H2912" s="6" t="s">
        <v>19</v>
      </c>
      <c r="I2912" s="8">
        <v>0.4</v>
      </c>
      <c r="J2912" s="9">
        <v>1750</v>
      </c>
      <c r="K2912" s="10">
        <f t="shared" si="22"/>
        <v>700</v>
      </c>
      <c r="L2912" s="10">
        <f t="shared" si="23"/>
        <v>210</v>
      </c>
      <c r="M2912" s="11">
        <v>0.3</v>
      </c>
      <c r="O2912" s="16"/>
      <c r="P2912" s="14"/>
      <c r="Q2912" s="12"/>
      <c r="R2912" s="13"/>
    </row>
    <row r="2913" spans="1:18" ht="15.75" customHeight="1">
      <c r="A2913" s="1"/>
      <c r="B2913" s="6" t="s">
        <v>14</v>
      </c>
      <c r="C2913" s="6">
        <v>1185732</v>
      </c>
      <c r="D2913" s="7">
        <v>44326</v>
      </c>
      <c r="E2913" s="6" t="s">
        <v>33</v>
      </c>
      <c r="F2913" s="6" t="s">
        <v>104</v>
      </c>
      <c r="G2913" s="6" t="s">
        <v>105</v>
      </c>
      <c r="H2913" s="6" t="s">
        <v>20</v>
      </c>
      <c r="I2913" s="8">
        <v>0.4</v>
      </c>
      <c r="J2913" s="9">
        <v>1000</v>
      </c>
      <c r="K2913" s="10">
        <f t="shared" si="22"/>
        <v>400</v>
      </c>
      <c r="L2913" s="10">
        <f t="shared" si="23"/>
        <v>120</v>
      </c>
      <c r="M2913" s="11">
        <v>0.3</v>
      </c>
      <c r="O2913" s="16"/>
      <c r="P2913" s="14"/>
      <c r="Q2913" s="12"/>
      <c r="R2913" s="13"/>
    </row>
    <row r="2914" spans="1:18" ht="15.75" customHeight="1">
      <c r="A2914" s="1"/>
      <c r="B2914" s="6" t="s">
        <v>14</v>
      </c>
      <c r="C2914" s="6">
        <v>1185732</v>
      </c>
      <c r="D2914" s="7">
        <v>44326</v>
      </c>
      <c r="E2914" s="6" t="s">
        <v>33</v>
      </c>
      <c r="F2914" s="6" t="s">
        <v>104</v>
      </c>
      <c r="G2914" s="6" t="s">
        <v>105</v>
      </c>
      <c r="H2914" s="6" t="s">
        <v>21</v>
      </c>
      <c r="I2914" s="8">
        <v>0.49999999999999994</v>
      </c>
      <c r="J2914" s="9">
        <v>1250</v>
      </c>
      <c r="K2914" s="10">
        <f t="shared" si="22"/>
        <v>624.99999999999989</v>
      </c>
      <c r="L2914" s="10">
        <f t="shared" si="23"/>
        <v>218.74999999999994</v>
      </c>
      <c r="M2914" s="11">
        <v>0.35</v>
      </c>
      <c r="O2914" s="16"/>
      <c r="P2914" s="14"/>
      <c r="Q2914" s="12"/>
      <c r="R2914" s="13"/>
    </row>
    <row r="2915" spans="1:18" ht="15.75" customHeight="1">
      <c r="A2915" s="1"/>
      <c r="B2915" s="6" t="s">
        <v>14</v>
      </c>
      <c r="C2915" s="6">
        <v>1185732</v>
      </c>
      <c r="D2915" s="7">
        <v>44326</v>
      </c>
      <c r="E2915" s="6" t="s">
        <v>33</v>
      </c>
      <c r="F2915" s="6" t="s">
        <v>104</v>
      </c>
      <c r="G2915" s="6" t="s">
        <v>105</v>
      </c>
      <c r="H2915" s="6" t="s">
        <v>22</v>
      </c>
      <c r="I2915" s="8">
        <v>0.54999999999999993</v>
      </c>
      <c r="J2915" s="9">
        <v>2500</v>
      </c>
      <c r="K2915" s="10">
        <f t="shared" si="22"/>
        <v>1374.9999999999998</v>
      </c>
      <c r="L2915" s="10">
        <f t="shared" si="23"/>
        <v>549.99999999999989</v>
      </c>
      <c r="M2915" s="11">
        <v>0.4</v>
      </c>
      <c r="O2915" s="16"/>
      <c r="P2915" s="14"/>
      <c r="Q2915" s="12"/>
      <c r="R2915" s="13"/>
    </row>
    <row r="2916" spans="1:18" ht="15.75" customHeight="1">
      <c r="A2916" s="1"/>
      <c r="B2916" s="6" t="s">
        <v>14</v>
      </c>
      <c r="C2916" s="6">
        <v>1185732</v>
      </c>
      <c r="D2916" s="7">
        <v>44356</v>
      </c>
      <c r="E2916" s="6" t="s">
        <v>33</v>
      </c>
      <c r="F2916" s="6" t="s">
        <v>104</v>
      </c>
      <c r="G2916" s="6" t="s">
        <v>105</v>
      </c>
      <c r="H2916" s="6" t="s">
        <v>17</v>
      </c>
      <c r="I2916" s="8">
        <v>0.4</v>
      </c>
      <c r="J2916" s="9">
        <v>5000</v>
      </c>
      <c r="K2916" s="10">
        <f t="shared" si="22"/>
        <v>2000</v>
      </c>
      <c r="L2916" s="10">
        <f t="shared" si="23"/>
        <v>700</v>
      </c>
      <c r="M2916" s="11">
        <v>0.35</v>
      </c>
      <c r="O2916" s="16"/>
      <c r="P2916" s="14"/>
      <c r="Q2916" s="12"/>
      <c r="R2916" s="13"/>
    </row>
    <row r="2917" spans="1:18" ht="15.75" customHeight="1">
      <c r="A2917" s="1"/>
      <c r="B2917" s="6" t="s">
        <v>14</v>
      </c>
      <c r="C2917" s="6">
        <v>1185732</v>
      </c>
      <c r="D2917" s="7">
        <v>44356</v>
      </c>
      <c r="E2917" s="6" t="s">
        <v>33</v>
      </c>
      <c r="F2917" s="6" t="s">
        <v>104</v>
      </c>
      <c r="G2917" s="6" t="s">
        <v>105</v>
      </c>
      <c r="H2917" s="6" t="s">
        <v>18</v>
      </c>
      <c r="I2917" s="8">
        <v>0.35000000000000009</v>
      </c>
      <c r="J2917" s="9">
        <v>2500</v>
      </c>
      <c r="K2917" s="10">
        <f t="shared" si="22"/>
        <v>875.00000000000023</v>
      </c>
      <c r="L2917" s="10">
        <f t="shared" si="23"/>
        <v>262.50000000000006</v>
      </c>
      <c r="M2917" s="11">
        <v>0.3</v>
      </c>
      <c r="O2917" s="16"/>
      <c r="P2917" s="14"/>
      <c r="Q2917" s="12"/>
      <c r="R2917" s="13"/>
    </row>
    <row r="2918" spans="1:18" ht="15.75" customHeight="1">
      <c r="A2918" s="1"/>
      <c r="B2918" s="6" t="s">
        <v>14</v>
      </c>
      <c r="C2918" s="6">
        <v>1185732</v>
      </c>
      <c r="D2918" s="7">
        <v>44356</v>
      </c>
      <c r="E2918" s="6" t="s">
        <v>33</v>
      </c>
      <c r="F2918" s="6" t="s">
        <v>104</v>
      </c>
      <c r="G2918" s="6" t="s">
        <v>105</v>
      </c>
      <c r="H2918" s="6" t="s">
        <v>19</v>
      </c>
      <c r="I2918" s="8">
        <v>0.30000000000000004</v>
      </c>
      <c r="J2918" s="9">
        <v>2000</v>
      </c>
      <c r="K2918" s="10">
        <f t="shared" si="22"/>
        <v>600.00000000000011</v>
      </c>
      <c r="L2918" s="10">
        <f t="shared" si="23"/>
        <v>180.00000000000003</v>
      </c>
      <c r="M2918" s="11">
        <v>0.3</v>
      </c>
      <c r="O2918" s="16"/>
      <c r="P2918" s="14"/>
      <c r="Q2918" s="12"/>
      <c r="R2918" s="13"/>
    </row>
    <row r="2919" spans="1:18" ht="15.75" customHeight="1">
      <c r="A2919" s="1"/>
      <c r="B2919" s="6" t="s">
        <v>14</v>
      </c>
      <c r="C2919" s="6">
        <v>1185732</v>
      </c>
      <c r="D2919" s="7">
        <v>44356</v>
      </c>
      <c r="E2919" s="6" t="s">
        <v>33</v>
      </c>
      <c r="F2919" s="6" t="s">
        <v>104</v>
      </c>
      <c r="G2919" s="6" t="s">
        <v>105</v>
      </c>
      <c r="H2919" s="6" t="s">
        <v>20</v>
      </c>
      <c r="I2919" s="8">
        <v>0.30000000000000004</v>
      </c>
      <c r="J2919" s="9">
        <v>1750</v>
      </c>
      <c r="K2919" s="10">
        <f t="shared" si="22"/>
        <v>525.00000000000011</v>
      </c>
      <c r="L2919" s="10">
        <f t="shared" si="23"/>
        <v>157.50000000000003</v>
      </c>
      <c r="M2919" s="11">
        <v>0.3</v>
      </c>
      <c r="O2919" s="16"/>
      <c r="P2919" s="14"/>
      <c r="Q2919" s="12"/>
      <c r="R2919" s="13"/>
    </row>
    <row r="2920" spans="1:18" ht="15.75" customHeight="1">
      <c r="A2920" s="1"/>
      <c r="B2920" s="6" t="s">
        <v>14</v>
      </c>
      <c r="C2920" s="6">
        <v>1185732</v>
      </c>
      <c r="D2920" s="7">
        <v>44356</v>
      </c>
      <c r="E2920" s="6" t="s">
        <v>33</v>
      </c>
      <c r="F2920" s="6" t="s">
        <v>104</v>
      </c>
      <c r="G2920" s="6" t="s">
        <v>105</v>
      </c>
      <c r="H2920" s="6" t="s">
        <v>21</v>
      </c>
      <c r="I2920" s="8">
        <v>0.4</v>
      </c>
      <c r="J2920" s="9">
        <v>1750</v>
      </c>
      <c r="K2920" s="10">
        <f t="shared" si="22"/>
        <v>700</v>
      </c>
      <c r="L2920" s="10">
        <f t="shared" si="23"/>
        <v>244.99999999999997</v>
      </c>
      <c r="M2920" s="11">
        <v>0.35</v>
      </c>
      <c r="O2920" s="16"/>
      <c r="P2920" s="14"/>
      <c r="Q2920" s="12"/>
      <c r="R2920" s="13"/>
    </row>
    <row r="2921" spans="1:18" ht="15.75" customHeight="1">
      <c r="A2921" s="1"/>
      <c r="B2921" s="6" t="s">
        <v>14</v>
      </c>
      <c r="C2921" s="6">
        <v>1185732</v>
      </c>
      <c r="D2921" s="7">
        <v>44356</v>
      </c>
      <c r="E2921" s="6" t="s">
        <v>33</v>
      </c>
      <c r="F2921" s="6" t="s">
        <v>104</v>
      </c>
      <c r="G2921" s="6" t="s">
        <v>105</v>
      </c>
      <c r="H2921" s="6" t="s">
        <v>22</v>
      </c>
      <c r="I2921" s="8">
        <v>0.55000000000000004</v>
      </c>
      <c r="J2921" s="9">
        <v>3250</v>
      </c>
      <c r="K2921" s="10">
        <f t="shared" si="22"/>
        <v>1787.5000000000002</v>
      </c>
      <c r="L2921" s="10">
        <f t="shared" si="23"/>
        <v>715.00000000000011</v>
      </c>
      <c r="M2921" s="11">
        <v>0.4</v>
      </c>
      <c r="O2921" s="16"/>
      <c r="P2921" s="14"/>
      <c r="Q2921" s="12"/>
      <c r="R2921" s="13"/>
    </row>
    <row r="2922" spans="1:18" ht="15.75" customHeight="1">
      <c r="A2922" s="1"/>
      <c r="B2922" s="6" t="s">
        <v>14</v>
      </c>
      <c r="C2922" s="6">
        <v>1185732</v>
      </c>
      <c r="D2922" s="7">
        <v>44385</v>
      </c>
      <c r="E2922" s="6" t="s">
        <v>33</v>
      </c>
      <c r="F2922" s="6" t="s">
        <v>104</v>
      </c>
      <c r="G2922" s="6" t="s">
        <v>105</v>
      </c>
      <c r="H2922" s="6" t="s">
        <v>17</v>
      </c>
      <c r="I2922" s="8">
        <v>0.5</v>
      </c>
      <c r="J2922" s="9">
        <v>5500</v>
      </c>
      <c r="K2922" s="10">
        <f t="shared" si="22"/>
        <v>2750</v>
      </c>
      <c r="L2922" s="10">
        <f t="shared" si="23"/>
        <v>962.49999999999989</v>
      </c>
      <c r="M2922" s="11">
        <v>0.35</v>
      </c>
      <c r="O2922" s="16"/>
      <c r="P2922" s="14"/>
      <c r="Q2922" s="12"/>
      <c r="R2922" s="13"/>
    </row>
    <row r="2923" spans="1:18" ht="15.75" customHeight="1">
      <c r="A2923" s="1"/>
      <c r="B2923" s="6" t="s">
        <v>14</v>
      </c>
      <c r="C2923" s="6">
        <v>1185732</v>
      </c>
      <c r="D2923" s="7">
        <v>44385</v>
      </c>
      <c r="E2923" s="6" t="s">
        <v>33</v>
      </c>
      <c r="F2923" s="6" t="s">
        <v>104</v>
      </c>
      <c r="G2923" s="6" t="s">
        <v>105</v>
      </c>
      <c r="H2923" s="6" t="s">
        <v>18</v>
      </c>
      <c r="I2923" s="8">
        <v>0.45000000000000007</v>
      </c>
      <c r="J2923" s="9">
        <v>3000</v>
      </c>
      <c r="K2923" s="10">
        <f t="shared" si="22"/>
        <v>1350.0000000000002</v>
      </c>
      <c r="L2923" s="10">
        <f t="shared" si="23"/>
        <v>405.00000000000006</v>
      </c>
      <c r="M2923" s="11">
        <v>0.3</v>
      </c>
      <c r="O2923" s="16"/>
      <c r="P2923" s="14"/>
      <c r="Q2923" s="12"/>
      <c r="R2923" s="13"/>
    </row>
    <row r="2924" spans="1:18" ht="15.75" customHeight="1">
      <c r="A2924" s="1"/>
      <c r="B2924" s="6" t="s">
        <v>14</v>
      </c>
      <c r="C2924" s="6">
        <v>1185732</v>
      </c>
      <c r="D2924" s="7">
        <v>44385</v>
      </c>
      <c r="E2924" s="6" t="s">
        <v>33</v>
      </c>
      <c r="F2924" s="6" t="s">
        <v>104</v>
      </c>
      <c r="G2924" s="6" t="s">
        <v>105</v>
      </c>
      <c r="H2924" s="6" t="s">
        <v>19</v>
      </c>
      <c r="I2924" s="8">
        <v>0.4</v>
      </c>
      <c r="J2924" s="9">
        <v>2250</v>
      </c>
      <c r="K2924" s="10">
        <f t="shared" si="22"/>
        <v>900</v>
      </c>
      <c r="L2924" s="10">
        <f t="shared" si="23"/>
        <v>270</v>
      </c>
      <c r="M2924" s="11">
        <v>0.3</v>
      </c>
      <c r="O2924" s="16"/>
      <c r="P2924" s="14"/>
      <c r="Q2924" s="12"/>
      <c r="R2924" s="13"/>
    </row>
    <row r="2925" spans="1:18" ht="15.75" customHeight="1">
      <c r="A2925" s="1"/>
      <c r="B2925" s="6" t="s">
        <v>14</v>
      </c>
      <c r="C2925" s="6">
        <v>1185732</v>
      </c>
      <c r="D2925" s="7">
        <v>44385</v>
      </c>
      <c r="E2925" s="6" t="s">
        <v>33</v>
      </c>
      <c r="F2925" s="6" t="s">
        <v>104</v>
      </c>
      <c r="G2925" s="6" t="s">
        <v>105</v>
      </c>
      <c r="H2925" s="6" t="s">
        <v>20</v>
      </c>
      <c r="I2925" s="8">
        <v>0.4</v>
      </c>
      <c r="J2925" s="9">
        <v>1750</v>
      </c>
      <c r="K2925" s="10">
        <f t="shared" si="22"/>
        <v>700</v>
      </c>
      <c r="L2925" s="10">
        <f t="shared" si="23"/>
        <v>210</v>
      </c>
      <c r="M2925" s="11">
        <v>0.3</v>
      </c>
      <c r="O2925" s="16"/>
      <c r="P2925" s="14"/>
      <c r="Q2925" s="12"/>
      <c r="R2925" s="13"/>
    </row>
    <row r="2926" spans="1:18" ht="15.75" customHeight="1">
      <c r="A2926" s="1"/>
      <c r="B2926" s="6" t="s">
        <v>14</v>
      </c>
      <c r="C2926" s="6">
        <v>1185732</v>
      </c>
      <c r="D2926" s="7">
        <v>44385</v>
      </c>
      <c r="E2926" s="6" t="s">
        <v>33</v>
      </c>
      <c r="F2926" s="6" t="s">
        <v>104</v>
      </c>
      <c r="G2926" s="6" t="s">
        <v>105</v>
      </c>
      <c r="H2926" s="6" t="s">
        <v>21</v>
      </c>
      <c r="I2926" s="8">
        <v>0.5</v>
      </c>
      <c r="J2926" s="9">
        <v>2000</v>
      </c>
      <c r="K2926" s="10">
        <f t="shared" si="22"/>
        <v>1000</v>
      </c>
      <c r="L2926" s="10">
        <f t="shared" si="23"/>
        <v>350</v>
      </c>
      <c r="M2926" s="11">
        <v>0.35</v>
      </c>
      <c r="O2926" s="16"/>
      <c r="P2926" s="14"/>
      <c r="Q2926" s="12"/>
      <c r="R2926" s="13"/>
    </row>
    <row r="2927" spans="1:18" ht="15.75" customHeight="1">
      <c r="A2927" s="1"/>
      <c r="B2927" s="6" t="s">
        <v>14</v>
      </c>
      <c r="C2927" s="6">
        <v>1185732</v>
      </c>
      <c r="D2927" s="7">
        <v>44385</v>
      </c>
      <c r="E2927" s="6" t="s">
        <v>33</v>
      </c>
      <c r="F2927" s="6" t="s">
        <v>104</v>
      </c>
      <c r="G2927" s="6" t="s">
        <v>105</v>
      </c>
      <c r="H2927" s="6" t="s">
        <v>22</v>
      </c>
      <c r="I2927" s="8">
        <v>0.55000000000000004</v>
      </c>
      <c r="J2927" s="9">
        <v>3750</v>
      </c>
      <c r="K2927" s="10">
        <f t="shared" si="22"/>
        <v>2062.5</v>
      </c>
      <c r="L2927" s="10">
        <f t="shared" si="23"/>
        <v>825</v>
      </c>
      <c r="M2927" s="11">
        <v>0.4</v>
      </c>
      <c r="O2927" s="16"/>
      <c r="P2927" s="14"/>
      <c r="Q2927" s="12"/>
      <c r="R2927" s="13"/>
    </row>
    <row r="2928" spans="1:18" ht="15.75" customHeight="1">
      <c r="A2928" s="1"/>
      <c r="B2928" s="6" t="s">
        <v>14</v>
      </c>
      <c r="C2928" s="6">
        <v>1185732</v>
      </c>
      <c r="D2928" s="7">
        <v>44417</v>
      </c>
      <c r="E2928" s="6" t="s">
        <v>33</v>
      </c>
      <c r="F2928" s="6" t="s">
        <v>104</v>
      </c>
      <c r="G2928" s="6" t="s">
        <v>105</v>
      </c>
      <c r="H2928" s="6" t="s">
        <v>17</v>
      </c>
      <c r="I2928" s="8">
        <v>0.5</v>
      </c>
      <c r="J2928" s="9">
        <v>5250</v>
      </c>
      <c r="K2928" s="10">
        <f t="shared" si="22"/>
        <v>2625</v>
      </c>
      <c r="L2928" s="10">
        <f t="shared" si="23"/>
        <v>918.74999999999989</v>
      </c>
      <c r="M2928" s="11">
        <v>0.35</v>
      </c>
      <c r="O2928" s="16"/>
      <c r="P2928" s="14"/>
      <c r="Q2928" s="12"/>
      <c r="R2928" s="13"/>
    </row>
    <row r="2929" spans="1:18" ht="15.75" customHeight="1">
      <c r="A2929" s="1"/>
      <c r="B2929" s="6" t="s">
        <v>14</v>
      </c>
      <c r="C2929" s="6">
        <v>1185732</v>
      </c>
      <c r="D2929" s="7">
        <v>44417</v>
      </c>
      <c r="E2929" s="6" t="s">
        <v>33</v>
      </c>
      <c r="F2929" s="6" t="s">
        <v>104</v>
      </c>
      <c r="G2929" s="6" t="s">
        <v>105</v>
      </c>
      <c r="H2929" s="6" t="s">
        <v>18</v>
      </c>
      <c r="I2929" s="8">
        <v>0.45000000000000007</v>
      </c>
      <c r="J2929" s="9">
        <v>3000</v>
      </c>
      <c r="K2929" s="10">
        <f t="shared" si="22"/>
        <v>1350.0000000000002</v>
      </c>
      <c r="L2929" s="10">
        <f t="shared" si="23"/>
        <v>405.00000000000006</v>
      </c>
      <c r="M2929" s="11">
        <v>0.3</v>
      </c>
      <c r="O2929" s="16"/>
      <c r="P2929" s="14"/>
      <c r="Q2929" s="12"/>
      <c r="R2929" s="13"/>
    </row>
    <row r="2930" spans="1:18" ht="15.75" customHeight="1">
      <c r="A2930" s="1"/>
      <c r="B2930" s="6" t="s">
        <v>14</v>
      </c>
      <c r="C2930" s="6">
        <v>1185732</v>
      </c>
      <c r="D2930" s="7">
        <v>44417</v>
      </c>
      <c r="E2930" s="6" t="s">
        <v>33</v>
      </c>
      <c r="F2930" s="6" t="s">
        <v>104</v>
      </c>
      <c r="G2930" s="6" t="s">
        <v>105</v>
      </c>
      <c r="H2930" s="6" t="s">
        <v>19</v>
      </c>
      <c r="I2930" s="8">
        <v>0.4</v>
      </c>
      <c r="J2930" s="9">
        <v>2250</v>
      </c>
      <c r="K2930" s="10">
        <f t="shared" si="22"/>
        <v>900</v>
      </c>
      <c r="L2930" s="10">
        <f t="shared" si="23"/>
        <v>270</v>
      </c>
      <c r="M2930" s="11">
        <v>0.3</v>
      </c>
      <c r="O2930" s="16"/>
      <c r="P2930" s="14"/>
      <c r="Q2930" s="12"/>
      <c r="R2930" s="13"/>
    </row>
    <row r="2931" spans="1:18" ht="15.75" customHeight="1">
      <c r="A2931" s="1"/>
      <c r="B2931" s="6" t="s">
        <v>14</v>
      </c>
      <c r="C2931" s="6">
        <v>1185732</v>
      </c>
      <c r="D2931" s="7">
        <v>44417</v>
      </c>
      <c r="E2931" s="6" t="s">
        <v>33</v>
      </c>
      <c r="F2931" s="6" t="s">
        <v>104</v>
      </c>
      <c r="G2931" s="6" t="s">
        <v>105</v>
      </c>
      <c r="H2931" s="6" t="s">
        <v>20</v>
      </c>
      <c r="I2931" s="8">
        <v>0.4</v>
      </c>
      <c r="J2931" s="9">
        <v>2000</v>
      </c>
      <c r="K2931" s="10">
        <f t="shared" si="22"/>
        <v>800</v>
      </c>
      <c r="L2931" s="10">
        <f t="shared" si="23"/>
        <v>240</v>
      </c>
      <c r="M2931" s="11">
        <v>0.3</v>
      </c>
      <c r="O2931" s="16"/>
      <c r="P2931" s="14"/>
      <c r="Q2931" s="12"/>
      <c r="R2931" s="13"/>
    </row>
    <row r="2932" spans="1:18" ht="15.75" customHeight="1">
      <c r="A2932" s="1"/>
      <c r="B2932" s="6" t="s">
        <v>14</v>
      </c>
      <c r="C2932" s="6">
        <v>1185732</v>
      </c>
      <c r="D2932" s="7">
        <v>44417</v>
      </c>
      <c r="E2932" s="6" t="s">
        <v>33</v>
      </c>
      <c r="F2932" s="6" t="s">
        <v>104</v>
      </c>
      <c r="G2932" s="6" t="s">
        <v>105</v>
      </c>
      <c r="H2932" s="6" t="s">
        <v>21</v>
      </c>
      <c r="I2932" s="8">
        <v>0.5</v>
      </c>
      <c r="J2932" s="9">
        <v>1750</v>
      </c>
      <c r="K2932" s="10">
        <f t="shared" si="22"/>
        <v>875</v>
      </c>
      <c r="L2932" s="10">
        <f t="shared" si="23"/>
        <v>306.25</v>
      </c>
      <c r="M2932" s="11">
        <v>0.35</v>
      </c>
      <c r="O2932" s="16"/>
      <c r="P2932" s="14"/>
      <c r="Q2932" s="12"/>
      <c r="R2932" s="13"/>
    </row>
    <row r="2933" spans="1:18" ht="15.75" customHeight="1">
      <c r="A2933" s="1"/>
      <c r="B2933" s="6" t="s">
        <v>14</v>
      </c>
      <c r="C2933" s="6">
        <v>1185732</v>
      </c>
      <c r="D2933" s="7">
        <v>44417</v>
      </c>
      <c r="E2933" s="6" t="s">
        <v>33</v>
      </c>
      <c r="F2933" s="6" t="s">
        <v>104</v>
      </c>
      <c r="G2933" s="6" t="s">
        <v>105</v>
      </c>
      <c r="H2933" s="6" t="s">
        <v>22</v>
      </c>
      <c r="I2933" s="8">
        <v>0.55000000000000004</v>
      </c>
      <c r="J2933" s="9">
        <v>3500</v>
      </c>
      <c r="K2933" s="10">
        <f t="shared" si="22"/>
        <v>1925.0000000000002</v>
      </c>
      <c r="L2933" s="10">
        <f t="shared" si="23"/>
        <v>770.00000000000011</v>
      </c>
      <c r="M2933" s="11">
        <v>0.4</v>
      </c>
      <c r="O2933" s="16"/>
      <c r="P2933" s="14"/>
      <c r="Q2933" s="12"/>
      <c r="R2933" s="13"/>
    </row>
    <row r="2934" spans="1:18" ht="15.75" customHeight="1">
      <c r="A2934" s="1"/>
      <c r="B2934" s="6" t="s">
        <v>14</v>
      </c>
      <c r="C2934" s="6">
        <v>1185732</v>
      </c>
      <c r="D2934" s="7">
        <v>44449</v>
      </c>
      <c r="E2934" s="6" t="s">
        <v>33</v>
      </c>
      <c r="F2934" s="6" t="s">
        <v>104</v>
      </c>
      <c r="G2934" s="6" t="s">
        <v>105</v>
      </c>
      <c r="H2934" s="6" t="s">
        <v>17</v>
      </c>
      <c r="I2934" s="8">
        <v>0.4</v>
      </c>
      <c r="J2934" s="9">
        <v>4750</v>
      </c>
      <c r="K2934" s="10">
        <f t="shared" si="22"/>
        <v>1900</v>
      </c>
      <c r="L2934" s="10">
        <f t="shared" si="23"/>
        <v>665</v>
      </c>
      <c r="M2934" s="11">
        <v>0.35</v>
      </c>
      <c r="O2934" s="16"/>
      <c r="P2934" s="14"/>
      <c r="Q2934" s="12"/>
      <c r="R2934" s="13"/>
    </row>
    <row r="2935" spans="1:18" ht="15.75" customHeight="1">
      <c r="A2935" s="1"/>
      <c r="B2935" s="6" t="s">
        <v>14</v>
      </c>
      <c r="C2935" s="6">
        <v>1185732</v>
      </c>
      <c r="D2935" s="7">
        <v>44449</v>
      </c>
      <c r="E2935" s="6" t="s">
        <v>33</v>
      </c>
      <c r="F2935" s="6" t="s">
        <v>104</v>
      </c>
      <c r="G2935" s="6" t="s">
        <v>105</v>
      </c>
      <c r="H2935" s="6" t="s">
        <v>18</v>
      </c>
      <c r="I2935" s="8">
        <v>0.35000000000000009</v>
      </c>
      <c r="J2935" s="9">
        <v>2750</v>
      </c>
      <c r="K2935" s="10">
        <f t="shared" si="22"/>
        <v>962.50000000000023</v>
      </c>
      <c r="L2935" s="10">
        <f t="shared" si="23"/>
        <v>288.75000000000006</v>
      </c>
      <c r="M2935" s="11">
        <v>0.3</v>
      </c>
      <c r="O2935" s="16"/>
      <c r="P2935" s="14"/>
      <c r="Q2935" s="12"/>
      <c r="R2935" s="13"/>
    </row>
    <row r="2936" spans="1:18" ht="15.75" customHeight="1">
      <c r="A2936" s="1"/>
      <c r="B2936" s="6" t="s">
        <v>14</v>
      </c>
      <c r="C2936" s="6">
        <v>1185732</v>
      </c>
      <c r="D2936" s="7">
        <v>44449</v>
      </c>
      <c r="E2936" s="6" t="s">
        <v>33</v>
      </c>
      <c r="F2936" s="6" t="s">
        <v>104</v>
      </c>
      <c r="G2936" s="6" t="s">
        <v>105</v>
      </c>
      <c r="H2936" s="6" t="s">
        <v>19</v>
      </c>
      <c r="I2936" s="8">
        <v>0.30000000000000004</v>
      </c>
      <c r="J2936" s="9">
        <v>1750</v>
      </c>
      <c r="K2936" s="10">
        <f t="shared" si="22"/>
        <v>525.00000000000011</v>
      </c>
      <c r="L2936" s="10">
        <f t="shared" si="23"/>
        <v>157.50000000000003</v>
      </c>
      <c r="M2936" s="11">
        <v>0.3</v>
      </c>
      <c r="O2936" s="16"/>
      <c r="P2936" s="14"/>
      <c r="Q2936" s="12"/>
      <c r="R2936" s="13"/>
    </row>
    <row r="2937" spans="1:18" ht="15.75" customHeight="1">
      <c r="A2937" s="1"/>
      <c r="B2937" s="6" t="s">
        <v>14</v>
      </c>
      <c r="C2937" s="6">
        <v>1185732</v>
      </c>
      <c r="D2937" s="7">
        <v>44449</v>
      </c>
      <c r="E2937" s="6" t="s">
        <v>33</v>
      </c>
      <c r="F2937" s="6" t="s">
        <v>104</v>
      </c>
      <c r="G2937" s="6" t="s">
        <v>105</v>
      </c>
      <c r="H2937" s="6" t="s">
        <v>20</v>
      </c>
      <c r="I2937" s="8">
        <v>0.30000000000000004</v>
      </c>
      <c r="J2937" s="9">
        <v>1500</v>
      </c>
      <c r="K2937" s="10">
        <f t="shared" si="22"/>
        <v>450.00000000000006</v>
      </c>
      <c r="L2937" s="10">
        <f t="shared" si="23"/>
        <v>135</v>
      </c>
      <c r="M2937" s="11">
        <v>0.3</v>
      </c>
      <c r="O2937" s="16"/>
      <c r="P2937" s="14"/>
      <c r="Q2937" s="12"/>
      <c r="R2937" s="13"/>
    </row>
    <row r="2938" spans="1:18" ht="15.75" customHeight="1">
      <c r="A2938" s="1"/>
      <c r="B2938" s="6" t="s">
        <v>14</v>
      </c>
      <c r="C2938" s="6">
        <v>1185732</v>
      </c>
      <c r="D2938" s="7">
        <v>44449</v>
      </c>
      <c r="E2938" s="6" t="s">
        <v>33</v>
      </c>
      <c r="F2938" s="6" t="s">
        <v>104</v>
      </c>
      <c r="G2938" s="6" t="s">
        <v>105</v>
      </c>
      <c r="H2938" s="6" t="s">
        <v>21</v>
      </c>
      <c r="I2938" s="8">
        <v>0.4</v>
      </c>
      <c r="J2938" s="9">
        <v>1500</v>
      </c>
      <c r="K2938" s="10">
        <f t="shared" si="22"/>
        <v>600</v>
      </c>
      <c r="L2938" s="10">
        <f t="shared" si="23"/>
        <v>210</v>
      </c>
      <c r="M2938" s="11">
        <v>0.35</v>
      </c>
      <c r="O2938" s="16"/>
      <c r="P2938" s="14"/>
      <c r="Q2938" s="12"/>
      <c r="R2938" s="13"/>
    </row>
    <row r="2939" spans="1:18" ht="15.75" customHeight="1">
      <c r="A2939" s="1"/>
      <c r="B2939" s="6" t="s">
        <v>14</v>
      </c>
      <c r="C2939" s="6">
        <v>1185732</v>
      </c>
      <c r="D2939" s="7">
        <v>44449</v>
      </c>
      <c r="E2939" s="6" t="s">
        <v>33</v>
      </c>
      <c r="F2939" s="6" t="s">
        <v>104</v>
      </c>
      <c r="G2939" s="6" t="s">
        <v>105</v>
      </c>
      <c r="H2939" s="6" t="s">
        <v>22</v>
      </c>
      <c r="I2939" s="8">
        <v>0.45</v>
      </c>
      <c r="J2939" s="9">
        <v>2250</v>
      </c>
      <c r="K2939" s="10">
        <f t="shared" si="22"/>
        <v>1012.5</v>
      </c>
      <c r="L2939" s="10">
        <f t="shared" si="23"/>
        <v>405</v>
      </c>
      <c r="M2939" s="11">
        <v>0.4</v>
      </c>
      <c r="O2939" s="16"/>
      <c r="P2939" s="14"/>
      <c r="Q2939" s="12"/>
      <c r="R2939" s="13"/>
    </row>
    <row r="2940" spans="1:18" ht="15.75" customHeight="1">
      <c r="A2940" s="1"/>
      <c r="B2940" s="6" t="s">
        <v>14</v>
      </c>
      <c r="C2940" s="6">
        <v>1185732</v>
      </c>
      <c r="D2940" s="7">
        <v>44478</v>
      </c>
      <c r="E2940" s="6" t="s">
        <v>33</v>
      </c>
      <c r="F2940" s="6" t="s">
        <v>104</v>
      </c>
      <c r="G2940" s="6" t="s">
        <v>105</v>
      </c>
      <c r="H2940" s="6" t="s">
        <v>17</v>
      </c>
      <c r="I2940" s="8">
        <v>0.49999999999999994</v>
      </c>
      <c r="J2940" s="9">
        <v>4000</v>
      </c>
      <c r="K2940" s="10">
        <f t="shared" si="22"/>
        <v>1999.9999999999998</v>
      </c>
      <c r="L2940" s="10">
        <f t="shared" si="23"/>
        <v>699.99999999999989</v>
      </c>
      <c r="M2940" s="11">
        <v>0.35</v>
      </c>
      <c r="O2940" s="16"/>
      <c r="P2940" s="14"/>
      <c r="Q2940" s="12"/>
      <c r="R2940" s="13"/>
    </row>
    <row r="2941" spans="1:18" ht="15.75" customHeight="1">
      <c r="A2941" s="1"/>
      <c r="B2941" s="6" t="s">
        <v>14</v>
      </c>
      <c r="C2941" s="6">
        <v>1185732</v>
      </c>
      <c r="D2941" s="7">
        <v>44478</v>
      </c>
      <c r="E2941" s="6" t="s">
        <v>33</v>
      </c>
      <c r="F2941" s="6" t="s">
        <v>104</v>
      </c>
      <c r="G2941" s="6" t="s">
        <v>105</v>
      </c>
      <c r="H2941" s="6" t="s">
        <v>18</v>
      </c>
      <c r="I2941" s="8">
        <v>0.4</v>
      </c>
      <c r="J2941" s="9">
        <v>2500</v>
      </c>
      <c r="K2941" s="10">
        <f t="shared" si="22"/>
        <v>1000</v>
      </c>
      <c r="L2941" s="10">
        <f t="shared" si="23"/>
        <v>300</v>
      </c>
      <c r="M2941" s="11">
        <v>0.3</v>
      </c>
      <c r="O2941" s="16"/>
      <c r="P2941" s="14"/>
      <c r="Q2941" s="12"/>
      <c r="R2941" s="13"/>
    </row>
    <row r="2942" spans="1:18" ht="15.75" customHeight="1">
      <c r="A2942" s="1"/>
      <c r="B2942" s="6" t="s">
        <v>14</v>
      </c>
      <c r="C2942" s="6">
        <v>1185732</v>
      </c>
      <c r="D2942" s="7">
        <v>44478</v>
      </c>
      <c r="E2942" s="6" t="s">
        <v>33</v>
      </c>
      <c r="F2942" s="6" t="s">
        <v>104</v>
      </c>
      <c r="G2942" s="6" t="s">
        <v>105</v>
      </c>
      <c r="H2942" s="6" t="s">
        <v>19</v>
      </c>
      <c r="I2942" s="8">
        <v>0.4</v>
      </c>
      <c r="J2942" s="9">
        <v>1500</v>
      </c>
      <c r="K2942" s="10">
        <f t="shared" si="22"/>
        <v>600</v>
      </c>
      <c r="L2942" s="10">
        <f t="shared" si="23"/>
        <v>180</v>
      </c>
      <c r="M2942" s="11">
        <v>0.3</v>
      </c>
      <c r="O2942" s="16"/>
      <c r="P2942" s="14"/>
      <c r="Q2942" s="12"/>
      <c r="R2942" s="13"/>
    </row>
    <row r="2943" spans="1:18" ht="15.75" customHeight="1">
      <c r="A2943" s="1"/>
      <c r="B2943" s="6" t="s">
        <v>14</v>
      </c>
      <c r="C2943" s="6">
        <v>1185732</v>
      </c>
      <c r="D2943" s="7">
        <v>44478</v>
      </c>
      <c r="E2943" s="6" t="s">
        <v>33</v>
      </c>
      <c r="F2943" s="6" t="s">
        <v>104</v>
      </c>
      <c r="G2943" s="6" t="s">
        <v>105</v>
      </c>
      <c r="H2943" s="6" t="s">
        <v>20</v>
      </c>
      <c r="I2943" s="8">
        <v>0.4</v>
      </c>
      <c r="J2943" s="9">
        <v>1250</v>
      </c>
      <c r="K2943" s="10">
        <f t="shared" si="22"/>
        <v>500</v>
      </c>
      <c r="L2943" s="10">
        <f t="shared" si="23"/>
        <v>150</v>
      </c>
      <c r="M2943" s="11">
        <v>0.3</v>
      </c>
      <c r="O2943" s="16"/>
      <c r="P2943" s="14"/>
      <c r="Q2943" s="12"/>
      <c r="R2943" s="13"/>
    </row>
    <row r="2944" spans="1:18" ht="15.75" customHeight="1">
      <c r="A2944" s="1"/>
      <c r="B2944" s="6" t="s">
        <v>14</v>
      </c>
      <c r="C2944" s="6">
        <v>1185732</v>
      </c>
      <c r="D2944" s="7">
        <v>44478</v>
      </c>
      <c r="E2944" s="6" t="s">
        <v>33</v>
      </c>
      <c r="F2944" s="6" t="s">
        <v>104</v>
      </c>
      <c r="G2944" s="6" t="s">
        <v>105</v>
      </c>
      <c r="H2944" s="6" t="s">
        <v>21</v>
      </c>
      <c r="I2944" s="8">
        <v>0.49999999999999994</v>
      </c>
      <c r="J2944" s="9">
        <v>1250</v>
      </c>
      <c r="K2944" s="10">
        <f t="shared" si="22"/>
        <v>624.99999999999989</v>
      </c>
      <c r="L2944" s="10">
        <f t="shared" si="23"/>
        <v>218.74999999999994</v>
      </c>
      <c r="M2944" s="11">
        <v>0.35</v>
      </c>
      <c r="O2944" s="16"/>
      <c r="P2944" s="14"/>
      <c r="Q2944" s="12"/>
      <c r="R2944" s="13"/>
    </row>
    <row r="2945" spans="1:18" ht="15.75" customHeight="1">
      <c r="A2945" s="1"/>
      <c r="B2945" s="6" t="s">
        <v>14</v>
      </c>
      <c r="C2945" s="6">
        <v>1185732</v>
      </c>
      <c r="D2945" s="7">
        <v>44478</v>
      </c>
      <c r="E2945" s="6" t="s">
        <v>33</v>
      </c>
      <c r="F2945" s="6" t="s">
        <v>104</v>
      </c>
      <c r="G2945" s="6" t="s">
        <v>105</v>
      </c>
      <c r="H2945" s="6" t="s">
        <v>22</v>
      </c>
      <c r="I2945" s="8">
        <v>0.54999999999999982</v>
      </c>
      <c r="J2945" s="9">
        <v>2500</v>
      </c>
      <c r="K2945" s="10">
        <f t="shared" si="22"/>
        <v>1374.9999999999995</v>
      </c>
      <c r="L2945" s="10">
        <f t="shared" si="23"/>
        <v>549.99999999999989</v>
      </c>
      <c r="M2945" s="11">
        <v>0.4</v>
      </c>
      <c r="O2945" s="16"/>
      <c r="P2945" s="14"/>
      <c r="Q2945" s="12"/>
      <c r="R2945" s="13"/>
    </row>
    <row r="2946" spans="1:18" ht="15.75" customHeight="1">
      <c r="A2946" s="1"/>
      <c r="B2946" s="6" t="s">
        <v>14</v>
      </c>
      <c r="C2946" s="6">
        <v>1185732</v>
      </c>
      <c r="D2946" s="7">
        <v>44509</v>
      </c>
      <c r="E2946" s="6" t="s">
        <v>33</v>
      </c>
      <c r="F2946" s="6" t="s">
        <v>104</v>
      </c>
      <c r="G2946" s="6" t="s">
        <v>105</v>
      </c>
      <c r="H2946" s="6" t="s">
        <v>17</v>
      </c>
      <c r="I2946" s="8">
        <v>0.49999999999999994</v>
      </c>
      <c r="J2946" s="9">
        <v>4000</v>
      </c>
      <c r="K2946" s="10">
        <f t="shared" si="22"/>
        <v>1999.9999999999998</v>
      </c>
      <c r="L2946" s="10">
        <f t="shared" si="23"/>
        <v>699.99999999999989</v>
      </c>
      <c r="M2946" s="11">
        <v>0.35</v>
      </c>
      <c r="O2946" s="16"/>
      <c r="P2946" s="14"/>
      <c r="Q2946" s="12"/>
      <c r="R2946" s="13"/>
    </row>
    <row r="2947" spans="1:18" ht="15.75" customHeight="1">
      <c r="A2947" s="1"/>
      <c r="B2947" s="6" t="s">
        <v>14</v>
      </c>
      <c r="C2947" s="6">
        <v>1185732</v>
      </c>
      <c r="D2947" s="7">
        <v>44509</v>
      </c>
      <c r="E2947" s="6" t="s">
        <v>33</v>
      </c>
      <c r="F2947" s="6" t="s">
        <v>104</v>
      </c>
      <c r="G2947" s="6" t="s">
        <v>105</v>
      </c>
      <c r="H2947" s="6" t="s">
        <v>18</v>
      </c>
      <c r="I2947" s="8">
        <v>0.4</v>
      </c>
      <c r="J2947" s="9">
        <v>2500</v>
      </c>
      <c r="K2947" s="10">
        <f t="shared" si="22"/>
        <v>1000</v>
      </c>
      <c r="L2947" s="10">
        <f t="shared" si="23"/>
        <v>300</v>
      </c>
      <c r="M2947" s="11">
        <v>0.3</v>
      </c>
      <c r="O2947" s="16"/>
      <c r="P2947" s="14"/>
      <c r="Q2947" s="12"/>
      <c r="R2947" s="13"/>
    </row>
    <row r="2948" spans="1:18" ht="15.75" customHeight="1">
      <c r="A2948" s="1"/>
      <c r="B2948" s="6" t="s">
        <v>14</v>
      </c>
      <c r="C2948" s="6">
        <v>1185732</v>
      </c>
      <c r="D2948" s="7">
        <v>44509</v>
      </c>
      <c r="E2948" s="6" t="s">
        <v>33</v>
      </c>
      <c r="F2948" s="6" t="s">
        <v>104</v>
      </c>
      <c r="G2948" s="6" t="s">
        <v>105</v>
      </c>
      <c r="H2948" s="6" t="s">
        <v>19</v>
      </c>
      <c r="I2948" s="8">
        <v>0.4</v>
      </c>
      <c r="J2948" s="9">
        <v>1950</v>
      </c>
      <c r="K2948" s="10">
        <f t="shared" si="22"/>
        <v>780</v>
      </c>
      <c r="L2948" s="10">
        <f t="shared" si="23"/>
        <v>234</v>
      </c>
      <c r="M2948" s="11">
        <v>0.3</v>
      </c>
      <c r="O2948" s="16"/>
      <c r="P2948" s="14"/>
      <c r="Q2948" s="12"/>
      <c r="R2948" s="13"/>
    </row>
    <row r="2949" spans="1:18" ht="15.75" customHeight="1">
      <c r="A2949" s="1"/>
      <c r="B2949" s="6" t="s">
        <v>14</v>
      </c>
      <c r="C2949" s="6">
        <v>1185732</v>
      </c>
      <c r="D2949" s="7">
        <v>44509</v>
      </c>
      <c r="E2949" s="6" t="s">
        <v>33</v>
      </c>
      <c r="F2949" s="6" t="s">
        <v>104</v>
      </c>
      <c r="G2949" s="6" t="s">
        <v>105</v>
      </c>
      <c r="H2949" s="6" t="s">
        <v>20</v>
      </c>
      <c r="I2949" s="8">
        <v>0.4</v>
      </c>
      <c r="J2949" s="9">
        <v>1750</v>
      </c>
      <c r="K2949" s="10">
        <f t="shared" si="22"/>
        <v>700</v>
      </c>
      <c r="L2949" s="10">
        <f t="shared" si="23"/>
        <v>210</v>
      </c>
      <c r="M2949" s="11">
        <v>0.3</v>
      </c>
      <c r="O2949" s="16"/>
      <c r="P2949" s="14"/>
      <c r="Q2949" s="12"/>
      <c r="R2949" s="13"/>
    </row>
    <row r="2950" spans="1:18" ht="15.75" customHeight="1">
      <c r="A2950" s="1"/>
      <c r="B2950" s="6" t="s">
        <v>14</v>
      </c>
      <c r="C2950" s="6">
        <v>1185732</v>
      </c>
      <c r="D2950" s="7">
        <v>44509</v>
      </c>
      <c r="E2950" s="6" t="s">
        <v>33</v>
      </c>
      <c r="F2950" s="6" t="s">
        <v>104</v>
      </c>
      <c r="G2950" s="6" t="s">
        <v>105</v>
      </c>
      <c r="H2950" s="6" t="s">
        <v>21</v>
      </c>
      <c r="I2950" s="8">
        <v>0.6</v>
      </c>
      <c r="J2950" s="9">
        <v>1500</v>
      </c>
      <c r="K2950" s="10">
        <f t="shared" si="22"/>
        <v>900</v>
      </c>
      <c r="L2950" s="10">
        <f t="shared" si="23"/>
        <v>315</v>
      </c>
      <c r="M2950" s="11">
        <v>0.35</v>
      </c>
      <c r="O2950" s="16"/>
      <c r="P2950" s="14"/>
      <c r="Q2950" s="12"/>
      <c r="R2950" s="13"/>
    </row>
    <row r="2951" spans="1:18" ht="15.75" customHeight="1">
      <c r="A2951" s="1"/>
      <c r="B2951" s="6" t="s">
        <v>14</v>
      </c>
      <c r="C2951" s="6">
        <v>1185732</v>
      </c>
      <c r="D2951" s="7">
        <v>44509</v>
      </c>
      <c r="E2951" s="6" t="s">
        <v>33</v>
      </c>
      <c r="F2951" s="6" t="s">
        <v>104</v>
      </c>
      <c r="G2951" s="6" t="s">
        <v>105</v>
      </c>
      <c r="H2951" s="6" t="s">
        <v>22</v>
      </c>
      <c r="I2951" s="8">
        <v>0.64999999999999991</v>
      </c>
      <c r="J2951" s="9">
        <v>2500</v>
      </c>
      <c r="K2951" s="10">
        <f t="shared" si="22"/>
        <v>1624.9999999999998</v>
      </c>
      <c r="L2951" s="10">
        <f t="shared" si="23"/>
        <v>650</v>
      </c>
      <c r="M2951" s="11">
        <v>0.4</v>
      </c>
      <c r="O2951" s="16"/>
      <c r="P2951" s="14"/>
      <c r="Q2951" s="12"/>
      <c r="R2951" s="13"/>
    </row>
    <row r="2952" spans="1:18" ht="15.75" customHeight="1">
      <c r="A2952" s="1"/>
      <c r="B2952" s="6" t="s">
        <v>14</v>
      </c>
      <c r="C2952" s="6">
        <v>1185732</v>
      </c>
      <c r="D2952" s="7">
        <v>44538</v>
      </c>
      <c r="E2952" s="6" t="s">
        <v>33</v>
      </c>
      <c r="F2952" s="6" t="s">
        <v>104</v>
      </c>
      <c r="G2952" s="6" t="s">
        <v>105</v>
      </c>
      <c r="H2952" s="6" t="s">
        <v>17</v>
      </c>
      <c r="I2952" s="8">
        <v>0.6</v>
      </c>
      <c r="J2952" s="9">
        <v>5000</v>
      </c>
      <c r="K2952" s="10">
        <f t="shared" si="22"/>
        <v>3000</v>
      </c>
      <c r="L2952" s="10">
        <f t="shared" si="23"/>
        <v>1050</v>
      </c>
      <c r="M2952" s="11">
        <v>0.35</v>
      </c>
      <c r="O2952" s="16"/>
      <c r="P2952" s="14"/>
      <c r="Q2952" s="12"/>
      <c r="R2952" s="13"/>
    </row>
    <row r="2953" spans="1:18" ht="15.75" customHeight="1">
      <c r="A2953" s="1"/>
      <c r="B2953" s="6" t="s">
        <v>14</v>
      </c>
      <c r="C2953" s="6">
        <v>1185732</v>
      </c>
      <c r="D2953" s="7">
        <v>44538</v>
      </c>
      <c r="E2953" s="6" t="s">
        <v>33</v>
      </c>
      <c r="F2953" s="6" t="s">
        <v>104</v>
      </c>
      <c r="G2953" s="6" t="s">
        <v>105</v>
      </c>
      <c r="H2953" s="6" t="s">
        <v>18</v>
      </c>
      <c r="I2953" s="8">
        <v>0.5</v>
      </c>
      <c r="J2953" s="9">
        <v>3000</v>
      </c>
      <c r="K2953" s="10">
        <f t="shared" si="22"/>
        <v>1500</v>
      </c>
      <c r="L2953" s="10">
        <f t="shared" si="23"/>
        <v>450</v>
      </c>
      <c r="M2953" s="11">
        <v>0.3</v>
      </c>
      <c r="O2953" s="16"/>
      <c r="P2953" s="14"/>
      <c r="Q2953" s="12"/>
      <c r="R2953" s="13"/>
    </row>
    <row r="2954" spans="1:18" ht="15.75" customHeight="1">
      <c r="A2954" s="1"/>
      <c r="B2954" s="6" t="s">
        <v>14</v>
      </c>
      <c r="C2954" s="6">
        <v>1185732</v>
      </c>
      <c r="D2954" s="7">
        <v>44538</v>
      </c>
      <c r="E2954" s="6" t="s">
        <v>33</v>
      </c>
      <c r="F2954" s="6" t="s">
        <v>104</v>
      </c>
      <c r="G2954" s="6" t="s">
        <v>105</v>
      </c>
      <c r="H2954" s="6" t="s">
        <v>19</v>
      </c>
      <c r="I2954" s="8">
        <v>0.5</v>
      </c>
      <c r="J2954" s="9">
        <v>2500</v>
      </c>
      <c r="K2954" s="10">
        <f t="shared" si="22"/>
        <v>1250</v>
      </c>
      <c r="L2954" s="10">
        <f t="shared" si="23"/>
        <v>375</v>
      </c>
      <c r="M2954" s="11">
        <v>0.3</v>
      </c>
      <c r="O2954" s="16"/>
      <c r="P2954" s="14"/>
      <c r="Q2954" s="12"/>
      <c r="R2954" s="13"/>
    </row>
    <row r="2955" spans="1:18" ht="15.75" customHeight="1">
      <c r="A2955" s="1"/>
      <c r="B2955" s="6" t="s">
        <v>14</v>
      </c>
      <c r="C2955" s="6">
        <v>1185732</v>
      </c>
      <c r="D2955" s="7">
        <v>44538</v>
      </c>
      <c r="E2955" s="6" t="s">
        <v>33</v>
      </c>
      <c r="F2955" s="6" t="s">
        <v>104</v>
      </c>
      <c r="G2955" s="6" t="s">
        <v>105</v>
      </c>
      <c r="H2955" s="6" t="s">
        <v>20</v>
      </c>
      <c r="I2955" s="8">
        <v>0.5</v>
      </c>
      <c r="J2955" s="9">
        <v>2000</v>
      </c>
      <c r="K2955" s="10">
        <f t="shared" si="22"/>
        <v>1000</v>
      </c>
      <c r="L2955" s="10">
        <f t="shared" si="23"/>
        <v>300</v>
      </c>
      <c r="M2955" s="11">
        <v>0.3</v>
      </c>
      <c r="O2955" s="16"/>
      <c r="P2955" s="14"/>
      <c r="Q2955" s="12"/>
      <c r="R2955" s="13"/>
    </row>
    <row r="2956" spans="1:18" ht="15.75" customHeight="1">
      <c r="A2956" s="1"/>
      <c r="B2956" s="6" t="s">
        <v>14</v>
      </c>
      <c r="C2956" s="6">
        <v>1185732</v>
      </c>
      <c r="D2956" s="7">
        <v>44538</v>
      </c>
      <c r="E2956" s="6" t="s">
        <v>33</v>
      </c>
      <c r="F2956" s="6" t="s">
        <v>104</v>
      </c>
      <c r="G2956" s="6" t="s">
        <v>105</v>
      </c>
      <c r="H2956" s="6" t="s">
        <v>21</v>
      </c>
      <c r="I2956" s="8">
        <v>0.6</v>
      </c>
      <c r="J2956" s="9">
        <v>2000</v>
      </c>
      <c r="K2956" s="10">
        <f t="shared" si="22"/>
        <v>1200</v>
      </c>
      <c r="L2956" s="10">
        <f t="shared" si="23"/>
        <v>420</v>
      </c>
      <c r="M2956" s="11">
        <v>0.35</v>
      </c>
      <c r="O2956" s="16"/>
      <c r="P2956" s="14"/>
      <c r="Q2956" s="12"/>
      <c r="R2956" s="13"/>
    </row>
    <row r="2957" spans="1:18" ht="15.75" customHeight="1">
      <c r="A2957" s="1"/>
      <c r="B2957" s="6" t="s">
        <v>14</v>
      </c>
      <c r="C2957" s="6">
        <v>1185732</v>
      </c>
      <c r="D2957" s="7">
        <v>44538</v>
      </c>
      <c r="E2957" s="6" t="s">
        <v>33</v>
      </c>
      <c r="F2957" s="6" t="s">
        <v>104</v>
      </c>
      <c r="G2957" s="6" t="s">
        <v>105</v>
      </c>
      <c r="H2957" s="6" t="s">
        <v>22</v>
      </c>
      <c r="I2957" s="8">
        <v>0.64999999999999991</v>
      </c>
      <c r="J2957" s="9">
        <v>3000</v>
      </c>
      <c r="K2957" s="10">
        <f t="shared" si="22"/>
        <v>1949.9999999999998</v>
      </c>
      <c r="L2957" s="10">
        <f t="shared" si="23"/>
        <v>780</v>
      </c>
      <c r="M2957" s="11">
        <v>0.4</v>
      </c>
      <c r="O2957" s="16"/>
      <c r="P2957" s="14"/>
      <c r="Q2957" s="12"/>
      <c r="R2957" s="13"/>
    </row>
    <row r="2958" spans="1:18" ht="15.75" customHeight="1">
      <c r="A2958" s="1" t="s">
        <v>39</v>
      </c>
      <c r="B2958" s="6" t="s">
        <v>14</v>
      </c>
      <c r="C2958" s="6">
        <v>1185732</v>
      </c>
      <c r="D2958" s="7">
        <v>44202</v>
      </c>
      <c r="E2958" s="6" t="s">
        <v>33</v>
      </c>
      <c r="F2958" s="6" t="s">
        <v>106</v>
      </c>
      <c r="G2958" s="6" t="s">
        <v>107</v>
      </c>
      <c r="H2958" s="6" t="s">
        <v>17</v>
      </c>
      <c r="I2958" s="8">
        <v>0.30000000000000004</v>
      </c>
      <c r="J2958" s="9">
        <v>4500</v>
      </c>
      <c r="K2958" s="10">
        <f t="shared" si="22"/>
        <v>1350.0000000000002</v>
      </c>
      <c r="L2958" s="10">
        <f t="shared" si="23"/>
        <v>405.00000000000006</v>
      </c>
      <c r="M2958" s="11">
        <v>0.3</v>
      </c>
      <c r="O2958" s="16"/>
      <c r="P2958" s="14"/>
      <c r="Q2958" s="12"/>
      <c r="R2958" s="13"/>
    </row>
    <row r="2959" spans="1:18" ht="15.75" customHeight="1">
      <c r="A2959" s="1"/>
      <c r="B2959" s="6" t="s">
        <v>14</v>
      </c>
      <c r="C2959" s="6">
        <v>1185732</v>
      </c>
      <c r="D2959" s="7">
        <v>44202</v>
      </c>
      <c r="E2959" s="6" t="s">
        <v>33</v>
      </c>
      <c r="F2959" s="6" t="s">
        <v>106</v>
      </c>
      <c r="G2959" s="6" t="s">
        <v>107</v>
      </c>
      <c r="H2959" s="6" t="s">
        <v>18</v>
      </c>
      <c r="I2959" s="8">
        <v>0.30000000000000004</v>
      </c>
      <c r="J2959" s="9">
        <v>2500</v>
      </c>
      <c r="K2959" s="10">
        <f t="shared" si="22"/>
        <v>750.00000000000011</v>
      </c>
      <c r="L2959" s="10">
        <f t="shared" si="23"/>
        <v>262.5</v>
      </c>
      <c r="M2959" s="11">
        <v>0.35</v>
      </c>
      <c r="O2959" s="16"/>
      <c r="P2959" s="14"/>
      <c r="Q2959" s="12"/>
      <c r="R2959" s="13"/>
    </row>
    <row r="2960" spans="1:18" ht="15.75" customHeight="1">
      <c r="A2960" s="1"/>
      <c r="B2960" s="6" t="s">
        <v>14</v>
      </c>
      <c r="C2960" s="6">
        <v>1185732</v>
      </c>
      <c r="D2960" s="7">
        <v>44202</v>
      </c>
      <c r="E2960" s="6" t="s">
        <v>33</v>
      </c>
      <c r="F2960" s="6" t="s">
        <v>106</v>
      </c>
      <c r="G2960" s="6" t="s">
        <v>107</v>
      </c>
      <c r="H2960" s="6" t="s">
        <v>19</v>
      </c>
      <c r="I2960" s="8">
        <v>0.20000000000000007</v>
      </c>
      <c r="J2960" s="9">
        <v>2500</v>
      </c>
      <c r="K2960" s="10">
        <f t="shared" si="22"/>
        <v>500.00000000000017</v>
      </c>
      <c r="L2960" s="10">
        <f t="shared" si="23"/>
        <v>150.00000000000006</v>
      </c>
      <c r="M2960" s="11">
        <v>0.3</v>
      </c>
      <c r="O2960" s="16"/>
      <c r="P2960" s="14"/>
      <c r="Q2960" s="12"/>
      <c r="R2960" s="13"/>
    </row>
    <row r="2961" spans="1:18" ht="15.75" customHeight="1">
      <c r="A2961" s="1"/>
      <c r="B2961" s="6" t="s">
        <v>14</v>
      </c>
      <c r="C2961" s="6">
        <v>1185732</v>
      </c>
      <c r="D2961" s="7">
        <v>44202</v>
      </c>
      <c r="E2961" s="6" t="s">
        <v>33</v>
      </c>
      <c r="F2961" s="6" t="s">
        <v>106</v>
      </c>
      <c r="G2961" s="6" t="s">
        <v>107</v>
      </c>
      <c r="H2961" s="6" t="s">
        <v>20</v>
      </c>
      <c r="I2961" s="8">
        <v>0.25000000000000006</v>
      </c>
      <c r="J2961" s="9">
        <v>1000</v>
      </c>
      <c r="K2961" s="10">
        <f t="shared" si="22"/>
        <v>250.00000000000006</v>
      </c>
      <c r="L2961" s="10">
        <f t="shared" si="23"/>
        <v>75.000000000000014</v>
      </c>
      <c r="M2961" s="11">
        <v>0.3</v>
      </c>
      <c r="O2961" s="16"/>
      <c r="P2961" s="14"/>
      <c r="Q2961" s="12"/>
      <c r="R2961" s="13"/>
    </row>
    <row r="2962" spans="1:18" ht="15.75" customHeight="1">
      <c r="A2962" s="1"/>
      <c r="B2962" s="6" t="s">
        <v>14</v>
      </c>
      <c r="C2962" s="6">
        <v>1185732</v>
      </c>
      <c r="D2962" s="7">
        <v>44202</v>
      </c>
      <c r="E2962" s="6" t="s">
        <v>33</v>
      </c>
      <c r="F2962" s="6" t="s">
        <v>106</v>
      </c>
      <c r="G2962" s="6" t="s">
        <v>107</v>
      </c>
      <c r="H2962" s="6" t="s">
        <v>21</v>
      </c>
      <c r="I2962" s="8">
        <v>0.39999999999999997</v>
      </c>
      <c r="J2962" s="9">
        <v>1500</v>
      </c>
      <c r="K2962" s="10">
        <f t="shared" si="22"/>
        <v>600</v>
      </c>
      <c r="L2962" s="10">
        <f t="shared" si="23"/>
        <v>300</v>
      </c>
      <c r="M2962" s="11">
        <v>0.5</v>
      </c>
      <c r="O2962" s="16"/>
      <c r="P2962" s="14"/>
      <c r="Q2962" s="12"/>
      <c r="R2962" s="13"/>
    </row>
    <row r="2963" spans="1:18" ht="15.75" customHeight="1">
      <c r="A2963" s="1"/>
      <c r="B2963" s="6" t="s">
        <v>14</v>
      </c>
      <c r="C2963" s="6">
        <v>1185732</v>
      </c>
      <c r="D2963" s="7">
        <v>44202</v>
      </c>
      <c r="E2963" s="6" t="s">
        <v>33</v>
      </c>
      <c r="F2963" s="6" t="s">
        <v>106</v>
      </c>
      <c r="G2963" s="6" t="s">
        <v>107</v>
      </c>
      <c r="H2963" s="6" t="s">
        <v>22</v>
      </c>
      <c r="I2963" s="8">
        <v>0.30000000000000004</v>
      </c>
      <c r="J2963" s="9">
        <v>2500</v>
      </c>
      <c r="K2963" s="10">
        <f t="shared" si="22"/>
        <v>750.00000000000011</v>
      </c>
      <c r="L2963" s="10">
        <f t="shared" si="23"/>
        <v>300.00000000000006</v>
      </c>
      <c r="M2963" s="11">
        <v>0.4</v>
      </c>
      <c r="O2963" s="16"/>
      <c r="P2963" s="14"/>
      <c r="Q2963" s="12"/>
      <c r="R2963" s="13"/>
    </row>
    <row r="2964" spans="1:18" ht="15.75" customHeight="1">
      <c r="A2964" s="1"/>
      <c r="B2964" s="6" t="s">
        <v>14</v>
      </c>
      <c r="C2964" s="6">
        <v>1185732</v>
      </c>
      <c r="D2964" s="7">
        <v>44233</v>
      </c>
      <c r="E2964" s="6" t="s">
        <v>33</v>
      </c>
      <c r="F2964" s="6" t="s">
        <v>106</v>
      </c>
      <c r="G2964" s="6" t="s">
        <v>107</v>
      </c>
      <c r="H2964" s="6" t="s">
        <v>17</v>
      </c>
      <c r="I2964" s="8">
        <v>0.30000000000000004</v>
      </c>
      <c r="J2964" s="9">
        <v>5000</v>
      </c>
      <c r="K2964" s="10">
        <f t="shared" si="22"/>
        <v>1500.0000000000002</v>
      </c>
      <c r="L2964" s="10">
        <f t="shared" si="23"/>
        <v>450.00000000000006</v>
      </c>
      <c r="M2964" s="11">
        <v>0.3</v>
      </c>
      <c r="O2964" s="16"/>
      <c r="P2964" s="14"/>
      <c r="Q2964" s="12"/>
      <c r="R2964" s="13"/>
    </row>
    <row r="2965" spans="1:18" ht="15.75" customHeight="1">
      <c r="A2965" s="1"/>
      <c r="B2965" s="6" t="s">
        <v>14</v>
      </c>
      <c r="C2965" s="6">
        <v>1185732</v>
      </c>
      <c r="D2965" s="7">
        <v>44233</v>
      </c>
      <c r="E2965" s="6" t="s">
        <v>33</v>
      </c>
      <c r="F2965" s="6" t="s">
        <v>106</v>
      </c>
      <c r="G2965" s="6" t="s">
        <v>107</v>
      </c>
      <c r="H2965" s="6" t="s">
        <v>18</v>
      </c>
      <c r="I2965" s="8">
        <v>0.30000000000000004</v>
      </c>
      <c r="J2965" s="9">
        <v>1500</v>
      </c>
      <c r="K2965" s="10">
        <f t="shared" si="22"/>
        <v>450.00000000000006</v>
      </c>
      <c r="L2965" s="10">
        <f t="shared" si="23"/>
        <v>157.5</v>
      </c>
      <c r="M2965" s="11">
        <v>0.35</v>
      </c>
      <c r="O2965" s="16"/>
      <c r="P2965" s="14"/>
      <c r="Q2965" s="12"/>
      <c r="R2965" s="13"/>
    </row>
    <row r="2966" spans="1:18" ht="15.75" customHeight="1">
      <c r="A2966" s="1"/>
      <c r="B2966" s="6" t="s">
        <v>14</v>
      </c>
      <c r="C2966" s="6">
        <v>1185732</v>
      </c>
      <c r="D2966" s="7">
        <v>44233</v>
      </c>
      <c r="E2966" s="6" t="s">
        <v>33</v>
      </c>
      <c r="F2966" s="6" t="s">
        <v>106</v>
      </c>
      <c r="G2966" s="6" t="s">
        <v>107</v>
      </c>
      <c r="H2966" s="6" t="s">
        <v>19</v>
      </c>
      <c r="I2966" s="8">
        <v>0.20000000000000007</v>
      </c>
      <c r="J2966" s="9">
        <v>2000</v>
      </c>
      <c r="K2966" s="10">
        <f t="shared" si="22"/>
        <v>400.00000000000011</v>
      </c>
      <c r="L2966" s="10">
        <f t="shared" si="23"/>
        <v>120.00000000000003</v>
      </c>
      <c r="M2966" s="11">
        <v>0.3</v>
      </c>
      <c r="O2966" s="16"/>
      <c r="P2966" s="14"/>
      <c r="Q2966" s="12"/>
      <c r="R2966" s="13"/>
    </row>
    <row r="2967" spans="1:18" ht="15.75" customHeight="1">
      <c r="A2967" s="1"/>
      <c r="B2967" s="6" t="s">
        <v>14</v>
      </c>
      <c r="C2967" s="6">
        <v>1185732</v>
      </c>
      <c r="D2967" s="7">
        <v>44233</v>
      </c>
      <c r="E2967" s="6" t="s">
        <v>33</v>
      </c>
      <c r="F2967" s="6" t="s">
        <v>106</v>
      </c>
      <c r="G2967" s="6" t="s">
        <v>107</v>
      </c>
      <c r="H2967" s="6" t="s">
        <v>20</v>
      </c>
      <c r="I2967" s="8">
        <v>0.25000000000000006</v>
      </c>
      <c r="J2967" s="9">
        <v>750</v>
      </c>
      <c r="K2967" s="10">
        <f t="shared" si="22"/>
        <v>187.50000000000003</v>
      </c>
      <c r="L2967" s="10">
        <f t="shared" si="23"/>
        <v>56.250000000000007</v>
      </c>
      <c r="M2967" s="11">
        <v>0.3</v>
      </c>
      <c r="O2967" s="16"/>
      <c r="P2967" s="14"/>
      <c r="Q2967" s="12"/>
      <c r="R2967" s="13"/>
    </row>
    <row r="2968" spans="1:18" ht="15.75" customHeight="1">
      <c r="A2968" s="1"/>
      <c r="B2968" s="6" t="s">
        <v>14</v>
      </c>
      <c r="C2968" s="6">
        <v>1185732</v>
      </c>
      <c r="D2968" s="7">
        <v>44233</v>
      </c>
      <c r="E2968" s="6" t="s">
        <v>33</v>
      </c>
      <c r="F2968" s="6" t="s">
        <v>106</v>
      </c>
      <c r="G2968" s="6" t="s">
        <v>107</v>
      </c>
      <c r="H2968" s="6" t="s">
        <v>21</v>
      </c>
      <c r="I2968" s="8">
        <v>0.39999999999999997</v>
      </c>
      <c r="J2968" s="9">
        <v>1500</v>
      </c>
      <c r="K2968" s="10">
        <f t="shared" si="22"/>
        <v>600</v>
      </c>
      <c r="L2968" s="10">
        <f t="shared" si="23"/>
        <v>300</v>
      </c>
      <c r="M2968" s="11">
        <v>0.5</v>
      </c>
      <c r="O2968" s="16"/>
      <c r="P2968" s="14"/>
      <c r="Q2968" s="12"/>
      <c r="R2968" s="13"/>
    </row>
    <row r="2969" spans="1:18" ht="15.75" customHeight="1">
      <c r="A2969" s="1"/>
      <c r="B2969" s="6" t="s">
        <v>14</v>
      </c>
      <c r="C2969" s="6">
        <v>1185732</v>
      </c>
      <c r="D2969" s="7">
        <v>44233</v>
      </c>
      <c r="E2969" s="6" t="s">
        <v>33</v>
      </c>
      <c r="F2969" s="6" t="s">
        <v>106</v>
      </c>
      <c r="G2969" s="6" t="s">
        <v>107</v>
      </c>
      <c r="H2969" s="6" t="s">
        <v>22</v>
      </c>
      <c r="I2969" s="8">
        <v>0.14999999999999997</v>
      </c>
      <c r="J2969" s="9">
        <v>2500</v>
      </c>
      <c r="K2969" s="10">
        <f t="shared" si="22"/>
        <v>374.99999999999994</v>
      </c>
      <c r="L2969" s="10">
        <f t="shared" si="23"/>
        <v>149.99999999999997</v>
      </c>
      <c r="M2969" s="11">
        <v>0.4</v>
      </c>
      <c r="O2969" s="16"/>
      <c r="P2969" s="14"/>
      <c r="Q2969" s="12"/>
      <c r="R2969" s="13"/>
    </row>
    <row r="2970" spans="1:18" ht="15.75" customHeight="1">
      <c r="A2970" s="1"/>
      <c r="B2970" s="6" t="s">
        <v>14</v>
      </c>
      <c r="C2970" s="6">
        <v>1185732</v>
      </c>
      <c r="D2970" s="7">
        <v>44260</v>
      </c>
      <c r="E2970" s="6" t="s">
        <v>33</v>
      </c>
      <c r="F2970" s="6" t="s">
        <v>106</v>
      </c>
      <c r="G2970" s="6" t="s">
        <v>107</v>
      </c>
      <c r="H2970" s="6" t="s">
        <v>17</v>
      </c>
      <c r="I2970" s="8">
        <v>0.20000000000000004</v>
      </c>
      <c r="J2970" s="9">
        <v>4700</v>
      </c>
      <c r="K2970" s="10">
        <f t="shared" si="22"/>
        <v>940.00000000000023</v>
      </c>
      <c r="L2970" s="10">
        <f t="shared" si="23"/>
        <v>282.00000000000006</v>
      </c>
      <c r="M2970" s="11">
        <v>0.3</v>
      </c>
      <c r="O2970" s="16"/>
      <c r="P2970" s="14"/>
      <c r="Q2970" s="12"/>
      <c r="R2970" s="13"/>
    </row>
    <row r="2971" spans="1:18" ht="15.75" customHeight="1">
      <c r="A2971" s="1"/>
      <c r="B2971" s="6" t="s">
        <v>14</v>
      </c>
      <c r="C2971" s="6">
        <v>1185732</v>
      </c>
      <c r="D2971" s="7">
        <v>44260</v>
      </c>
      <c r="E2971" s="6" t="s">
        <v>33</v>
      </c>
      <c r="F2971" s="6" t="s">
        <v>106</v>
      </c>
      <c r="G2971" s="6" t="s">
        <v>107</v>
      </c>
      <c r="H2971" s="6" t="s">
        <v>18</v>
      </c>
      <c r="I2971" s="8">
        <v>0.20000000000000004</v>
      </c>
      <c r="J2971" s="9">
        <v>1750</v>
      </c>
      <c r="K2971" s="10">
        <f t="shared" si="22"/>
        <v>350.00000000000006</v>
      </c>
      <c r="L2971" s="10">
        <f t="shared" si="23"/>
        <v>122.50000000000001</v>
      </c>
      <c r="M2971" s="11">
        <v>0.35</v>
      </c>
      <c r="O2971" s="16"/>
      <c r="P2971" s="14"/>
      <c r="Q2971" s="12"/>
      <c r="R2971" s="13"/>
    </row>
    <row r="2972" spans="1:18" ht="15.75" customHeight="1">
      <c r="A2972" s="1"/>
      <c r="B2972" s="6" t="s">
        <v>14</v>
      </c>
      <c r="C2972" s="6">
        <v>1185732</v>
      </c>
      <c r="D2972" s="7">
        <v>44260</v>
      </c>
      <c r="E2972" s="6" t="s">
        <v>33</v>
      </c>
      <c r="F2972" s="6" t="s">
        <v>106</v>
      </c>
      <c r="G2972" s="6" t="s">
        <v>107</v>
      </c>
      <c r="H2972" s="6" t="s">
        <v>19</v>
      </c>
      <c r="I2972" s="8">
        <v>0.10000000000000003</v>
      </c>
      <c r="J2972" s="9">
        <v>2250</v>
      </c>
      <c r="K2972" s="10">
        <f t="shared" si="22"/>
        <v>225.00000000000009</v>
      </c>
      <c r="L2972" s="10">
        <f t="shared" si="23"/>
        <v>67.500000000000028</v>
      </c>
      <c r="M2972" s="11">
        <v>0.3</v>
      </c>
      <c r="O2972" s="16"/>
      <c r="P2972" s="14"/>
      <c r="Q2972" s="12"/>
      <c r="R2972" s="13"/>
    </row>
    <row r="2973" spans="1:18" ht="15.75" customHeight="1">
      <c r="A2973" s="1"/>
      <c r="B2973" s="6" t="s">
        <v>14</v>
      </c>
      <c r="C2973" s="6">
        <v>1185732</v>
      </c>
      <c r="D2973" s="7">
        <v>44260</v>
      </c>
      <c r="E2973" s="6" t="s">
        <v>33</v>
      </c>
      <c r="F2973" s="6" t="s">
        <v>106</v>
      </c>
      <c r="G2973" s="6" t="s">
        <v>107</v>
      </c>
      <c r="H2973" s="6" t="s">
        <v>20</v>
      </c>
      <c r="I2973" s="8">
        <v>0.14999999999999997</v>
      </c>
      <c r="J2973" s="9">
        <v>1000</v>
      </c>
      <c r="K2973" s="10">
        <f t="shared" si="22"/>
        <v>149.99999999999997</v>
      </c>
      <c r="L2973" s="10">
        <f t="shared" si="23"/>
        <v>44.999999999999993</v>
      </c>
      <c r="M2973" s="11">
        <v>0.3</v>
      </c>
      <c r="O2973" s="16"/>
      <c r="P2973" s="14"/>
      <c r="Q2973" s="12"/>
      <c r="R2973" s="13"/>
    </row>
    <row r="2974" spans="1:18" ht="15.75" customHeight="1">
      <c r="A2974" s="1"/>
      <c r="B2974" s="6" t="s">
        <v>14</v>
      </c>
      <c r="C2974" s="6">
        <v>1185732</v>
      </c>
      <c r="D2974" s="7">
        <v>44260</v>
      </c>
      <c r="E2974" s="6" t="s">
        <v>33</v>
      </c>
      <c r="F2974" s="6" t="s">
        <v>106</v>
      </c>
      <c r="G2974" s="6" t="s">
        <v>107</v>
      </c>
      <c r="H2974" s="6" t="s">
        <v>21</v>
      </c>
      <c r="I2974" s="8">
        <v>0.30000000000000004</v>
      </c>
      <c r="J2974" s="9">
        <v>1500</v>
      </c>
      <c r="K2974" s="10">
        <f t="shared" si="22"/>
        <v>450.00000000000006</v>
      </c>
      <c r="L2974" s="10">
        <f t="shared" si="23"/>
        <v>225.00000000000003</v>
      </c>
      <c r="M2974" s="11">
        <v>0.5</v>
      </c>
      <c r="O2974" s="16"/>
      <c r="P2974" s="14"/>
      <c r="Q2974" s="12"/>
      <c r="R2974" s="13"/>
    </row>
    <row r="2975" spans="1:18" ht="15.75" customHeight="1">
      <c r="A2975" s="1"/>
      <c r="B2975" s="6" t="s">
        <v>14</v>
      </c>
      <c r="C2975" s="6">
        <v>1185732</v>
      </c>
      <c r="D2975" s="7">
        <v>44260</v>
      </c>
      <c r="E2975" s="6" t="s">
        <v>33</v>
      </c>
      <c r="F2975" s="6" t="s">
        <v>106</v>
      </c>
      <c r="G2975" s="6" t="s">
        <v>107</v>
      </c>
      <c r="H2975" s="6" t="s">
        <v>22</v>
      </c>
      <c r="I2975" s="8">
        <v>0.20000000000000004</v>
      </c>
      <c r="J2975" s="9">
        <v>2500</v>
      </c>
      <c r="K2975" s="10">
        <f t="shared" si="22"/>
        <v>500.00000000000011</v>
      </c>
      <c r="L2975" s="10">
        <f t="shared" si="23"/>
        <v>200.00000000000006</v>
      </c>
      <c r="M2975" s="11">
        <v>0.4</v>
      </c>
      <c r="O2975" s="16"/>
      <c r="P2975" s="14"/>
      <c r="Q2975" s="12"/>
      <c r="R2975" s="13"/>
    </row>
    <row r="2976" spans="1:18" ht="15.75" customHeight="1">
      <c r="A2976" s="1"/>
      <c r="B2976" s="6" t="s">
        <v>14</v>
      </c>
      <c r="C2976" s="6">
        <v>1185732</v>
      </c>
      <c r="D2976" s="7">
        <v>44292</v>
      </c>
      <c r="E2976" s="6" t="s">
        <v>33</v>
      </c>
      <c r="F2976" s="6" t="s">
        <v>106</v>
      </c>
      <c r="G2976" s="6" t="s">
        <v>107</v>
      </c>
      <c r="H2976" s="6" t="s">
        <v>17</v>
      </c>
      <c r="I2976" s="8">
        <v>0.20000000000000004</v>
      </c>
      <c r="J2976" s="9">
        <v>4750</v>
      </c>
      <c r="K2976" s="10">
        <f t="shared" si="22"/>
        <v>950.00000000000023</v>
      </c>
      <c r="L2976" s="10">
        <f t="shared" si="23"/>
        <v>285.00000000000006</v>
      </c>
      <c r="M2976" s="11">
        <v>0.3</v>
      </c>
      <c r="O2976" s="16"/>
      <c r="P2976" s="14"/>
      <c r="Q2976" s="12"/>
      <c r="R2976" s="13"/>
    </row>
    <row r="2977" spans="1:18" ht="15.75" customHeight="1">
      <c r="A2977" s="1"/>
      <c r="B2977" s="6" t="s">
        <v>14</v>
      </c>
      <c r="C2977" s="6">
        <v>1185732</v>
      </c>
      <c r="D2977" s="7">
        <v>44292</v>
      </c>
      <c r="E2977" s="6" t="s">
        <v>33</v>
      </c>
      <c r="F2977" s="6" t="s">
        <v>106</v>
      </c>
      <c r="G2977" s="6" t="s">
        <v>107</v>
      </c>
      <c r="H2977" s="6" t="s">
        <v>18</v>
      </c>
      <c r="I2977" s="8">
        <v>0.20000000000000004</v>
      </c>
      <c r="J2977" s="9">
        <v>1750</v>
      </c>
      <c r="K2977" s="10">
        <f t="shared" si="22"/>
        <v>350.00000000000006</v>
      </c>
      <c r="L2977" s="10">
        <f t="shared" si="23"/>
        <v>122.50000000000001</v>
      </c>
      <c r="M2977" s="11">
        <v>0.35</v>
      </c>
      <c r="O2977" s="16"/>
      <c r="P2977" s="14"/>
      <c r="Q2977" s="12"/>
      <c r="R2977" s="13"/>
    </row>
    <row r="2978" spans="1:18" ht="15.75" customHeight="1">
      <c r="A2978" s="1"/>
      <c r="B2978" s="6" t="s">
        <v>14</v>
      </c>
      <c r="C2978" s="6">
        <v>1185732</v>
      </c>
      <c r="D2978" s="7">
        <v>44292</v>
      </c>
      <c r="E2978" s="6" t="s">
        <v>33</v>
      </c>
      <c r="F2978" s="6" t="s">
        <v>106</v>
      </c>
      <c r="G2978" s="6" t="s">
        <v>107</v>
      </c>
      <c r="H2978" s="6" t="s">
        <v>19</v>
      </c>
      <c r="I2978" s="8">
        <v>0.10000000000000003</v>
      </c>
      <c r="J2978" s="9">
        <v>1750</v>
      </c>
      <c r="K2978" s="10">
        <f t="shared" si="22"/>
        <v>175.00000000000006</v>
      </c>
      <c r="L2978" s="10">
        <f t="shared" si="23"/>
        <v>52.500000000000014</v>
      </c>
      <c r="M2978" s="11">
        <v>0.3</v>
      </c>
      <c r="O2978" s="16"/>
      <c r="P2978" s="14"/>
      <c r="Q2978" s="12"/>
      <c r="R2978" s="13"/>
    </row>
    <row r="2979" spans="1:18" ht="15.75" customHeight="1">
      <c r="A2979" s="1"/>
      <c r="B2979" s="6" t="s">
        <v>14</v>
      </c>
      <c r="C2979" s="6">
        <v>1185732</v>
      </c>
      <c r="D2979" s="7">
        <v>44292</v>
      </c>
      <c r="E2979" s="6" t="s">
        <v>33</v>
      </c>
      <c r="F2979" s="6" t="s">
        <v>106</v>
      </c>
      <c r="G2979" s="6" t="s">
        <v>107</v>
      </c>
      <c r="H2979" s="6" t="s">
        <v>20</v>
      </c>
      <c r="I2979" s="8">
        <v>0.14999999999999997</v>
      </c>
      <c r="J2979" s="9">
        <v>1000</v>
      </c>
      <c r="K2979" s="10">
        <f t="shared" si="22"/>
        <v>149.99999999999997</v>
      </c>
      <c r="L2979" s="10">
        <f t="shared" si="23"/>
        <v>44.999999999999993</v>
      </c>
      <c r="M2979" s="11">
        <v>0.3</v>
      </c>
      <c r="O2979" s="16"/>
      <c r="P2979" s="14"/>
      <c r="Q2979" s="12"/>
      <c r="R2979" s="13"/>
    </row>
    <row r="2980" spans="1:18" ht="15.75" customHeight="1">
      <c r="A2980" s="1"/>
      <c r="B2980" s="6" t="s">
        <v>14</v>
      </c>
      <c r="C2980" s="6">
        <v>1185732</v>
      </c>
      <c r="D2980" s="7">
        <v>44292</v>
      </c>
      <c r="E2980" s="6" t="s">
        <v>33</v>
      </c>
      <c r="F2980" s="6" t="s">
        <v>106</v>
      </c>
      <c r="G2980" s="6" t="s">
        <v>107</v>
      </c>
      <c r="H2980" s="6" t="s">
        <v>21</v>
      </c>
      <c r="I2980" s="8">
        <v>0.6</v>
      </c>
      <c r="J2980" s="9">
        <v>1250</v>
      </c>
      <c r="K2980" s="10">
        <f t="shared" si="22"/>
        <v>750</v>
      </c>
      <c r="L2980" s="10">
        <f t="shared" si="23"/>
        <v>375</v>
      </c>
      <c r="M2980" s="11">
        <v>0.5</v>
      </c>
      <c r="O2980" s="16"/>
      <c r="P2980" s="14"/>
      <c r="Q2980" s="12"/>
      <c r="R2980" s="13"/>
    </row>
    <row r="2981" spans="1:18" ht="15.75" customHeight="1">
      <c r="A2981" s="1"/>
      <c r="B2981" s="6" t="s">
        <v>14</v>
      </c>
      <c r="C2981" s="6">
        <v>1185732</v>
      </c>
      <c r="D2981" s="7">
        <v>44292</v>
      </c>
      <c r="E2981" s="6" t="s">
        <v>33</v>
      </c>
      <c r="F2981" s="6" t="s">
        <v>106</v>
      </c>
      <c r="G2981" s="6" t="s">
        <v>107</v>
      </c>
      <c r="H2981" s="6" t="s">
        <v>22</v>
      </c>
      <c r="I2981" s="8">
        <v>0.5</v>
      </c>
      <c r="J2981" s="9">
        <v>2500</v>
      </c>
      <c r="K2981" s="10">
        <f t="shared" si="22"/>
        <v>1250</v>
      </c>
      <c r="L2981" s="10">
        <f t="shared" si="23"/>
        <v>500</v>
      </c>
      <c r="M2981" s="11">
        <v>0.4</v>
      </c>
      <c r="O2981" s="16"/>
      <c r="P2981" s="14"/>
      <c r="Q2981" s="12"/>
      <c r="R2981" s="13"/>
    </row>
    <row r="2982" spans="1:18" ht="15.75" customHeight="1">
      <c r="A2982" s="1"/>
      <c r="B2982" s="6" t="s">
        <v>14</v>
      </c>
      <c r="C2982" s="6">
        <v>1185732</v>
      </c>
      <c r="D2982" s="7">
        <v>44323</v>
      </c>
      <c r="E2982" s="6" t="s">
        <v>33</v>
      </c>
      <c r="F2982" s="6" t="s">
        <v>106</v>
      </c>
      <c r="G2982" s="6" t="s">
        <v>107</v>
      </c>
      <c r="H2982" s="6" t="s">
        <v>17</v>
      </c>
      <c r="I2982" s="8">
        <v>0.6</v>
      </c>
      <c r="J2982" s="9">
        <v>5200</v>
      </c>
      <c r="K2982" s="10">
        <f t="shared" si="22"/>
        <v>3120</v>
      </c>
      <c r="L2982" s="10">
        <f t="shared" si="23"/>
        <v>936</v>
      </c>
      <c r="M2982" s="11">
        <v>0.3</v>
      </c>
      <c r="O2982" s="16"/>
      <c r="P2982" s="14"/>
      <c r="Q2982" s="12"/>
      <c r="R2982" s="13"/>
    </row>
    <row r="2983" spans="1:18" ht="15.75" customHeight="1">
      <c r="A2983" s="1"/>
      <c r="B2983" s="6" t="s">
        <v>14</v>
      </c>
      <c r="C2983" s="6">
        <v>1185732</v>
      </c>
      <c r="D2983" s="7">
        <v>44323</v>
      </c>
      <c r="E2983" s="6" t="s">
        <v>33</v>
      </c>
      <c r="F2983" s="6" t="s">
        <v>106</v>
      </c>
      <c r="G2983" s="6" t="s">
        <v>107</v>
      </c>
      <c r="H2983" s="6" t="s">
        <v>18</v>
      </c>
      <c r="I2983" s="8">
        <v>0.4</v>
      </c>
      <c r="J2983" s="9">
        <v>2250</v>
      </c>
      <c r="K2983" s="10">
        <f t="shared" si="22"/>
        <v>900</v>
      </c>
      <c r="L2983" s="10">
        <f t="shared" si="23"/>
        <v>315</v>
      </c>
      <c r="M2983" s="11">
        <v>0.35</v>
      </c>
      <c r="O2983" s="16"/>
      <c r="P2983" s="14"/>
      <c r="Q2983" s="12"/>
      <c r="R2983" s="13"/>
    </row>
    <row r="2984" spans="1:18" ht="15.75" customHeight="1">
      <c r="A2984" s="1"/>
      <c r="B2984" s="6" t="s">
        <v>14</v>
      </c>
      <c r="C2984" s="6">
        <v>1185732</v>
      </c>
      <c r="D2984" s="7">
        <v>44323</v>
      </c>
      <c r="E2984" s="6" t="s">
        <v>33</v>
      </c>
      <c r="F2984" s="6" t="s">
        <v>106</v>
      </c>
      <c r="G2984" s="6" t="s">
        <v>107</v>
      </c>
      <c r="H2984" s="6" t="s">
        <v>19</v>
      </c>
      <c r="I2984" s="8">
        <v>0.35000000000000003</v>
      </c>
      <c r="J2984" s="9">
        <v>2000</v>
      </c>
      <c r="K2984" s="10">
        <f t="shared" si="22"/>
        <v>700.00000000000011</v>
      </c>
      <c r="L2984" s="10">
        <f t="shared" si="23"/>
        <v>210.00000000000003</v>
      </c>
      <c r="M2984" s="11">
        <v>0.3</v>
      </c>
      <c r="O2984" s="16"/>
      <c r="P2984" s="14"/>
      <c r="Q2984" s="12"/>
      <c r="R2984" s="13"/>
    </row>
    <row r="2985" spans="1:18" ht="15.75" customHeight="1">
      <c r="A2985" s="1"/>
      <c r="B2985" s="6" t="s">
        <v>14</v>
      </c>
      <c r="C2985" s="6">
        <v>1185732</v>
      </c>
      <c r="D2985" s="7">
        <v>44323</v>
      </c>
      <c r="E2985" s="6" t="s">
        <v>33</v>
      </c>
      <c r="F2985" s="6" t="s">
        <v>106</v>
      </c>
      <c r="G2985" s="6" t="s">
        <v>107</v>
      </c>
      <c r="H2985" s="6" t="s">
        <v>20</v>
      </c>
      <c r="I2985" s="8">
        <v>0.35000000000000003</v>
      </c>
      <c r="J2985" s="9">
        <v>1250</v>
      </c>
      <c r="K2985" s="10">
        <f t="shared" si="22"/>
        <v>437.50000000000006</v>
      </c>
      <c r="L2985" s="10">
        <f t="shared" si="23"/>
        <v>131.25</v>
      </c>
      <c r="M2985" s="11">
        <v>0.3</v>
      </c>
      <c r="O2985" s="16"/>
      <c r="P2985" s="14"/>
      <c r="Q2985" s="12"/>
      <c r="R2985" s="13"/>
    </row>
    <row r="2986" spans="1:18" ht="15.75" customHeight="1">
      <c r="A2986" s="1"/>
      <c r="B2986" s="6" t="s">
        <v>14</v>
      </c>
      <c r="C2986" s="6">
        <v>1185732</v>
      </c>
      <c r="D2986" s="7">
        <v>44323</v>
      </c>
      <c r="E2986" s="6" t="s">
        <v>33</v>
      </c>
      <c r="F2986" s="6" t="s">
        <v>106</v>
      </c>
      <c r="G2986" s="6" t="s">
        <v>107</v>
      </c>
      <c r="H2986" s="6" t="s">
        <v>21</v>
      </c>
      <c r="I2986" s="8">
        <v>0.44999999999999996</v>
      </c>
      <c r="J2986" s="9">
        <v>1500</v>
      </c>
      <c r="K2986" s="10">
        <f t="shared" si="22"/>
        <v>674.99999999999989</v>
      </c>
      <c r="L2986" s="10">
        <f t="shared" si="23"/>
        <v>337.49999999999994</v>
      </c>
      <c r="M2986" s="11">
        <v>0.5</v>
      </c>
      <c r="O2986" s="16"/>
      <c r="P2986" s="14"/>
      <c r="Q2986" s="12"/>
      <c r="R2986" s="13"/>
    </row>
    <row r="2987" spans="1:18" ht="15.75" customHeight="1">
      <c r="A2987" s="1"/>
      <c r="B2987" s="6" t="s">
        <v>14</v>
      </c>
      <c r="C2987" s="6">
        <v>1185732</v>
      </c>
      <c r="D2987" s="7">
        <v>44323</v>
      </c>
      <c r="E2987" s="6" t="s">
        <v>33</v>
      </c>
      <c r="F2987" s="6" t="s">
        <v>106</v>
      </c>
      <c r="G2987" s="6" t="s">
        <v>107</v>
      </c>
      <c r="H2987" s="6" t="s">
        <v>22</v>
      </c>
      <c r="I2987" s="8">
        <v>0.49999999999999994</v>
      </c>
      <c r="J2987" s="9">
        <v>2750</v>
      </c>
      <c r="K2987" s="10">
        <f t="shared" si="22"/>
        <v>1374.9999999999998</v>
      </c>
      <c r="L2987" s="10">
        <f t="shared" si="23"/>
        <v>549.99999999999989</v>
      </c>
      <c r="M2987" s="11">
        <v>0.4</v>
      </c>
      <c r="O2987" s="16"/>
      <c r="P2987" s="14"/>
      <c r="Q2987" s="12"/>
      <c r="R2987" s="13"/>
    </row>
    <row r="2988" spans="1:18" ht="15.75" customHeight="1">
      <c r="A2988" s="1"/>
      <c r="B2988" s="6" t="s">
        <v>14</v>
      </c>
      <c r="C2988" s="6">
        <v>1185732</v>
      </c>
      <c r="D2988" s="7">
        <v>44353</v>
      </c>
      <c r="E2988" s="6" t="s">
        <v>33</v>
      </c>
      <c r="F2988" s="6" t="s">
        <v>106</v>
      </c>
      <c r="G2988" s="6" t="s">
        <v>107</v>
      </c>
      <c r="H2988" s="6" t="s">
        <v>17</v>
      </c>
      <c r="I2988" s="8">
        <v>0.35000000000000003</v>
      </c>
      <c r="J2988" s="9">
        <v>5250</v>
      </c>
      <c r="K2988" s="10">
        <f t="shared" si="22"/>
        <v>1837.5000000000002</v>
      </c>
      <c r="L2988" s="10">
        <f t="shared" si="23"/>
        <v>551.25</v>
      </c>
      <c r="M2988" s="11">
        <v>0.3</v>
      </c>
      <c r="O2988" s="16"/>
      <c r="P2988" s="14"/>
      <c r="Q2988" s="12"/>
      <c r="R2988" s="13"/>
    </row>
    <row r="2989" spans="1:18" ht="15.75" customHeight="1">
      <c r="A2989" s="1"/>
      <c r="B2989" s="6" t="s">
        <v>14</v>
      </c>
      <c r="C2989" s="6">
        <v>1185732</v>
      </c>
      <c r="D2989" s="7">
        <v>44353</v>
      </c>
      <c r="E2989" s="6" t="s">
        <v>33</v>
      </c>
      <c r="F2989" s="6" t="s">
        <v>106</v>
      </c>
      <c r="G2989" s="6" t="s">
        <v>107</v>
      </c>
      <c r="H2989" s="6" t="s">
        <v>18</v>
      </c>
      <c r="I2989" s="8">
        <v>0.3000000000000001</v>
      </c>
      <c r="J2989" s="9">
        <v>2750</v>
      </c>
      <c r="K2989" s="10">
        <f t="shared" si="22"/>
        <v>825.00000000000023</v>
      </c>
      <c r="L2989" s="10">
        <f t="shared" si="23"/>
        <v>288.75000000000006</v>
      </c>
      <c r="M2989" s="11">
        <v>0.35</v>
      </c>
      <c r="O2989" s="16"/>
      <c r="P2989" s="14"/>
      <c r="Q2989" s="12"/>
      <c r="R2989" s="13"/>
    </row>
    <row r="2990" spans="1:18" ht="15.75" customHeight="1">
      <c r="A2990" s="1"/>
      <c r="B2990" s="6" t="s">
        <v>14</v>
      </c>
      <c r="C2990" s="6">
        <v>1185732</v>
      </c>
      <c r="D2990" s="7">
        <v>44353</v>
      </c>
      <c r="E2990" s="6" t="s">
        <v>33</v>
      </c>
      <c r="F2990" s="6" t="s">
        <v>106</v>
      </c>
      <c r="G2990" s="6" t="s">
        <v>107</v>
      </c>
      <c r="H2990" s="6" t="s">
        <v>19</v>
      </c>
      <c r="I2990" s="8">
        <v>0.25000000000000006</v>
      </c>
      <c r="J2990" s="9">
        <v>2000</v>
      </c>
      <c r="K2990" s="10">
        <f t="shared" si="22"/>
        <v>500.00000000000011</v>
      </c>
      <c r="L2990" s="10">
        <f t="shared" si="23"/>
        <v>150.00000000000003</v>
      </c>
      <c r="M2990" s="11">
        <v>0.3</v>
      </c>
      <c r="O2990" s="16"/>
      <c r="P2990" s="14"/>
      <c r="Q2990" s="12"/>
      <c r="R2990" s="13"/>
    </row>
    <row r="2991" spans="1:18" ht="15.75" customHeight="1">
      <c r="A2991" s="1"/>
      <c r="B2991" s="6" t="s">
        <v>14</v>
      </c>
      <c r="C2991" s="6">
        <v>1185732</v>
      </c>
      <c r="D2991" s="7">
        <v>44353</v>
      </c>
      <c r="E2991" s="6" t="s">
        <v>33</v>
      </c>
      <c r="F2991" s="6" t="s">
        <v>106</v>
      </c>
      <c r="G2991" s="6" t="s">
        <v>107</v>
      </c>
      <c r="H2991" s="6" t="s">
        <v>20</v>
      </c>
      <c r="I2991" s="8">
        <v>0.25000000000000006</v>
      </c>
      <c r="J2991" s="9">
        <v>1750</v>
      </c>
      <c r="K2991" s="10">
        <f t="shared" si="22"/>
        <v>437.50000000000011</v>
      </c>
      <c r="L2991" s="10">
        <f t="shared" si="23"/>
        <v>131.25000000000003</v>
      </c>
      <c r="M2991" s="11">
        <v>0.3</v>
      </c>
      <c r="O2991" s="16"/>
      <c r="P2991" s="14"/>
      <c r="Q2991" s="12"/>
      <c r="R2991" s="13"/>
    </row>
    <row r="2992" spans="1:18" ht="15.75" customHeight="1">
      <c r="A2992" s="1"/>
      <c r="B2992" s="6" t="s">
        <v>14</v>
      </c>
      <c r="C2992" s="6">
        <v>1185732</v>
      </c>
      <c r="D2992" s="7">
        <v>44353</v>
      </c>
      <c r="E2992" s="6" t="s">
        <v>33</v>
      </c>
      <c r="F2992" s="6" t="s">
        <v>106</v>
      </c>
      <c r="G2992" s="6" t="s">
        <v>107</v>
      </c>
      <c r="H2992" s="6" t="s">
        <v>21</v>
      </c>
      <c r="I2992" s="8">
        <v>0.35000000000000003</v>
      </c>
      <c r="J2992" s="9">
        <v>1750</v>
      </c>
      <c r="K2992" s="10">
        <f t="shared" si="22"/>
        <v>612.50000000000011</v>
      </c>
      <c r="L2992" s="10">
        <f t="shared" si="23"/>
        <v>306.25000000000006</v>
      </c>
      <c r="M2992" s="11">
        <v>0.5</v>
      </c>
      <c r="O2992" s="16"/>
      <c r="P2992" s="14"/>
      <c r="Q2992" s="12"/>
      <c r="R2992" s="13"/>
    </row>
    <row r="2993" spans="1:18" ht="15.75" customHeight="1">
      <c r="A2993" s="1"/>
      <c r="B2993" s="6" t="s">
        <v>14</v>
      </c>
      <c r="C2993" s="6">
        <v>1185732</v>
      </c>
      <c r="D2993" s="7">
        <v>44353</v>
      </c>
      <c r="E2993" s="6" t="s">
        <v>33</v>
      </c>
      <c r="F2993" s="6" t="s">
        <v>106</v>
      </c>
      <c r="G2993" s="6" t="s">
        <v>107</v>
      </c>
      <c r="H2993" s="6" t="s">
        <v>22</v>
      </c>
      <c r="I2993" s="8">
        <v>0.55000000000000004</v>
      </c>
      <c r="J2993" s="9">
        <v>3250</v>
      </c>
      <c r="K2993" s="10">
        <f t="shared" si="22"/>
        <v>1787.5000000000002</v>
      </c>
      <c r="L2993" s="10">
        <f t="shared" si="23"/>
        <v>715.00000000000011</v>
      </c>
      <c r="M2993" s="11">
        <v>0.4</v>
      </c>
      <c r="O2993" s="16"/>
      <c r="P2993" s="14"/>
      <c r="Q2993" s="12"/>
      <c r="R2993" s="13"/>
    </row>
    <row r="2994" spans="1:18" ht="15.75" customHeight="1">
      <c r="A2994" s="1"/>
      <c r="B2994" s="6" t="s">
        <v>14</v>
      </c>
      <c r="C2994" s="6">
        <v>1185732</v>
      </c>
      <c r="D2994" s="7">
        <v>44382</v>
      </c>
      <c r="E2994" s="6" t="s">
        <v>33</v>
      </c>
      <c r="F2994" s="6" t="s">
        <v>106</v>
      </c>
      <c r="G2994" s="6" t="s">
        <v>107</v>
      </c>
      <c r="H2994" s="6" t="s">
        <v>17</v>
      </c>
      <c r="I2994" s="8">
        <v>0.5</v>
      </c>
      <c r="J2994" s="9">
        <v>5500</v>
      </c>
      <c r="K2994" s="10">
        <f t="shared" si="22"/>
        <v>2750</v>
      </c>
      <c r="L2994" s="10">
        <f t="shared" si="23"/>
        <v>825</v>
      </c>
      <c r="M2994" s="11">
        <v>0.3</v>
      </c>
      <c r="O2994" s="16"/>
      <c r="P2994" s="14"/>
      <c r="Q2994" s="12"/>
      <c r="R2994" s="13"/>
    </row>
    <row r="2995" spans="1:18" ht="15.75" customHeight="1">
      <c r="A2995" s="1"/>
      <c r="B2995" s="6" t="s">
        <v>14</v>
      </c>
      <c r="C2995" s="6">
        <v>1185732</v>
      </c>
      <c r="D2995" s="7">
        <v>44382</v>
      </c>
      <c r="E2995" s="6" t="s">
        <v>33</v>
      </c>
      <c r="F2995" s="6" t="s">
        <v>106</v>
      </c>
      <c r="G2995" s="6" t="s">
        <v>107</v>
      </c>
      <c r="H2995" s="6" t="s">
        <v>18</v>
      </c>
      <c r="I2995" s="8">
        <v>0.45000000000000007</v>
      </c>
      <c r="J2995" s="9">
        <v>3000</v>
      </c>
      <c r="K2995" s="10">
        <f t="shared" si="22"/>
        <v>1350.0000000000002</v>
      </c>
      <c r="L2995" s="10">
        <f t="shared" si="23"/>
        <v>472.50000000000006</v>
      </c>
      <c r="M2995" s="11">
        <v>0.35</v>
      </c>
      <c r="O2995" s="16"/>
      <c r="P2995" s="14"/>
      <c r="Q2995" s="12"/>
      <c r="R2995" s="13"/>
    </row>
    <row r="2996" spans="1:18" ht="15.75" customHeight="1">
      <c r="A2996" s="1"/>
      <c r="B2996" s="6" t="s">
        <v>14</v>
      </c>
      <c r="C2996" s="6">
        <v>1185732</v>
      </c>
      <c r="D2996" s="7">
        <v>44382</v>
      </c>
      <c r="E2996" s="6" t="s">
        <v>33</v>
      </c>
      <c r="F2996" s="6" t="s">
        <v>106</v>
      </c>
      <c r="G2996" s="6" t="s">
        <v>107</v>
      </c>
      <c r="H2996" s="6" t="s">
        <v>19</v>
      </c>
      <c r="I2996" s="8">
        <v>0.4</v>
      </c>
      <c r="J2996" s="9">
        <v>2250</v>
      </c>
      <c r="K2996" s="10">
        <f t="shared" si="22"/>
        <v>900</v>
      </c>
      <c r="L2996" s="10">
        <f t="shared" si="23"/>
        <v>270</v>
      </c>
      <c r="M2996" s="11">
        <v>0.3</v>
      </c>
      <c r="O2996" s="16"/>
      <c r="P2996" s="14"/>
      <c r="Q2996" s="12"/>
      <c r="R2996" s="13"/>
    </row>
    <row r="2997" spans="1:18" ht="15.75" customHeight="1">
      <c r="A2997" s="1"/>
      <c r="B2997" s="6" t="s">
        <v>14</v>
      </c>
      <c r="C2997" s="6">
        <v>1185732</v>
      </c>
      <c r="D2997" s="7">
        <v>44382</v>
      </c>
      <c r="E2997" s="6" t="s">
        <v>33</v>
      </c>
      <c r="F2997" s="6" t="s">
        <v>106</v>
      </c>
      <c r="G2997" s="6" t="s">
        <v>107</v>
      </c>
      <c r="H2997" s="6" t="s">
        <v>20</v>
      </c>
      <c r="I2997" s="8">
        <v>0.4</v>
      </c>
      <c r="J2997" s="9">
        <v>1750</v>
      </c>
      <c r="K2997" s="10">
        <f t="shared" si="22"/>
        <v>700</v>
      </c>
      <c r="L2997" s="10">
        <f t="shared" si="23"/>
        <v>210</v>
      </c>
      <c r="M2997" s="11">
        <v>0.3</v>
      </c>
      <c r="O2997" s="16"/>
      <c r="P2997" s="14"/>
      <c r="Q2997" s="12"/>
      <c r="R2997" s="13"/>
    </row>
    <row r="2998" spans="1:18" ht="15.75" customHeight="1">
      <c r="A2998" s="1"/>
      <c r="B2998" s="6" t="s">
        <v>14</v>
      </c>
      <c r="C2998" s="6">
        <v>1185732</v>
      </c>
      <c r="D2998" s="7">
        <v>44382</v>
      </c>
      <c r="E2998" s="6" t="s">
        <v>33</v>
      </c>
      <c r="F2998" s="6" t="s">
        <v>106</v>
      </c>
      <c r="G2998" s="6" t="s">
        <v>107</v>
      </c>
      <c r="H2998" s="6" t="s">
        <v>21</v>
      </c>
      <c r="I2998" s="8">
        <v>0.5</v>
      </c>
      <c r="J2998" s="9">
        <v>2000</v>
      </c>
      <c r="K2998" s="10">
        <f t="shared" si="22"/>
        <v>1000</v>
      </c>
      <c r="L2998" s="10">
        <f t="shared" si="23"/>
        <v>500</v>
      </c>
      <c r="M2998" s="11">
        <v>0.5</v>
      </c>
      <c r="O2998" s="16"/>
      <c r="P2998" s="14"/>
      <c r="Q2998" s="12"/>
      <c r="R2998" s="13"/>
    </row>
    <row r="2999" spans="1:18" ht="15.75" customHeight="1">
      <c r="A2999" s="1"/>
      <c r="B2999" s="6" t="s">
        <v>14</v>
      </c>
      <c r="C2999" s="6">
        <v>1185732</v>
      </c>
      <c r="D2999" s="7">
        <v>44382</v>
      </c>
      <c r="E2999" s="6" t="s">
        <v>33</v>
      </c>
      <c r="F2999" s="6" t="s">
        <v>106</v>
      </c>
      <c r="G2999" s="6" t="s">
        <v>107</v>
      </c>
      <c r="H2999" s="6" t="s">
        <v>22</v>
      </c>
      <c r="I2999" s="8">
        <v>0.55000000000000004</v>
      </c>
      <c r="J2999" s="9">
        <v>3750</v>
      </c>
      <c r="K2999" s="10">
        <f t="shared" si="22"/>
        <v>2062.5</v>
      </c>
      <c r="L2999" s="10">
        <f t="shared" si="23"/>
        <v>825</v>
      </c>
      <c r="M2999" s="11">
        <v>0.4</v>
      </c>
      <c r="O2999" s="16"/>
      <c r="P2999" s="14"/>
      <c r="Q2999" s="12"/>
      <c r="R2999" s="13"/>
    </row>
    <row r="3000" spans="1:18" ht="15.75" customHeight="1">
      <c r="A3000" s="1"/>
      <c r="B3000" s="6" t="s">
        <v>14</v>
      </c>
      <c r="C3000" s="6">
        <v>1185732</v>
      </c>
      <c r="D3000" s="7">
        <v>44414</v>
      </c>
      <c r="E3000" s="6" t="s">
        <v>33</v>
      </c>
      <c r="F3000" s="6" t="s">
        <v>106</v>
      </c>
      <c r="G3000" s="6" t="s">
        <v>107</v>
      </c>
      <c r="H3000" s="6" t="s">
        <v>17</v>
      </c>
      <c r="I3000" s="8">
        <v>0.5</v>
      </c>
      <c r="J3000" s="9">
        <v>5250</v>
      </c>
      <c r="K3000" s="10">
        <f t="shared" si="22"/>
        <v>2625</v>
      </c>
      <c r="L3000" s="10">
        <f t="shared" si="23"/>
        <v>787.5</v>
      </c>
      <c r="M3000" s="11">
        <v>0.3</v>
      </c>
      <c r="O3000" s="16"/>
      <c r="P3000" s="14"/>
      <c r="Q3000" s="12"/>
      <c r="R3000" s="13"/>
    </row>
    <row r="3001" spans="1:18" ht="15.75" customHeight="1">
      <c r="A3001" s="1"/>
      <c r="B3001" s="6" t="s">
        <v>14</v>
      </c>
      <c r="C3001" s="6">
        <v>1185732</v>
      </c>
      <c r="D3001" s="7">
        <v>44414</v>
      </c>
      <c r="E3001" s="6" t="s">
        <v>33</v>
      </c>
      <c r="F3001" s="6" t="s">
        <v>106</v>
      </c>
      <c r="G3001" s="6" t="s">
        <v>107</v>
      </c>
      <c r="H3001" s="6" t="s">
        <v>18</v>
      </c>
      <c r="I3001" s="8">
        <v>0.45000000000000007</v>
      </c>
      <c r="J3001" s="9">
        <v>3000</v>
      </c>
      <c r="K3001" s="10">
        <f t="shared" si="22"/>
        <v>1350.0000000000002</v>
      </c>
      <c r="L3001" s="10">
        <f t="shared" si="23"/>
        <v>472.50000000000006</v>
      </c>
      <c r="M3001" s="11">
        <v>0.35</v>
      </c>
      <c r="O3001" s="16"/>
      <c r="P3001" s="14"/>
      <c r="Q3001" s="12"/>
      <c r="R3001" s="13"/>
    </row>
    <row r="3002" spans="1:18" ht="15.75" customHeight="1">
      <c r="A3002" s="1"/>
      <c r="B3002" s="6" t="s">
        <v>14</v>
      </c>
      <c r="C3002" s="6">
        <v>1185732</v>
      </c>
      <c r="D3002" s="7">
        <v>44414</v>
      </c>
      <c r="E3002" s="6" t="s">
        <v>33</v>
      </c>
      <c r="F3002" s="6" t="s">
        <v>106</v>
      </c>
      <c r="G3002" s="6" t="s">
        <v>107</v>
      </c>
      <c r="H3002" s="6" t="s">
        <v>19</v>
      </c>
      <c r="I3002" s="8">
        <v>0.4</v>
      </c>
      <c r="J3002" s="9">
        <v>2250</v>
      </c>
      <c r="K3002" s="10">
        <f t="shared" si="22"/>
        <v>900</v>
      </c>
      <c r="L3002" s="10">
        <f t="shared" si="23"/>
        <v>270</v>
      </c>
      <c r="M3002" s="11">
        <v>0.3</v>
      </c>
      <c r="O3002" s="16"/>
      <c r="P3002" s="14"/>
      <c r="Q3002" s="12"/>
      <c r="R3002" s="13"/>
    </row>
    <row r="3003" spans="1:18" ht="15.75" customHeight="1">
      <c r="A3003" s="1"/>
      <c r="B3003" s="6" t="s">
        <v>14</v>
      </c>
      <c r="C3003" s="6">
        <v>1185732</v>
      </c>
      <c r="D3003" s="7">
        <v>44414</v>
      </c>
      <c r="E3003" s="6" t="s">
        <v>33</v>
      </c>
      <c r="F3003" s="6" t="s">
        <v>106</v>
      </c>
      <c r="G3003" s="6" t="s">
        <v>107</v>
      </c>
      <c r="H3003" s="6" t="s">
        <v>20</v>
      </c>
      <c r="I3003" s="8">
        <v>0.4</v>
      </c>
      <c r="J3003" s="9">
        <v>2000</v>
      </c>
      <c r="K3003" s="10">
        <f t="shared" si="22"/>
        <v>800</v>
      </c>
      <c r="L3003" s="10">
        <f t="shared" si="23"/>
        <v>240</v>
      </c>
      <c r="M3003" s="11">
        <v>0.3</v>
      </c>
      <c r="O3003" s="16"/>
      <c r="P3003" s="14"/>
      <c r="Q3003" s="12"/>
      <c r="R3003" s="13"/>
    </row>
    <row r="3004" spans="1:18" ht="15.75" customHeight="1">
      <c r="A3004" s="1"/>
      <c r="B3004" s="6" t="s">
        <v>14</v>
      </c>
      <c r="C3004" s="6">
        <v>1185732</v>
      </c>
      <c r="D3004" s="7">
        <v>44414</v>
      </c>
      <c r="E3004" s="6" t="s">
        <v>33</v>
      </c>
      <c r="F3004" s="6" t="s">
        <v>106</v>
      </c>
      <c r="G3004" s="6" t="s">
        <v>107</v>
      </c>
      <c r="H3004" s="6" t="s">
        <v>21</v>
      </c>
      <c r="I3004" s="8">
        <v>0.5</v>
      </c>
      <c r="J3004" s="9">
        <v>1750</v>
      </c>
      <c r="K3004" s="10">
        <f t="shared" si="22"/>
        <v>875</v>
      </c>
      <c r="L3004" s="10">
        <f t="shared" si="23"/>
        <v>437.5</v>
      </c>
      <c r="M3004" s="11">
        <v>0.5</v>
      </c>
      <c r="O3004" s="16"/>
      <c r="P3004" s="14"/>
      <c r="Q3004" s="12"/>
      <c r="R3004" s="13"/>
    </row>
    <row r="3005" spans="1:18" ht="15.75" customHeight="1">
      <c r="A3005" s="1"/>
      <c r="B3005" s="6" t="s">
        <v>14</v>
      </c>
      <c r="C3005" s="6">
        <v>1185732</v>
      </c>
      <c r="D3005" s="7">
        <v>44414</v>
      </c>
      <c r="E3005" s="6" t="s">
        <v>33</v>
      </c>
      <c r="F3005" s="6" t="s">
        <v>106</v>
      </c>
      <c r="G3005" s="6" t="s">
        <v>107</v>
      </c>
      <c r="H3005" s="6" t="s">
        <v>22</v>
      </c>
      <c r="I3005" s="8">
        <v>0.55000000000000004</v>
      </c>
      <c r="J3005" s="9">
        <v>3500</v>
      </c>
      <c r="K3005" s="10">
        <f t="shared" si="22"/>
        <v>1925.0000000000002</v>
      </c>
      <c r="L3005" s="10">
        <f t="shared" si="23"/>
        <v>770.00000000000011</v>
      </c>
      <c r="M3005" s="11">
        <v>0.4</v>
      </c>
      <c r="O3005" s="16"/>
      <c r="P3005" s="14"/>
      <c r="Q3005" s="12"/>
      <c r="R3005" s="13"/>
    </row>
    <row r="3006" spans="1:18" ht="15.75" customHeight="1">
      <c r="A3006" s="1"/>
      <c r="B3006" s="6" t="s">
        <v>14</v>
      </c>
      <c r="C3006" s="6">
        <v>1185732</v>
      </c>
      <c r="D3006" s="7">
        <v>44446</v>
      </c>
      <c r="E3006" s="6" t="s">
        <v>33</v>
      </c>
      <c r="F3006" s="6" t="s">
        <v>106</v>
      </c>
      <c r="G3006" s="6" t="s">
        <v>107</v>
      </c>
      <c r="H3006" s="6" t="s">
        <v>17</v>
      </c>
      <c r="I3006" s="8">
        <v>0.35000000000000003</v>
      </c>
      <c r="J3006" s="9">
        <v>4750</v>
      </c>
      <c r="K3006" s="10">
        <f t="shared" si="22"/>
        <v>1662.5000000000002</v>
      </c>
      <c r="L3006" s="10">
        <f t="shared" si="23"/>
        <v>498.75000000000006</v>
      </c>
      <c r="M3006" s="11">
        <v>0.3</v>
      </c>
      <c r="O3006" s="16"/>
      <c r="P3006" s="14"/>
      <c r="Q3006" s="12"/>
      <c r="R3006" s="13"/>
    </row>
    <row r="3007" spans="1:18" ht="15.75" customHeight="1">
      <c r="A3007" s="1"/>
      <c r="B3007" s="6" t="s">
        <v>14</v>
      </c>
      <c r="C3007" s="6">
        <v>1185732</v>
      </c>
      <c r="D3007" s="7">
        <v>44446</v>
      </c>
      <c r="E3007" s="6" t="s">
        <v>33</v>
      </c>
      <c r="F3007" s="6" t="s">
        <v>106</v>
      </c>
      <c r="G3007" s="6" t="s">
        <v>107</v>
      </c>
      <c r="H3007" s="6" t="s">
        <v>18</v>
      </c>
      <c r="I3007" s="8">
        <v>0.3000000000000001</v>
      </c>
      <c r="J3007" s="9">
        <v>2750</v>
      </c>
      <c r="K3007" s="10">
        <f t="shared" si="22"/>
        <v>825.00000000000023</v>
      </c>
      <c r="L3007" s="10">
        <f t="shared" si="23"/>
        <v>288.75000000000006</v>
      </c>
      <c r="M3007" s="11">
        <v>0.35</v>
      </c>
      <c r="O3007" s="16"/>
      <c r="P3007" s="14"/>
      <c r="Q3007" s="12"/>
      <c r="R3007" s="13"/>
    </row>
    <row r="3008" spans="1:18" ht="15.75" customHeight="1">
      <c r="A3008" s="1"/>
      <c r="B3008" s="6" t="s">
        <v>14</v>
      </c>
      <c r="C3008" s="6">
        <v>1185732</v>
      </c>
      <c r="D3008" s="7">
        <v>44446</v>
      </c>
      <c r="E3008" s="6" t="s">
        <v>33</v>
      </c>
      <c r="F3008" s="6" t="s">
        <v>106</v>
      </c>
      <c r="G3008" s="6" t="s">
        <v>107</v>
      </c>
      <c r="H3008" s="6" t="s">
        <v>19</v>
      </c>
      <c r="I3008" s="8">
        <v>0.25000000000000006</v>
      </c>
      <c r="J3008" s="9">
        <v>1750</v>
      </c>
      <c r="K3008" s="10">
        <f t="shared" si="22"/>
        <v>437.50000000000011</v>
      </c>
      <c r="L3008" s="10">
        <f t="shared" si="23"/>
        <v>131.25000000000003</v>
      </c>
      <c r="M3008" s="11">
        <v>0.3</v>
      </c>
      <c r="O3008" s="16"/>
      <c r="P3008" s="14"/>
      <c r="Q3008" s="12"/>
      <c r="R3008" s="13"/>
    </row>
    <row r="3009" spans="1:18" ht="15.75" customHeight="1">
      <c r="A3009" s="1"/>
      <c r="B3009" s="6" t="s">
        <v>14</v>
      </c>
      <c r="C3009" s="6">
        <v>1185732</v>
      </c>
      <c r="D3009" s="7">
        <v>44446</v>
      </c>
      <c r="E3009" s="6" t="s">
        <v>33</v>
      </c>
      <c r="F3009" s="6" t="s">
        <v>106</v>
      </c>
      <c r="G3009" s="6" t="s">
        <v>107</v>
      </c>
      <c r="H3009" s="6" t="s">
        <v>20</v>
      </c>
      <c r="I3009" s="8">
        <v>0.25000000000000006</v>
      </c>
      <c r="J3009" s="9">
        <v>1500</v>
      </c>
      <c r="K3009" s="10">
        <f t="shared" si="22"/>
        <v>375.00000000000006</v>
      </c>
      <c r="L3009" s="10">
        <f t="shared" si="23"/>
        <v>112.50000000000001</v>
      </c>
      <c r="M3009" s="11">
        <v>0.3</v>
      </c>
      <c r="O3009" s="16"/>
      <c r="P3009" s="14"/>
      <c r="Q3009" s="12"/>
      <c r="R3009" s="13"/>
    </row>
    <row r="3010" spans="1:18" ht="15.75" customHeight="1">
      <c r="A3010" s="1"/>
      <c r="B3010" s="6" t="s">
        <v>14</v>
      </c>
      <c r="C3010" s="6">
        <v>1185732</v>
      </c>
      <c r="D3010" s="7">
        <v>44446</v>
      </c>
      <c r="E3010" s="6" t="s">
        <v>33</v>
      </c>
      <c r="F3010" s="6" t="s">
        <v>106</v>
      </c>
      <c r="G3010" s="6" t="s">
        <v>107</v>
      </c>
      <c r="H3010" s="6" t="s">
        <v>21</v>
      </c>
      <c r="I3010" s="8">
        <v>0.35000000000000003</v>
      </c>
      <c r="J3010" s="9">
        <v>1500</v>
      </c>
      <c r="K3010" s="10">
        <f t="shared" si="22"/>
        <v>525</v>
      </c>
      <c r="L3010" s="10">
        <f t="shared" si="23"/>
        <v>262.5</v>
      </c>
      <c r="M3010" s="11">
        <v>0.5</v>
      </c>
      <c r="O3010" s="16"/>
      <c r="P3010" s="14"/>
      <c r="Q3010" s="12"/>
      <c r="R3010" s="13"/>
    </row>
    <row r="3011" spans="1:18" ht="15.75" customHeight="1">
      <c r="A3011" s="1"/>
      <c r="B3011" s="6" t="s">
        <v>14</v>
      </c>
      <c r="C3011" s="6">
        <v>1185732</v>
      </c>
      <c r="D3011" s="7">
        <v>44446</v>
      </c>
      <c r="E3011" s="6" t="s">
        <v>33</v>
      </c>
      <c r="F3011" s="6" t="s">
        <v>106</v>
      </c>
      <c r="G3011" s="6" t="s">
        <v>107</v>
      </c>
      <c r="H3011" s="6" t="s">
        <v>22</v>
      </c>
      <c r="I3011" s="8">
        <v>0.4</v>
      </c>
      <c r="J3011" s="9">
        <v>2250</v>
      </c>
      <c r="K3011" s="10">
        <f t="shared" si="22"/>
        <v>900</v>
      </c>
      <c r="L3011" s="10">
        <f t="shared" si="23"/>
        <v>360</v>
      </c>
      <c r="M3011" s="11">
        <v>0.4</v>
      </c>
      <c r="O3011" s="16"/>
      <c r="P3011" s="14"/>
      <c r="Q3011" s="12"/>
      <c r="R3011" s="13"/>
    </row>
    <row r="3012" spans="1:18" ht="15.75" customHeight="1">
      <c r="A3012" s="1"/>
      <c r="B3012" s="6" t="s">
        <v>14</v>
      </c>
      <c r="C3012" s="6">
        <v>1185732</v>
      </c>
      <c r="D3012" s="7">
        <v>44475</v>
      </c>
      <c r="E3012" s="6" t="s">
        <v>33</v>
      </c>
      <c r="F3012" s="6" t="s">
        <v>106</v>
      </c>
      <c r="G3012" s="6" t="s">
        <v>107</v>
      </c>
      <c r="H3012" s="6" t="s">
        <v>17</v>
      </c>
      <c r="I3012" s="8">
        <v>0.44999999999999996</v>
      </c>
      <c r="J3012" s="9">
        <v>4000</v>
      </c>
      <c r="K3012" s="10">
        <f t="shared" si="22"/>
        <v>1799.9999999999998</v>
      </c>
      <c r="L3012" s="10">
        <f t="shared" si="23"/>
        <v>539.99999999999989</v>
      </c>
      <c r="M3012" s="11">
        <v>0.3</v>
      </c>
      <c r="O3012" s="16"/>
      <c r="P3012" s="14"/>
      <c r="Q3012" s="12"/>
      <c r="R3012" s="13"/>
    </row>
    <row r="3013" spans="1:18" ht="15.75" customHeight="1">
      <c r="A3013" s="1"/>
      <c r="B3013" s="6" t="s">
        <v>14</v>
      </c>
      <c r="C3013" s="6">
        <v>1185732</v>
      </c>
      <c r="D3013" s="7">
        <v>44475</v>
      </c>
      <c r="E3013" s="6" t="s">
        <v>33</v>
      </c>
      <c r="F3013" s="6" t="s">
        <v>106</v>
      </c>
      <c r="G3013" s="6" t="s">
        <v>107</v>
      </c>
      <c r="H3013" s="6" t="s">
        <v>18</v>
      </c>
      <c r="I3013" s="8">
        <v>0.35000000000000003</v>
      </c>
      <c r="J3013" s="9">
        <v>2500</v>
      </c>
      <c r="K3013" s="10">
        <f t="shared" si="22"/>
        <v>875.00000000000011</v>
      </c>
      <c r="L3013" s="10">
        <f t="shared" si="23"/>
        <v>306.25</v>
      </c>
      <c r="M3013" s="11">
        <v>0.35</v>
      </c>
      <c r="O3013" s="16"/>
      <c r="P3013" s="14"/>
      <c r="Q3013" s="12"/>
      <c r="R3013" s="13"/>
    </row>
    <row r="3014" spans="1:18" ht="15.75" customHeight="1">
      <c r="A3014" s="1"/>
      <c r="B3014" s="6" t="s">
        <v>14</v>
      </c>
      <c r="C3014" s="6">
        <v>1185732</v>
      </c>
      <c r="D3014" s="7">
        <v>44475</v>
      </c>
      <c r="E3014" s="6" t="s">
        <v>33</v>
      </c>
      <c r="F3014" s="6" t="s">
        <v>106</v>
      </c>
      <c r="G3014" s="6" t="s">
        <v>107</v>
      </c>
      <c r="H3014" s="6" t="s">
        <v>19</v>
      </c>
      <c r="I3014" s="8">
        <v>0.35000000000000003</v>
      </c>
      <c r="J3014" s="9">
        <v>1500</v>
      </c>
      <c r="K3014" s="10">
        <f t="shared" si="22"/>
        <v>525</v>
      </c>
      <c r="L3014" s="10">
        <f t="shared" si="23"/>
        <v>157.5</v>
      </c>
      <c r="M3014" s="11">
        <v>0.3</v>
      </c>
      <c r="O3014" s="16"/>
      <c r="P3014" s="14"/>
      <c r="Q3014" s="12"/>
      <c r="R3014" s="13"/>
    </row>
    <row r="3015" spans="1:18" ht="15.75" customHeight="1">
      <c r="A3015" s="1"/>
      <c r="B3015" s="6" t="s">
        <v>14</v>
      </c>
      <c r="C3015" s="6">
        <v>1185732</v>
      </c>
      <c r="D3015" s="7">
        <v>44475</v>
      </c>
      <c r="E3015" s="6" t="s">
        <v>33</v>
      </c>
      <c r="F3015" s="6" t="s">
        <v>106</v>
      </c>
      <c r="G3015" s="6" t="s">
        <v>107</v>
      </c>
      <c r="H3015" s="6" t="s">
        <v>20</v>
      </c>
      <c r="I3015" s="8">
        <v>0.35000000000000003</v>
      </c>
      <c r="J3015" s="9">
        <v>1250</v>
      </c>
      <c r="K3015" s="10">
        <f t="shared" si="22"/>
        <v>437.50000000000006</v>
      </c>
      <c r="L3015" s="10">
        <f t="shared" si="23"/>
        <v>131.25</v>
      </c>
      <c r="M3015" s="11">
        <v>0.3</v>
      </c>
      <c r="O3015" s="16"/>
      <c r="P3015" s="14"/>
      <c r="Q3015" s="12"/>
      <c r="R3015" s="13"/>
    </row>
    <row r="3016" spans="1:18" ht="15.75" customHeight="1">
      <c r="A3016" s="1"/>
      <c r="B3016" s="6" t="s">
        <v>14</v>
      </c>
      <c r="C3016" s="6">
        <v>1185732</v>
      </c>
      <c r="D3016" s="7">
        <v>44475</v>
      </c>
      <c r="E3016" s="6" t="s">
        <v>33</v>
      </c>
      <c r="F3016" s="6" t="s">
        <v>106</v>
      </c>
      <c r="G3016" s="6" t="s">
        <v>107</v>
      </c>
      <c r="H3016" s="6" t="s">
        <v>21</v>
      </c>
      <c r="I3016" s="8">
        <v>0.44999999999999996</v>
      </c>
      <c r="J3016" s="9">
        <v>1250</v>
      </c>
      <c r="K3016" s="10">
        <f t="shared" si="22"/>
        <v>562.5</v>
      </c>
      <c r="L3016" s="10">
        <f t="shared" si="23"/>
        <v>281.25</v>
      </c>
      <c r="M3016" s="11">
        <v>0.5</v>
      </c>
      <c r="O3016" s="16"/>
      <c r="P3016" s="14"/>
      <c r="Q3016" s="12"/>
      <c r="R3016" s="13"/>
    </row>
    <row r="3017" spans="1:18" ht="15.75" customHeight="1">
      <c r="A3017" s="1"/>
      <c r="B3017" s="6" t="s">
        <v>14</v>
      </c>
      <c r="C3017" s="6">
        <v>1185732</v>
      </c>
      <c r="D3017" s="7">
        <v>44475</v>
      </c>
      <c r="E3017" s="6" t="s">
        <v>33</v>
      </c>
      <c r="F3017" s="6" t="s">
        <v>106</v>
      </c>
      <c r="G3017" s="6" t="s">
        <v>107</v>
      </c>
      <c r="H3017" s="6" t="s">
        <v>22</v>
      </c>
      <c r="I3017" s="8">
        <v>0.49999999999999983</v>
      </c>
      <c r="J3017" s="9">
        <v>2500</v>
      </c>
      <c r="K3017" s="10">
        <f t="shared" si="22"/>
        <v>1249.9999999999995</v>
      </c>
      <c r="L3017" s="10">
        <f t="shared" si="23"/>
        <v>499.99999999999983</v>
      </c>
      <c r="M3017" s="11">
        <v>0.4</v>
      </c>
      <c r="O3017" s="16"/>
      <c r="P3017" s="14"/>
      <c r="Q3017" s="12"/>
      <c r="R3017" s="13"/>
    </row>
    <row r="3018" spans="1:18" ht="15.75" customHeight="1">
      <c r="A3018" s="1"/>
      <c r="B3018" s="6" t="s">
        <v>14</v>
      </c>
      <c r="C3018" s="6">
        <v>1185732</v>
      </c>
      <c r="D3018" s="7">
        <v>44506</v>
      </c>
      <c r="E3018" s="6" t="s">
        <v>33</v>
      </c>
      <c r="F3018" s="6" t="s">
        <v>106</v>
      </c>
      <c r="G3018" s="6" t="s">
        <v>107</v>
      </c>
      <c r="H3018" s="6" t="s">
        <v>17</v>
      </c>
      <c r="I3018" s="8">
        <v>0.44999999999999996</v>
      </c>
      <c r="J3018" s="9">
        <v>4000</v>
      </c>
      <c r="K3018" s="10">
        <f t="shared" si="22"/>
        <v>1799.9999999999998</v>
      </c>
      <c r="L3018" s="10">
        <f t="shared" si="23"/>
        <v>539.99999999999989</v>
      </c>
      <c r="M3018" s="11">
        <v>0.3</v>
      </c>
      <c r="O3018" s="16"/>
      <c r="P3018" s="14"/>
      <c r="Q3018" s="12"/>
      <c r="R3018" s="13"/>
    </row>
    <row r="3019" spans="1:18" ht="15.75" customHeight="1">
      <c r="A3019" s="1"/>
      <c r="B3019" s="6" t="s">
        <v>14</v>
      </c>
      <c r="C3019" s="6">
        <v>1185732</v>
      </c>
      <c r="D3019" s="7">
        <v>44506</v>
      </c>
      <c r="E3019" s="6" t="s">
        <v>33</v>
      </c>
      <c r="F3019" s="6" t="s">
        <v>106</v>
      </c>
      <c r="G3019" s="6" t="s">
        <v>107</v>
      </c>
      <c r="H3019" s="6" t="s">
        <v>18</v>
      </c>
      <c r="I3019" s="8">
        <v>0.35000000000000003</v>
      </c>
      <c r="J3019" s="9">
        <v>2750</v>
      </c>
      <c r="K3019" s="10">
        <f t="shared" si="22"/>
        <v>962.50000000000011</v>
      </c>
      <c r="L3019" s="10">
        <f t="shared" si="23"/>
        <v>336.875</v>
      </c>
      <c r="M3019" s="11">
        <v>0.35</v>
      </c>
      <c r="O3019" s="16"/>
      <c r="P3019" s="14"/>
      <c r="Q3019" s="12"/>
      <c r="R3019" s="13"/>
    </row>
    <row r="3020" spans="1:18" ht="15.75" customHeight="1">
      <c r="A3020" s="1"/>
      <c r="B3020" s="6" t="s">
        <v>14</v>
      </c>
      <c r="C3020" s="6">
        <v>1185732</v>
      </c>
      <c r="D3020" s="7">
        <v>44506</v>
      </c>
      <c r="E3020" s="6" t="s">
        <v>33</v>
      </c>
      <c r="F3020" s="6" t="s">
        <v>106</v>
      </c>
      <c r="G3020" s="6" t="s">
        <v>107</v>
      </c>
      <c r="H3020" s="6" t="s">
        <v>19</v>
      </c>
      <c r="I3020" s="8">
        <v>0.35000000000000003</v>
      </c>
      <c r="J3020" s="9">
        <v>2200</v>
      </c>
      <c r="K3020" s="10">
        <f t="shared" si="22"/>
        <v>770.00000000000011</v>
      </c>
      <c r="L3020" s="10">
        <f t="shared" si="23"/>
        <v>231.00000000000003</v>
      </c>
      <c r="M3020" s="11">
        <v>0.3</v>
      </c>
      <c r="O3020" s="16"/>
      <c r="P3020" s="14"/>
      <c r="Q3020" s="12"/>
      <c r="R3020" s="13"/>
    </row>
    <row r="3021" spans="1:18" ht="15.75" customHeight="1">
      <c r="A3021" s="1"/>
      <c r="B3021" s="6" t="s">
        <v>14</v>
      </c>
      <c r="C3021" s="6">
        <v>1185732</v>
      </c>
      <c r="D3021" s="7">
        <v>44506</v>
      </c>
      <c r="E3021" s="6" t="s">
        <v>33</v>
      </c>
      <c r="F3021" s="6" t="s">
        <v>106</v>
      </c>
      <c r="G3021" s="6" t="s">
        <v>107</v>
      </c>
      <c r="H3021" s="6" t="s">
        <v>20</v>
      </c>
      <c r="I3021" s="8">
        <v>0.35000000000000003</v>
      </c>
      <c r="J3021" s="9">
        <v>2000</v>
      </c>
      <c r="K3021" s="10">
        <f t="shared" si="22"/>
        <v>700.00000000000011</v>
      </c>
      <c r="L3021" s="10">
        <f t="shared" si="23"/>
        <v>210.00000000000003</v>
      </c>
      <c r="M3021" s="11">
        <v>0.3</v>
      </c>
      <c r="O3021" s="16"/>
      <c r="P3021" s="14"/>
      <c r="Q3021" s="12"/>
      <c r="R3021" s="13"/>
    </row>
    <row r="3022" spans="1:18" ht="15.75" customHeight="1">
      <c r="A3022" s="1"/>
      <c r="B3022" s="6" t="s">
        <v>14</v>
      </c>
      <c r="C3022" s="6">
        <v>1185732</v>
      </c>
      <c r="D3022" s="7">
        <v>44506</v>
      </c>
      <c r="E3022" s="6" t="s">
        <v>33</v>
      </c>
      <c r="F3022" s="6" t="s">
        <v>106</v>
      </c>
      <c r="G3022" s="6" t="s">
        <v>107</v>
      </c>
      <c r="H3022" s="6" t="s">
        <v>21</v>
      </c>
      <c r="I3022" s="8">
        <v>0.6</v>
      </c>
      <c r="J3022" s="9">
        <v>1750</v>
      </c>
      <c r="K3022" s="10">
        <f t="shared" si="22"/>
        <v>1050</v>
      </c>
      <c r="L3022" s="10">
        <f t="shared" si="23"/>
        <v>525</v>
      </c>
      <c r="M3022" s="11">
        <v>0.5</v>
      </c>
      <c r="O3022" s="16"/>
      <c r="P3022" s="14"/>
      <c r="Q3022" s="12"/>
      <c r="R3022" s="13"/>
    </row>
    <row r="3023" spans="1:18" ht="15.75" customHeight="1">
      <c r="A3023" s="1"/>
      <c r="B3023" s="6" t="s">
        <v>14</v>
      </c>
      <c r="C3023" s="6">
        <v>1185732</v>
      </c>
      <c r="D3023" s="7">
        <v>44506</v>
      </c>
      <c r="E3023" s="6" t="s">
        <v>33</v>
      </c>
      <c r="F3023" s="6" t="s">
        <v>106</v>
      </c>
      <c r="G3023" s="6" t="s">
        <v>107</v>
      </c>
      <c r="H3023" s="6" t="s">
        <v>22</v>
      </c>
      <c r="I3023" s="8">
        <v>0.64999999999999991</v>
      </c>
      <c r="J3023" s="9">
        <v>2750</v>
      </c>
      <c r="K3023" s="10">
        <f t="shared" si="22"/>
        <v>1787.4999999999998</v>
      </c>
      <c r="L3023" s="10">
        <f t="shared" si="23"/>
        <v>715</v>
      </c>
      <c r="M3023" s="11">
        <v>0.4</v>
      </c>
      <c r="O3023" s="16"/>
      <c r="P3023" s="14"/>
      <c r="Q3023" s="12"/>
      <c r="R3023" s="13"/>
    </row>
    <row r="3024" spans="1:18" ht="15.75" customHeight="1">
      <c r="A3024" s="1"/>
      <c r="B3024" s="6" t="s">
        <v>14</v>
      </c>
      <c r="C3024" s="6">
        <v>1185732</v>
      </c>
      <c r="D3024" s="7">
        <v>44535</v>
      </c>
      <c r="E3024" s="6" t="s">
        <v>33</v>
      </c>
      <c r="F3024" s="6" t="s">
        <v>106</v>
      </c>
      <c r="G3024" s="6" t="s">
        <v>107</v>
      </c>
      <c r="H3024" s="6" t="s">
        <v>17</v>
      </c>
      <c r="I3024" s="8">
        <v>0.6</v>
      </c>
      <c r="J3024" s="9">
        <v>5250</v>
      </c>
      <c r="K3024" s="10">
        <f t="shared" si="22"/>
        <v>3150</v>
      </c>
      <c r="L3024" s="10">
        <f t="shared" si="23"/>
        <v>945</v>
      </c>
      <c r="M3024" s="11">
        <v>0.3</v>
      </c>
      <c r="O3024" s="16"/>
      <c r="P3024" s="14"/>
      <c r="Q3024" s="12"/>
      <c r="R3024" s="13"/>
    </row>
    <row r="3025" spans="1:18" ht="15.75" customHeight="1">
      <c r="A3025" s="1"/>
      <c r="B3025" s="6" t="s">
        <v>14</v>
      </c>
      <c r="C3025" s="6">
        <v>1185732</v>
      </c>
      <c r="D3025" s="7">
        <v>44535</v>
      </c>
      <c r="E3025" s="6" t="s">
        <v>33</v>
      </c>
      <c r="F3025" s="6" t="s">
        <v>106</v>
      </c>
      <c r="G3025" s="6" t="s">
        <v>107</v>
      </c>
      <c r="H3025" s="6" t="s">
        <v>18</v>
      </c>
      <c r="I3025" s="8">
        <v>0.5</v>
      </c>
      <c r="J3025" s="9">
        <v>3250</v>
      </c>
      <c r="K3025" s="10">
        <f t="shared" si="22"/>
        <v>1625</v>
      </c>
      <c r="L3025" s="10">
        <f t="shared" si="23"/>
        <v>568.75</v>
      </c>
      <c r="M3025" s="11">
        <v>0.35</v>
      </c>
      <c r="O3025" s="16"/>
      <c r="P3025" s="14"/>
      <c r="Q3025" s="12"/>
      <c r="R3025" s="13"/>
    </row>
    <row r="3026" spans="1:18" ht="15.75" customHeight="1">
      <c r="A3026" s="1"/>
      <c r="B3026" s="6" t="s">
        <v>14</v>
      </c>
      <c r="C3026" s="6">
        <v>1185732</v>
      </c>
      <c r="D3026" s="7">
        <v>44535</v>
      </c>
      <c r="E3026" s="6" t="s">
        <v>33</v>
      </c>
      <c r="F3026" s="6" t="s">
        <v>106</v>
      </c>
      <c r="G3026" s="6" t="s">
        <v>107</v>
      </c>
      <c r="H3026" s="6" t="s">
        <v>19</v>
      </c>
      <c r="I3026" s="8">
        <v>0.5</v>
      </c>
      <c r="J3026" s="9">
        <v>2750</v>
      </c>
      <c r="K3026" s="10">
        <f t="shared" si="22"/>
        <v>1375</v>
      </c>
      <c r="L3026" s="10">
        <f t="shared" si="23"/>
        <v>412.5</v>
      </c>
      <c r="M3026" s="11">
        <v>0.3</v>
      </c>
      <c r="O3026" s="16"/>
      <c r="P3026" s="14"/>
      <c r="Q3026" s="12"/>
      <c r="R3026" s="13"/>
    </row>
    <row r="3027" spans="1:18" ht="15.75" customHeight="1">
      <c r="A3027" s="1"/>
      <c r="B3027" s="6" t="s">
        <v>14</v>
      </c>
      <c r="C3027" s="6">
        <v>1185732</v>
      </c>
      <c r="D3027" s="7">
        <v>44535</v>
      </c>
      <c r="E3027" s="6" t="s">
        <v>33</v>
      </c>
      <c r="F3027" s="6" t="s">
        <v>106</v>
      </c>
      <c r="G3027" s="6" t="s">
        <v>107</v>
      </c>
      <c r="H3027" s="6" t="s">
        <v>20</v>
      </c>
      <c r="I3027" s="8">
        <v>0.5</v>
      </c>
      <c r="J3027" s="9">
        <v>2250</v>
      </c>
      <c r="K3027" s="10">
        <f t="shared" si="22"/>
        <v>1125</v>
      </c>
      <c r="L3027" s="10">
        <f t="shared" si="23"/>
        <v>337.5</v>
      </c>
      <c r="M3027" s="11">
        <v>0.3</v>
      </c>
      <c r="O3027" s="16"/>
      <c r="P3027" s="14"/>
      <c r="Q3027" s="12"/>
      <c r="R3027" s="13"/>
    </row>
    <row r="3028" spans="1:18" ht="15.75" customHeight="1">
      <c r="A3028" s="1"/>
      <c r="B3028" s="6" t="s">
        <v>14</v>
      </c>
      <c r="C3028" s="6">
        <v>1185732</v>
      </c>
      <c r="D3028" s="7">
        <v>44535</v>
      </c>
      <c r="E3028" s="6" t="s">
        <v>33</v>
      </c>
      <c r="F3028" s="6" t="s">
        <v>106</v>
      </c>
      <c r="G3028" s="6" t="s">
        <v>107</v>
      </c>
      <c r="H3028" s="6" t="s">
        <v>21</v>
      </c>
      <c r="I3028" s="8">
        <v>0.6</v>
      </c>
      <c r="J3028" s="9">
        <v>2250</v>
      </c>
      <c r="K3028" s="10">
        <f t="shared" si="22"/>
        <v>1350</v>
      </c>
      <c r="L3028" s="10">
        <f t="shared" si="23"/>
        <v>675</v>
      </c>
      <c r="M3028" s="11">
        <v>0.5</v>
      </c>
      <c r="O3028" s="16"/>
      <c r="P3028" s="14"/>
      <c r="Q3028" s="12"/>
      <c r="R3028" s="13"/>
    </row>
    <row r="3029" spans="1:18" ht="15.75" customHeight="1">
      <c r="A3029" s="1"/>
      <c r="B3029" s="6" t="s">
        <v>14</v>
      </c>
      <c r="C3029" s="6">
        <v>1185732</v>
      </c>
      <c r="D3029" s="7">
        <v>44535</v>
      </c>
      <c r="E3029" s="6" t="s">
        <v>33</v>
      </c>
      <c r="F3029" s="6" t="s">
        <v>106</v>
      </c>
      <c r="G3029" s="6" t="s">
        <v>107</v>
      </c>
      <c r="H3029" s="6" t="s">
        <v>22</v>
      </c>
      <c r="I3029" s="8">
        <v>0.64999999999999991</v>
      </c>
      <c r="J3029" s="9">
        <v>3250</v>
      </c>
      <c r="K3029" s="10">
        <f t="shared" si="22"/>
        <v>2112.4999999999995</v>
      </c>
      <c r="L3029" s="10">
        <f t="shared" si="23"/>
        <v>844.99999999999989</v>
      </c>
      <c r="M3029" s="11">
        <v>0.4</v>
      </c>
      <c r="O3029" s="16"/>
      <c r="P3029" s="14"/>
      <c r="Q3029" s="12"/>
      <c r="R3029" s="13"/>
    </row>
    <row r="3030" spans="1:18" ht="15.75" customHeight="1">
      <c r="A3030" s="1" t="s">
        <v>39</v>
      </c>
      <c r="B3030" s="6" t="s">
        <v>14</v>
      </c>
      <c r="C3030" s="6">
        <v>1185732</v>
      </c>
      <c r="D3030" s="7">
        <v>44199</v>
      </c>
      <c r="E3030" s="6" t="s">
        <v>33</v>
      </c>
      <c r="F3030" s="6" t="s">
        <v>108</v>
      </c>
      <c r="G3030" s="6" t="s">
        <v>109</v>
      </c>
      <c r="H3030" s="6" t="s">
        <v>17</v>
      </c>
      <c r="I3030" s="8">
        <v>0.30000000000000004</v>
      </c>
      <c r="J3030" s="9">
        <v>4500</v>
      </c>
      <c r="K3030" s="10">
        <f t="shared" si="22"/>
        <v>1350.0000000000002</v>
      </c>
      <c r="L3030" s="10">
        <f t="shared" si="23"/>
        <v>405.00000000000006</v>
      </c>
      <c r="M3030" s="11">
        <v>0.3</v>
      </c>
      <c r="O3030" s="16"/>
      <c r="P3030" s="14"/>
      <c r="Q3030" s="12"/>
      <c r="R3030" s="13"/>
    </row>
    <row r="3031" spans="1:18" ht="15.75" customHeight="1">
      <c r="A3031" s="1"/>
      <c r="B3031" s="6" t="s">
        <v>14</v>
      </c>
      <c r="C3031" s="6">
        <v>1185732</v>
      </c>
      <c r="D3031" s="7">
        <v>44199</v>
      </c>
      <c r="E3031" s="6" t="s">
        <v>33</v>
      </c>
      <c r="F3031" s="6" t="s">
        <v>108</v>
      </c>
      <c r="G3031" s="6" t="s">
        <v>109</v>
      </c>
      <c r="H3031" s="6" t="s">
        <v>18</v>
      </c>
      <c r="I3031" s="8">
        <v>0.30000000000000004</v>
      </c>
      <c r="J3031" s="9">
        <v>2500</v>
      </c>
      <c r="K3031" s="10">
        <f t="shared" si="22"/>
        <v>750.00000000000011</v>
      </c>
      <c r="L3031" s="10">
        <f t="shared" si="23"/>
        <v>262.5</v>
      </c>
      <c r="M3031" s="11">
        <v>0.35</v>
      </c>
      <c r="O3031" s="16"/>
      <c r="P3031" s="14"/>
      <c r="Q3031" s="12"/>
      <c r="R3031" s="13"/>
    </row>
    <row r="3032" spans="1:18" ht="15.75" customHeight="1">
      <c r="A3032" s="1"/>
      <c r="B3032" s="6" t="s">
        <v>14</v>
      </c>
      <c r="C3032" s="6">
        <v>1185732</v>
      </c>
      <c r="D3032" s="7">
        <v>44199</v>
      </c>
      <c r="E3032" s="6" t="s">
        <v>33</v>
      </c>
      <c r="F3032" s="6" t="s">
        <v>108</v>
      </c>
      <c r="G3032" s="6" t="s">
        <v>109</v>
      </c>
      <c r="H3032" s="6" t="s">
        <v>19</v>
      </c>
      <c r="I3032" s="8">
        <v>0.20000000000000007</v>
      </c>
      <c r="J3032" s="9">
        <v>2500</v>
      </c>
      <c r="K3032" s="10">
        <f t="shared" si="22"/>
        <v>500.00000000000017</v>
      </c>
      <c r="L3032" s="10">
        <f t="shared" si="23"/>
        <v>150.00000000000006</v>
      </c>
      <c r="M3032" s="11">
        <v>0.3</v>
      </c>
      <c r="O3032" s="16"/>
      <c r="P3032" s="14"/>
      <c r="Q3032" s="12"/>
      <c r="R3032" s="13"/>
    </row>
    <row r="3033" spans="1:18" ht="15.75" customHeight="1">
      <c r="A3033" s="1"/>
      <c r="B3033" s="6" t="s">
        <v>14</v>
      </c>
      <c r="C3033" s="6">
        <v>1185732</v>
      </c>
      <c r="D3033" s="7">
        <v>44199</v>
      </c>
      <c r="E3033" s="6" t="s">
        <v>33</v>
      </c>
      <c r="F3033" s="6" t="s">
        <v>108</v>
      </c>
      <c r="G3033" s="6" t="s">
        <v>109</v>
      </c>
      <c r="H3033" s="6" t="s">
        <v>20</v>
      </c>
      <c r="I3033" s="8">
        <v>0.25000000000000006</v>
      </c>
      <c r="J3033" s="9">
        <v>1000</v>
      </c>
      <c r="K3033" s="10">
        <f t="shared" si="22"/>
        <v>250.00000000000006</v>
      </c>
      <c r="L3033" s="10">
        <f t="shared" si="23"/>
        <v>75.000000000000014</v>
      </c>
      <c r="M3033" s="11">
        <v>0.3</v>
      </c>
      <c r="O3033" s="16"/>
      <c r="P3033" s="14"/>
      <c r="Q3033" s="12"/>
      <c r="R3033" s="13"/>
    </row>
    <row r="3034" spans="1:18" ht="15.75" customHeight="1">
      <c r="A3034" s="1"/>
      <c r="B3034" s="6" t="s">
        <v>14</v>
      </c>
      <c r="C3034" s="6">
        <v>1185732</v>
      </c>
      <c r="D3034" s="7">
        <v>44199</v>
      </c>
      <c r="E3034" s="6" t="s">
        <v>33</v>
      </c>
      <c r="F3034" s="6" t="s">
        <v>108</v>
      </c>
      <c r="G3034" s="6" t="s">
        <v>109</v>
      </c>
      <c r="H3034" s="6" t="s">
        <v>21</v>
      </c>
      <c r="I3034" s="8">
        <v>0.39999999999999997</v>
      </c>
      <c r="J3034" s="9">
        <v>1500</v>
      </c>
      <c r="K3034" s="10">
        <f t="shared" si="22"/>
        <v>600</v>
      </c>
      <c r="L3034" s="10">
        <f t="shared" si="23"/>
        <v>300</v>
      </c>
      <c r="M3034" s="11">
        <v>0.5</v>
      </c>
      <c r="O3034" s="16"/>
      <c r="P3034" s="14"/>
      <c r="Q3034" s="12"/>
      <c r="R3034" s="13"/>
    </row>
    <row r="3035" spans="1:18" ht="15.75" customHeight="1">
      <c r="A3035" s="1"/>
      <c r="B3035" s="6" t="s">
        <v>14</v>
      </c>
      <c r="C3035" s="6">
        <v>1185732</v>
      </c>
      <c r="D3035" s="7">
        <v>44199</v>
      </c>
      <c r="E3035" s="6" t="s">
        <v>33</v>
      </c>
      <c r="F3035" s="6" t="s">
        <v>108</v>
      </c>
      <c r="G3035" s="6" t="s">
        <v>109</v>
      </c>
      <c r="H3035" s="6" t="s">
        <v>22</v>
      </c>
      <c r="I3035" s="8">
        <v>0.30000000000000004</v>
      </c>
      <c r="J3035" s="9">
        <v>2500</v>
      </c>
      <c r="K3035" s="10">
        <f t="shared" si="22"/>
        <v>750.00000000000011</v>
      </c>
      <c r="L3035" s="10">
        <f t="shared" si="23"/>
        <v>300.00000000000006</v>
      </c>
      <c r="M3035" s="11">
        <v>0.4</v>
      </c>
      <c r="O3035" s="16"/>
      <c r="P3035" s="14"/>
      <c r="Q3035" s="12"/>
      <c r="R3035" s="13"/>
    </row>
    <row r="3036" spans="1:18" ht="15.75" customHeight="1">
      <c r="A3036" s="1"/>
      <c r="B3036" s="6" t="s">
        <v>14</v>
      </c>
      <c r="C3036" s="6">
        <v>1185732</v>
      </c>
      <c r="D3036" s="7">
        <v>44230</v>
      </c>
      <c r="E3036" s="6" t="s">
        <v>33</v>
      </c>
      <c r="F3036" s="6" t="s">
        <v>108</v>
      </c>
      <c r="G3036" s="6" t="s">
        <v>109</v>
      </c>
      <c r="H3036" s="6" t="s">
        <v>17</v>
      </c>
      <c r="I3036" s="8">
        <v>0.30000000000000004</v>
      </c>
      <c r="J3036" s="9">
        <v>5000</v>
      </c>
      <c r="K3036" s="10">
        <f t="shared" si="22"/>
        <v>1500.0000000000002</v>
      </c>
      <c r="L3036" s="10">
        <f t="shared" si="23"/>
        <v>450.00000000000006</v>
      </c>
      <c r="M3036" s="11">
        <v>0.3</v>
      </c>
      <c r="O3036" s="16"/>
      <c r="P3036" s="14"/>
      <c r="Q3036" s="12"/>
      <c r="R3036" s="13"/>
    </row>
    <row r="3037" spans="1:18" ht="15.75" customHeight="1">
      <c r="A3037" s="1"/>
      <c r="B3037" s="6" t="s">
        <v>14</v>
      </c>
      <c r="C3037" s="6">
        <v>1185732</v>
      </c>
      <c r="D3037" s="7">
        <v>44230</v>
      </c>
      <c r="E3037" s="6" t="s">
        <v>33</v>
      </c>
      <c r="F3037" s="6" t="s">
        <v>108</v>
      </c>
      <c r="G3037" s="6" t="s">
        <v>109</v>
      </c>
      <c r="H3037" s="6" t="s">
        <v>18</v>
      </c>
      <c r="I3037" s="8">
        <v>0.30000000000000004</v>
      </c>
      <c r="J3037" s="9">
        <v>1500</v>
      </c>
      <c r="K3037" s="10">
        <f t="shared" si="22"/>
        <v>450.00000000000006</v>
      </c>
      <c r="L3037" s="10">
        <f t="shared" si="23"/>
        <v>157.5</v>
      </c>
      <c r="M3037" s="11">
        <v>0.35</v>
      </c>
      <c r="O3037" s="16"/>
      <c r="P3037" s="14"/>
      <c r="Q3037" s="12"/>
      <c r="R3037" s="13"/>
    </row>
    <row r="3038" spans="1:18" ht="15.75" customHeight="1">
      <c r="A3038" s="1"/>
      <c r="B3038" s="6" t="s">
        <v>14</v>
      </c>
      <c r="C3038" s="6">
        <v>1185732</v>
      </c>
      <c r="D3038" s="7">
        <v>44230</v>
      </c>
      <c r="E3038" s="6" t="s">
        <v>33</v>
      </c>
      <c r="F3038" s="6" t="s">
        <v>108</v>
      </c>
      <c r="G3038" s="6" t="s">
        <v>109</v>
      </c>
      <c r="H3038" s="6" t="s">
        <v>19</v>
      </c>
      <c r="I3038" s="8">
        <v>0.20000000000000007</v>
      </c>
      <c r="J3038" s="9">
        <v>2000</v>
      </c>
      <c r="K3038" s="10">
        <f t="shared" si="22"/>
        <v>400.00000000000011</v>
      </c>
      <c r="L3038" s="10">
        <f t="shared" si="23"/>
        <v>120.00000000000003</v>
      </c>
      <c r="M3038" s="11">
        <v>0.3</v>
      </c>
      <c r="O3038" s="16"/>
      <c r="P3038" s="14"/>
      <c r="Q3038" s="12"/>
      <c r="R3038" s="13"/>
    </row>
    <row r="3039" spans="1:18" ht="15.75" customHeight="1">
      <c r="A3039" s="1"/>
      <c r="B3039" s="6" t="s">
        <v>14</v>
      </c>
      <c r="C3039" s="6">
        <v>1185732</v>
      </c>
      <c r="D3039" s="7">
        <v>44230</v>
      </c>
      <c r="E3039" s="6" t="s">
        <v>33</v>
      </c>
      <c r="F3039" s="6" t="s">
        <v>108</v>
      </c>
      <c r="G3039" s="6" t="s">
        <v>109</v>
      </c>
      <c r="H3039" s="6" t="s">
        <v>20</v>
      </c>
      <c r="I3039" s="8">
        <v>0.25000000000000006</v>
      </c>
      <c r="J3039" s="9">
        <v>750</v>
      </c>
      <c r="K3039" s="10">
        <f t="shared" si="22"/>
        <v>187.50000000000003</v>
      </c>
      <c r="L3039" s="10">
        <f t="shared" si="23"/>
        <v>56.250000000000007</v>
      </c>
      <c r="M3039" s="11">
        <v>0.3</v>
      </c>
      <c r="O3039" s="16"/>
      <c r="P3039" s="14"/>
      <c r="Q3039" s="12"/>
      <c r="R3039" s="13"/>
    </row>
    <row r="3040" spans="1:18" ht="15.75" customHeight="1">
      <c r="A3040" s="1"/>
      <c r="B3040" s="6" t="s">
        <v>14</v>
      </c>
      <c r="C3040" s="6">
        <v>1185732</v>
      </c>
      <c r="D3040" s="7">
        <v>44230</v>
      </c>
      <c r="E3040" s="6" t="s">
        <v>33</v>
      </c>
      <c r="F3040" s="6" t="s">
        <v>108</v>
      </c>
      <c r="G3040" s="6" t="s">
        <v>109</v>
      </c>
      <c r="H3040" s="6" t="s">
        <v>21</v>
      </c>
      <c r="I3040" s="8">
        <v>0.39999999999999997</v>
      </c>
      <c r="J3040" s="9">
        <v>1500</v>
      </c>
      <c r="K3040" s="10">
        <f t="shared" si="22"/>
        <v>600</v>
      </c>
      <c r="L3040" s="10">
        <f t="shared" si="23"/>
        <v>300</v>
      </c>
      <c r="M3040" s="11">
        <v>0.5</v>
      </c>
      <c r="O3040" s="16"/>
      <c r="P3040" s="14"/>
      <c r="Q3040" s="12"/>
      <c r="R3040" s="13"/>
    </row>
    <row r="3041" spans="1:18" ht="15.75" customHeight="1">
      <c r="A3041" s="1"/>
      <c r="B3041" s="6" t="s">
        <v>14</v>
      </c>
      <c r="C3041" s="6">
        <v>1185732</v>
      </c>
      <c r="D3041" s="7">
        <v>44230</v>
      </c>
      <c r="E3041" s="6" t="s">
        <v>33</v>
      </c>
      <c r="F3041" s="6" t="s">
        <v>108</v>
      </c>
      <c r="G3041" s="6" t="s">
        <v>109</v>
      </c>
      <c r="H3041" s="6" t="s">
        <v>22</v>
      </c>
      <c r="I3041" s="8">
        <v>0.14999999999999997</v>
      </c>
      <c r="J3041" s="9">
        <v>2500</v>
      </c>
      <c r="K3041" s="10">
        <f t="shared" si="22"/>
        <v>374.99999999999994</v>
      </c>
      <c r="L3041" s="10">
        <f t="shared" si="23"/>
        <v>149.99999999999997</v>
      </c>
      <c r="M3041" s="11">
        <v>0.4</v>
      </c>
      <c r="O3041" s="16"/>
      <c r="P3041" s="14"/>
      <c r="Q3041" s="12"/>
      <c r="R3041" s="13"/>
    </row>
    <row r="3042" spans="1:18" ht="15.75" customHeight="1">
      <c r="A3042" s="1"/>
      <c r="B3042" s="6" t="s">
        <v>14</v>
      </c>
      <c r="C3042" s="6">
        <v>1185732</v>
      </c>
      <c r="D3042" s="7">
        <v>44257</v>
      </c>
      <c r="E3042" s="6" t="s">
        <v>33</v>
      </c>
      <c r="F3042" s="6" t="s">
        <v>108</v>
      </c>
      <c r="G3042" s="6" t="s">
        <v>109</v>
      </c>
      <c r="H3042" s="6" t="s">
        <v>17</v>
      </c>
      <c r="I3042" s="8">
        <v>0.20000000000000004</v>
      </c>
      <c r="J3042" s="9">
        <v>4700</v>
      </c>
      <c r="K3042" s="10">
        <f t="shared" si="22"/>
        <v>940.00000000000023</v>
      </c>
      <c r="L3042" s="10">
        <f t="shared" si="23"/>
        <v>282.00000000000006</v>
      </c>
      <c r="M3042" s="11">
        <v>0.3</v>
      </c>
      <c r="O3042" s="16"/>
      <c r="P3042" s="14"/>
      <c r="Q3042" s="12"/>
      <c r="R3042" s="13"/>
    </row>
    <row r="3043" spans="1:18" ht="15.75" customHeight="1">
      <c r="A3043" s="1"/>
      <c r="B3043" s="6" t="s">
        <v>14</v>
      </c>
      <c r="C3043" s="6">
        <v>1185732</v>
      </c>
      <c r="D3043" s="7">
        <v>44257</v>
      </c>
      <c r="E3043" s="6" t="s">
        <v>33</v>
      </c>
      <c r="F3043" s="6" t="s">
        <v>108</v>
      </c>
      <c r="G3043" s="6" t="s">
        <v>109</v>
      </c>
      <c r="H3043" s="6" t="s">
        <v>18</v>
      </c>
      <c r="I3043" s="8">
        <v>0.20000000000000004</v>
      </c>
      <c r="J3043" s="9">
        <v>1750</v>
      </c>
      <c r="K3043" s="10">
        <f t="shared" si="22"/>
        <v>350.00000000000006</v>
      </c>
      <c r="L3043" s="10">
        <f t="shared" si="23"/>
        <v>122.50000000000001</v>
      </c>
      <c r="M3043" s="11">
        <v>0.35</v>
      </c>
      <c r="O3043" s="16"/>
      <c r="P3043" s="14"/>
      <c r="Q3043" s="12"/>
      <c r="R3043" s="13"/>
    </row>
    <row r="3044" spans="1:18" ht="15.75" customHeight="1">
      <c r="A3044" s="1"/>
      <c r="B3044" s="6" t="s">
        <v>14</v>
      </c>
      <c r="C3044" s="6">
        <v>1185732</v>
      </c>
      <c r="D3044" s="7">
        <v>44257</v>
      </c>
      <c r="E3044" s="6" t="s">
        <v>33</v>
      </c>
      <c r="F3044" s="6" t="s">
        <v>108</v>
      </c>
      <c r="G3044" s="6" t="s">
        <v>109</v>
      </c>
      <c r="H3044" s="6" t="s">
        <v>19</v>
      </c>
      <c r="I3044" s="8">
        <v>0.10000000000000003</v>
      </c>
      <c r="J3044" s="9">
        <v>2250</v>
      </c>
      <c r="K3044" s="10">
        <f t="shared" si="22"/>
        <v>225.00000000000009</v>
      </c>
      <c r="L3044" s="10">
        <f t="shared" si="23"/>
        <v>67.500000000000028</v>
      </c>
      <c r="M3044" s="11">
        <v>0.3</v>
      </c>
      <c r="O3044" s="16"/>
      <c r="P3044" s="14"/>
      <c r="Q3044" s="12"/>
      <c r="R3044" s="13"/>
    </row>
    <row r="3045" spans="1:18" ht="15.75" customHeight="1">
      <c r="A3045" s="1"/>
      <c r="B3045" s="6" t="s">
        <v>14</v>
      </c>
      <c r="C3045" s="6">
        <v>1185732</v>
      </c>
      <c r="D3045" s="7">
        <v>44257</v>
      </c>
      <c r="E3045" s="6" t="s">
        <v>33</v>
      </c>
      <c r="F3045" s="6" t="s">
        <v>108</v>
      </c>
      <c r="G3045" s="6" t="s">
        <v>109</v>
      </c>
      <c r="H3045" s="6" t="s">
        <v>20</v>
      </c>
      <c r="I3045" s="8">
        <v>0.14999999999999997</v>
      </c>
      <c r="J3045" s="9">
        <v>750</v>
      </c>
      <c r="K3045" s="10">
        <f t="shared" si="22"/>
        <v>112.49999999999997</v>
      </c>
      <c r="L3045" s="10">
        <f t="shared" si="23"/>
        <v>33.749999999999993</v>
      </c>
      <c r="M3045" s="11">
        <v>0.3</v>
      </c>
      <c r="O3045" s="16"/>
      <c r="P3045" s="14"/>
      <c r="Q3045" s="12"/>
      <c r="R3045" s="13"/>
    </row>
    <row r="3046" spans="1:18" ht="15.75" customHeight="1">
      <c r="A3046" s="1"/>
      <c r="B3046" s="6" t="s">
        <v>14</v>
      </c>
      <c r="C3046" s="6">
        <v>1185732</v>
      </c>
      <c r="D3046" s="7">
        <v>44257</v>
      </c>
      <c r="E3046" s="6" t="s">
        <v>33</v>
      </c>
      <c r="F3046" s="6" t="s">
        <v>108</v>
      </c>
      <c r="G3046" s="6" t="s">
        <v>109</v>
      </c>
      <c r="H3046" s="6" t="s">
        <v>21</v>
      </c>
      <c r="I3046" s="8">
        <v>0.30000000000000004</v>
      </c>
      <c r="J3046" s="9">
        <v>1250</v>
      </c>
      <c r="K3046" s="10">
        <f t="shared" si="22"/>
        <v>375.00000000000006</v>
      </c>
      <c r="L3046" s="10">
        <f t="shared" si="23"/>
        <v>187.50000000000003</v>
      </c>
      <c r="M3046" s="11">
        <v>0.5</v>
      </c>
      <c r="O3046" s="16"/>
      <c r="P3046" s="14"/>
      <c r="Q3046" s="12"/>
      <c r="R3046" s="13"/>
    </row>
    <row r="3047" spans="1:18" ht="15.75" customHeight="1">
      <c r="A3047" s="1"/>
      <c r="B3047" s="6" t="s">
        <v>14</v>
      </c>
      <c r="C3047" s="6">
        <v>1185732</v>
      </c>
      <c r="D3047" s="7">
        <v>44257</v>
      </c>
      <c r="E3047" s="6" t="s">
        <v>33</v>
      </c>
      <c r="F3047" s="6" t="s">
        <v>108</v>
      </c>
      <c r="G3047" s="6" t="s">
        <v>109</v>
      </c>
      <c r="H3047" s="6" t="s">
        <v>22</v>
      </c>
      <c r="I3047" s="8">
        <v>0.20000000000000004</v>
      </c>
      <c r="J3047" s="9">
        <v>2250</v>
      </c>
      <c r="K3047" s="10">
        <f t="shared" si="22"/>
        <v>450.00000000000011</v>
      </c>
      <c r="L3047" s="10">
        <f t="shared" si="23"/>
        <v>180.00000000000006</v>
      </c>
      <c r="M3047" s="11">
        <v>0.4</v>
      </c>
      <c r="O3047" s="16"/>
      <c r="P3047" s="14"/>
      <c r="Q3047" s="12"/>
      <c r="R3047" s="13"/>
    </row>
    <row r="3048" spans="1:18" ht="15.75" customHeight="1">
      <c r="A3048" s="1"/>
      <c r="B3048" s="6" t="s">
        <v>14</v>
      </c>
      <c r="C3048" s="6">
        <v>1185732</v>
      </c>
      <c r="D3048" s="7">
        <v>44289</v>
      </c>
      <c r="E3048" s="6" t="s">
        <v>33</v>
      </c>
      <c r="F3048" s="6" t="s">
        <v>108</v>
      </c>
      <c r="G3048" s="6" t="s">
        <v>109</v>
      </c>
      <c r="H3048" s="6" t="s">
        <v>17</v>
      </c>
      <c r="I3048" s="8">
        <v>0.20000000000000004</v>
      </c>
      <c r="J3048" s="9">
        <v>4500</v>
      </c>
      <c r="K3048" s="10">
        <f t="shared" si="22"/>
        <v>900.00000000000023</v>
      </c>
      <c r="L3048" s="10">
        <f t="shared" si="23"/>
        <v>270.00000000000006</v>
      </c>
      <c r="M3048" s="11">
        <v>0.3</v>
      </c>
      <c r="O3048" s="16"/>
      <c r="P3048" s="14"/>
      <c r="Q3048" s="12"/>
      <c r="R3048" s="13"/>
    </row>
    <row r="3049" spans="1:18" ht="15.75" customHeight="1">
      <c r="A3049" s="1"/>
      <c r="B3049" s="6" t="s">
        <v>14</v>
      </c>
      <c r="C3049" s="6">
        <v>1185732</v>
      </c>
      <c r="D3049" s="7">
        <v>44289</v>
      </c>
      <c r="E3049" s="6" t="s">
        <v>33</v>
      </c>
      <c r="F3049" s="6" t="s">
        <v>108</v>
      </c>
      <c r="G3049" s="6" t="s">
        <v>109</v>
      </c>
      <c r="H3049" s="6" t="s">
        <v>18</v>
      </c>
      <c r="I3049" s="8">
        <v>0.20000000000000004</v>
      </c>
      <c r="J3049" s="9">
        <v>1500</v>
      </c>
      <c r="K3049" s="10">
        <f t="shared" si="22"/>
        <v>300.00000000000006</v>
      </c>
      <c r="L3049" s="10">
        <f t="shared" si="23"/>
        <v>105.00000000000001</v>
      </c>
      <c r="M3049" s="11">
        <v>0.35</v>
      </c>
      <c r="O3049" s="16"/>
      <c r="P3049" s="14"/>
      <c r="Q3049" s="12"/>
      <c r="R3049" s="13"/>
    </row>
    <row r="3050" spans="1:18" ht="15.75" customHeight="1">
      <c r="A3050" s="1"/>
      <c r="B3050" s="6" t="s">
        <v>14</v>
      </c>
      <c r="C3050" s="6">
        <v>1185732</v>
      </c>
      <c r="D3050" s="7">
        <v>44289</v>
      </c>
      <c r="E3050" s="6" t="s">
        <v>33</v>
      </c>
      <c r="F3050" s="6" t="s">
        <v>108</v>
      </c>
      <c r="G3050" s="6" t="s">
        <v>109</v>
      </c>
      <c r="H3050" s="6" t="s">
        <v>19</v>
      </c>
      <c r="I3050" s="8">
        <v>0.10000000000000003</v>
      </c>
      <c r="J3050" s="9">
        <v>1500</v>
      </c>
      <c r="K3050" s="10">
        <f t="shared" si="22"/>
        <v>150.00000000000006</v>
      </c>
      <c r="L3050" s="10">
        <f t="shared" si="23"/>
        <v>45.000000000000014</v>
      </c>
      <c r="M3050" s="11">
        <v>0.3</v>
      </c>
      <c r="O3050" s="16"/>
      <c r="P3050" s="14"/>
      <c r="Q3050" s="12"/>
      <c r="R3050" s="13"/>
    </row>
    <row r="3051" spans="1:18" ht="15.75" customHeight="1">
      <c r="A3051" s="1"/>
      <c r="B3051" s="6" t="s">
        <v>14</v>
      </c>
      <c r="C3051" s="6">
        <v>1185732</v>
      </c>
      <c r="D3051" s="7">
        <v>44289</v>
      </c>
      <c r="E3051" s="6" t="s">
        <v>33</v>
      </c>
      <c r="F3051" s="6" t="s">
        <v>108</v>
      </c>
      <c r="G3051" s="6" t="s">
        <v>109</v>
      </c>
      <c r="H3051" s="6" t="s">
        <v>20</v>
      </c>
      <c r="I3051" s="8">
        <v>0.14999999999999997</v>
      </c>
      <c r="J3051" s="9">
        <v>750</v>
      </c>
      <c r="K3051" s="10">
        <f t="shared" si="22"/>
        <v>112.49999999999997</v>
      </c>
      <c r="L3051" s="10">
        <f t="shared" si="23"/>
        <v>33.749999999999993</v>
      </c>
      <c r="M3051" s="11">
        <v>0.3</v>
      </c>
      <c r="O3051" s="16"/>
      <c r="P3051" s="14"/>
      <c r="Q3051" s="12"/>
      <c r="R3051" s="13"/>
    </row>
    <row r="3052" spans="1:18" ht="15.75" customHeight="1">
      <c r="A3052" s="1"/>
      <c r="B3052" s="6" t="s">
        <v>14</v>
      </c>
      <c r="C3052" s="6">
        <v>1185732</v>
      </c>
      <c r="D3052" s="7">
        <v>44289</v>
      </c>
      <c r="E3052" s="6" t="s">
        <v>33</v>
      </c>
      <c r="F3052" s="6" t="s">
        <v>108</v>
      </c>
      <c r="G3052" s="6" t="s">
        <v>109</v>
      </c>
      <c r="H3052" s="6" t="s">
        <v>21</v>
      </c>
      <c r="I3052" s="8">
        <v>0.6</v>
      </c>
      <c r="J3052" s="9">
        <v>1000</v>
      </c>
      <c r="K3052" s="10">
        <f t="shared" si="22"/>
        <v>600</v>
      </c>
      <c r="L3052" s="10">
        <f t="shared" si="23"/>
        <v>300</v>
      </c>
      <c r="M3052" s="11">
        <v>0.5</v>
      </c>
      <c r="O3052" s="16"/>
      <c r="P3052" s="14"/>
      <c r="Q3052" s="12"/>
      <c r="R3052" s="13"/>
    </row>
    <row r="3053" spans="1:18" ht="15.75" customHeight="1">
      <c r="A3053" s="1"/>
      <c r="B3053" s="6" t="s">
        <v>14</v>
      </c>
      <c r="C3053" s="6">
        <v>1185732</v>
      </c>
      <c r="D3053" s="7">
        <v>44289</v>
      </c>
      <c r="E3053" s="6" t="s">
        <v>33</v>
      </c>
      <c r="F3053" s="6" t="s">
        <v>108</v>
      </c>
      <c r="G3053" s="6" t="s">
        <v>109</v>
      </c>
      <c r="H3053" s="6" t="s">
        <v>22</v>
      </c>
      <c r="I3053" s="8">
        <v>0.5</v>
      </c>
      <c r="J3053" s="9">
        <v>2250</v>
      </c>
      <c r="K3053" s="10">
        <f t="shared" si="22"/>
        <v>1125</v>
      </c>
      <c r="L3053" s="10">
        <f t="shared" si="23"/>
        <v>450</v>
      </c>
      <c r="M3053" s="11">
        <v>0.4</v>
      </c>
      <c r="O3053" s="16"/>
      <c r="P3053" s="14"/>
      <c r="Q3053" s="12"/>
      <c r="R3053" s="13"/>
    </row>
    <row r="3054" spans="1:18" ht="15.75" customHeight="1">
      <c r="A3054" s="1"/>
      <c r="B3054" s="6" t="s">
        <v>14</v>
      </c>
      <c r="C3054" s="6">
        <v>1185732</v>
      </c>
      <c r="D3054" s="7">
        <v>44320</v>
      </c>
      <c r="E3054" s="6" t="s">
        <v>33</v>
      </c>
      <c r="F3054" s="6" t="s">
        <v>108</v>
      </c>
      <c r="G3054" s="6" t="s">
        <v>109</v>
      </c>
      <c r="H3054" s="6" t="s">
        <v>17</v>
      </c>
      <c r="I3054" s="8">
        <v>0.6</v>
      </c>
      <c r="J3054" s="9">
        <v>4950</v>
      </c>
      <c r="K3054" s="10">
        <f t="shared" si="22"/>
        <v>2970</v>
      </c>
      <c r="L3054" s="10">
        <f t="shared" si="23"/>
        <v>891</v>
      </c>
      <c r="M3054" s="11">
        <v>0.3</v>
      </c>
      <c r="O3054" s="16"/>
      <c r="P3054" s="14"/>
      <c r="Q3054" s="12"/>
      <c r="R3054" s="13"/>
    </row>
    <row r="3055" spans="1:18" ht="15.75" customHeight="1">
      <c r="A3055" s="1"/>
      <c r="B3055" s="6" t="s">
        <v>14</v>
      </c>
      <c r="C3055" s="6">
        <v>1185732</v>
      </c>
      <c r="D3055" s="7">
        <v>44320</v>
      </c>
      <c r="E3055" s="6" t="s">
        <v>33</v>
      </c>
      <c r="F3055" s="6" t="s">
        <v>108</v>
      </c>
      <c r="G3055" s="6" t="s">
        <v>109</v>
      </c>
      <c r="H3055" s="6" t="s">
        <v>18</v>
      </c>
      <c r="I3055" s="8">
        <v>0.4</v>
      </c>
      <c r="J3055" s="9">
        <v>2000</v>
      </c>
      <c r="K3055" s="10">
        <f t="shared" si="22"/>
        <v>800</v>
      </c>
      <c r="L3055" s="10">
        <f t="shared" si="23"/>
        <v>280</v>
      </c>
      <c r="M3055" s="11">
        <v>0.35</v>
      </c>
      <c r="O3055" s="16"/>
      <c r="P3055" s="14"/>
      <c r="Q3055" s="12"/>
      <c r="R3055" s="13"/>
    </row>
    <row r="3056" spans="1:18" ht="15.75" customHeight="1">
      <c r="A3056" s="1"/>
      <c r="B3056" s="6" t="s">
        <v>14</v>
      </c>
      <c r="C3056" s="6">
        <v>1185732</v>
      </c>
      <c r="D3056" s="7">
        <v>44320</v>
      </c>
      <c r="E3056" s="6" t="s">
        <v>33</v>
      </c>
      <c r="F3056" s="6" t="s">
        <v>108</v>
      </c>
      <c r="G3056" s="6" t="s">
        <v>109</v>
      </c>
      <c r="H3056" s="6" t="s">
        <v>19</v>
      </c>
      <c r="I3056" s="8">
        <v>0.35000000000000003</v>
      </c>
      <c r="J3056" s="9">
        <v>1750</v>
      </c>
      <c r="K3056" s="10">
        <f t="shared" si="22"/>
        <v>612.50000000000011</v>
      </c>
      <c r="L3056" s="10">
        <f t="shared" si="23"/>
        <v>183.75000000000003</v>
      </c>
      <c r="M3056" s="11">
        <v>0.3</v>
      </c>
      <c r="O3056" s="16"/>
      <c r="P3056" s="14"/>
      <c r="Q3056" s="12"/>
      <c r="R3056" s="13"/>
    </row>
    <row r="3057" spans="1:18" ht="15.75" customHeight="1">
      <c r="A3057" s="1"/>
      <c r="B3057" s="6" t="s">
        <v>14</v>
      </c>
      <c r="C3057" s="6">
        <v>1185732</v>
      </c>
      <c r="D3057" s="7">
        <v>44320</v>
      </c>
      <c r="E3057" s="6" t="s">
        <v>33</v>
      </c>
      <c r="F3057" s="6" t="s">
        <v>108</v>
      </c>
      <c r="G3057" s="6" t="s">
        <v>109</v>
      </c>
      <c r="H3057" s="6" t="s">
        <v>20</v>
      </c>
      <c r="I3057" s="8">
        <v>0.35000000000000003</v>
      </c>
      <c r="J3057" s="9">
        <v>1500</v>
      </c>
      <c r="K3057" s="10">
        <f t="shared" si="22"/>
        <v>525</v>
      </c>
      <c r="L3057" s="10">
        <f t="shared" si="23"/>
        <v>157.5</v>
      </c>
      <c r="M3057" s="11">
        <v>0.3</v>
      </c>
      <c r="O3057" s="16"/>
      <c r="P3057" s="14"/>
      <c r="Q3057" s="12"/>
      <c r="R3057" s="13"/>
    </row>
    <row r="3058" spans="1:18" ht="15.75" customHeight="1">
      <c r="A3058" s="1"/>
      <c r="B3058" s="6" t="s">
        <v>14</v>
      </c>
      <c r="C3058" s="6">
        <v>1185732</v>
      </c>
      <c r="D3058" s="7">
        <v>44320</v>
      </c>
      <c r="E3058" s="6" t="s">
        <v>33</v>
      </c>
      <c r="F3058" s="6" t="s">
        <v>108</v>
      </c>
      <c r="G3058" s="6" t="s">
        <v>109</v>
      </c>
      <c r="H3058" s="6" t="s">
        <v>21</v>
      </c>
      <c r="I3058" s="8">
        <v>0.44999999999999996</v>
      </c>
      <c r="J3058" s="9">
        <v>1750</v>
      </c>
      <c r="K3058" s="10">
        <f t="shared" si="22"/>
        <v>787.49999999999989</v>
      </c>
      <c r="L3058" s="10">
        <f t="shared" si="23"/>
        <v>393.74999999999994</v>
      </c>
      <c r="M3058" s="11">
        <v>0.5</v>
      </c>
      <c r="O3058" s="16"/>
      <c r="P3058" s="14"/>
      <c r="Q3058" s="12"/>
      <c r="R3058" s="13"/>
    </row>
    <row r="3059" spans="1:18" ht="15.75" customHeight="1">
      <c r="A3059" s="1"/>
      <c r="B3059" s="6" t="s">
        <v>14</v>
      </c>
      <c r="C3059" s="6">
        <v>1185732</v>
      </c>
      <c r="D3059" s="7">
        <v>44320</v>
      </c>
      <c r="E3059" s="6" t="s">
        <v>33</v>
      </c>
      <c r="F3059" s="6" t="s">
        <v>108</v>
      </c>
      <c r="G3059" s="6" t="s">
        <v>109</v>
      </c>
      <c r="H3059" s="6" t="s">
        <v>22</v>
      </c>
      <c r="I3059" s="8">
        <v>0.49999999999999994</v>
      </c>
      <c r="J3059" s="9">
        <v>3000</v>
      </c>
      <c r="K3059" s="10">
        <f t="shared" si="22"/>
        <v>1499.9999999999998</v>
      </c>
      <c r="L3059" s="10">
        <f t="shared" si="23"/>
        <v>599.99999999999989</v>
      </c>
      <c r="M3059" s="11">
        <v>0.4</v>
      </c>
      <c r="O3059" s="16"/>
      <c r="P3059" s="14"/>
      <c r="Q3059" s="12"/>
      <c r="R3059" s="13"/>
    </row>
    <row r="3060" spans="1:18" ht="15.75" customHeight="1">
      <c r="A3060" s="1"/>
      <c r="B3060" s="6" t="s">
        <v>14</v>
      </c>
      <c r="C3060" s="6">
        <v>1185732</v>
      </c>
      <c r="D3060" s="7">
        <v>44350</v>
      </c>
      <c r="E3060" s="6" t="s">
        <v>33</v>
      </c>
      <c r="F3060" s="6" t="s">
        <v>108</v>
      </c>
      <c r="G3060" s="6" t="s">
        <v>109</v>
      </c>
      <c r="H3060" s="6" t="s">
        <v>17</v>
      </c>
      <c r="I3060" s="8">
        <v>0.35000000000000003</v>
      </c>
      <c r="J3060" s="9">
        <v>5500</v>
      </c>
      <c r="K3060" s="10">
        <f t="shared" si="22"/>
        <v>1925.0000000000002</v>
      </c>
      <c r="L3060" s="10">
        <f t="shared" si="23"/>
        <v>577.5</v>
      </c>
      <c r="M3060" s="11">
        <v>0.3</v>
      </c>
      <c r="O3060" s="16"/>
      <c r="P3060" s="14"/>
      <c r="Q3060" s="12"/>
      <c r="R3060" s="13"/>
    </row>
    <row r="3061" spans="1:18" ht="15.75" customHeight="1">
      <c r="A3061" s="1"/>
      <c r="B3061" s="6" t="s">
        <v>14</v>
      </c>
      <c r="C3061" s="6">
        <v>1185732</v>
      </c>
      <c r="D3061" s="7">
        <v>44350</v>
      </c>
      <c r="E3061" s="6" t="s">
        <v>33</v>
      </c>
      <c r="F3061" s="6" t="s">
        <v>108</v>
      </c>
      <c r="G3061" s="6" t="s">
        <v>109</v>
      </c>
      <c r="H3061" s="6" t="s">
        <v>18</v>
      </c>
      <c r="I3061" s="8">
        <v>0.3000000000000001</v>
      </c>
      <c r="J3061" s="9">
        <v>3000</v>
      </c>
      <c r="K3061" s="10">
        <f t="shared" si="22"/>
        <v>900.00000000000034</v>
      </c>
      <c r="L3061" s="10">
        <f t="shared" si="23"/>
        <v>315.00000000000011</v>
      </c>
      <c r="M3061" s="11">
        <v>0.35</v>
      </c>
      <c r="O3061" s="16"/>
      <c r="P3061" s="14"/>
      <c r="Q3061" s="12"/>
      <c r="R3061" s="13"/>
    </row>
    <row r="3062" spans="1:18" ht="15.75" customHeight="1">
      <c r="A3062" s="1"/>
      <c r="B3062" s="6" t="s">
        <v>14</v>
      </c>
      <c r="C3062" s="6">
        <v>1185732</v>
      </c>
      <c r="D3062" s="7">
        <v>44350</v>
      </c>
      <c r="E3062" s="6" t="s">
        <v>33</v>
      </c>
      <c r="F3062" s="6" t="s">
        <v>108</v>
      </c>
      <c r="G3062" s="6" t="s">
        <v>109</v>
      </c>
      <c r="H3062" s="6" t="s">
        <v>19</v>
      </c>
      <c r="I3062" s="8">
        <v>0.25000000000000006</v>
      </c>
      <c r="J3062" s="9">
        <v>2000</v>
      </c>
      <c r="K3062" s="10">
        <f t="shared" si="22"/>
        <v>500.00000000000011</v>
      </c>
      <c r="L3062" s="10">
        <f t="shared" si="23"/>
        <v>150.00000000000003</v>
      </c>
      <c r="M3062" s="11">
        <v>0.3</v>
      </c>
      <c r="O3062" s="16"/>
      <c r="P3062" s="14"/>
      <c r="Q3062" s="12"/>
      <c r="R3062" s="13"/>
    </row>
    <row r="3063" spans="1:18" ht="15.75" customHeight="1">
      <c r="A3063" s="1"/>
      <c r="B3063" s="6" t="s">
        <v>14</v>
      </c>
      <c r="C3063" s="6">
        <v>1185732</v>
      </c>
      <c r="D3063" s="7">
        <v>44350</v>
      </c>
      <c r="E3063" s="6" t="s">
        <v>33</v>
      </c>
      <c r="F3063" s="6" t="s">
        <v>108</v>
      </c>
      <c r="G3063" s="6" t="s">
        <v>109</v>
      </c>
      <c r="H3063" s="6" t="s">
        <v>20</v>
      </c>
      <c r="I3063" s="8">
        <v>0.25000000000000006</v>
      </c>
      <c r="J3063" s="9">
        <v>1750</v>
      </c>
      <c r="K3063" s="10">
        <f t="shared" si="22"/>
        <v>437.50000000000011</v>
      </c>
      <c r="L3063" s="10">
        <f t="shared" si="23"/>
        <v>131.25000000000003</v>
      </c>
      <c r="M3063" s="11">
        <v>0.3</v>
      </c>
      <c r="O3063" s="16"/>
      <c r="P3063" s="14"/>
      <c r="Q3063" s="12"/>
      <c r="R3063" s="13"/>
    </row>
    <row r="3064" spans="1:18" ht="15.75" customHeight="1">
      <c r="A3064" s="1"/>
      <c r="B3064" s="6" t="s">
        <v>14</v>
      </c>
      <c r="C3064" s="6">
        <v>1185732</v>
      </c>
      <c r="D3064" s="7">
        <v>44350</v>
      </c>
      <c r="E3064" s="6" t="s">
        <v>33</v>
      </c>
      <c r="F3064" s="6" t="s">
        <v>108</v>
      </c>
      <c r="G3064" s="6" t="s">
        <v>109</v>
      </c>
      <c r="H3064" s="6" t="s">
        <v>21</v>
      </c>
      <c r="I3064" s="8">
        <v>0.35000000000000003</v>
      </c>
      <c r="J3064" s="9">
        <v>1750</v>
      </c>
      <c r="K3064" s="10">
        <f t="shared" si="22"/>
        <v>612.50000000000011</v>
      </c>
      <c r="L3064" s="10">
        <f t="shared" si="23"/>
        <v>306.25000000000006</v>
      </c>
      <c r="M3064" s="11">
        <v>0.5</v>
      </c>
      <c r="O3064" s="16"/>
      <c r="P3064" s="14"/>
      <c r="Q3064" s="12"/>
      <c r="R3064" s="13"/>
    </row>
    <row r="3065" spans="1:18" ht="15.75" customHeight="1">
      <c r="A3065" s="1"/>
      <c r="B3065" s="6" t="s">
        <v>14</v>
      </c>
      <c r="C3065" s="6">
        <v>1185732</v>
      </c>
      <c r="D3065" s="7">
        <v>44350</v>
      </c>
      <c r="E3065" s="6" t="s">
        <v>33</v>
      </c>
      <c r="F3065" s="6" t="s">
        <v>108</v>
      </c>
      <c r="G3065" s="6" t="s">
        <v>109</v>
      </c>
      <c r="H3065" s="6" t="s">
        <v>22</v>
      </c>
      <c r="I3065" s="8">
        <v>0.55000000000000004</v>
      </c>
      <c r="J3065" s="9">
        <v>3250</v>
      </c>
      <c r="K3065" s="10">
        <f t="shared" si="22"/>
        <v>1787.5000000000002</v>
      </c>
      <c r="L3065" s="10">
        <f t="shared" si="23"/>
        <v>715.00000000000011</v>
      </c>
      <c r="M3065" s="11">
        <v>0.4</v>
      </c>
      <c r="O3065" s="16"/>
      <c r="P3065" s="14"/>
      <c r="Q3065" s="12"/>
      <c r="R3065" s="13"/>
    </row>
    <row r="3066" spans="1:18" ht="15.75" customHeight="1">
      <c r="A3066" s="1"/>
      <c r="B3066" s="6" t="s">
        <v>14</v>
      </c>
      <c r="C3066" s="6">
        <v>1185732</v>
      </c>
      <c r="D3066" s="7">
        <v>44379</v>
      </c>
      <c r="E3066" s="6" t="s">
        <v>33</v>
      </c>
      <c r="F3066" s="6" t="s">
        <v>108</v>
      </c>
      <c r="G3066" s="6" t="s">
        <v>109</v>
      </c>
      <c r="H3066" s="6" t="s">
        <v>17</v>
      </c>
      <c r="I3066" s="8">
        <v>0.5</v>
      </c>
      <c r="J3066" s="9">
        <v>5500</v>
      </c>
      <c r="K3066" s="10">
        <f t="shared" ref="K3066:K3320" si="24">I3066*J3066</f>
        <v>2750</v>
      </c>
      <c r="L3066" s="10">
        <f t="shared" ref="L3066:L3320" si="25">K3066*M3066</f>
        <v>825</v>
      </c>
      <c r="M3066" s="11">
        <v>0.3</v>
      </c>
      <c r="O3066" s="16"/>
      <c r="P3066" s="14"/>
      <c r="Q3066" s="12"/>
      <c r="R3066" s="13"/>
    </row>
    <row r="3067" spans="1:18" ht="15.75" customHeight="1">
      <c r="A3067" s="1"/>
      <c r="B3067" s="6" t="s">
        <v>14</v>
      </c>
      <c r="C3067" s="6">
        <v>1185732</v>
      </c>
      <c r="D3067" s="7">
        <v>44379</v>
      </c>
      <c r="E3067" s="6" t="s">
        <v>33</v>
      </c>
      <c r="F3067" s="6" t="s">
        <v>108</v>
      </c>
      <c r="G3067" s="6" t="s">
        <v>109</v>
      </c>
      <c r="H3067" s="6" t="s">
        <v>18</v>
      </c>
      <c r="I3067" s="8">
        <v>0.45000000000000007</v>
      </c>
      <c r="J3067" s="9">
        <v>3000</v>
      </c>
      <c r="K3067" s="10">
        <f t="shared" si="24"/>
        <v>1350.0000000000002</v>
      </c>
      <c r="L3067" s="10">
        <f t="shared" si="25"/>
        <v>472.50000000000006</v>
      </c>
      <c r="M3067" s="11">
        <v>0.35</v>
      </c>
      <c r="O3067" s="16"/>
      <c r="P3067" s="14"/>
      <c r="Q3067" s="12"/>
      <c r="R3067" s="13"/>
    </row>
    <row r="3068" spans="1:18" ht="15.75" customHeight="1">
      <c r="A3068" s="1"/>
      <c r="B3068" s="6" t="s">
        <v>14</v>
      </c>
      <c r="C3068" s="6">
        <v>1185732</v>
      </c>
      <c r="D3068" s="7">
        <v>44379</v>
      </c>
      <c r="E3068" s="6" t="s">
        <v>33</v>
      </c>
      <c r="F3068" s="6" t="s">
        <v>108</v>
      </c>
      <c r="G3068" s="6" t="s">
        <v>109</v>
      </c>
      <c r="H3068" s="6" t="s">
        <v>19</v>
      </c>
      <c r="I3068" s="8">
        <v>0.4</v>
      </c>
      <c r="J3068" s="9">
        <v>2250</v>
      </c>
      <c r="K3068" s="10">
        <f t="shared" si="24"/>
        <v>900</v>
      </c>
      <c r="L3068" s="10">
        <f t="shared" si="25"/>
        <v>270</v>
      </c>
      <c r="M3068" s="11">
        <v>0.3</v>
      </c>
      <c r="O3068" s="16"/>
      <c r="P3068" s="14"/>
      <c r="Q3068" s="12"/>
      <c r="R3068" s="13"/>
    </row>
    <row r="3069" spans="1:18" ht="15.75" customHeight="1">
      <c r="A3069" s="1"/>
      <c r="B3069" s="6" t="s">
        <v>14</v>
      </c>
      <c r="C3069" s="6">
        <v>1185732</v>
      </c>
      <c r="D3069" s="7">
        <v>44379</v>
      </c>
      <c r="E3069" s="6" t="s">
        <v>33</v>
      </c>
      <c r="F3069" s="6" t="s">
        <v>108</v>
      </c>
      <c r="G3069" s="6" t="s">
        <v>109</v>
      </c>
      <c r="H3069" s="6" t="s">
        <v>20</v>
      </c>
      <c r="I3069" s="8">
        <v>0.4</v>
      </c>
      <c r="J3069" s="9">
        <v>1750</v>
      </c>
      <c r="K3069" s="10">
        <f t="shared" si="24"/>
        <v>700</v>
      </c>
      <c r="L3069" s="10">
        <f t="shared" si="25"/>
        <v>210</v>
      </c>
      <c r="M3069" s="11">
        <v>0.3</v>
      </c>
      <c r="O3069" s="16"/>
      <c r="P3069" s="14"/>
      <c r="Q3069" s="12"/>
      <c r="R3069" s="13"/>
    </row>
    <row r="3070" spans="1:18" ht="15.75" customHeight="1">
      <c r="A3070" s="1"/>
      <c r="B3070" s="6" t="s">
        <v>14</v>
      </c>
      <c r="C3070" s="6">
        <v>1185732</v>
      </c>
      <c r="D3070" s="7">
        <v>44379</v>
      </c>
      <c r="E3070" s="6" t="s">
        <v>33</v>
      </c>
      <c r="F3070" s="6" t="s">
        <v>108</v>
      </c>
      <c r="G3070" s="6" t="s">
        <v>109</v>
      </c>
      <c r="H3070" s="6" t="s">
        <v>21</v>
      </c>
      <c r="I3070" s="8">
        <v>0.5</v>
      </c>
      <c r="J3070" s="9">
        <v>2000</v>
      </c>
      <c r="K3070" s="10">
        <f t="shared" si="24"/>
        <v>1000</v>
      </c>
      <c r="L3070" s="10">
        <f t="shared" si="25"/>
        <v>500</v>
      </c>
      <c r="M3070" s="11">
        <v>0.5</v>
      </c>
      <c r="O3070" s="16"/>
      <c r="P3070" s="14"/>
      <c r="Q3070" s="12"/>
      <c r="R3070" s="13"/>
    </row>
    <row r="3071" spans="1:18" ht="15.75" customHeight="1">
      <c r="A3071" s="1"/>
      <c r="B3071" s="6" t="s">
        <v>14</v>
      </c>
      <c r="C3071" s="6">
        <v>1185732</v>
      </c>
      <c r="D3071" s="7">
        <v>44379</v>
      </c>
      <c r="E3071" s="6" t="s">
        <v>33</v>
      </c>
      <c r="F3071" s="6" t="s">
        <v>108</v>
      </c>
      <c r="G3071" s="6" t="s">
        <v>109</v>
      </c>
      <c r="H3071" s="6" t="s">
        <v>22</v>
      </c>
      <c r="I3071" s="8">
        <v>0.55000000000000004</v>
      </c>
      <c r="J3071" s="9">
        <v>3750</v>
      </c>
      <c r="K3071" s="10">
        <f t="shared" si="24"/>
        <v>2062.5</v>
      </c>
      <c r="L3071" s="10">
        <f t="shared" si="25"/>
        <v>825</v>
      </c>
      <c r="M3071" s="11">
        <v>0.4</v>
      </c>
      <c r="O3071" s="16"/>
      <c r="P3071" s="14"/>
      <c r="Q3071" s="12"/>
      <c r="R3071" s="13"/>
    </row>
    <row r="3072" spans="1:18" ht="15.75" customHeight="1">
      <c r="A3072" s="1"/>
      <c r="B3072" s="6" t="s">
        <v>14</v>
      </c>
      <c r="C3072" s="6">
        <v>1185732</v>
      </c>
      <c r="D3072" s="7">
        <v>44411</v>
      </c>
      <c r="E3072" s="6" t="s">
        <v>33</v>
      </c>
      <c r="F3072" s="6" t="s">
        <v>108</v>
      </c>
      <c r="G3072" s="6" t="s">
        <v>109</v>
      </c>
      <c r="H3072" s="6" t="s">
        <v>17</v>
      </c>
      <c r="I3072" s="8">
        <v>0.5</v>
      </c>
      <c r="J3072" s="9">
        <v>5250</v>
      </c>
      <c r="K3072" s="10">
        <f t="shared" si="24"/>
        <v>2625</v>
      </c>
      <c r="L3072" s="10">
        <f t="shared" si="25"/>
        <v>787.5</v>
      </c>
      <c r="M3072" s="11">
        <v>0.3</v>
      </c>
      <c r="O3072" s="16"/>
      <c r="P3072" s="14"/>
      <c r="Q3072" s="12"/>
      <c r="R3072" s="13"/>
    </row>
    <row r="3073" spans="1:18" ht="15.75" customHeight="1">
      <c r="A3073" s="1"/>
      <c r="B3073" s="6" t="s">
        <v>14</v>
      </c>
      <c r="C3073" s="6">
        <v>1185732</v>
      </c>
      <c r="D3073" s="7">
        <v>44411</v>
      </c>
      <c r="E3073" s="6" t="s">
        <v>33</v>
      </c>
      <c r="F3073" s="6" t="s">
        <v>108</v>
      </c>
      <c r="G3073" s="6" t="s">
        <v>109</v>
      </c>
      <c r="H3073" s="6" t="s">
        <v>18</v>
      </c>
      <c r="I3073" s="8">
        <v>0.45000000000000007</v>
      </c>
      <c r="J3073" s="9">
        <v>3000</v>
      </c>
      <c r="K3073" s="10">
        <f t="shared" si="24"/>
        <v>1350.0000000000002</v>
      </c>
      <c r="L3073" s="10">
        <f t="shared" si="25"/>
        <v>472.50000000000006</v>
      </c>
      <c r="M3073" s="11">
        <v>0.35</v>
      </c>
      <c r="O3073" s="16"/>
      <c r="P3073" s="14"/>
      <c r="Q3073" s="12"/>
      <c r="R3073" s="13"/>
    </row>
    <row r="3074" spans="1:18" ht="15.75" customHeight="1">
      <c r="A3074" s="1"/>
      <c r="B3074" s="6" t="s">
        <v>14</v>
      </c>
      <c r="C3074" s="6">
        <v>1185732</v>
      </c>
      <c r="D3074" s="7">
        <v>44411</v>
      </c>
      <c r="E3074" s="6" t="s">
        <v>33</v>
      </c>
      <c r="F3074" s="6" t="s">
        <v>108</v>
      </c>
      <c r="G3074" s="6" t="s">
        <v>109</v>
      </c>
      <c r="H3074" s="6" t="s">
        <v>19</v>
      </c>
      <c r="I3074" s="8">
        <v>0.4</v>
      </c>
      <c r="J3074" s="9">
        <v>2250</v>
      </c>
      <c r="K3074" s="10">
        <f t="shared" si="24"/>
        <v>900</v>
      </c>
      <c r="L3074" s="10">
        <f t="shared" si="25"/>
        <v>270</v>
      </c>
      <c r="M3074" s="11">
        <v>0.3</v>
      </c>
      <c r="O3074" s="16"/>
      <c r="P3074" s="14"/>
      <c r="Q3074" s="12"/>
      <c r="R3074" s="13"/>
    </row>
    <row r="3075" spans="1:18" ht="15.75" customHeight="1">
      <c r="A3075" s="1"/>
      <c r="B3075" s="6" t="s">
        <v>14</v>
      </c>
      <c r="C3075" s="6">
        <v>1185732</v>
      </c>
      <c r="D3075" s="7">
        <v>44411</v>
      </c>
      <c r="E3075" s="6" t="s">
        <v>33</v>
      </c>
      <c r="F3075" s="6" t="s">
        <v>108</v>
      </c>
      <c r="G3075" s="6" t="s">
        <v>109</v>
      </c>
      <c r="H3075" s="6" t="s">
        <v>20</v>
      </c>
      <c r="I3075" s="8">
        <v>0.4</v>
      </c>
      <c r="J3075" s="9">
        <v>2000</v>
      </c>
      <c r="K3075" s="10">
        <f t="shared" si="24"/>
        <v>800</v>
      </c>
      <c r="L3075" s="10">
        <f t="shared" si="25"/>
        <v>240</v>
      </c>
      <c r="M3075" s="11">
        <v>0.3</v>
      </c>
      <c r="O3075" s="16"/>
      <c r="P3075" s="14"/>
      <c r="Q3075" s="12"/>
      <c r="R3075" s="13"/>
    </row>
    <row r="3076" spans="1:18" ht="15.75" customHeight="1">
      <c r="A3076" s="1"/>
      <c r="B3076" s="6" t="s">
        <v>14</v>
      </c>
      <c r="C3076" s="6">
        <v>1185732</v>
      </c>
      <c r="D3076" s="7">
        <v>44411</v>
      </c>
      <c r="E3076" s="6" t="s">
        <v>33</v>
      </c>
      <c r="F3076" s="6" t="s">
        <v>108</v>
      </c>
      <c r="G3076" s="6" t="s">
        <v>109</v>
      </c>
      <c r="H3076" s="6" t="s">
        <v>21</v>
      </c>
      <c r="I3076" s="8">
        <v>0.5</v>
      </c>
      <c r="J3076" s="9">
        <v>1750</v>
      </c>
      <c r="K3076" s="10">
        <f t="shared" si="24"/>
        <v>875</v>
      </c>
      <c r="L3076" s="10">
        <f t="shared" si="25"/>
        <v>437.5</v>
      </c>
      <c r="M3076" s="11">
        <v>0.5</v>
      </c>
      <c r="O3076" s="16"/>
      <c r="P3076" s="14"/>
      <c r="Q3076" s="12"/>
      <c r="R3076" s="13"/>
    </row>
    <row r="3077" spans="1:18" ht="15.75" customHeight="1">
      <c r="A3077" s="1"/>
      <c r="B3077" s="6" t="s">
        <v>14</v>
      </c>
      <c r="C3077" s="6">
        <v>1185732</v>
      </c>
      <c r="D3077" s="7">
        <v>44411</v>
      </c>
      <c r="E3077" s="6" t="s">
        <v>33</v>
      </c>
      <c r="F3077" s="6" t="s">
        <v>108</v>
      </c>
      <c r="G3077" s="6" t="s">
        <v>109</v>
      </c>
      <c r="H3077" s="6" t="s">
        <v>22</v>
      </c>
      <c r="I3077" s="8">
        <v>0.55000000000000004</v>
      </c>
      <c r="J3077" s="9">
        <v>3500</v>
      </c>
      <c r="K3077" s="10">
        <f t="shared" si="24"/>
        <v>1925.0000000000002</v>
      </c>
      <c r="L3077" s="10">
        <f t="shared" si="25"/>
        <v>770.00000000000011</v>
      </c>
      <c r="M3077" s="11">
        <v>0.4</v>
      </c>
      <c r="O3077" s="16"/>
      <c r="P3077" s="14"/>
      <c r="Q3077" s="12"/>
      <c r="R3077" s="13"/>
    </row>
    <row r="3078" spans="1:18" ht="15.75" customHeight="1">
      <c r="A3078" s="1"/>
      <c r="B3078" s="6" t="s">
        <v>14</v>
      </c>
      <c r="C3078" s="6">
        <v>1185732</v>
      </c>
      <c r="D3078" s="7">
        <v>44443</v>
      </c>
      <c r="E3078" s="6" t="s">
        <v>33</v>
      </c>
      <c r="F3078" s="6" t="s">
        <v>108</v>
      </c>
      <c r="G3078" s="6" t="s">
        <v>109</v>
      </c>
      <c r="H3078" s="6" t="s">
        <v>17</v>
      </c>
      <c r="I3078" s="8">
        <v>0.35000000000000003</v>
      </c>
      <c r="J3078" s="9">
        <v>4750</v>
      </c>
      <c r="K3078" s="10">
        <f t="shared" si="24"/>
        <v>1662.5000000000002</v>
      </c>
      <c r="L3078" s="10">
        <f t="shared" si="25"/>
        <v>498.75000000000006</v>
      </c>
      <c r="M3078" s="11">
        <v>0.3</v>
      </c>
      <c r="O3078" s="16"/>
      <c r="P3078" s="14"/>
      <c r="Q3078" s="12"/>
      <c r="R3078" s="13"/>
    </row>
    <row r="3079" spans="1:18" ht="15.75" customHeight="1">
      <c r="A3079" s="1"/>
      <c r="B3079" s="6" t="s">
        <v>14</v>
      </c>
      <c r="C3079" s="6">
        <v>1185732</v>
      </c>
      <c r="D3079" s="7">
        <v>44443</v>
      </c>
      <c r="E3079" s="6" t="s">
        <v>33</v>
      </c>
      <c r="F3079" s="6" t="s">
        <v>108</v>
      </c>
      <c r="G3079" s="6" t="s">
        <v>109</v>
      </c>
      <c r="H3079" s="6" t="s">
        <v>18</v>
      </c>
      <c r="I3079" s="8">
        <v>0.3000000000000001</v>
      </c>
      <c r="J3079" s="9">
        <v>2500</v>
      </c>
      <c r="K3079" s="10">
        <f t="shared" si="24"/>
        <v>750.00000000000023</v>
      </c>
      <c r="L3079" s="10">
        <f t="shared" si="25"/>
        <v>262.50000000000006</v>
      </c>
      <c r="M3079" s="11">
        <v>0.35</v>
      </c>
      <c r="O3079" s="16"/>
      <c r="P3079" s="14"/>
      <c r="Q3079" s="12"/>
      <c r="R3079" s="13"/>
    </row>
    <row r="3080" spans="1:18" ht="15.75" customHeight="1">
      <c r="A3080" s="1"/>
      <c r="B3080" s="6" t="s">
        <v>14</v>
      </c>
      <c r="C3080" s="6">
        <v>1185732</v>
      </c>
      <c r="D3080" s="7">
        <v>44443</v>
      </c>
      <c r="E3080" s="6" t="s">
        <v>33</v>
      </c>
      <c r="F3080" s="6" t="s">
        <v>108</v>
      </c>
      <c r="G3080" s="6" t="s">
        <v>109</v>
      </c>
      <c r="H3080" s="6" t="s">
        <v>19</v>
      </c>
      <c r="I3080" s="8">
        <v>0.25000000000000006</v>
      </c>
      <c r="J3080" s="9">
        <v>1500</v>
      </c>
      <c r="K3080" s="10">
        <f t="shared" si="24"/>
        <v>375.00000000000006</v>
      </c>
      <c r="L3080" s="10">
        <f t="shared" si="25"/>
        <v>112.50000000000001</v>
      </c>
      <c r="M3080" s="11">
        <v>0.3</v>
      </c>
      <c r="O3080" s="16"/>
      <c r="P3080" s="14"/>
      <c r="Q3080" s="12"/>
      <c r="R3080" s="13"/>
    </row>
    <row r="3081" spans="1:18" ht="15.75" customHeight="1">
      <c r="A3081" s="1"/>
      <c r="B3081" s="6" t="s">
        <v>14</v>
      </c>
      <c r="C3081" s="6">
        <v>1185732</v>
      </c>
      <c r="D3081" s="7">
        <v>44443</v>
      </c>
      <c r="E3081" s="6" t="s">
        <v>33</v>
      </c>
      <c r="F3081" s="6" t="s">
        <v>108</v>
      </c>
      <c r="G3081" s="6" t="s">
        <v>109</v>
      </c>
      <c r="H3081" s="6" t="s">
        <v>20</v>
      </c>
      <c r="I3081" s="8">
        <v>0.25000000000000006</v>
      </c>
      <c r="J3081" s="9">
        <v>1250</v>
      </c>
      <c r="K3081" s="10">
        <f t="shared" si="24"/>
        <v>312.50000000000006</v>
      </c>
      <c r="L3081" s="10">
        <f t="shared" si="25"/>
        <v>93.750000000000014</v>
      </c>
      <c r="M3081" s="11">
        <v>0.3</v>
      </c>
      <c r="O3081" s="16"/>
      <c r="P3081" s="14"/>
      <c r="Q3081" s="12"/>
      <c r="R3081" s="13"/>
    </row>
    <row r="3082" spans="1:18" ht="15.75" customHeight="1">
      <c r="A3082" s="1"/>
      <c r="B3082" s="6" t="s">
        <v>14</v>
      </c>
      <c r="C3082" s="6">
        <v>1185732</v>
      </c>
      <c r="D3082" s="7">
        <v>44443</v>
      </c>
      <c r="E3082" s="6" t="s">
        <v>33</v>
      </c>
      <c r="F3082" s="6" t="s">
        <v>108</v>
      </c>
      <c r="G3082" s="6" t="s">
        <v>109</v>
      </c>
      <c r="H3082" s="6" t="s">
        <v>21</v>
      </c>
      <c r="I3082" s="8">
        <v>0.35000000000000003</v>
      </c>
      <c r="J3082" s="9">
        <v>1250</v>
      </c>
      <c r="K3082" s="10">
        <f t="shared" si="24"/>
        <v>437.50000000000006</v>
      </c>
      <c r="L3082" s="10">
        <f t="shared" si="25"/>
        <v>218.75000000000003</v>
      </c>
      <c r="M3082" s="11">
        <v>0.5</v>
      </c>
      <c r="O3082" s="16"/>
      <c r="P3082" s="14"/>
      <c r="Q3082" s="12"/>
      <c r="R3082" s="13"/>
    </row>
    <row r="3083" spans="1:18" ht="15.75" customHeight="1">
      <c r="A3083" s="1"/>
      <c r="B3083" s="6" t="s">
        <v>14</v>
      </c>
      <c r="C3083" s="6">
        <v>1185732</v>
      </c>
      <c r="D3083" s="7">
        <v>44443</v>
      </c>
      <c r="E3083" s="6" t="s">
        <v>33</v>
      </c>
      <c r="F3083" s="6" t="s">
        <v>108</v>
      </c>
      <c r="G3083" s="6" t="s">
        <v>109</v>
      </c>
      <c r="H3083" s="6" t="s">
        <v>22</v>
      </c>
      <c r="I3083" s="8">
        <v>0.4</v>
      </c>
      <c r="J3083" s="9">
        <v>2000</v>
      </c>
      <c r="K3083" s="10">
        <f t="shared" si="24"/>
        <v>800</v>
      </c>
      <c r="L3083" s="10">
        <f t="shared" si="25"/>
        <v>320</v>
      </c>
      <c r="M3083" s="11">
        <v>0.4</v>
      </c>
      <c r="O3083" s="16"/>
      <c r="P3083" s="14"/>
      <c r="Q3083" s="12"/>
      <c r="R3083" s="13"/>
    </row>
    <row r="3084" spans="1:18" ht="15.75" customHeight="1">
      <c r="A3084" s="1"/>
      <c r="B3084" s="6" t="s">
        <v>14</v>
      </c>
      <c r="C3084" s="6">
        <v>1185732</v>
      </c>
      <c r="D3084" s="7">
        <v>44472</v>
      </c>
      <c r="E3084" s="6" t="s">
        <v>33</v>
      </c>
      <c r="F3084" s="6" t="s">
        <v>108</v>
      </c>
      <c r="G3084" s="6" t="s">
        <v>109</v>
      </c>
      <c r="H3084" s="6" t="s">
        <v>17</v>
      </c>
      <c r="I3084" s="8">
        <v>0.44999999999999996</v>
      </c>
      <c r="J3084" s="9">
        <v>3750</v>
      </c>
      <c r="K3084" s="10">
        <f t="shared" si="24"/>
        <v>1687.4999999999998</v>
      </c>
      <c r="L3084" s="10">
        <f t="shared" si="25"/>
        <v>506.24999999999989</v>
      </c>
      <c r="M3084" s="11">
        <v>0.3</v>
      </c>
      <c r="O3084" s="16"/>
      <c r="P3084" s="14"/>
      <c r="Q3084" s="12"/>
      <c r="R3084" s="13"/>
    </row>
    <row r="3085" spans="1:18" ht="15.75" customHeight="1">
      <c r="A3085" s="1"/>
      <c r="B3085" s="6" t="s">
        <v>14</v>
      </c>
      <c r="C3085" s="6">
        <v>1185732</v>
      </c>
      <c r="D3085" s="7">
        <v>44472</v>
      </c>
      <c r="E3085" s="6" t="s">
        <v>33</v>
      </c>
      <c r="F3085" s="6" t="s">
        <v>108</v>
      </c>
      <c r="G3085" s="6" t="s">
        <v>109</v>
      </c>
      <c r="H3085" s="6" t="s">
        <v>18</v>
      </c>
      <c r="I3085" s="8">
        <v>0.35000000000000003</v>
      </c>
      <c r="J3085" s="9">
        <v>2250</v>
      </c>
      <c r="K3085" s="10">
        <f t="shared" si="24"/>
        <v>787.50000000000011</v>
      </c>
      <c r="L3085" s="10">
        <f t="shared" si="25"/>
        <v>275.625</v>
      </c>
      <c r="M3085" s="11">
        <v>0.35</v>
      </c>
      <c r="O3085" s="16"/>
      <c r="P3085" s="14"/>
      <c r="Q3085" s="12"/>
      <c r="R3085" s="13"/>
    </row>
    <row r="3086" spans="1:18" ht="15.75" customHeight="1">
      <c r="A3086" s="1"/>
      <c r="B3086" s="6" t="s">
        <v>14</v>
      </c>
      <c r="C3086" s="6">
        <v>1185732</v>
      </c>
      <c r="D3086" s="7">
        <v>44472</v>
      </c>
      <c r="E3086" s="6" t="s">
        <v>33</v>
      </c>
      <c r="F3086" s="6" t="s">
        <v>108</v>
      </c>
      <c r="G3086" s="6" t="s">
        <v>109</v>
      </c>
      <c r="H3086" s="6" t="s">
        <v>19</v>
      </c>
      <c r="I3086" s="8">
        <v>0.35000000000000003</v>
      </c>
      <c r="J3086" s="9">
        <v>1250</v>
      </c>
      <c r="K3086" s="10">
        <f t="shared" si="24"/>
        <v>437.50000000000006</v>
      </c>
      <c r="L3086" s="10">
        <f t="shared" si="25"/>
        <v>131.25</v>
      </c>
      <c r="M3086" s="11">
        <v>0.3</v>
      </c>
      <c r="O3086" s="16"/>
      <c r="P3086" s="14"/>
      <c r="Q3086" s="12"/>
      <c r="R3086" s="13"/>
    </row>
    <row r="3087" spans="1:18" ht="15.75" customHeight="1">
      <c r="A3087" s="1"/>
      <c r="B3087" s="6" t="s">
        <v>14</v>
      </c>
      <c r="C3087" s="6">
        <v>1185732</v>
      </c>
      <c r="D3087" s="7">
        <v>44472</v>
      </c>
      <c r="E3087" s="6" t="s">
        <v>33</v>
      </c>
      <c r="F3087" s="6" t="s">
        <v>108</v>
      </c>
      <c r="G3087" s="6" t="s">
        <v>109</v>
      </c>
      <c r="H3087" s="6" t="s">
        <v>20</v>
      </c>
      <c r="I3087" s="8">
        <v>0.35000000000000003</v>
      </c>
      <c r="J3087" s="9">
        <v>1250</v>
      </c>
      <c r="K3087" s="10">
        <f t="shared" si="24"/>
        <v>437.50000000000006</v>
      </c>
      <c r="L3087" s="10">
        <f t="shared" si="25"/>
        <v>131.25</v>
      </c>
      <c r="M3087" s="11">
        <v>0.3</v>
      </c>
      <c r="O3087" s="16"/>
      <c r="P3087" s="14"/>
      <c r="Q3087" s="12"/>
      <c r="R3087" s="13"/>
    </row>
    <row r="3088" spans="1:18" ht="15.75" customHeight="1">
      <c r="A3088" s="1"/>
      <c r="B3088" s="6" t="s">
        <v>14</v>
      </c>
      <c r="C3088" s="6">
        <v>1185732</v>
      </c>
      <c r="D3088" s="7">
        <v>44472</v>
      </c>
      <c r="E3088" s="6" t="s">
        <v>33</v>
      </c>
      <c r="F3088" s="6" t="s">
        <v>108</v>
      </c>
      <c r="G3088" s="6" t="s">
        <v>109</v>
      </c>
      <c r="H3088" s="6" t="s">
        <v>21</v>
      </c>
      <c r="I3088" s="8">
        <v>0.44999999999999996</v>
      </c>
      <c r="J3088" s="9">
        <v>1250</v>
      </c>
      <c r="K3088" s="10">
        <f t="shared" si="24"/>
        <v>562.5</v>
      </c>
      <c r="L3088" s="10">
        <f t="shared" si="25"/>
        <v>281.25</v>
      </c>
      <c r="M3088" s="11">
        <v>0.5</v>
      </c>
      <c r="O3088" s="16"/>
      <c r="P3088" s="14"/>
      <c r="Q3088" s="12"/>
      <c r="R3088" s="13"/>
    </row>
    <row r="3089" spans="1:18" ht="15.75" customHeight="1">
      <c r="A3089" s="1"/>
      <c r="B3089" s="6" t="s">
        <v>14</v>
      </c>
      <c r="C3089" s="6">
        <v>1185732</v>
      </c>
      <c r="D3089" s="7">
        <v>44472</v>
      </c>
      <c r="E3089" s="6" t="s">
        <v>33</v>
      </c>
      <c r="F3089" s="6" t="s">
        <v>108</v>
      </c>
      <c r="G3089" s="6" t="s">
        <v>109</v>
      </c>
      <c r="H3089" s="6" t="s">
        <v>22</v>
      </c>
      <c r="I3089" s="8">
        <v>0.49999999999999983</v>
      </c>
      <c r="J3089" s="9">
        <v>2500</v>
      </c>
      <c r="K3089" s="10">
        <f t="shared" si="24"/>
        <v>1249.9999999999995</v>
      </c>
      <c r="L3089" s="10">
        <f t="shared" si="25"/>
        <v>499.99999999999983</v>
      </c>
      <c r="M3089" s="11">
        <v>0.4</v>
      </c>
      <c r="O3089" s="16"/>
      <c r="P3089" s="14"/>
      <c r="Q3089" s="12"/>
      <c r="R3089" s="13"/>
    </row>
    <row r="3090" spans="1:18" ht="15.75" customHeight="1">
      <c r="A3090" s="1"/>
      <c r="B3090" s="6" t="s">
        <v>14</v>
      </c>
      <c r="C3090" s="6">
        <v>1185732</v>
      </c>
      <c r="D3090" s="7">
        <v>44503</v>
      </c>
      <c r="E3090" s="6" t="s">
        <v>33</v>
      </c>
      <c r="F3090" s="6" t="s">
        <v>108</v>
      </c>
      <c r="G3090" s="6" t="s">
        <v>109</v>
      </c>
      <c r="H3090" s="6" t="s">
        <v>17</v>
      </c>
      <c r="I3090" s="8">
        <v>0.44999999999999996</v>
      </c>
      <c r="J3090" s="9">
        <v>4000</v>
      </c>
      <c r="K3090" s="10">
        <f t="shared" si="24"/>
        <v>1799.9999999999998</v>
      </c>
      <c r="L3090" s="10">
        <f t="shared" si="25"/>
        <v>539.99999999999989</v>
      </c>
      <c r="M3090" s="11">
        <v>0.3</v>
      </c>
      <c r="O3090" s="16"/>
      <c r="P3090" s="14"/>
      <c r="Q3090" s="12"/>
      <c r="R3090" s="13"/>
    </row>
    <row r="3091" spans="1:18" ht="15.75" customHeight="1">
      <c r="A3091" s="1"/>
      <c r="B3091" s="6" t="s">
        <v>14</v>
      </c>
      <c r="C3091" s="6">
        <v>1185732</v>
      </c>
      <c r="D3091" s="7">
        <v>44503</v>
      </c>
      <c r="E3091" s="6" t="s">
        <v>33</v>
      </c>
      <c r="F3091" s="6" t="s">
        <v>108</v>
      </c>
      <c r="G3091" s="6" t="s">
        <v>109</v>
      </c>
      <c r="H3091" s="6" t="s">
        <v>18</v>
      </c>
      <c r="I3091" s="8">
        <v>0.35000000000000003</v>
      </c>
      <c r="J3091" s="9">
        <v>3000</v>
      </c>
      <c r="K3091" s="10">
        <f t="shared" si="24"/>
        <v>1050</v>
      </c>
      <c r="L3091" s="10">
        <f t="shared" si="25"/>
        <v>367.5</v>
      </c>
      <c r="M3091" s="11">
        <v>0.35</v>
      </c>
      <c r="O3091" s="16"/>
      <c r="P3091" s="14"/>
      <c r="Q3091" s="12"/>
      <c r="R3091" s="13"/>
    </row>
    <row r="3092" spans="1:18" ht="15.75" customHeight="1">
      <c r="A3092" s="1"/>
      <c r="B3092" s="6" t="s">
        <v>14</v>
      </c>
      <c r="C3092" s="6">
        <v>1185732</v>
      </c>
      <c r="D3092" s="7">
        <v>44503</v>
      </c>
      <c r="E3092" s="6" t="s">
        <v>33</v>
      </c>
      <c r="F3092" s="6" t="s">
        <v>108</v>
      </c>
      <c r="G3092" s="6" t="s">
        <v>109</v>
      </c>
      <c r="H3092" s="6" t="s">
        <v>19</v>
      </c>
      <c r="I3092" s="8">
        <v>0.35000000000000003</v>
      </c>
      <c r="J3092" s="9">
        <v>2450</v>
      </c>
      <c r="K3092" s="10">
        <f t="shared" si="24"/>
        <v>857.50000000000011</v>
      </c>
      <c r="L3092" s="10">
        <f t="shared" si="25"/>
        <v>257.25</v>
      </c>
      <c r="M3092" s="11">
        <v>0.3</v>
      </c>
      <c r="O3092" s="16"/>
      <c r="P3092" s="14"/>
      <c r="Q3092" s="12"/>
      <c r="R3092" s="13"/>
    </row>
    <row r="3093" spans="1:18" ht="15.75" customHeight="1">
      <c r="A3093" s="1"/>
      <c r="B3093" s="6" t="s">
        <v>14</v>
      </c>
      <c r="C3093" s="6">
        <v>1185732</v>
      </c>
      <c r="D3093" s="7">
        <v>44503</v>
      </c>
      <c r="E3093" s="6" t="s">
        <v>33</v>
      </c>
      <c r="F3093" s="6" t="s">
        <v>108</v>
      </c>
      <c r="G3093" s="6" t="s">
        <v>109</v>
      </c>
      <c r="H3093" s="6" t="s">
        <v>20</v>
      </c>
      <c r="I3093" s="8">
        <v>0.35000000000000003</v>
      </c>
      <c r="J3093" s="9">
        <v>2250</v>
      </c>
      <c r="K3093" s="10">
        <f t="shared" si="24"/>
        <v>787.50000000000011</v>
      </c>
      <c r="L3093" s="10">
        <f t="shared" si="25"/>
        <v>236.25000000000003</v>
      </c>
      <c r="M3093" s="11">
        <v>0.3</v>
      </c>
      <c r="O3093" s="16"/>
      <c r="P3093" s="14"/>
      <c r="Q3093" s="12"/>
      <c r="R3093" s="13"/>
    </row>
    <row r="3094" spans="1:18" ht="15.75" customHeight="1">
      <c r="A3094" s="1"/>
      <c r="B3094" s="6" t="s">
        <v>14</v>
      </c>
      <c r="C3094" s="6">
        <v>1185732</v>
      </c>
      <c r="D3094" s="7">
        <v>44503</v>
      </c>
      <c r="E3094" s="6" t="s">
        <v>33</v>
      </c>
      <c r="F3094" s="6" t="s">
        <v>108</v>
      </c>
      <c r="G3094" s="6" t="s">
        <v>109</v>
      </c>
      <c r="H3094" s="6" t="s">
        <v>21</v>
      </c>
      <c r="I3094" s="8">
        <v>0.6</v>
      </c>
      <c r="J3094" s="9">
        <v>2000</v>
      </c>
      <c r="K3094" s="10">
        <f t="shared" si="24"/>
        <v>1200</v>
      </c>
      <c r="L3094" s="10">
        <f t="shared" si="25"/>
        <v>600</v>
      </c>
      <c r="M3094" s="11">
        <v>0.5</v>
      </c>
      <c r="O3094" s="16"/>
      <c r="P3094" s="14"/>
      <c r="Q3094" s="12"/>
      <c r="R3094" s="13"/>
    </row>
    <row r="3095" spans="1:18" ht="15.75" customHeight="1">
      <c r="A3095" s="1"/>
      <c r="B3095" s="6" t="s">
        <v>14</v>
      </c>
      <c r="C3095" s="6">
        <v>1185732</v>
      </c>
      <c r="D3095" s="7">
        <v>44503</v>
      </c>
      <c r="E3095" s="6" t="s">
        <v>33</v>
      </c>
      <c r="F3095" s="6" t="s">
        <v>108</v>
      </c>
      <c r="G3095" s="6" t="s">
        <v>109</v>
      </c>
      <c r="H3095" s="6" t="s">
        <v>22</v>
      </c>
      <c r="I3095" s="8">
        <v>0.64999999999999991</v>
      </c>
      <c r="J3095" s="9">
        <v>3000</v>
      </c>
      <c r="K3095" s="10">
        <f t="shared" si="24"/>
        <v>1949.9999999999998</v>
      </c>
      <c r="L3095" s="10">
        <f t="shared" si="25"/>
        <v>780</v>
      </c>
      <c r="M3095" s="11">
        <v>0.4</v>
      </c>
      <c r="O3095" s="16"/>
      <c r="P3095" s="14"/>
      <c r="Q3095" s="12"/>
      <c r="R3095" s="13"/>
    </row>
    <row r="3096" spans="1:18" ht="15.75" customHeight="1">
      <c r="A3096" s="1"/>
      <c r="B3096" s="6" t="s">
        <v>14</v>
      </c>
      <c r="C3096" s="6">
        <v>1185732</v>
      </c>
      <c r="D3096" s="7">
        <v>44532</v>
      </c>
      <c r="E3096" s="6" t="s">
        <v>33</v>
      </c>
      <c r="F3096" s="6" t="s">
        <v>108</v>
      </c>
      <c r="G3096" s="6" t="s">
        <v>109</v>
      </c>
      <c r="H3096" s="6" t="s">
        <v>17</v>
      </c>
      <c r="I3096" s="8">
        <v>0.6</v>
      </c>
      <c r="J3096" s="9">
        <v>5500</v>
      </c>
      <c r="K3096" s="10">
        <f t="shared" si="24"/>
        <v>3300</v>
      </c>
      <c r="L3096" s="10">
        <f t="shared" si="25"/>
        <v>990</v>
      </c>
      <c r="M3096" s="11">
        <v>0.3</v>
      </c>
      <c r="O3096" s="16"/>
      <c r="P3096" s="14"/>
      <c r="Q3096" s="12"/>
      <c r="R3096" s="13"/>
    </row>
    <row r="3097" spans="1:18" ht="15.75" customHeight="1">
      <c r="A3097" s="1"/>
      <c r="B3097" s="6" t="s">
        <v>14</v>
      </c>
      <c r="C3097" s="6">
        <v>1185732</v>
      </c>
      <c r="D3097" s="7">
        <v>44532</v>
      </c>
      <c r="E3097" s="6" t="s">
        <v>33</v>
      </c>
      <c r="F3097" s="6" t="s">
        <v>108</v>
      </c>
      <c r="G3097" s="6" t="s">
        <v>109</v>
      </c>
      <c r="H3097" s="6" t="s">
        <v>18</v>
      </c>
      <c r="I3097" s="8">
        <v>0.5</v>
      </c>
      <c r="J3097" s="9">
        <v>3500</v>
      </c>
      <c r="K3097" s="10">
        <f t="shared" si="24"/>
        <v>1750</v>
      </c>
      <c r="L3097" s="10">
        <f t="shared" si="25"/>
        <v>612.5</v>
      </c>
      <c r="M3097" s="11">
        <v>0.35</v>
      </c>
      <c r="O3097" s="16"/>
      <c r="P3097" s="14"/>
      <c r="Q3097" s="12"/>
      <c r="R3097" s="13"/>
    </row>
    <row r="3098" spans="1:18" ht="15.75" customHeight="1">
      <c r="A3098" s="1"/>
      <c r="B3098" s="6" t="s">
        <v>14</v>
      </c>
      <c r="C3098" s="6">
        <v>1185732</v>
      </c>
      <c r="D3098" s="7">
        <v>44532</v>
      </c>
      <c r="E3098" s="6" t="s">
        <v>33</v>
      </c>
      <c r="F3098" s="6" t="s">
        <v>108</v>
      </c>
      <c r="G3098" s="6" t="s">
        <v>109</v>
      </c>
      <c r="H3098" s="6" t="s">
        <v>19</v>
      </c>
      <c r="I3098" s="8">
        <v>0.5</v>
      </c>
      <c r="J3098" s="9">
        <v>3000</v>
      </c>
      <c r="K3098" s="10">
        <f t="shared" si="24"/>
        <v>1500</v>
      </c>
      <c r="L3098" s="10">
        <f t="shared" si="25"/>
        <v>450</v>
      </c>
      <c r="M3098" s="11">
        <v>0.3</v>
      </c>
      <c r="O3098" s="16"/>
      <c r="P3098" s="14"/>
      <c r="Q3098" s="12"/>
      <c r="R3098" s="13"/>
    </row>
    <row r="3099" spans="1:18" ht="15.75" customHeight="1">
      <c r="A3099" s="1"/>
      <c r="B3099" s="6" t="s">
        <v>14</v>
      </c>
      <c r="C3099" s="6">
        <v>1185732</v>
      </c>
      <c r="D3099" s="7">
        <v>44532</v>
      </c>
      <c r="E3099" s="6" t="s">
        <v>33</v>
      </c>
      <c r="F3099" s="6" t="s">
        <v>108</v>
      </c>
      <c r="G3099" s="6" t="s">
        <v>109</v>
      </c>
      <c r="H3099" s="6" t="s">
        <v>20</v>
      </c>
      <c r="I3099" s="8">
        <v>0.5</v>
      </c>
      <c r="J3099" s="9">
        <v>2500</v>
      </c>
      <c r="K3099" s="10">
        <f t="shared" si="24"/>
        <v>1250</v>
      </c>
      <c r="L3099" s="10">
        <f t="shared" si="25"/>
        <v>375</v>
      </c>
      <c r="M3099" s="11">
        <v>0.3</v>
      </c>
      <c r="O3099" s="16"/>
      <c r="P3099" s="14"/>
      <c r="Q3099" s="12"/>
      <c r="R3099" s="13"/>
    </row>
    <row r="3100" spans="1:18" ht="15.75" customHeight="1">
      <c r="A3100" s="1"/>
      <c r="B3100" s="6" t="s">
        <v>14</v>
      </c>
      <c r="C3100" s="6">
        <v>1185732</v>
      </c>
      <c r="D3100" s="7">
        <v>44532</v>
      </c>
      <c r="E3100" s="6" t="s">
        <v>33</v>
      </c>
      <c r="F3100" s="6" t="s">
        <v>108</v>
      </c>
      <c r="G3100" s="6" t="s">
        <v>109</v>
      </c>
      <c r="H3100" s="6" t="s">
        <v>21</v>
      </c>
      <c r="I3100" s="8">
        <v>0.6</v>
      </c>
      <c r="J3100" s="9">
        <v>2500</v>
      </c>
      <c r="K3100" s="10">
        <f t="shared" si="24"/>
        <v>1500</v>
      </c>
      <c r="L3100" s="10">
        <f t="shared" si="25"/>
        <v>750</v>
      </c>
      <c r="M3100" s="11">
        <v>0.5</v>
      </c>
      <c r="O3100" s="16"/>
      <c r="P3100" s="14"/>
      <c r="Q3100" s="12"/>
      <c r="R3100" s="13"/>
    </row>
    <row r="3101" spans="1:18" ht="15.75" customHeight="1">
      <c r="A3101" s="1"/>
      <c r="B3101" s="6" t="s">
        <v>14</v>
      </c>
      <c r="C3101" s="6">
        <v>1185732</v>
      </c>
      <c r="D3101" s="7">
        <v>44532</v>
      </c>
      <c r="E3101" s="6" t="s">
        <v>33</v>
      </c>
      <c r="F3101" s="6" t="s">
        <v>108</v>
      </c>
      <c r="G3101" s="6" t="s">
        <v>109</v>
      </c>
      <c r="H3101" s="6" t="s">
        <v>22</v>
      </c>
      <c r="I3101" s="8">
        <v>0.64999999999999991</v>
      </c>
      <c r="J3101" s="9">
        <v>3500</v>
      </c>
      <c r="K3101" s="10">
        <f t="shared" si="24"/>
        <v>2274.9999999999995</v>
      </c>
      <c r="L3101" s="10">
        <f t="shared" si="25"/>
        <v>909.99999999999989</v>
      </c>
      <c r="M3101" s="11">
        <v>0.4</v>
      </c>
      <c r="O3101" s="16"/>
      <c r="P3101" s="14"/>
      <c r="Q3101" s="12"/>
      <c r="R3101" s="13"/>
    </row>
    <row r="3102" spans="1:18" ht="15.75" customHeight="1">
      <c r="A3102" s="1" t="s">
        <v>39</v>
      </c>
      <c r="B3102" s="6" t="s">
        <v>14</v>
      </c>
      <c r="C3102" s="6">
        <v>1185732</v>
      </c>
      <c r="D3102" s="7">
        <v>44206</v>
      </c>
      <c r="E3102" s="6" t="s">
        <v>33</v>
      </c>
      <c r="F3102" s="6" t="s">
        <v>110</v>
      </c>
      <c r="G3102" s="6" t="s">
        <v>111</v>
      </c>
      <c r="H3102" s="6" t="s">
        <v>17</v>
      </c>
      <c r="I3102" s="8">
        <v>0.35000000000000003</v>
      </c>
      <c r="J3102" s="9">
        <v>5000</v>
      </c>
      <c r="K3102" s="10">
        <f t="shared" si="24"/>
        <v>1750.0000000000002</v>
      </c>
      <c r="L3102" s="10">
        <f t="shared" si="25"/>
        <v>700.00000000000011</v>
      </c>
      <c r="M3102" s="11">
        <v>0.4</v>
      </c>
      <c r="O3102" s="16"/>
      <c r="P3102" s="14"/>
      <c r="Q3102" s="12"/>
      <c r="R3102" s="13"/>
    </row>
    <row r="3103" spans="1:18" ht="15.75" customHeight="1">
      <c r="A3103" s="1"/>
      <c r="B3103" s="6" t="s">
        <v>14</v>
      </c>
      <c r="C3103" s="6">
        <v>1185732</v>
      </c>
      <c r="D3103" s="7">
        <v>44206</v>
      </c>
      <c r="E3103" s="6" t="s">
        <v>33</v>
      </c>
      <c r="F3103" s="6" t="s">
        <v>110</v>
      </c>
      <c r="G3103" s="6" t="s">
        <v>111</v>
      </c>
      <c r="H3103" s="6" t="s">
        <v>18</v>
      </c>
      <c r="I3103" s="8">
        <v>0.35000000000000003</v>
      </c>
      <c r="J3103" s="9">
        <v>3000</v>
      </c>
      <c r="K3103" s="10">
        <f t="shared" si="24"/>
        <v>1050</v>
      </c>
      <c r="L3103" s="10">
        <f t="shared" si="25"/>
        <v>420</v>
      </c>
      <c r="M3103" s="11">
        <v>0.4</v>
      </c>
      <c r="O3103" s="16"/>
      <c r="P3103" s="14"/>
      <c r="Q3103" s="12"/>
      <c r="R3103" s="13"/>
    </row>
    <row r="3104" spans="1:18" ht="15.75" customHeight="1">
      <c r="A3104" s="1"/>
      <c r="B3104" s="6" t="s">
        <v>14</v>
      </c>
      <c r="C3104" s="6">
        <v>1185732</v>
      </c>
      <c r="D3104" s="7">
        <v>44206</v>
      </c>
      <c r="E3104" s="6" t="s">
        <v>33</v>
      </c>
      <c r="F3104" s="6" t="s">
        <v>110</v>
      </c>
      <c r="G3104" s="6" t="s">
        <v>111</v>
      </c>
      <c r="H3104" s="6" t="s">
        <v>19</v>
      </c>
      <c r="I3104" s="8">
        <v>0.25000000000000006</v>
      </c>
      <c r="J3104" s="9">
        <v>3000</v>
      </c>
      <c r="K3104" s="10">
        <f t="shared" si="24"/>
        <v>750.00000000000011</v>
      </c>
      <c r="L3104" s="10">
        <f t="shared" si="25"/>
        <v>262.5</v>
      </c>
      <c r="M3104" s="11">
        <v>0.35</v>
      </c>
      <c r="O3104" s="16"/>
      <c r="P3104" s="14"/>
      <c r="Q3104" s="12"/>
      <c r="R3104" s="13"/>
    </row>
    <row r="3105" spans="1:18" ht="15.75" customHeight="1">
      <c r="A3105" s="1"/>
      <c r="B3105" s="6" t="s">
        <v>14</v>
      </c>
      <c r="C3105" s="6">
        <v>1185732</v>
      </c>
      <c r="D3105" s="7">
        <v>44206</v>
      </c>
      <c r="E3105" s="6" t="s">
        <v>33</v>
      </c>
      <c r="F3105" s="6" t="s">
        <v>110</v>
      </c>
      <c r="G3105" s="6" t="s">
        <v>111</v>
      </c>
      <c r="H3105" s="6" t="s">
        <v>20</v>
      </c>
      <c r="I3105" s="8">
        <v>0.30000000000000004</v>
      </c>
      <c r="J3105" s="9">
        <v>1500</v>
      </c>
      <c r="K3105" s="10">
        <f t="shared" si="24"/>
        <v>450.00000000000006</v>
      </c>
      <c r="L3105" s="10">
        <f t="shared" si="25"/>
        <v>157.5</v>
      </c>
      <c r="M3105" s="11">
        <v>0.35</v>
      </c>
      <c r="O3105" s="16"/>
      <c r="P3105" s="14"/>
      <c r="Q3105" s="12"/>
      <c r="R3105" s="13"/>
    </row>
    <row r="3106" spans="1:18" ht="15.75" customHeight="1">
      <c r="A3106" s="1"/>
      <c r="B3106" s="6" t="s">
        <v>14</v>
      </c>
      <c r="C3106" s="6">
        <v>1185732</v>
      </c>
      <c r="D3106" s="7">
        <v>44206</v>
      </c>
      <c r="E3106" s="6" t="s">
        <v>33</v>
      </c>
      <c r="F3106" s="6" t="s">
        <v>110</v>
      </c>
      <c r="G3106" s="6" t="s">
        <v>111</v>
      </c>
      <c r="H3106" s="6" t="s">
        <v>21</v>
      </c>
      <c r="I3106" s="8">
        <v>0.44999999999999996</v>
      </c>
      <c r="J3106" s="9">
        <v>2000</v>
      </c>
      <c r="K3106" s="10">
        <f t="shared" si="24"/>
        <v>899.99999999999989</v>
      </c>
      <c r="L3106" s="10">
        <f t="shared" si="25"/>
        <v>269.99999999999994</v>
      </c>
      <c r="M3106" s="11">
        <v>0.3</v>
      </c>
      <c r="O3106" s="16"/>
      <c r="P3106" s="14"/>
      <c r="Q3106" s="12"/>
      <c r="R3106" s="13"/>
    </row>
    <row r="3107" spans="1:18" ht="15.75" customHeight="1">
      <c r="A3107" s="1"/>
      <c r="B3107" s="6" t="s">
        <v>14</v>
      </c>
      <c r="C3107" s="6">
        <v>1185732</v>
      </c>
      <c r="D3107" s="7">
        <v>44206</v>
      </c>
      <c r="E3107" s="6" t="s">
        <v>33</v>
      </c>
      <c r="F3107" s="6" t="s">
        <v>110</v>
      </c>
      <c r="G3107" s="6" t="s">
        <v>111</v>
      </c>
      <c r="H3107" s="6" t="s">
        <v>22</v>
      </c>
      <c r="I3107" s="8">
        <v>0.35000000000000003</v>
      </c>
      <c r="J3107" s="9">
        <v>3000</v>
      </c>
      <c r="K3107" s="10">
        <f t="shared" si="24"/>
        <v>1050</v>
      </c>
      <c r="L3107" s="10">
        <f t="shared" si="25"/>
        <v>420</v>
      </c>
      <c r="M3107" s="11">
        <v>0.4</v>
      </c>
      <c r="O3107" s="16"/>
      <c r="P3107" s="14"/>
      <c r="Q3107" s="12"/>
      <c r="R3107" s="13"/>
    </row>
    <row r="3108" spans="1:18" ht="15.75" customHeight="1">
      <c r="A3108" s="1"/>
      <c r="B3108" s="6" t="s">
        <v>14</v>
      </c>
      <c r="C3108" s="6">
        <v>1185732</v>
      </c>
      <c r="D3108" s="7">
        <v>44237</v>
      </c>
      <c r="E3108" s="6" t="s">
        <v>33</v>
      </c>
      <c r="F3108" s="6" t="s">
        <v>110</v>
      </c>
      <c r="G3108" s="6" t="s">
        <v>111</v>
      </c>
      <c r="H3108" s="6" t="s">
        <v>17</v>
      </c>
      <c r="I3108" s="8">
        <v>0.35000000000000003</v>
      </c>
      <c r="J3108" s="9">
        <v>5500</v>
      </c>
      <c r="K3108" s="10">
        <f t="shared" si="24"/>
        <v>1925.0000000000002</v>
      </c>
      <c r="L3108" s="10">
        <f t="shared" si="25"/>
        <v>770.00000000000011</v>
      </c>
      <c r="M3108" s="11">
        <v>0.4</v>
      </c>
      <c r="O3108" s="16"/>
      <c r="P3108" s="14"/>
      <c r="Q3108" s="12"/>
      <c r="R3108" s="13"/>
    </row>
    <row r="3109" spans="1:18" ht="15.75" customHeight="1">
      <c r="A3109" s="1"/>
      <c r="B3109" s="6" t="s">
        <v>14</v>
      </c>
      <c r="C3109" s="6">
        <v>1185732</v>
      </c>
      <c r="D3109" s="7">
        <v>44237</v>
      </c>
      <c r="E3109" s="6" t="s">
        <v>33</v>
      </c>
      <c r="F3109" s="6" t="s">
        <v>110</v>
      </c>
      <c r="G3109" s="6" t="s">
        <v>111</v>
      </c>
      <c r="H3109" s="6" t="s">
        <v>18</v>
      </c>
      <c r="I3109" s="8">
        <v>0.35000000000000003</v>
      </c>
      <c r="J3109" s="9">
        <v>2000</v>
      </c>
      <c r="K3109" s="10">
        <f t="shared" si="24"/>
        <v>700.00000000000011</v>
      </c>
      <c r="L3109" s="10">
        <f t="shared" si="25"/>
        <v>280.00000000000006</v>
      </c>
      <c r="M3109" s="11">
        <v>0.4</v>
      </c>
      <c r="O3109" s="16"/>
      <c r="P3109" s="14"/>
      <c r="Q3109" s="12"/>
      <c r="R3109" s="13"/>
    </row>
    <row r="3110" spans="1:18" ht="15.75" customHeight="1">
      <c r="A3110" s="1"/>
      <c r="B3110" s="6" t="s">
        <v>14</v>
      </c>
      <c r="C3110" s="6">
        <v>1185732</v>
      </c>
      <c r="D3110" s="7">
        <v>44237</v>
      </c>
      <c r="E3110" s="6" t="s">
        <v>33</v>
      </c>
      <c r="F3110" s="6" t="s">
        <v>110</v>
      </c>
      <c r="G3110" s="6" t="s">
        <v>111</v>
      </c>
      <c r="H3110" s="6" t="s">
        <v>19</v>
      </c>
      <c r="I3110" s="8">
        <v>0.25000000000000006</v>
      </c>
      <c r="J3110" s="9">
        <v>2500</v>
      </c>
      <c r="K3110" s="10">
        <f t="shared" si="24"/>
        <v>625.00000000000011</v>
      </c>
      <c r="L3110" s="10">
        <f t="shared" si="25"/>
        <v>218.75000000000003</v>
      </c>
      <c r="M3110" s="11">
        <v>0.35</v>
      </c>
      <c r="O3110" s="16"/>
      <c r="P3110" s="14"/>
      <c r="Q3110" s="12"/>
      <c r="R3110" s="13"/>
    </row>
    <row r="3111" spans="1:18" ht="15.75" customHeight="1">
      <c r="A3111" s="1"/>
      <c r="B3111" s="6" t="s">
        <v>14</v>
      </c>
      <c r="C3111" s="6">
        <v>1185732</v>
      </c>
      <c r="D3111" s="7">
        <v>44237</v>
      </c>
      <c r="E3111" s="6" t="s">
        <v>33</v>
      </c>
      <c r="F3111" s="6" t="s">
        <v>110</v>
      </c>
      <c r="G3111" s="6" t="s">
        <v>111</v>
      </c>
      <c r="H3111" s="6" t="s">
        <v>20</v>
      </c>
      <c r="I3111" s="8">
        <v>0.30000000000000004</v>
      </c>
      <c r="J3111" s="9">
        <v>1250</v>
      </c>
      <c r="K3111" s="10">
        <f t="shared" si="24"/>
        <v>375.00000000000006</v>
      </c>
      <c r="L3111" s="10">
        <f t="shared" si="25"/>
        <v>131.25</v>
      </c>
      <c r="M3111" s="11">
        <v>0.35</v>
      </c>
      <c r="O3111" s="16"/>
      <c r="P3111" s="14"/>
      <c r="Q3111" s="12"/>
      <c r="R3111" s="13"/>
    </row>
    <row r="3112" spans="1:18" ht="15.75" customHeight="1">
      <c r="A3112" s="1"/>
      <c r="B3112" s="6" t="s">
        <v>14</v>
      </c>
      <c r="C3112" s="6">
        <v>1185732</v>
      </c>
      <c r="D3112" s="7">
        <v>44237</v>
      </c>
      <c r="E3112" s="6" t="s">
        <v>33</v>
      </c>
      <c r="F3112" s="6" t="s">
        <v>110</v>
      </c>
      <c r="G3112" s="6" t="s">
        <v>111</v>
      </c>
      <c r="H3112" s="6" t="s">
        <v>21</v>
      </c>
      <c r="I3112" s="8">
        <v>0.44999999999999996</v>
      </c>
      <c r="J3112" s="9">
        <v>2000</v>
      </c>
      <c r="K3112" s="10">
        <f t="shared" si="24"/>
        <v>899.99999999999989</v>
      </c>
      <c r="L3112" s="10">
        <f t="shared" si="25"/>
        <v>269.99999999999994</v>
      </c>
      <c r="M3112" s="11">
        <v>0.3</v>
      </c>
      <c r="O3112" s="16"/>
      <c r="P3112" s="14"/>
      <c r="Q3112" s="12"/>
      <c r="R3112" s="13"/>
    </row>
    <row r="3113" spans="1:18" ht="15.75" customHeight="1">
      <c r="A3113" s="1"/>
      <c r="B3113" s="6" t="s">
        <v>14</v>
      </c>
      <c r="C3113" s="6">
        <v>1185732</v>
      </c>
      <c r="D3113" s="7">
        <v>44237</v>
      </c>
      <c r="E3113" s="6" t="s">
        <v>33</v>
      </c>
      <c r="F3113" s="6" t="s">
        <v>110</v>
      </c>
      <c r="G3113" s="6" t="s">
        <v>111</v>
      </c>
      <c r="H3113" s="6" t="s">
        <v>22</v>
      </c>
      <c r="I3113" s="8">
        <v>0.19999999999999996</v>
      </c>
      <c r="J3113" s="9">
        <v>3000</v>
      </c>
      <c r="K3113" s="10">
        <f t="shared" si="24"/>
        <v>599.99999999999989</v>
      </c>
      <c r="L3113" s="10">
        <f t="shared" si="25"/>
        <v>239.99999999999997</v>
      </c>
      <c r="M3113" s="11">
        <v>0.4</v>
      </c>
      <c r="O3113" s="16"/>
      <c r="P3113" s="14"/>
      <c r="Q3113" s="12"/>
      <c r="R3113" s="13"/>
    </row>
    <row r="3114" spans="1:18" ht="15.75" customHeight="1">
      <c r="A3114" s="1"/>
      <c r="B3114" s="6" t="s">
        <v>14</v>
      </c>
      <c r="C3114" s="6">
        <v>1185732</v>
      </c>
      <c r="D3114" s="7">
        <v>44264</v>
      </c>
      <c r="E3114" s="6" t="s">
        <v>33</v>
      </c>
      <c r="F3114" s="6" t="s">
        <v>110</v>
      </c>
      <c r="G3114" s="6" t="s">
        <v>111</v>
      </c>
      <c r="H3114" s="6" t="s">
        <v>17</v>
      </c>
      <c r="I3114" s="8">
        <v>0.25000000000000006</v>
      </c>
      <c r="J3114" s="9">
        <v>5200</v>
      </c>
      <c r="K3114" s="10">
        <f t="shared" si="24"/>
        <v>1300.0000000000002</v>
      </c>
      <c r="L3114" s="10">
        <f t="shared" si="25"/>
        <v>520.00000000000011</v>
      </c>
      <c r="M3114" s="11">
        <v>0.4</v>
      </c>
      <c r="O3114" s="16"/>
      <c r="P3114" s="14"/>
      <c r="Q3114" s="12"/>
      <c r="R3114" s="13"/>
    </row>
    <row r="3115" spans="1:18" ht="15.75" customHeight="1">
      <c r="A3115" s="1"/>
      <c r="B3115" s="6" t="s">
        <v>14</v>
      </c>
      <c r="C3115" s="6">
        <v>1185732</v>
      </c>
      <c r="D3115" s="7">
        <v>44264</v>
      </c>
      <c r="E3115" s="6" t="s">
        <v>33</v>
      </c>
      <c r="F3115" s="6" t="s">
        <v>110</v>
      </c>
      <c r="G3115" s="6" t="s">
        <v>111</v>
      </c>
      <c r="H3115" s="6" t="s">
        <v>18</v>
      </c>
      <c r="I3115" s="8">
        <v>0.25000000000000006</v>
      </c>
      <c r="J3115" s="9">
        <v>2250</v>
      </c>
      <c r="K3115" s="10">
        <f t="shared" si="24"/>
        <v>562.50000000000011</v>
      </c>
      <c r="L3115" s="10">
        <f t="shared" si="25"/>
        <v>225.00000000000006</v>
      </c>
      <c r="M3115" s="11">
        <v>0.4</v>
      </c>
      <c r="O3115" s="16"/>
      <c r="P3115" s="14"/>
      <c r="Q3115" s="12"/>
      <c r="R3115" s="13"/>
    </row>
    <row r="3116" spans="1:18" ht="15.75" customHeight="1">
      <c r="A3116" s="1"/>
      <c r="B3116" s="6" t="s">
        <v>14</v>
      </c>
      <c r="C3116" s="6">
        <v>1185732</v>
      </c>
      <c r="D3116" s="7">
        <v>44264</v>
      </c>
      <c r="E3116" s="6" t="s">
        <v>33</v>
      </c>
      <c r="F3116" s="6" t="s">
        <v>110</v>
      </c>
      <c r="G3116" s="6" t="s">
        <v>111</v>
      </c>
      <c r="H3116" s="6" t="s">
        <v>19</v>
      </c>
      <c r="I3116" s="8">
        <v>0.15000000000000002</v>
      </c>
      <c r="J3116" s="9">
        <v>2750</v>
      </c>
      <c r="K3116" s="10">
        <f t="shared" si="24"/>
        <v>412.50000000000006</v>
      </c>
      <c r="L3116" s="10">
        <f t="shared" si="25"/>
        <v>144.375</v>
      </c>
      <c r="M3116" s="11">
        <v>0.35</v>
      </c>
      <c r="O3116" s="16"/>
      <c r="P3116" s="14"/>
      <c r="Q3116" s="12"/>
      <c r="R3116" s="13"/>
    </row>
    <row r="3117" spans="1:18" ht="15.75" customHeight="1">
      <c r="A3117" s="1"/>
      <c r="B3117" s="6" t="s">
        <v>14</v>
      </c>
      <c r="C3117" s="6">
        <v>1185732</v>
      </c>
      <c r="D3117" s="7">
        <v>44264</v>
      </c>
      <c r="E3117" s="6" t="s">
        <v>33</v>
      </c>
      <c r="F3117" s="6" t="s">
        <v>110</v>
      </c>
      <c r="G3117" s="6" t="s">
        <v>111</v>
      </c>
      <c r="H3117" s="6" t="s">
        <v>20</v>
      </c>
      <c r="I3117" s="8">
        <v>0.19999999999999996</v>
      </c>
      <c r="J3117" s="9">
        <v>1250</v>
      </c>
      <c r="K3117" s="10">
        <f t="shared" si="24"/>
        <v>249.99999999999994</v>
      </c>
      <c r="L3117" s="10">
        <f t="shared" si="25"/>
        <v>87.499999999999972</v>
      </c>
      <c r="M3117" s="11">
        <v>0.35</v>
      </c>
      <c r="O3117" s="16"/>
      <c r="P3117" s="14"/>
      <c r="Q3117" s="12"/>
      <c r="R3117" s="13"/>
    </row>
    <row r="3118" spans="1:18" ht="15.75" customHeight="1">
      <c r="A3118" s="1"/>
      <c r="B3118" s="6" t="s">
        <v>14</v>
      </c>
      <c r="C3118" s="6">
        <v>1185732</v>
      </c>
      <c r="D3118" s="7">
        <v>44264</v>
      </c>
      <c r="E3118" s="6" t="s">
        <v>33</v>
      </c>
      <c r="F3118" s="6" t="s">
        <v>110</v>
      </c>
      <c r="G3118" s="6" t="s">
        <v>111</v>
      </c>
      <c r="H3118" s="6" t="s">
        <v>21</v>
      </c>
      <c r="I3118" s="8">
        <v>0.35000000000000003</v>
      </c>
      <c r="J3118" s="9">
        <v>1750</v>
      </c>
      <c r="K3118" s="10">
        <f t="shared" si="24"/>
        <v>612.50000000000011</v>
      </c>
      <c r="L3118" s="10">
        <f t="shared" si="25"/>
        <v>183.75000000000003</v>
      </c>
      <c r="M3118" s="11">
        <v>0.3</v>
      </c>
      <c r="O3118" s="16"/>
      <c r="P3118" s="14"/>
      <c r="Q3118" s="12"/>
      <c r="R3118" s="13"/>
    </row>
    <row r="3119" spans="1:18" ht="15.75" customHeight="1">
      <c r="A3119" s="1"/>
      <c r="B3119" s="6" t="s">
        <v>14</v>
      </c>
      <c r="C3119" s="6">
        <v>1185732</v>
      </c>
      <c r="D3119" s="7">
        <v>44264</v>
      </c>
      <c r="E3119" s="6" t="s">
        <v>33</v>
      </c>
      <c r="F3119" s="6" t="s">
        <v>110</v>
      </c>
      <c r="G3119" s="6" t="s">
        <v>111</v>
      </c>
      <c r="H3119" s="6" t="s">
        <v>22</v>
      </c>
      <c r="I3119" s="8">
        <v>0.25000000000000006</v>
      </c>
      <c r="J3119" s="9">
        <v>2750</v>
      </c>
      <c r="K3119" s="10">
        <f t="shared" si="24"/>
        <v>687.50000000000011</v>
      </c>
      <c r="L3119" s="10">
        <f t="shared" si="25"/>
        <v>275.00000000000006</v>
      </c>
      <c r="M3119" s="11">
        <v>0.4</v>
      </c>
      <c r="O3119" s="16"/>
      <c r="P3119" s="14"/>
      <c r="Q3119" s="12"/>
      <c r="R3119" s="13"/>
    </row>
    <row r="3120" spans="1:18" ht="15.75" customHeight="1">
      <c r="A3120" s="1"/>
      <c r="B3120" s="6" t="s">
        <v>14</v>
      </c>
      <c r="C3120" s="6">
        <v>1185732</v>
      </c>
      <c r="D3120" s="7">
        <v>44296</v>
      </c>
      <c r="E3120" s="6" t="s">
        <v>33</v>
      </c>
      <c r="F3120" s="6" t="s">
        <v>110</v>
      </c>
      <c r="G3120" s="6" t="s">
        <v>111</v>
      </c>
      <c r="H3120" s="6" t="s">
        <v>17</v>
      </c>
      <c r="I3120" s="8">
        <v>0.25000000000000006</v>
      </c>
      <c r="J3120" s="9">
        <v>5000</v>
      </c>
      <c r="K3120" s="10">
        <f t="shared" si="24"/>
        <v>1250.0000000000002</v>
      </c>
      <c r="L3120" s="10">
        <f t="shared" si="25"/>
        <v>500.00000000000011</v>
      </c>
      <c r="M3120" s="11">
        <v>0.4</v>
      </c>
      <c r="O3120" s="16"/>
      <c r="P3120" s="14"/>
      <c r="Q3120" s="12"/>
      <c r="R3120" s="13"/>
    </row>
    <row r="3121" spans="1:18" ht="15.75" customHeight="1">
      <c r="A3121" s="1"/>
      <c r="B3121" s="6" t="s">
        <v>14</v>
      </c>
      <c r="C3121" s="6">
        <v>1185732</v>
      </c>
      <c r="D3121" s="7">
        <v>44296</v>
      </c>
      <c r="E3121" s="6" t="s">
        <v>33</v>
      </c>
      <c r="F3121" s="6" t="s">
        <v>110</v>
      </c>
      <c r="G3121" s="6" t="s">
        <v>111</v>
      </c>
      <c r="H3121" s="6" t="s">
        <v>18</v>
      </c>
      <c r="I3121" s="8">
        <v>0.25000000000000006</v>
      </c>
      <c r="J3121" s="9">
        <v>2000</v>
      </c>
      <c r="K3121" s="10">
        <f t="shared" si="24"/>
        <v>500.00000000000011</v>
      </c>
      <c r="L3121" s="10">
        <f t="shared" si="25"/>
        <v>200.00000000000006</v>
      </c>
      <c r="M3121" s="11">
        <v>0.4</v>
      </c>
      <c r="O3121" s="16"/>
      <c r="P3121" s="14"/>
      <c r="Q3121" s="12"/>
      <c r="R3121" s="13"/>
    </row>
    <row r="3122" spans="1:18" ht="15.75" customHeight="1">
      <c r="A3122" s="1"/>
      <c r="B3122" s="6" t="s">
        <v>14</v>
      </c>
      <c r="C3122" s="6">
        <v>1185732</v>
      </c>
      <c r="D3122" s="7">
        <v>44296</v>
      </c>
      <c r="E3122" s="6" t="s">
        <v>33</v>
      </c>
      <c r="F3122" s="6" t="s">
        <v>110</v>
      </c>
      <c r="G3122" s="6" t="s">
        <v>111</v>
      </c>
      <c r="H3122" s="6" t="s">
        <v>19</v>
      </c>
      <c r="I3122" s="8">
        <v>0.15000000000000002</v>
      </c>
      <c r="J3122" s="9">
        <v>2000</v>
      </c>
      <c r="K3122" s="10">
        <f t="shared" si="24"/>
        <v>300.00000000000006</v>
      </c>
      <c r="L3122" s="10">
        <f t="shared" si="25"/>
        <v>105.00000000000001</v>
      </c>
      <c r="M3122" s="11">
        <v>0.35</v>
      </c>
      <c r="O3122" s="16"/>
      <c r="P3122" s="14"/>
      <c r="Q3122" s="12"/>
      <c r="R3122" s="13"/>
    </row>
    <row r="3123" spans="1:18" ht="15.75" customHeight="1">
      <c r="A3123" s="1"/>
      <c r="B3123" s="6" t="s">
        <v>14</v>
      </c>
      <c r="C3123" s="6">
        <v>1185732</v>
      </c>
      <c r="D3123" s="7">
        <v>44296</v>
      </c>
      <c r="E3123" s="6" t="s">
        <v>33</v>
      </c>
      <c r="F3123" s="6" t="s">
        <v>110</v>
      </c>
      <c r="G3123" s="6" t="s">
        <v>111</v>
      </c>
      <c r="H3123" s="6" t="s">
        <v>20</v>
      </c>
      <c r="I3123" s="8">
        <v>0.19999999999999996</v>
      </c>
      <c r="J3123" s="9">
        <v>1250</v>
      </c>
      <c r="K3123" s="10">
        <f t="shared" si="24"/>
        <v>249.99999999999994</v>
      </c>
      <c r="L3123" s="10">
        <f t="shared" si="25"/>
        <v>87.499999999999972</v>
      </c>
      <c r="M3123" s="11">
        <v>0.35</v>
      </c>
      <c r="O3123" s="16"/>
      <c r="P3123" s="14"/>
      <c r="Q3123" s="12"/>
      <c r="R3123" s="13"/>
    </row>
    <row r="3124" spans="1:18" ht="15.75" customHeight="1">
      <c r="A3124" s="1"/>
      <c r="B3124" s="6" t="s">
        <v>14</v>
      </c>
      <c r="C3124" s="6">
        <v>1185732</v>
      </c>
      <c r="D3124" s="7">
        <v>44296</v>
      </c>
      <c r="E3124" s="6" t="s">
        <v>33</v>
      </c>
      <c r="F3124" s="6" t="s">
        <v>110</v>
      </c>
      <c r="G3124" s="6" t="s">
        <v>111</v>
      </c>
      <c r="H3124" s="6" t="s">
        <v>21</v>
      </c>
      <c r="I3124" s="8">
        <v>0.65</v>
      </c>
      <c r="J3124" s="9">
        <v>1500</v>
      </c>
      <c r="K3124" s="10">
        <f t="shared" si="24"/>
        <v>975</v>
      </c>
      <c r="L3124" s="10">
        <f t="shared" si="25"/>
        <v>292.5</v>
      </c>
      <c r="M3124" s="11">
        <v>0.3</v>
      </c>
      <c r="O3124" s="16"/>
      <c r="P3124" s="14"/>
      <c r="Q3124" s="12"/>
      <c r="R3124" s="13"/>
    </row>
    <row r="3125" spans="1:18" ht="15.75" customHeight="1">
      <c r="A3125" s="1"/>
      <c r="B3125" s="6" t="s">
        <v>14</v>
      </c>
      <c r="C3125" s="6">
        <v>1185732</v>
      </c>
      <c r="D3125" s="7">
        <v>44296</v>
      </c>
      <c r="E3125" s="6" t="s">
        <v>33</v>
      </c>
      <c r="F3125" s="6" t="s">
        <v>110</v>
      </c>
      <c r="G3125" s="6" t="s">
        <v>111</v>
      </c>
      <c r="H3125" s="6" t="s">
        <v>22</v>
      </c>
      <c r="I3125" s="8">
        <v>0.5</v>
      </c>
      <c r="J3125" s="9">
        <v>2750</v>
      </c>
      <c r="K3125" s="10">
        <f t="shared" si="24"/>
        <v>1375</v>
      </c>
      <c r="L3125" s="10">
        <f t="shared" si="25"/>
        <v>550</v>
      </c>
      <c r="M3125" s="11">
        <v>0.4</v>
      </c>
      <c r="O3125" s="16"/>
      <c r="P3125" s="14"/>
      <c r="Q3125" s="12"/>
      <c r="R3125" s="13"/>
    </row>
    <row r="3126" spans="1:18" ht="15.75" customHeight="1">
      <c r="A3126" s="1"/>
      <c r="B3126" s="6" t="s">
        <v>14</v>
      </c>
      <c r="C3126" s="6">
        <v>1185732</v>
      </c>
      <c r="D3126" s="7">
        <v>44327</v>
      </c>
      <c r="E3126" s="6" t="s">
        <v>33</v>
      </c>
      <c r="F3126" s="6" t="s">
        <v>110</v>
      </c>
      <c r="G3126" s="6" t="s">
        <v>111</v>
      </c>
      <c r="H3126" s="6" t="s">
        <v>17</v>
      </c>
      <c r="I3126" s="8">
        <v>0.6</v>
      </c>
      <c r="J3126" s="9">
        <v>5450</v>
      </c>
      <c r="K3126" s="10">
        <f t="shared" si="24"/>
        <v>3270</v>
      </c>
      <c r="L3126" s="10">
        <f t="shared" si="25"/>
        <v>1308</v>
      </c>
      <c r="M3126" s="11">
        <v>0.4</v>
      </c>
      <c r="O3126" s="16"/>
      <c r="P3126" s="14"/>
      <c r="Q3126" s="12"/>
      <c r="R3126" s="13"/>
    </row>
    <row r="3127" spans="1:18" ht="15.75" customHeight="1">
      <c r="A3127" s="1"/>
      <c r="B3127" s="6" t="s">
        <v>14</v>
      </c>
      <c r="C3127" s="6">
        <v>1185732</v>
      </c>
      <c r="D3127" s="7">
        <v>44327</v>
      </c>
      <c r="E3127" s="6" t="s">
        <v>33</v>
      </c>
      <c r="F3127" s="6" t="s">
        <v>110</v>
      </c>
      <c r="G3127" s="6" t="s">
        <v>111</v>
      </c>
      <c r="H3127" s="6" t="s">
        <v>18</v>
      </c>
      <c r="I3127" s="8">
        <v>0.4</v>
      </c>
      <c r="J3127" s="9">
        <v>2500</v>
      </c>
      <c r="K3127" s="10">
        <f t="shared" si="24"/>
        <v>1000</v>
      </c>
      <c r="L3127" s="10">
        <f t="shared" si="25"/>
        <v>400</v>
      </c>
      <c r="M3127" s="11">
        <v>0.4</v>
      </c>
      <c r="O3127" s="16"/>
      <c r="P3127" s="14"/>
      <c r="Q3127" s="12"/>
      <c r="R3127" s="13"/>
    </row>
    <row r="3128" spans="1:18" ht="15.75" customHeight="1">
      <c r="A3128" s="1"/>
      <c r="B3128" s="6" t="s">
        <v>14</v>
      </c>
      <c r="C3128" s="6">
        <v>1185732</v>
      </c>
      <c r="D3128" s="7">
        <v>44327</v>
      </c>
      <c r="E3128" s="6" t="s">
        <v>33</v>
      </c>
      <c r="F3128" s="6" t="s">
        <v>110</v>
      </c>
      <c r="G3128" s="6" t="s">
        <v>111</v>
      </c>
      <c r="H3128" s="6" t="s">
        <v>19</v>
      </c>
      <c r="I3128" s="8">
        <v>0.35000000000000003</v>
      </c>
      <c r="J3128" s="9">
        <v>2250</v>
      </c>
      <c r="K3128" s="10">
        <f t="shared" si="24"/>
        <v>787.50000000000011</v>
      </c>
      <c r="L3128" s="10">
        <f t="shared" si="25"/>
        <v>275.625</v>
      </c>
      <c r="M3128" s="11">
        <v>0.35</v>
      </c>
      <c r="O3128" s="16"/>
      <c r="P3128" s="14"/>
      <c r="Q3128" s="12"/>
      <c r="R3128" s="13"/>
    </row>
    <row r="3129" spans="1:18" ht="15.75" customHeight="1">
      <c r="A3129" s="1"/>
      <c r="B3129" s="6" t="s">
        <v>14</v>
      </c>
      <c r="C3129" s="6">
        <v>1185732</v>
      </c>
      <c r="D3129" s="7">
        <v>44327</v>
      </c>
      <c r="E3129" s="6" t="s">
        <v>33</v>
      </c>
      <c r="F3129" s="6" t="s">
        <v>110</v>
      </c>
      <c r="G3129" s="6" t="s">
        <v>111</v>
      </c>
      <c r="H3129" s="6" t="s">
        <v>20</v>
      </c>
      <c r="I3129" s="8">
        <v>0.35000000000000003</v>
      </c>
      <c r="J3129" s="9">
        <v>1750</v>
      </c>
      <c r="K3129" s="10">
        <f t="shared" si="24"/>
        <v>612.50000000000011</v>
      </c>
      <c r="L3129" s="10">
        <f t="shared" si="25"/>
        <v>214.37500000000003</v>
      </c>
      <c r="M3129" s="11">
        <v>0.35</v>
      </c>
      <c r="O3129" s="16"/>
      <c r="P3129" s="14"/>
      <c r="Q3129" s="12"/>
      <c r="R3129" s="13"/>
    </row>
    <row r="3130" spans="1:18" ht="15.75" customHeight="1">
      <c r="A3130" s="1"/>
      <c r="B3130" s="6" t="s">
        <v>14</v>
      </c>
      <c r="C3130" s="6">
        <v>1185732</v>
      </c>
      <c r="D3130" s="7">
        <v>44327</v>
      </c>
      <c r="E3130" s="6" t="s">
        <v>33</v>
      </c>
      <c r="F3130" s="6" t="s">
        <v>110</v>
      </c>
      <c r="G3130" s="6" t="s">
        <v>111</v>
      </c>
      <c r="H3130" s="6" t="s">
        <v>21</v>
      </c>
      <c r="I3130" s="8">
        <v>0.44999999999999996</v>
      </c>
      <c r="J3130" s="9">
        <v>2000</v>
      </c>
      <c r="K3130" s="10">
        <f t="shared" si="24"/>
        <v>899.99999999999989</v>
      </c>
      <c r="L3130" s="10">
        <f t="shared" si="25"/>
        <v>269.99999999999994</v>
      </c>
      <c r="M3130" s="11">
        <v>0.3</v>
      </c>
      <c r="O3130" s="16"/>
      <c r="P3130" s="14"/>
      <c r="Q3130" s="12"/>
      <c r="R3130" s="13"/>
    </row>
    <row r="3131" spans="1:18" ht="15.75" customHeight="1">
      <c r="A3131" s="1"/>
      <c r="B3131" s="6" t="s">
        <v>14</v>
      </c>
      <c r="C3131" s="6">
        <v>1185732</v>
      </c>
      <c r="D3131" s="7">
        <v>44327</v>
      </c>
      <c r="E3131" s="6" t="s">
        <v>33</v>
      </c>
      <c r="F3131" s="6" t="s">
        <v>110</v>
      </c>
      <c r="G3131" s="6" t="s">
        <v>111</v>
      </c>
      <c r="H3131" s="6" t="s">
        <v>22</v>
      </c>
      <c r="I3131" s="8">
        <v>0.54999999999999993</v>
      </c>
      <c r="J3131" s="9">
        <v>3250</v>
      </c>
      <c r="K3131" s="10">
        <f t="shared" si="24"/>
        <v>1787.4999999999998</v>
      </c>
      <c r="L3131" s="10">
        <f t="shared" si="25"/>
        <v>715</v>
      </c>
      <c r="M3131" s="11">
        <v>0.4</v>
      </c>
      <c r="O3131" s="16"/>
      <c r="P3131" s="14"/>
      <c r="Q3131" s="12"/>
      <c r="R3131" s="13"/>
    </row>
    <row r="3132" spans="1:18" ht="15.75" customHeight="1">
      <c r="A3132" s="1"/>
      <c r="B3132" s="6" t="s">
        <v>14</v>
      </c>
      <c r="C3132" s="6">
        <v>1185732</v>
      </c>
      <c r="D3132" s="7">
        <v>44357</v>
      </c>
      <c r="E3132" s="6" t="s">
        <v>33</v>
      </c>
      <c r="F3132" s="6" t="s">
        <v>110</v>
      </c>
      <c r="G3132" s="6" t="s">
        <v>111</v>
      </c>
      <c r="H3132" s="6" t="s">
        <v>17</v>
      </c>
      <c r="I3132" s="8">
        <v>0.4</v>
      </c>
      <c r="J3132" s="9">
        <v>5750</v>
      </c>
      <c r="K3132" s="10">
        <f t="shared" si="24"/>
        <v>2300</v>
      </c>
      <c r="L3132" s="10">
        <f t="shared" si="25"/>
        <v>920</v>
      </c>
      <c r="M3132" s="11">
        <v>0.4</v>
      </c>
      <c r="O3132" s="16"/>
      <c r="P3132" s="14"/>
      <c r="Q3132" s="12"/>
      <c r="R3132" s="13"/>
    </row>
    <row r="3133" spans="1:18" ht="15.75" customHeight="1">
      <c r="A3133" s="1"/>
      <c r="B3133" s="6" t="s">
        <v>14</v>
      </c>
      <c r="C3133" s="6">
        <v>1185732</v>
      </c>
      <c r="D3133" s="7">
        <v>44357</v>
      </c>
      <c r="E3133" s="6" t="s">
        <v>33</v>
      </c>
      <c r="F3133" s="6" t="s">
        <v>110</v>
      </c>
      <c r="G3133" s="6" t="s">
        <v>111</v>
      </c>
      <c r="H3133" s="6" t="s">
        <v>18</v>
      </c>
      <c r="I3133" s="8">
        <v>0.35000000000000009</v>
      </c>
      <c r="J3133" s="9">
        <v>3250</v>
      </c>
      <c r="K3133" s="10">
        <f t="shared" si="24"/>
        <v>1137.5000000000002</v>
      </c>
      <c r="L3133" s="10">
        <f t="shared" si="25"/>
        <v>455.00000000000011</v>
      </c>
      <c r="M3133" s="11">
        <v>0.4</v>
      </c>
      <c r="O3133" s="16"/>
      <c r="P3133" s="14"/>
      <c r="Q3133" s="12"/>
      <c r="R3133" s="13"/>
    </row>
    <row r="3134" spans="1:18" ht="15.75" customHeight="1">
      <c r="A3134" s="1"/>
      <c r="B3134" s="6" t="s">
        <v>14</v>
      </c>
      <c r="C3134" s="6">
        <v>1185732</v>
      </c>
      <c r="D3134" s="7">
        <v>44357</v>
      </c>
      <c r="E3134" s="6" t="s">
        <v>33</v>
      </c>
      <c r="F3134" s="6" t="s">
        <v>110</v>
      </c>
      <c r="G3134" s="6" t="s">
        <v>111</v>
      </c>
      <c r="H3134" s="6" t="s">
        <v>19</v>
      </c>
      <c r="I3134" s="8">
        <v>0.30000000000000004</v>
      </c>
      <c r="J3134" s="9">
        <v>2000</v>
      </c>
      <c r="K3134" s="10">
        <f t="shared" si="24"/>
        <v>600.00000000000011</v>
      </c>
      <c r="L3134" s="10">
        <f t="shared" si="25"/>
        <v>210.00000000000003</v>
      </c>
      <c r="M3134" s="11">
        <v>0.35</v>
      </c>
      <c r="O3134" s="16"/>
      <c r="P3134" s="14"/>
      <c r="Q3134" s="12"/>
      <c r="R3134" s="13"/>
    </row>
    <row r="3135" spans="1:18" ht="15.75" customHeight="1">
      <c r="A3135" s="1"/>
      <c r="B3135" s="6" t="s">
        <v>14</v>
      </c>
      <c r="C3135" s="6">
        <v>1185732</v>
      </c>
      <c r="D3135" s="7">
        <v>44357</v>
      </c>
      <c r="E3135" s="6" t="s">
        <v>33</v>
      </c>
      <c r="F3135" s="6" t="s">
        <v>110</v>
      </c>
      <c r="G3135" s="6" t="s">
        <v>111</v>
      </c>
      <c r="H3135" s="6" t="s">
        <v>20</v>
      </c>
      <c r="I3135" s="8">
        <v>0.30000000000000004</v>
      </c>
      <c r="J3135" s="9">
        <v>1750</v>
      </c>
      <c r="K3135" s="10">
        <f t="shared" si="24"/>
        <v>525.00000000000011</v>
      </c>
      <c r="L3135" s="10">
        <f t="shared" si="25"/>
        <v>183.75000000000003</v>
      </c>
      <c r="M3135" s="11">
        <v>0.35</v>
      </c>
      <c r="O3135" s="16"/>
      <c r="P3135" s="14"/>
      <c r="Q3135" s="12"/>
      <c r="R3135" s="13"/>
    </row>
    <row r="3136" spans="1:18" ht="15.75" customHeight="1">
      <c r="A3136" s="1"/>
      <c r="B3136" s="6" t="s">
        <v>14</v>
      </c>
      <c r="C3136" s="6">
        <v>1185732</v>
      </c>
      <c r="D3136" s="7">
        <v>44357</v>
      </c>
      <c r="E3136" s="6" t="s">
        <v>33</v>
      </c>
      <c r="F3136" s="6" t="s">
        <v>110</v>
      </c>
      <c r="G3136" s="6" t="s">
        <v>111</v>
      </c>
      <c r="H3136" s="6" t="s">
        <v>21</v>
      </c>
      <c r="I3136" s="8">
        <v>0.4</v>
      </c>
      <c r="J3136" s="9">
        <v>1750</v>
      </c>
      <c r="K3136" s="10">
        <f t="shared" si="24"/>
        <v>700</v>
      </c>
      <c r="L3136" s="10">
        <f t="shared" si="25"/>
        <v>210</v>
      </c>
      <c r="M3136" s="11">
        <v>0.3</v>
      </c>
      <c r="O3136" s="16"/>
      <c r="P3136" s="14"/>
      <c r="Q3136" s="12"/>
      <c r="R3136" s="13"/>
    </row>
    <row r="3137" spans="1:18" ht="15.75" customHeight="1">
      <c r="A3137" s="1"/>
      <c r="B3137" s="6" t="s">
        <v>14</v>
      </c>
      <c r="C3137" s="6">
        <v>1185732</v>
      </c>
      <c r="D3137" s="7">
        <v>44357</v>
      </c>
      <c r="E3137" s="6" t="s">
        <v>33</v>
      </c>
      <c r="F3137" s="6" t="s">
        <v>110</v>
      </c>
      <c r="G3137" s="6" t="s">
        <v>111</v>
      </c>
      <c r="H3137" s="6" t="s">
        <v>22</v>
      </c>
      <c r="I3137" s="8">
        <v>0.60000000000000009</v>
      </c>
      <c r="J3137" s="9">
        <v>3250</v>
      </c>
      <c r="K3137" s="10">
        <f t="shared" si="24"/>
        <v>1950.0000000000002</v>
      </c>
      <c r="L3137" s="10">
        <f t="shared" si="25"/>
        <v>780.00000000000011</v>
      </c>
      <c r="M3137" s="11">
        <v>0.4</v>
      </c>
      <c r="O3137" s="16"/>
      <c r="P3137" s="14"/>
      <c r="Q3137" s="12"/>
      <c r="R3137" s="13"/>
    </row>
    <row r="3138" spans="1:18" ht="15.75" customHeight="1">
      <c r="A3138" s="1"/>
      <c r="B3138" s="6" t="s">
        <v>14</v>
      </c>
      <c r="C3138" s="6">
        <v>1185732</v>
      </c>
      <c r="D3138" s="7">
        <v>44386</v>
      </c>
      <c r="E3138" s="6" t="s">
        <v>33</v>
      </c>
      <c r="F3138" s="6" t="s">
        <v>110</v>
      </c>
      <c r="G3138" s="6" t="s">
        <v>111</v>
      </c>
      <c r="H3138" s="6" t="s">
        <v>17</v>
      </c>
      <c r="I3138" s="8">
        <v>0.55000000000000004</v>
      </c>
      <c r="J3138" s="9">
        <v>5500</v>
      </c>
      <c r="K3138" s="10">
        <f t="shared" si="24"/>
        <v>3025.0000000000005</v>
      </c>
      <c r="L3138" s="10">
        <f t="shared" si="25"/>
        <v>1210.0000000000002</v>
      </c>
      <c r="M3138" s="11">
        <v>0.4</v>
      </c>
      <c r="O3138" s="16"/>
      <c r="P3138" s="14"/>
      <c r="Q3138" s="12"/>
      <c r="R3138" s="13"/>
    </row>
    <row r="3139" spans="1:18" ht="15.75" customHeight="1">
      <c r="A3139" s="1"/>
      <c r="B3139" s="6" t="s">
        <v>14</v>
      </c>
      <c r="C3139" s="6">
        <v>1185732</v>
      </c>
      <c r="D3139" s="7">
        <v>44386</v>
      </c>
      <c r="E3139" s="6" t="s">
        <v>33</v>
      </c>
      <c r="F3139" s="6" t="s">
        <v>110</v>
      </c>
      <c r="G3139" s="6" t="s">
        <v>111</v>
      </c>
      <c r="H3139" s="6" t="s">
        <v>18</v>
      </c>
      <c r="I3139" s="8">
        <v>0.50000000000000011</v>
      </c>
      <c r="J3139" s="9">
        <v>3000</v>
      </c>
      <c r="K3139" s="10">
        <f t="shared" si="24"/>
        <v>1500.0000000000002</v>
      </c>
      <c r="L3139" s="10">
        <f t="shared" si="25"/>
        <v>600.00000000000011</v>
      </c>
      <c r="M3139" s="11">
        <v>0.4</v>
      </c>
      <c r="O3139" s="16"/>
      <c r="P3139" s="14"/>
      <c r="Q3139" s="12"/>
      <c r="R3139" s="13"/>
    </row>
    <row r="3140" spans="1:18" ht="15.75" customHeight="1">
      <c r="A3140" s="1"/>
      <c r="B3140" s="6" t="s">
        <v>14</v>
      </c>
      <c r="C3140" s="6">
        <v>1185732</v>
      </c>
      <c r="D3140" s="7">
        <v>44386</v>
      </c>
      <c r="E3140" s="6" t="s">
        <v>33</v>
      </c>
      <c r="F3140" s="6" t="s">
        <v>110</v>
      </c>
      <c r="G3140" s="6" t="s">
        <v>111</v>
      </c>
      <c r="H3140" s="6" t="s">
        <v>19</v>
      </c>
      <c r="I3140" s="8">
        <v>0.45</v>
      </c>
      <c r="J3140" s="9">
        <v>2250</v>
      </c>
      <c r="K3140" s="10">
        <f t="shared" si="24"/>
        <v>1012.5</v>
      </c>
      <c r="L3140" s="10">
        <f t="shared" si="25"/>
        <v>354.375</v>
      </c>
      <c r="M3140" s="11">
        <v>0.35</v>
      </c>
      <c r="O3140" s="16"/>
      <c r="P3140" s="14"/>
      <c r="Q3140" s="12"/>
      <c r="R3140" s="13"/>
    </row>
    <row r="3141" spans="1:18" ht="15.75" customHeight="1">
      <c r="A3141" s="1"/>
      <c r="B3141" s="6" t="s">
        <v>14</v>
      </c>
      <c r="C3141" s="6">
        <v>1185732</v>
      </c>
      <c r="D3141" s="7">
        <v>44386</v>
      </c>
      <c r="E3141" s="6" t="s">
        <v>33</v>
      </c>
      <c r="F3141" s="6" t="s">
        <v>110</v>
      </c>
      <c r="G3141" s="6" t="s">
        <v>111</v>
      </c>
      <c r="H3141" s="6" t="s">
        <v>20</v>
      </c>
      <c r="I3141" s="8">
        <v>0.45</v>
      </c>
      <c r="J3141" s="9">
        <v>1750</v>
      </c>
      <c r="K3141" s="10">
        <f t="shared" si="24"/>
        <v>787.5</v>
      </c>
      <c r="L3141" s="10">
        <f t="shared" si="25"/>
        <v>275.625</v>
      </c>
      <c r="M3141" s="11">
        <v>0.35</v>
      </c>
      <c r="O3141" s="16"/>
      <c r="P3141" s="14"/>
      <c r="Q3141" s="12"/>
      <c r="R3141" s="13"/>
    </row>
    <row r="3142" spans="1:18" ht="15.75" customHeight="1">
      <c r="A3142" s="1"/>
      <c r="B3142" s="6" t="s">
        <v>14</v>
      </c>
      <c r="C3142" s="6">
        <v>1185732</v>
      </c>
      <c r="D3142" s="7">
        <v>44386</v>
      </c>
      <c r="E3142" s="6" t="s">
        <v>33</v>
      </c>
      <c r="F3142" s="6" t="s">
        <v>110</v>
      </c>
      <c r="G3142" s="6" t="s">
        <v>111</v>
      </c>
      <c r="H3142" s="6" t="s">
        <v>21</v>
      </c>
      <c r="I3142" s="8">
        <v>0.55000000000000004</v>
      </c>
      <c r="J3142" s="9">
        <v>2000</v>
      </c>
      <c r="K3142" s="10">
        <f t="shared" si="24"/>
        <v>1100</v>
      </c>
      <c r="L3142" s="10">
        <f t="shared" si="25"/>
        <v>330</v>
      </c>
      <c r="M3142" s="11">
        <v>0.3</v>
      </c>
      <c r="O3142" s="16"/>
      <c r="P3142" s="14"/>
      <c r="Q3142" s="12"/>
      <c r="R3142" s="13"/>
    </row>
    <row r="3143" spans="1:18" ht="15.75" customHeight="1">
      <c r="A3143" s="1"/>
      <c r="B3143" s="6" t="s">
        <v>14</v>
      </c>
      <c r="C3143" s="6">
        <v>1185732</v>
      </c>
      <c r="D3143" s="7">
        <v>44386</v>
      </c>
      <c r="E3143" s="6" t="s">
        <v>33</v>
      </c>
      <c r="F3143" s="6" t="s">
        <v>110</v>
      </c>
      <c r="G3143" s="6" t="s">
        <v>111</v>
      </c>
      <c r="H3143" s="6" t="s">
        <v>22</v>
      </c>
      <c r="I3143" s="8">
        <v>0.60000000000000009</v>
      </c>
      <c r="J3143" s="9">
        <v>3750</v>
      </c>
      <c r="K3143" s="10">
        <f t="shared" si="24"/>
        <v>2250.0000000000005</v>
      </c>
      <c r="L3143" s="10">
        <f t="shared" si="25"/>
        <v>900.00000000000023</v>
      </c>
      <c r="M3143" s="11">
        <v>0.4</v>
      </c>
      <c r="O3143" s="16"/>
      <c r="P3143" s="14"/>
      <c r="Q3143" s="12"/>
      <c r="R3143" s="13"/>
    </row>
    <row r="3144" spans="1:18" ht="15.75" customHeight="1">
      <c r="A3144" s="1"/>
      <c r="B3144" s="6" t="s">
        <v>14</v>
      </c>
      <c r="C3144" s="6">
        <v>1185732</v>
      </c>
      <c r="D3144" s="7">
        <v>44418</v>
      </c>
      <c r="E3144" s="6" t="s">
        <v>33</v>
      </c>
      <c r="F3144" s="6" t="s">
        <v>110</v>
      </c>
      <c r="G3144" s="6" t="s">
        <v>111</v>
      </c>
      <c r="H3144" s="6" t="s">
        <v>17</v>
      </c>
      <c r="I3144" s="8">
        <v>0.5</v>
      </c>
      <c r="J3144" s="9">
        <v>5250</v>
      </c>
      <c r="K3144" s="10">
        <f t="shared" si="24"/>
        <v>2625</v>
      </c>
      <c r="L3144" s="10">
        <f t="shared" si="25"/>
        <v>1050</v>
      </c>
      <c r="M3144" s="11">
        <v>0.4</v>
      </c>
      <c r="O3144" s="16"/>
      <c r="P3144" s="14"/>
      <c r="Q3144" s="12"/>
      <c r="R3144" s="13"/>
    </row>
    <row r="3145" spans="1:18" ht="15.75" customHeight="1">
      <c r="A3145" s="1"/>
      <c r="B3145" s="6" t="s">
        <v>14</v>
      </c>
      <c r="C3145" s="6">
        <v>1185732</v>
      </c>
      <c r="D3145" s="7">
        <v>44418</v>
      </c>
      <c r="E3145" s="6" t="s">
        <v>33</v>
      </c>
      <c r="F3145" s="6" t="s">
        <v>110</v>
      </c>
      <c r="G3145" s="6" t="s">
        <v>111</v>
      </c>
      <c r="H3145" s="6" t="s">
        <v>18</v>
      </c>
      <c r="I3145" s="8">
        <v>0.45000000000000007</v>
      </c>
      <c r="J3145" s="9">
        <v>3000</v>
      </c>
      <c r="K3145" s="10">
        <f t="shared" si="24"/>
        <v>1350.0000000000002</v>
      </c>
      <c r="L3145" s="10">
        <f t="shared" si="25"/>
        <v>540.00000000000011</v>
      </c>
      <c r="M3145" s="11">
        <v>0.4</v>
      </c>
      <c r="O3145" s="16"/>
      <c r="P3145" s="14"/>
      <c r="Q3145" s="12"/>
      <c r="R3145" s="13"/>
    </row>
    <row r="3146" spans="1:18" ht="15.75" customHeight="1">
      <c r="A3146" s="1"/>
      <c r="B3146" s="6" t="s">
        <v>14</v>
      </c>
      <c r="C3146" s="6">
        <v>1185732</v>
      </c>
      <c r="D3146" s="7">
        <v>44418</v>
      </c>
      <c r="E3146" s="6" t="s">
        <v>33</v>
      </c>
      <c r="F3146" s="6" t="s">
        <v>110</v>
      </c>
      <c r="G3146" s="6" t="s">
        <v>111</v>
      </c>
      <c r="H3146" s="6" t="s">
        <v>19</v>
      </c>
      <c r="I3146" s="8">
        <v>0.4</v>
      </c>
      <c r="J3146" s="9">
        <v>2250</v>
      </c>
      <c r="K3146" s="10">
        <f t="shared" si="24"/>
        <v>900</v>
      </c>
      <c r="L3146" s="10">
        <f t="shared" si="25"/>
        <v>315</v>
      </c>
      <c r="M3146" s="11">
        <v>0.35</v>
      </c>
      <c r="O3146" s="16"/>
      <c r="P3146" s="14"/>
      <c r="Q3146" s="12"/>
      <c r="R3146" s="13"/>
    </row>
    <row r="3147" spans="1:18" ht="15.75" customHeight="1">
      <c r="A3147" s="1"/>
      <c r="B3147" s="6" t="s">
        <v>14</v>
      </c>
      <c r="C3147" s="6">
        <v>1185732</v>
      </c>
      <c r="D3147" s="7">
        <v>44418</v>
      </c>
      <c r="E3147" s="6" t="s">
        <v>33</v>
      </c>
      <c r="F3147" s="6" t="s">
        <v>110</v>
      </c>
      <c r="G3147" s="6" t="s">
        <v>111</v>
      </c>
      <c r="H3147" s="6" t="s">
        <v>20</v>
      </c>
      <c r="I3147" s="8">
        <v>0.4</v>
      </c>
      <c r="J3147" s="9">
        <v>2000</v>
      </c>
      <c r="K3147" s="10">
        <f t="shared" si="24"/>
        <v>800</v>
      </c>
      <c r="L3147" s="10">
        <f t="shared" si="25"/>
        <v>280</v>
      </c>
      <c r="M3147" s="11">
        <v>0.35</v>
      </c>
      <c r="O3147" s="16"/>
      <c r="P3147" s="14"/>
      <c r="Q3147" s="12"/>
      <c r="R3147" s="13"/>
    </row>
    <row r="3148" spans="1:18" ht="15.75" customHeight="1">
      <c r="A3148" s="1"/>
      <c r="B3148" s="6" t="s">
        <v>14</v>
      </c>
      <c r="C3148" s="6">
        <v>1185732</v>
      </c>
      <c r="D3148" s="7">
        <v>44418</v>
      </c>
      <c r="E3148" s="6" t="s">
        <v>33</v>
      </c>
      <c r="F3148" s="6" t="s">
        <v>110</v>
      </c>
      <c r="G3148" s="6" t="s">
        <v>111</v>
      </c>
      <c r="H3148" s="6" t="s">
        <v>21</v>
      </c>
      <c r="I3148" s="8">
        <v>0.5</v>
      </c>
      <c r="J3148" s="9">
        <v>1750</v>
      </c>
      <c r="K3148" s="10">
        <f t="shared" si="24"/>
        <v>875</v>
      </c>
      <c r="L3148" s="10">
        <f t="shared" si="25"/>
        <v>262.5</v>
      </c>
      <c r="M3148" s="11">
        <v>0.3</v>
      </c>
      <c r="O3148" s="16"/>
      <c r="P3148" s="14"/>
      <c r="Q3148" s="12"/>
      <c r="R3148" s="13"/>
    </row>
    <row r="3149" spans="1:18" ht="15.75" customHeight="1">
      <c r="A3149" s="1"/>
      <c r="B3149" s="6" t="s">
        <v>14</v>
      </c>
      <c r="C3149" s="6">
        <v>1185732</v>
      </c>
      <c r="D3149" s="7">
        <v>44418</v>
      </c>
      <c r="E3149" s="6" t="s">
        <v>33</v>
      </c>
      <c r="F3149" s="6" t="s">
        <v>110</v>
      </c>
      <c r="G3149" s="6" t="s">
        <v>111</v>
      </c>
      <c r="H3149" s="6" t="s">
        <v>22</v>
      </c>
      <c r="I3149" s="8">
        <v>0.55000000000000004</v>
      </c>
      <c r="J3149" s="9">
        <v>3500</v>
      </c>
      <c r="K3149" s="10">
        <f t="shared" si="24"/>
        <v>1925.0000000000002</v>
      </c>
      <c r="L3149" s="10">
        <f t="shared" si="25"/>
        <v>770.00000000000011</v>
      </c>
      <c r="M3149" s="11">
        <v>0.4</v>
      </c>
      <c r="O3149" s="16"/>
      <c r="P3149" s="14"/>
      <c r="Q3149" s="12"/>
      <c r="R3149" s="13"/>
    </row>
    <row r="3150" spans="1:18" ht="15.75" customHeight="1">
      <c r="A3150" s="1"/>
      <c r="B3150" s="6" t="s">
        <v>14</v>
      </c>
      <c r="C3150" s="6">
        <v>1185732</v>
      </c>
      <c r="D3150" s="7">
        <v>44450</v>
      </c>
      <c r="E3150" s="6" t="s">
        <v>33</v>
      </c>
      <c r="F3150" s="6" t="s">
        <v>110</v>
      </c>
      <c r="G3150" s="6" t="s">
        <v>111</v>
      </c>
      <c r="H3150" s="6" t="s">
        <v>17</v>
      </c>
      <c r="I3150" s="8">
        <v>0.35000000000000003</v>
      </c>
      <c r="J3150" s="9">
        <v>4750</v>
      </c>
      <c r="K3150" s="10">
        <f t="shared" si="24"/>
        <v>1662.5000000000002</v>
      </c>
      <c r="L3150" s="10">
        <f t="shared" si="25"/>
        <v>665.00000000000011</v>
      </c>
      <c r="M3150" s="11">
        <v>0.4</v>
      </c>
      <c r="O3150" s="16"/>
      <c r="P3150" s="14"/>
      <c r="Q3150" s="12"/>
      <c r="R3150" s="13"/>
    </row>
    <row r="3151" spans="1:18" ht="15.75" customHeight="1">
      <c r="A3151" s="1"/>
      <c r="B3151" s="6" t="s">
        <v>14</v>
      </c>
      <c r="C3151" s="6">
        <v>1185732</v>
      </c>
      <c r="D3151" s="7">
        <v>44450</v>
      </c>
      <c r="E3151" s="6" t="s">
        <v>33</v>
      </c>
      <c r="F3151" s="6" t="s">
        <v>110</v>
      </c>
      <c r="G3151" s="6" t="s">
        <v>111</v>
      </c>
      <c r="H3151" s="6" t="s">
        <v>18</v>
      </c>
      <c r="I3151" s="8">
        <v>0.3000000000000001</v>
      </c>
      <c r="J3151" s="9">
        <v>2750</v>
      </c>
      <c r="K3151" s="10">
        <f t="shared" si="24"/>
        <v>825.00000000000023</v>
      </c>
      <c r="L3151" s="10">
        <f t="shared" si="25"/>
        <v>330.00000000000011</v>
      </c>
      <c r="M3151" s="11">
        <v>0.4</v>
      </c>
      <c r="O3151" s="16"/>
      <c r="P3151" s="14"/>
      <c r="Q3151" s="12"/>
      <c r="R3151" s="13"/>
    </row>
    <row r="3152" spans="1:18" ht="15.75" customHeight="1">
      <c r="A3152" s="1"/>
      <c r="B3152" s="6" t="s">
        <v>14</v>
      </c>
      <c r="C3152" s="6">
        <v>1185732</v>
      </c>
      <c r="D3152" s="7">
        <v>44450</v>
      </c>
      <c r="E3152" s="6" t="s">
        <v>33</v>
      </c>
      <c r="F3152" s="6" t="s">
        <v>110</v>
      </c>
      <c r="G3152" s="6" t="s">
        <v>111</v>
      </c>
      <c r="H3152" s="6" t="s">
        <v>19</v>
      </c>
      <c r="I3152" s="8">
        <v>0.25000000000000006</v>
      </c>
      <c r="J3152" s="9">
        <v>1750</v>
      </c>
      <c r="K3152" s="10">
        <f t="shared" si="24"/>
        <v>437.50000000000011</v>
      </c>
      <c r="L3152" s="10">
        <f t="shared" si="25"/>
        <v>153.12500000000003</v>
      </c>
      <c r="M3152" s="11">
        <v>0.35</v>
      </c>
      <c r="O3152" s="16"/>
      <c r="P3152" s="14"/>
      <c r="Q3152" s="12"/>
      <c r="R3152" s="13"/>
    </row>
    <row r="3153" spans="1:18" ht="15.75" customHeight="1">
      <c r="A3153" s="1"/>
      <c r="B3153" s="6" t="s">
        <v>14</v>
      </c>
      <c r="C3153" s="6">
        <v>1185732</v>
      </c>
      <c r="D3153" s="7">
        <v>44450</v>
      </c>
      <c r="E3153" s="6" t="s">
        <v>33</v>
      </c>
      <c r="F3153" s="6" t="s">
        <v>110</v>
      </c>
      <c r="G3153" s="6" t="s">
        <v>111</v>
      </c>
      <c r="H3153" s="6" t="s">
        <v>20</v>
      </c>
      <c r="I3153" s="8">
        <v>0.25000000000000006</v>
      </c>
      <c r="J3153" s="9">
        <v>1500</v>
      </c>
      <c r="K3153" s="10">
        <f t="shared" si="24"/>
        <v>375.00000000000006</v>
      </c>
      <c r="L3153" s="10">
        <f t="shared" si="25"/>
        <v>131.25</v>
      </c>
      <c r="M3153" s="11">
        <v>0.35</v>
      </c>
      <c r="O3153" s="16"/>
      <c r="P3153" s="14"/>
      <c r="Q3153" s="12"/>
      <c r="R3153" s="13"/>
    </row>
    <row r="3154" spans="1:18" ht="15.75" customHeight="1">
      <c r="A3154" s="1"/>
      <c r="B3154" s="6" t="s">
        <v>14</v>
      </c>
      <c r="C3154" s="6">
        <v>1185732</v>
      </c>
      <c r="D3154" s="7">
        <v>44450</v>
      </c>
      <c r="E3154" s="6" t="s">
        <v>33</v>
      </c>
      <c r="F3154" s="6" t="s">
        <v>110</v>
      </c>
      <c r="G3154" s="6" t="s">
        <v>111</v>
      </c>
      <c r="H3154" s="6" t="s">
        <v>21</v>
      </c>
      <c r="I3154" s="8">
        <v>0.35000000000000003</v>
      </c>
      <c r="J3154" s="9">
        <v>1500</v>
      </c>
      <c r="K3154" s="10">
        <f t="shared" si="24"/>
        <v>525</v>
      </c>
      <c r="L3154" s="10">
        <f t="shared" si="25"/>
        <v>157.5</v>
      </c>
      <c r="M3154" s="11">
        <v>0.3</v>
      </c>
      <c r="O3154" s="16"/>
      <c r="P3154" s="14"/>
      <c r="Q3154" s="12"/>
      <c r="R3154" s="13"/>
    </row>
    <row r="3155" spans="1:18" ht="15.75" customHeight="1">
      <c r="A3155" s="1"/>
      <c r="B3155" s="6" t="s">
        <v>14</v>
      </c>
      <c r="C3155" s="6">
        <v>1185732</v>
      </c>
      <c r="D3155" s="7">
        <v>44450</v>
      </c>
      <c r="E3155" s="6" t="s">
        <v>33</v>
      </c>
      <c r="F3155" s="6" t="s">
        <v>110</v>
      </c>
      <c r="G3155" s="6" t="s">
        <v>111</v>
      </c>
      <c r="H3155" s="6" t="s">
        <v>22</v>
      </c>
      <c r="I3155" s="8">
        <v>0.4</v>
      </c>
      <c r="J3155" s="9">
        <v>2250</v>
      </c>
      <c r="K3155" s="10">
        <f t="shared" si="24"/>
        <v>900</v>
      </c>
      <c r="L3155" s="10">
        <f t="shared" si="25"/>
        <v>360</v>
      </c>
      <c r="M3155" s="11">
        <v>0.4</v>
      </c>
      <c r="O3155" s="16"/>
      <c r="P3155" s="14"/>
      <c r="Q3155" s="12"/>
      <c r="R3155" s="13"/>
    </row>
    <row r="3156" spans="1:18" ht="15.75" customHeight="1">
      <c r="A3156" s="1"/>
      <c r="B3156" s="6" t="s">
        <v>14</v>
      </c>
      <c r="C3156" s="6">
        <v>1185732</v>
      </c>
      <c r="D3156" s="7">
        <v>44479</v>
      </c>
      <c r="E3156" s="6" t="s">
        <v>33</v>
      </c>
      <c r="F3156" s="6" t="s">
        <v>110</v>
      </c>
      <c r="G3156" s="6" t="s">
        <v>111</v>
      </c>
      <c r="H3156" s="6" t="s">
        <v>17</v>
      </c>
      <c r="I3156" s="8">
        <v>0.44999999999999996</v>
      </c>
      <c r="J3156" s="9">
        <v>4000</v>
      </c>
      <c r="K3156" s="10">
        <f t="shared" si="24"/>
        <v>1799.9999999999998</v>
      </c>
      <c r="L3156" s="10">
        <f t="shared" si="25"/>
        <v>720</v>
      </c>
      <c r="M3156" s="11">
        <v>0.4</v>
      </c>
      <c r="O3156" s="16"/>
      <c r="P3156" s="14"/>
      <c r="Q3156" s="12"/>
      <c r="R3156" s="13"/>
    </row>
    <row r="3157" spans="1:18" ht="15.75" customHeight="1">
      <c r="A3157" s="1"/>
      <c r="B3157" s="6" t="s">
        <v>14</v>
      </c>
      <c r="C3157" s="6">
        <v>1185732</v>
      </c>
      <c r="D3157" s="7">
        <v>44479</v>
      </c>
      <c r="E3157" s="6" t="s">
        <v>33</v>
      </c>
      <c r="F3157" s="6" t="s">
        <v>110</v>
      </c>
      <c r="G3157" s="6" t="s">
        <v>111</v>
      </c>
      <c r="H3157" s="6" t="s">
        <v>18</v>
      </c>
      <c r="I3157" s="8">
        <v>0.35000000000000003</v>
      </c>
      <c r="J3157" s="9">
        <v>2500</v>
      </c>
      <c r="K3157" s="10">
        <f t="shared" si="24"/>
        <v>875.00000000000011</v>
      </c>
      <c r="L3157" s="10">
        <f t="shared" si="25"/>
        <v>350.00000000000006</v>
      </c>
      <c r="M3157" s="11">
        <v>0.4</v>
      </c>
      <c r="O3157" s="16"/>
      <c r="P3157" s="14"/>
      <c r="Q3157" s="12"/>
      <c r="R3157" s="13"/>
    </row>
    <row r="3158" spans="1:18" ht="15.75" customHeight="1">
      <c r="A3158" s="1"/>
      <c r="B3158" s="6" t="s">
        <v>14</v>
      </c>
      <c r="C3158" s="6">
        <v>1185732</v>
      </c>
      <c r="D3158" s="7">
        <v>44479</v>
      </c>
      <c r="E3158" s="6" t="s">
        <v>33</v>
      </c>
      <c r="F3158" s="6" t="s">
        <v>110</v>
      </c>
      <c r="G3158" s="6" t="s">
        <v>111</v>
      </c>
      <c r="H3158" s="6" t="s">
        <v>19</v>
      </c>
      <c r="I3158" s="8">
        <v>0.35000000000000003</v>
      </c>
      <c r="J3158" s="9">
        <v>1500</v>
      </c>
      <c r="K3158" s="10">
        <f t="shared" si="24"/>
        <v>525</v>
      </c>
      <c r="L3158" s="10">
        <f t="shared" si="25"/>
        <v>183.75</v>
      </c>
      <c r="M3158" s="11">
        <v>0.35</v>
      </c>
      <c r="O3158" s="16"/>
      <c r="P3158" s="14"/>
      <c r="Q3158" s="12"/>
      <c r="R3158" s="13"/>
    </row>
    <row r="3159" spans="1:18" ht="15.75" customHeight="1">
      <c r="A3159" s="1"/>
      <c r="B3159" s="6" t="s">
        <v>14</v>
      </c>
      <c r="C3159" s="6">
        <v>1185732</v>
      </c>
      <c r="D3159" s="7">
        <v>44479</v>
      </c>
      <c r="E3159" s="6" t="s">
        <v>33</v>
      </c>
      <c r="F3159" s="6" t="s">
        <v>110</v>
      </c>
      <c r="G3159" s="6" t="s">
        <v>111</v>
      </c>
      <c r="H3159" s="6" t="s">
        <v>20</v>
      </c>
      <c r="I3159" s="8">
        <v>0.35000000000000003</v>
      </c>
      <c r="J3159" s="9">
        <v>1500</v>
      </c>
      <c r="K3159" s="10">
        <f t="shared" si="24"/>
        <v>525</v>
      </c>
      <c r="L3159" s="10">
        <f t="shared" si="25"/>
        <v>183.75</v>
      </c>
      <c r="M3159" s="11">
        <v>0.35</v>
      </c>
      <c r="O3159" s="16"/>
      <c r="P3159" s="14"/>
      <c r="Q3159" s="12"/>
      <c r="R3159" s="13"/>
    </row>
    <row r="3160" spans="1:18" ht="15.75" customHeight="1">
      <c r="A3160" s="1"/>
      <c r="B3160" s="6" t="s">
        <v>14</v>
      </c>
      <c r="C3160" s="6">
        <v>1185732</v>
      </c>
      <c r="D3160" s="7">
        <v>44479</v>
      </c>
      <c r="E3160" s="6" t="s">
        <v>33</v>
      </c>
      <c r="F3160" s="6" t="s">
        <v>110</v>
      </c>
      <c r="G3160" s="6" t="s">
        <v>111</v>
      </c>
      <c r="H3160" s="6" t="s">
        <v>21</v>
      </c>
      <c r="I3160" s="8">
        <v>0.44999999999999996</v>
      </c>
      <c r="J3160" s="9">
        <v>1500</v>
      </c>
      <c r="K3160" s="10">
        <f t="shared" si="24"/>
        <v>674.99999999999989</v>
      </c>
      <c r="L3160" s="10">
        <f t="shared" si="25"/>
        <v>202.49999999999997</v>
      </c>
      <c r="M3160" s="11">
        <v>0.3</v>
      </c>
      <c r="O3160" s="16"/>
      <c r="P3160" s="14"/>
      <c r="Q3160" s="12"/>
      <c r="R3160" s="13"/>
    </row>
    <row r="3161" spans="1:18" ht="15.75" customHeight="1">
      <c r="A3161" s="1"/>
      <c r="B3161" s="6" t="s">
        <v>14</v>
      </c>
      <c r="C3161" s="6">
        <v>1185732</v>
      </c>
      <c r="D3161" s="7">
        <v>44479</v>
      </c>
      <c r="E3161" s="6" t="s">
        <v>33</v>
      </c>
      <c r="F3161" s="6" t="s">
        <v>110</v>
      </c>
      <c r="G3161" s="6" t="s">
        <v>111</v>
      </c>
      <c r="H3161" s="6" t="s">
        <v>22</v>
      </c>
      <c r="I3161" s="8">
        <v>0.49999999999999983</v>
      </c>
      <c r="J3161" s="9">
        <v>2750</v>
      </c>
      <c r="K3161" s="10">
        <f t="shared" si="24"/>
        <v>1374.9999999999995</v>
      </c>
      <c r="L3161" s="10">
        <f t="shared" si="25"/>
        <v>549.99999999999989</v>
      </c>
      <c r="M3161" s="11">
        <v>0.4</v>
      </c>
      <c r="O3161" s="16"/>
      <c r="P3161" s="14"/>
      <c r="Q3161" s="12"/>
      <c r="R3161" s="13"/>
    </row>
    <row r="3162" spans="1:18" ht="15.75" customHeight="1">
      <c r="A3162" s="1"/>
      <c r="B3162" s="6" t="s">
        <v>14</v>
      </c>
      <c r="C3162" s="6">
        <v>1185732</v>
      </c>
      <c r="D3162" s="7">
        <v>44510</v>
      </c>
      <c r="E3162" s="6" t="s">
        <v>33</v>
      </c>
      <c r="F3162" s="6" t="s">
        <v>110</v>
      </c>
      <c r="G3162" s="6" t="s">
        <v>111</v>
      </c>
      <c r="H3162" s="6" t="s">
        <v>17</v>
      </c>
      <c r="I3162" s="8">
        <v>0.44999999999999996</v>
      </c>
      <c r="J3162" s="9">
        <v>4250</v>
      </c>
      <c r="K3162" s="10">
        <f t="shared" si="24"/>
        <v>1912.4999999999998</v>
      </c>
      <c r="L3162" s="10">
        <f t="shared" si="25"/>
        <v>765</v>
      </c>
      <c r="M3162" s="11">
        <v>0.4</v>
      </c>
      <c r="O3162" s="16"/>
      <c r="P3162" s="14"/>
      <c r="Q3162" s="12"/>
      <c r="R3162" s="13"/>
    </row>
    <row r="3163" spans="1:18" ht="15.75" customHeight="1">
      <c r="A3163" s="1"/>
      <c r="B3163" s="6" t="s">
        <v>14</v>
      </c>
      <c r="C3163" s="6">
        <v>1185732</v>
      </c>
      <c r="D3163" s="7">
        <v>44510</v>
      </c>
      <c r="E3163" s="6" t="s">
        <v>33</v>
      </c>
      <c r="F3163" s="6" t="s">
        <v>110</v>
      </c>
      <c r="G3163" s="6" t="s">
        <v>111</v>
      </c>
      <c r="H3163" s="6" t="s">
        <v>18</v>
      </c>
      <c r="I3163" s="8">
        <v>0.35000000000000003</v>
      </c>
      <c r="J3163" s="9">
        <v>3250</v>
      </c>
      <c r="K3163" s="10">
        <f t="shared" si="24"/>
        <v>1137.5</v>
      </c>
      <c r="L3163" s="10">
        <f t="shared" si="25"/>
        <v>455</v>
      </c>
      <c r="M3163" s="11">
        <v>0.4</v>
      </c>
      <c r="O3163" s="16"/>
      <c r="P3163" s="14"/>
      <c r="Q3163" s="12"/>
      <c r="R3163" s="13"/>
    </row>
    <row r="3164" spans="1:18" ht="15.75" customHeight="1">
      <c r="A3164" s="1"/>
      <c r="B3164" s="6" t="s">
        <v>14</v>
      </c>
      <c r="C3164" s="6">
        <v>1185732</v>
      </c>
      <c r="D3164" s="7">
        <v>44510</v>
      </c>
      <c r="E3164" s="6" t="s">
        <v>33</v>
      </c>
      <c r="F3164" s="6" t="s">
        <v>110</v>
      </c>
      <c r="G3164" s="6" t="s">
        <v>111</v>
      </c>
      <c r="H3164" s="6" t="s">
        <v>19</v>
      </c>
      <c r="I3164" s="8">
        <v>0.35000000000000003</v>
      </c>
      <c r="J3164" s="9">
        <v>2700</v>
      </c>
      <c r="K3164" s="10">
        <f t="shared" si="24"/>
        <v>945.00000000000011</v>
      </c>
      <c r="L3164" s="10">
        <f t="shared" si="25"/>
        <v>330.75</v>
      </c>
      <c r="M3164" s="11">
        <v>0.35</v>
      </c>
      <c r="O3164" s="16"/>
      <c r="P3164" s="14"/>
      <c r="Q3164" s="12"/>
      <c r="R3164" s="13"/>
    </row>
    <row r="3165" spans="1:18" ht="15.75" customHeight="1">
      <c r="A3165" s="1"/>
      <c r="B3165" s="6" t="s">
        <v>14</v>
      </c>
      <c r="C3165" s="6">
        <v>1185732</v>
      </c>
      <c r="D3165" s="7">
        <v>44510</v>
      </c>
      <c r="E3165" s="6" t="s">
        <v>33</v>
      </c>
      <c r="F3165" s="6" t="s">
        <v>110</v>
      </c>
      <c r="G3165" s="6" t="s">
        <v>111</v>
      </c>
      <c r="H3165" s="6" t="s">
        <v>20</v>
      </c>
      <c r="I3165" s="8">
        <v>0.35000000000000003</v>
      </c>
      <c r="J3165" s="9">
        <v>2750</v>
      </c>
      <c r="K3165" s="10">
        <f t="shared" si="24"/>
        <v>962.50000000000011</v>
      </c>
      <c r="L3165" s="10">
        <f t="shared" si="25"/>
        <v>336.875</v>
      </c>
      <c r="M3165" s="11">
        <v>0.35</v>
      </c>
      <c r="O3165" s="16"/>
      <c r="P3165" s="14"/>
      <c r="Q3165" s="12"/>
      <c r="R3165" s="13"/>
    </row>
    <row r="3166" spans="1:18" ht="15.75" customHeight="1">
      <c r="A3166" s="1"/>
      <c r="B3166" s="6" t="s">
        <v>14</v>
      </c>
      <c r="C3166" s="6">
        <v>1185732</v>
      </c>
      <c r="D3166" s="7">
        <v>44510</v>
      </c>
      <c r="E3166" s="6" t="s">
        <v>33</v>
      </c>
      <c r="F3166" s="6" t="s">
        <v>110</v>
      </c>
      <c r="G3166" s="6" t="s">
        <v>111</v>
      </c>
      <c r="H3166" s="6" t="s">
        <v>21</v>
      </c>
      <c r="I3166" s="8">
        <v>0.6</v>
      </c>
      <c r="J3166" s="9">
        <v>2500</v>
      </c>
      <c r="K3166" s="10">
        <f t="shared" si="24"/>
        <v>1500</v>
      </c>
      <c r="L3166" s="10">
        <f t="shared" si="25"/>
        <v>450</v>
      </c>
      <c r="M3166" s="11">
        <v>0.3</v>
      </c>
      <c r="O3166" s="16"/>
      <c r="P3166" s="14"/>
      <c r="Q3166" s="12"/>
      <c r="R3166" s="13"/>
    </row>
    <row r="3167" spans="1:18" ht="15.75" customHeight="1">
      <c r="A3167" s="1"/>
      <c r="B3167" s="6" t="s">
        <v>14</v>
      </c>
      <c r="C3167" s="6">
        <v>1185732</v>
      </c>
      <c r="D3167" s="7">
        <v>44510</v>
      </c>
      <c r="E3167" s="6" t="s">
        <v>33</v>
      </c>
      <c r="F3167" s="6" t="s">
        <v>110</v>
      </c>
      <c r="G3167" s="6" t="s">
        <v>111</v>
      </c>
      <c r="H3167" s="6" t="s">
        <v>22</v>
      </c>
      <c r="I3167" s="8">
        <v>0.64999999999999991</v>
      </c>
      <c r="J3167" s="9">
        <v>3500</v>
      </c>
      <c r="K3167" s="10">
        <f t="shared" si="24"/>
        <v>2274.9999999999995</v>
      </c>
      <c r="L3167" s="10">
        <f t="shared" si="25"/>
        <v>909.99999999999989</v>
      </c>
      <c r="M3167" s="11">
        <v>0.4</v>
      </c>
      <c r="O3167" s="16"/>
      <c r="P3167" s="14"/>
      <c r="Q3167" s="12"/>
      <c r="R3167" s="13"/>
    </row>
    <row r="3168" spans="1:18" ht="15.75" customHeight="1">
      <c r="A3168" s="1"/>
      <c r="B3168" s="6" t="s">
        <v>14</v>
      </c>
      <c r="C3168" s="6">
        <v>1185732</v>
      </c>
      <c r="D3168" s="7">
        <v>44539</v>
      </c>
      <c r="E3168" s="6" t="s">
        <v>33</v>
      </c>
      <c r="F3168" s="6" t="s">
        <v>110</v>
      </c>
      <c r="G3168" s="6" t="s">
        <v>111</v>
      </c>
      <c r="H3168" s="6" t="s">
        <v>17</v>
      </c>
      <c r="I3168" s="8">
        <v>0.6</v>
      </c>
      <c r="J3168" s="9">
        <v>6000</v>
      </c>
      <c r="K3168" s="10">
        <f t="shared" si="24"/>
        <v>3600</v>
      </c>
      <c r="L3168" s="10">
        <f t="shared" si="25"/>
        <v>1440</v>
      </c>
      <c r="M3168" s="11">
        <v>0.4</v>
      </c>
      <c r="O3168" s="16"/>
      <c r="P3168" s="14"/>
      <c r="Q3168" s="12"/>
      <c r="R3168" s="13"/>
    </row>
    <row r="3169" spans="1:18" ht="15.75" customHeight="1">
      <c r="A3169" s="1"/>
      <c r="B3169" s="6" t="s">
        <v>14</v>
      </c>
      <c r="C3169" s="6">
        <v>1185732</v>
      </c>
      <c r="D3169" s="7">
        <v>44539</v>
      </c>
      <c r="E3169" s="6" t="s">
        <v>33</v>
      </c>
      <c r="F3169" s="6" t="s">
        <v>110</v>
      </c>
      <c r="G3169" s="6" t="s">
        <v>111</v>
      </c>
      <c r="H3169" s="6" t="s">
        <v>18</v>
      </c>
      <c r="I3169" s="8">
        <v>0.5</v>
      </c>
      <c r="J3169" s="9">
        <v>4000</v>
      </c>
      <c r="K3169" s="10">
        <f t="shared" si="24"/>
        <v>2000</v>
      </c>
      <c r="L3169" s="10">
        <f t="shared" si="25"/>
        <v>800</v>
      </c>
      <c r="M3169" s="11">
        <v>0.4</v>
      </c>
      <c r="O3169" s="16"/>
      <c r="P3169" s="14"/>
      <c r="Q3169" s="12"/>
      <c r="R3169" s="13"/>
    </row>
    <row r="3170" spans="1:18" ht="15.75" customHeight="1">
      <c r="A3170" s="1"/>
      <c r="B3170" s="6" t="s">
        <v>14</v>
      </c>
      <c r="C3170" s="6">
        <v>1185732</v>
      </c>
      <c r="D3170" s="7">
        <v>44539</v>
      </c>
      <c r="E3170" s="6" t="s">
        <v>33</v>
      </c>
      <c r="F3170" s="6" t="s">
        <v>110</v>
      </c>
      <c r="G3170" s="6" t="s">
        <v>111</v>
      </c>
      <c r="H3170" s="6" t="s">
        <v>19</v>
      </c>
      <c r="I3170" s="8">
        <v>0.5</v>
      </c>
      <c r="J3170" s="9">
        <v>3500</v>
      </c>
      <c r="K3170" s="10">
        <f t="shared" si="24"/>
        <v>1750</v>
      </c>
      <c r="L3170" s="10">
        <f t="shared" si="25"/>
        <v>612.5</v>
      </c>
      <c r="M3170" s="11">
        <v>0.35</v>
      </c>
      <c r="O3170" s="16"/>
      <c r="P3170" s="14"/>
      <c r="Q3170" s="12"/>
      <c r="R3170" s="13"/>
    </row>
    <row r="3171" spans="1:18" ht="15.75" customHeight="1">
      <c r="A3171" s="1"/>
      <c r="B3171" s="6" t="s">
        <v>14</v>
      </c>
      <c r="C3171" s="6">
        <v>1185732</v>
      </c>
      <c r="D3171" s="7">
        <v>44539</v>
      </c>
      <c r="E3171" s="6" t="s">
        <v>33</v>
      </c>
      <c r="F3171" s="6" t="s">
        <v>110</v>
      </c>
      <c r="G3171" s="6" t="s">
        <v>111</v>
      </c>
      <c r="H3171" s="6" t="s">
        <v>20</v>
      </c>
      <c r="I3171" s="8">
        <v>0.5</v>
      </c>
      <c r="J3171" s="9">
        <v>3000</v>
      </c>
      <c r="K3171" s="10">
        <f t="shared" si="24"/>
        <v>1500</v>
      </c>
      <c r="L3171" s="10">
        <f t="shared" si="25"/>
        <v>525</v>
      </c>
      <c r="M3171" s="11">
        <v>0.35</v>
      </c>
      <c r="O3171" s="16"/>
      <c r="P3171" s="14"/>
      <c r="Q3171" s="12"/>
      <c r="R3171" s="13"/>
    </row>
    <row r="3172" spans="1:18" ht="15.75" customHeight="1">
      <c r="A3172" s="1"/>
      <c r="B3172" s="6" t="s">
        <v>14</v>
      </c>
      <c r="C3172" s="6">
        <v>1185732</v>
      </c>
      <c r="D3172" s="7">
        <v>44539</v>
      </c>
      <c r="E3172" s="6" t="s">
        <v>33</v>
      </c>
      <c r="F3172" s="6" t="s">
        <v>110</v>
      </c>
      <c r="G3172" s="6" t="s">
        <v>111</v>
      </c>
      <c r="H3172" s="6" t="s">
        <v>21</v>
      </c>
      <c r="I3172" s="8">
        <v>0.6</v>
      </c>
      <c r="J3172" s="9">
        <v>3000</v>
      </c>
      <c r="K3172" s="10">
        <f t="shared" si="24"/>
        <v>1800</v>
      </c>
      <c r="L3172" s="10">
        <f t="shared" si="25"/>
        <v>540</v>
      </c>
      <c r="M3172" s="11">
        <v>0.3</v>
      </c>
      <c r="O3172" s="16"/>
      <c r="P3172" s="14"/>
      <c r="Q3172" s="12"/>
      <c r="R3172" s="13"/>
    </row>
    <row r="3173" spans="1:18" ht="15.75" customHeight="1">
      <c r="A3173" s="1"/>
      <c r="B3173" s="6" t="s">
        <v>14</v>
      </c>
      <c r="C3173" s="6">
        <v>1185732</v>
      </c>
      <c r="D3173" s="7">
        <v>44539</v>
      </c>
      <c r="E3173" s="6" t="s">
        <v>33</v>
      </c>
      <c r="F3173" s="6" t="s">
        <v>110</v>
      </c>
      <c r="G3173" s="6" t="s">
        <v>111</v>
      </c>
      <c r="H3173" s="6" t="s">
        <v>22</v>
      </c>
      <c r="I3173" s="8">
        <v>0.64999999999999991</v>
      </c>
      <c r="J3173" s="9">
        <v>4000</v>
      </c>
      <c r="K3173" s="10">
        <f t="shared" si="24"/>
        <v>2599.9999999999995</v>
      </c>
      <c r="L3173" s="10">
        <f t="shared" si="25"/>
        <v>1039.9999999999998</v>
      </c>
      <c r="M3173" s="11">
        <v>0.4</v>
      </c>
      <c r="O3173" s="16"/>
      <c r="P3173" s="14"/>
      <c r="Q3173" s="12"/>
      <c r="R3173" s="13"/>
    </row>
    <row r="3174" spans="1:18" ht="15.75" customHeight="1">
      <c r="A3174" s="1" t="s">
        <v>39</v>
      </c>
      <c r="B3174" s="6" t="s">
        <v>14</v>
      </c>
      <c r="C3174" s="6">
        <v>1185732</v>
      </c>
      <c r="D3174" s="7">
        <v>44213</v>
      </c>
      <c r="E3174" s="6" t="s">
        <v>33</v>
      </c>
      <c r="F3174" s="6" t="s">
        <v>112</v>
      </c>
      <c r="G3174" s="6" t="s">
        <v>113</v>
      </c>
      <c r="H3174" s="6" t="s">
        <v>17</v>
      </c>
      <c r="I3174" s="8">
        <v>0.35000000000000003</v>
      </c>
      <c r="J3174" s="9">
        <v>5000</v>
      </c>
      <c r="K3174" s="10">
        <f t="shared" si="24"/>
        <v>1750.0000000000002</v>
      </c>
      <c r="L3174" s="10">
        <f t="shared" si="25"/>
        <v>700.00000000000011</v>
      </c>
      <c r="M3174" s="11">
        <v>0.4</v>
      </c>
      <c r="O3174" s="16"/>
      <c r="P3174" s="14"/>
      <c r="Q3174" s="12"/>
      <c r="R3174" s="13"/>
    </row>
    <row r="3175" spans="1:18" ht="15.75" customHeight="1">
      <c r="A3175" s="1"/>
      <c r="B3175" s="6" t="s">
        <v>14</v>
      </c>
      <c r="C3175" s="6">
        <v>1185732</v>
      </c>
      <c r="D3175" s="7">
        <v>44213</v>
      </c>
      <c r="E3175" s="6" t="s">
        <v>33</v>
      </c>
      <c r="F3175" s="6" t="s">
        <v>112</v>
      </c>
      <c r="G3175" s="6" t="s">
        <v>113</v>
      </c>
      <c r="H3175" s="6" t="s">
        <v>18</v>
      </c>
      <c r="I3175" s="8">
        <v>0.35000000000000003</v>
      </c>
      <c r="J3175" s="9">
        <v>3000</v>
      </c>
      <c r="K3175" s="10">
        <f t="shared" si="24"/>
        <v>1050</v>
      </c>
      <c r="L3175" s="10">
        <f t="shared" si="25"/>
        <v>420</v>
      </c>
      <c r="M3175" s="11">
        <v>0.4</v>
      </c>
      <c r="O3175" s="16"/>
      <c r="P3175" s="14"/>
      <c r="Q3175" s="12"/>
      <c r="R3175" s="13"/>
    </row>
    <row r="3176" spans="1:18" ht="15.75" customHeight="1">
      <c r="A3176" s="1"/>
      <c r="B3176" s="6" t="s">
        <v>14</v>
      </c>
      <c r="C3176" s="6">
        <v>1185732</v>
      </c>
      <c r="D3176" s="7">
        <v>44213</v>
      </c>
      <c r="E3176" s="6" t="s">
        <v>33</v>
      </c>
      <c r="F3176" s="6" t="s">
        <v>112</v>
      </c>
      <c r="G3176" s="6" t="s">
        <v>113</v>
      </c>
      <c r="H3176" s="6" t="s">
        <v>19</v>
      </c>
      <c r="I3176" s="8">
        <v>0.25000000000000006</v>
      </c>
      <c r="J3176" s="9">
        <v>3000</v>
      </c>
      <c r="K3176" s="10">
        <f t="shared" si="24"/>
        <v>750.00000000000011</v>
      </c>
      <c r="L3176" s="10">
        <f t="shared" si="25"/>
        <v>300.00000000000006</v>
      </c>
      <c r="M3176" s="11">
        <v>0.4</v>
      </c>
      <c r="O3176" s="16"/>
      <c r="P3176" s="14"/>
      <c r="Q3176" s="12"/>
      <c r="R3176" s="13"/>
    </row>
    <row r="3177" spans="1:18" ht="15.75" customHeight="1">
      <c r="A3177" s="1"/>
      <c r="B3177" s="6" t="s">
        <v>14</v>
      </c>
      <c r="C3177" s="6">
        <v>1185732</v>
      </c>
      <c r="D3177" s="7">
        <v>44213</v>
      </c>
      <c r="E3177" s="6" t="s">
        <v>33</v>
      </c>
      <c r="F3177" s="6" t="s">
        <v>112</v>
      </c>
      <c r="G3177" s="6" t="s">
        <v>113</v>
      </c>
      <c r="H3177" s="6" t="s">
        <v>20</v>
      </c>
      <c r="I3177" s="8">
        <v>0.30000000000000004</v>
      </c>
      <c r="J3177" s="9">
        <v>1500</v>
      </c>
      <c r="K3177" s="10">
        <f t="shared" si="24"/>
        <v>450.00000000000006</v>
      </c>
      <c r="L3177" s="10">
        <f t="shared" si="25"/>
        <v>180.00000000000003</v>
      </c>
      <c r="M3177" s="11">
        <v>0.4</v>
      </c>
      <c r="O3177" s="16"/>
      <c r="P3177" s="14"/>
      <c r="Q3177" s="12"/>
      <c r="R3177" s="13"/>
    </row>
    <row r="3178" spans="1:18" ht="15.75" customHeight="1">
      <c r="A3178" s="1"/>
      <c r="B3178" s="6" t="s">
        <v>14</v>
      </c>
      <c r="C3178" s="6">
        <v>1185732</v>
      </c>
      <c r="D3178" s="7">
        <v>44213</v>
      </c>
      <c r="E3178" s="6" t="s">
        <v>33</v>
      </c>
      <c r="F3178" s="6" t="s">
        <v>112</v>
      </c>
      <c r="G3178" s="6" t="s">
        <v>113</v>
      </c>
      <c r="H3178" s="6" t="s">
        <v>21</v>
      </c>
      <c r="I3178" s="8">
        <v>0.44999999999999996</v>
      </c>
      <c r="J3178" s="9">
        <v>2000</v>
      </c>
      <c r="K3178" s="10">
        <f t="shared" si="24"/>
        <v>899.99999999999989</v>
      </c>
      <c r="L3178" s="10">
        <f t="shared" si="25"/>
        <v>360</v>
      </c>
      <c r="M3178" s="11">
        <v>0.4</v>
      </c>
      <c r="O3178" s="16"/>
      <c r="P3178" s="14"/>
      <c r="Q3178" s="12"/>
      <c r="R3178" s="13"/>
    </row>
    <row r="3179" spans="1:18" ht="15.75" customHeight="1">
      <c r="A3179" s="1"/>
      <c r="B3179" s="6" t="s">
        <v>14</v>
      </c>
      <c r="C3179" s="6">
        <v>1185732</v>
      </c>
      <c r="D3179" s="7">
        <v>44213</v>
      </c>
      <c r="E3179" s="6" t="s">
        <v>33</v>
      </c>
      <c r="F3179" s="6" t="s">
        <v>112</v>
      </c>
      <c r="G3179" s="6" t="s">
        <v>113</v>
      </c>
      <c r="H3179" s="6" t="s">
        <v>22</v>
      </c>
      <c r="I3179" s="8">
        <v>0.35000000000000003</v>
      </c>
      <c r="J3179" s="9">
        <v>3000</v>
      </c>
      <c r="K3179" s="10">
        <f t="shared" si="24"/>
        <v>1050</v>
      </c>
      <c r="L3179" s="10">
        <f t="shared" si="25"/>
        <v>420</v>
      </c>
      <c r="M3179" s="11">
        <v>0.4</v>
      </c>
      <c r="O3179" s="16"/>
      <c r="P3179" s="14"/>
      <c r="Q3179" s="12"/>
      <c r="R3179" s="13"/>
    </row>
    <row r="3180" spans="1:18" ht="15.75" customHeight="1">
      <c r="A3180" s="1"/>
      <c r="B3180" s="6" t="s">
        <v>14</v>
      </c>
      <c r="C3180" s="6">
        <v>1185732</v>
      </c>
      <c r="D3180" s="7">
        <v>44244</v>
      </c>
      <c r="E3180" s="6" t="s">
        <v>33</v>
      </c>
      <c r="F3180" s="6" t="s">
        <v>112</v>
      </c>
      <c r="G3180" s="6" t="s">
        <v>113</v>
      </c>
      <c r="H3180" s="6" t="s">
        <v>17</v>
      </c>
      <c r="I3180" s="8">
        <v>0.35000000000000003</v>
      </c>
      <c r="J3180" s="9">
        <v>5500</v>
      </c>
      <c r="K3180" s="10">
        <f t="shared" si="24"/>
        <v>1925.0000000000002</v>
      </c>
      <c r="L3180" s="10">
        <f t="shared" si="25"/>
        <v>770.00000000000011</v>
      </c>
      <c r="M3180" s="11">
        <v>0.4</v>
      </c>
      <c r="O3180" s="16"/>
      <c r="P3180" s="14"/>
      <c r="Q3180" s="12"/>
      <c r="R3180" s="13"/>
    </row>
    <row r="3181" spans="1:18" ht="15.75" customHeight="1">
      <c r="A3181" s="1"/>
      <c r="B3181" s="6" t="s">
        <v>14</v>
      </c>
      <c r="C3181" s="6">
        <v>1185732</v>
      </c>
      <c r="D3181" s="7">
        <v>44244</v>
      </c>
      <c r="E3181" s="6" t="s">
        <v>33</v>
      </c>
      <c r="F3181" s="6" t="s">
        <v>112</v>
      </c>
      <c r="G3181" s="6" t="s">
        <v>113</v>
      </c>
      <c r="H3181" s="6" t="s">
        <v>18</v>
      </c>
      <c r="I3181" s="8">
        <v>0.4</v>
      </c>
      <c r="J3181" s="9">
        <v>2000</v>
      </c>
      <c r="K3181" s="10">
        <f t="shared" si="24"/>
        <v>800</v>
      </c>
      <c r="L3181" s="10">
        <f t="shared" si="25"/>
        <v>320</v>
      </c>
      <c r="M3181" s="11">
        <v>0.4</v>
      </c>
      <c r="O3181" s="16"/>
      <c r="P3181" s="14"/>
      <c r="Q3181" s="12"/>
      <c r="R3181" s="13"/>
    </row>
    <row r="3182" spans="1:18" ht="15.75" customHeight="1">
      <c r="A3182" s="1"/>
      <c r="B3182" s="6" t="s">
        <v>14</v>
      </c>
      <c r="C3182" s="6">
        <v>1185732</v>
      </c>
      <c r="D3182" s="7">
        <v>44244</v>
      </c>
      <c r="E3182" s="6" t="s">
        <v>33</v>
      </c>
      <c r="F3182" s="6" t="s">
        <v>112</v>
      </c>
      <c r="G3182" s="6" t="s">
        <v>113</v>
      </c>
      <c r="H3182" s="6" t="s">
        <v>19</v>
      </c>
      <c r="I3182" s="8">
        <v>0.30000000000000004</v>
      </c>
      <c r="J3182" s="9">
        <v>3000</v>
      </c>
      <c r="K3182" s="10">
        <f t="shared" si="24"/>
        <v>900.00000000000011</v>
      </c>
      <c r="L3182" s="10">
        <f t="shared" si="25"/>
        <v>360.00000000000006</v>
      </c>
      <c r="M3182" s="11">
        <v>0.4</v>
      </c>
      <c r="O3182" s="16"/>
      <c r="P3182" s="14"/>
      <c r="Q3182" s="12"/>
      <c r="R3182" s="13"/>
    </row>
    <row r="3183" spans="1:18" ht="15.75" customHeight="1">
      <c r="A3183" s="1"/>
      <c r="B3183" s="6" t="s">
        <v>14</v>
      </c>
      <c r="C3183" s="6">
        <v>1185732</v>
      </c>
      <c r="D3183" s="7">
        <v>44244</v>
      </c>
      <c r="E3183" s="6" t="s">
        <v>33</v>
      </c>
      <c r="F3183" s="6" t="s">
        <v>112</v>
      </c>
      <c r="G3183" s="6" t="s">
        <v>113</v>
      </c>
      <c r="H3183" s="6" t="s">
        <v>20</v>
      </c>
      <c r="I3183" s="8">
        <v>0.35000000000000003</v>
      </c>
      <c r="J3183" s="9">
        <v>1750</v>
      </c>
      <c r="K3183" s="10">
        <f t="shared" si="24"/>
        <v>612.50000000000011</v>
      </c>
      <c r="L3183" s="10">
        <f t="shared" si="25"/>
        <v>245.00000000000006</v>
      </c>
      <c r="M3183" s="11">
        <v>0.4</v>
      </c>
      <c r="O3183" s="16"/>
      <c r="P3183" s="14"/>
      <c r="Q3183" s="12"/>
      <c r="R3183" s="13"/>
    </row>
    <row r="3184" spans="1:18" ht="15.75" customHeight="1">
      <c r="A3184" s="1"/>
      <c r="B3184" s="6" t="s">
        <v>14</v>
      </c>
      <c r="C3184" s="6">
        <v>1185732</v>
      </c>
      <c r="D3184" s="7">
        <v>44244</v>
      </c>
      <c r="E3184" s="6" t="s">
        <v>33</v>
      </c>
      <c r="F3184" s="6" t="s">
        <v>112</v>
      </c>
      <c r="G3184" s="6" t="s">
        <v>113</v>
      </c>
      <c r="H3184" s="6" t="s">
        <v>21</v>
      </c>
      <c r="I3184" s="8">
        <v>0.49999999999999994</v>
      </c>
      <c r="J3184" s="9">
        <v>2500</v>
      </c>
      <c r="K3184" s="10">
        <f t="shared" si="24"/>
        <v>1249.9999999999998</v>
      </c>
      <c r="L3184" s="10">
        <f t="shared" si="25"/>
        <v>499.99999999999994</v>
      </c>
      <c r="M3184" s="11">
        <v>0.4</v>
      </c>
      <c r="O3184" s="16"/>
      <c r="P3184" s="14"/>
      <c r="Q3184" s="12"/>
      <c r="R3184" s="13"/>
    </row>
    <row r="3185" spans="1:18" ht="15.75" customHeight="1">
      <c r="A3185" s="1"/>
      <c r="B3185" s="6" t="s">
        <v>14</v>
      </c>
      <c r="C3185" s="6">
        <v>1185732</v>
      </c>
      <c r="D3185" s="7">
        <v>44244</v>
      </c>
      <c r="E3185" s="6" t="s">
        <v>33</v>
      </c>
      <c r="F3185" s="6" t="s">
        <v>112</v>
      </c>
      <c r="G3185" s="6" t="s">
        <v>113</v>
      </c>
      <c r="H3185" s="6" t="s">
        <v>22</v>
      </c>
      <c r="I3185" s="8">
        <v>0.24999999999999994</v>
      </c>
      <c r="J3185" s="9">
        <v>3500</v>
      </c>
      <c r="K3185" s="10">
        <f t="shared" si="24"/>
        <v>874.99999999999977</v>
      </c>
      <c r="L3185" s="10">
        <f t="shared" si="25"/>
        <v>349.99999999999994</v>
      </c>
      <c r="M3185" s="11">
        <v>0.4</v>
      </c>
      <c r="O3185" s="16"/>
      <c r="P3185" s="14"/>
      <c r="Q3185" s="12"/>
      <c r="R3185" s="13"/>
    </row>
    <row r="3186" spans="1:18" ht="15.75" customHeight="1">
      <c r="A3186" s="1"/>
      <c r="B3186" s="6" t="s">
        <v>14</v>
      </c>
      <c r="C3186" s="6">
        <v>1185732</v>
      </c>
      <c r="D3186" s="7">
        <v>44271</v>
      </c>
      <c r="E3186" s="6" t="s">
        <v>33</v>
      </c>
      <c r="F3186" s="6" t="s">
        <v>112</v>
      </c>
      <c r="G3186" s="6" t="s">
        <v>113</v>
      </c>
      <c r="H3186" s="6" t="s">
        <v>17</v>
      </c>
      <c r="I3186" s="8">
        <v>0.30000000000000004</v>
      </c>
      <c r="J3186" s="9">
        <v>5700</v>
      </c>
      <c r="K3186" s="10">
        <f t="shared" si="24"/>
        <v>1710.0000000000002</v>
      </c>
      <c r="L3186" s="10">
        <f t="shared" si="25"/>
        <v>684.00000000000011</v>
      </c>
      <c r="M3186" s="11">
        <v>0.4</v>
      </c>
      <c r="O3186" s="16"/>
      <c r="P3186" s="14"/>
      <c r="Q3186" s="12"/>
      <c r="R3186" s="13"/>
    </row>
    <row r="3187" spans="1:18" ht="15.75" customHeight="1">
      <c r="A3187" s="1"/>
      <c r="B3187" s="6" t="s">
        <v>14</v>
      </c>
      <c r="C3187" s="6">
        <v>1185732</v>
      </c>
      <c r="D3187" s="7">
        <v>44271</v>
      </c>
      <c r="E3187" s="6" t="s">
        <v>33</v>
      </c>
      <c r="F3187" s="6" t="s">
        <v>112</v>
      </c>
      <c r="G3187" s="6" t="s">
        <v>113</v>
      </c>
      <c r="H3187" s="6" t="s">
        <v>18</v>
      </c>
      <c r="I3187" s="8">
        <v>0.30000000000000004</v>
      </c>
      <c r="J3187" s="9">
        <v>2750</v>
      </c>
      <c r="K3187" s="10">
        <f t="shared" si="24"/>
        <v>825.00000000000011</v>
      </c>
      <c r="L3187" s="10">
        <f t="shared" si="25"/>
        <v>330.00000000000006</v>
      </c>
      <c r="M3187" s="11">
        <v>0.4</v>
      </c>
      <c r="O3187" s="16"/>
      <c r="P3187" s="14"/>
      <c r="Q3187" s="12"/>
      <c r="R3187" s="13"/>
    </row>
    <row r="3188" spans="1:18" ht="15.75" customHeight="1">
      <c r="A3188" s="1"/>
      <c r="B3188" s="6" t="s">
        <v>14</v>
      </c>
      <c r="C3188" s="6">
        <v>1185732</v>
      </c>
      <c r="D3188" s="7">
        <v>44271</v>
      </c>
      <c r="E3188" s="6" t="s">
        <v>33</v>
      </c>
      <c r="F3188" s="6" t="s">
        <v>112</v>
      </c>
      <c r="G3188" s="6" t="s">
        <v>113</v>
      </c>
      <c r="H3188" s="6" t="s">
        <v>19</v>
      </c>
      <c r="I3188" s="8">
        <v>0.2</v>
      </c>
      <c r="J3188" s="9">
        <v>3250</v>
      </c>
      <c r="K3188" s="10">
        <f t="shared" si="24"/>
        <v>650</v>
      </c>
      <c r="L3188" s="10">
        <f t="shared" si="25"/>
        <v>260</v>
      </c>
      <c r="M3188" s="11">
        <v>0.4</v>
      </c>
      <c r="O3188" s="16"/>
      <c r="P3188" s="14"/>
      <c r="Q3188" s="12"/>
      <c r="R3188" s="13"/>
    </row>
    <row r="3189" spans="1:18" ht="15.75" customHeight="1">
      <c r="A3189" s="1"/>
      <c r="B3189" s="6" t="s">
        <v>14</v>
      </c>
      <c r="C3189" s="6">
        <v>1185732</v>
      </c>
      <c r="D3189" s="7">
        <v>44271</v>
      </c>
      <c r="E3189" s="6" t="s">
        <v>33</v>
      </c>
      <c r="F3189" s="6" t="s">
        <v>112</v>
      </c>
      <c r="G3189" s="6" t="s">
        <v>113</v>
      </c>
      <c r="H3189" s="6" t="s">
        <v>20</v>
      </c>
      <c r="I3189" s="8">
        <v>0.24999999999999994</v>
      </c>
      <c r="J3189" s="9">
        <v>1750</v>
      </c>
      <c r="K3189" s="10">
        <f t="shared" si="24"/>
        <v>437.49999999999989</v>
      </c>
      <c r="L3189" s="10">
        <f t="shared" si="25"/>
        <v>174.99999999999997</v>
      </c>
      <c r="M3189" s="11">
        <v>0.4</v>
      </c>
      <c r="O3189" s="16"/>
      <c r="P3189" s="14"/>
      <c r="Q3189" s="12"/>
      <c r="R3189" s="13"/>
    </row>
    <row r="3190" spans="1:18" ht="15.75" customHeight="1">
      <c r="A3190" s="1"/>
      <c r="B3190" s="6" t="s">
        <v>14</v>
      </c>
      <c r="C3190" s="6">
        <v>1185732</v>
      </c>
      <c r="D3190" s="7">
        <v>44271</v>
      </c>
      <c r="E3190" s="6" t="s">
        <v>33</v>
      </c>
      <c r="F3190" s="6" t="s">
        <v>112</v>
      </c>
      <c r="G3190" s="6" t="s">
        <v>113</v>
      </c>
      <c r="H3190" s="6" t="s">
        <v>21</v>
      </c>
      <c r="I3190" s="8">
        <v>0.4</v>
      </c>
      <c r="J3190" s="9">
        <v>2250</v>
      </c>
      <c r="K3190" s="10">
        <f t="shared" si="24"/>
        <v>900</v>
      </c>
      <c r="L3190" s="10">
        <f t="shared" si="25"/>
        <v>360</v>
      </c>
      <c r="M3190" s="11">
        <v>0.4</v>
      </c>
      <c r="O3190" s="16"/>
      <c r="P3190" s="14"/>
      <c r="Q3190" s="12"/>
      <c r="R3190" s="13"/>
    </row>
    <row r="3191" spans="1:18" ht="15.75" customHeight="1">
      <c r="A3191" s="1"/>
      <c r="B3191" s="6" t="s">
        <v>14</v>
      </c>
      <c r="C3191" s="6">
        <v>1185732</v>
      </c>
      <c r="D3191" s="7">
        <v>44271</v>
      </c>
      <c r="E3191" s="6" t="s">
        <v>33</v>
      </c>
      <c r="F3191" s="6" t="s">
        <v>112</v>
      </c>
      <c r="G3191" s="6" t="s">
        <v>113</v>
      </c>
      <c r="H3191" s="6" t="s">
        <v>22</v>
      </c>
      <c r="I3191" s="8">
        <v>0.30000000000000004</v>
      </c>
      <c r="J3191" s="9">
        <v>3250</v>
      </c>
      <c r="K3191" s="10">
        <f t="shared" si="24"/>
        <v>975.00000000000011</v>
      </c>
      <c r="L3191" s="10">
        <f t="shared" si="25"/>
        <v>390.00000000000006</v>
      </c>
      <c r="M3191" s="11">
        <v>0.4</v>
      </c>
      <c r="O3191" s="16"/>
      <c r="P3191" s="14"/>
      <c r="Q3191" s="12"/>
      <c r="R3191" s="13"/>
    </row>
    <row r="3192" spans="1:18" ht="15.75" customHeight="1">
      <c r="A3192" s="1"/>
      <c r="B3192" s="6" t="s">
        <v>14</v>
      </c>
      <c r="C3192" s="6">
        <v>1185732</v>
      </c>
      <c r="D3192" s="7">
        <v>44303</v>
      </c>
      <c r="E3192" s="6" t="s">
        <v>33</v>
      </c>
      <c r="F3192" s="6" t="s">
        <v>112</v>
      </c>
      <c r="G3192" s="6" t="s">
        <v>113</v>
      </c>
      <c r="H3192" s="6" t="s">
        <v>17</v>
      </c>
      <c r="I3192" s="8">
        <v>0.30000000000000004</v>
      </c>
      <c r="J3192" s="9">
        <v>5500</v>
      </c>
      <c r="K3192" s="10">
        <f t="shared" si="24"/>
        <v>1650.0000000000002</v>
      </c>
      <c r="L3192" s="10">
        <f t="shared" si="25"/>
        <v>660.00000000000011</v>
      </c>
      <c r="M3192" s="11">
        <v>0.4</v>
      </c>
      <c r="O3192" s="16"/>
      <c r="P3192" s="14"/>
      <c r="Q3192" s="12"/>
      <c r="R3192" s="13"/>
    </row>
    <row r="3193" spans="1:18" ht="15.75" customHeight="1">
      <c r="A3193" s="1"/>
      <c r="B3193" s="6" t="s">
        <v>14</v>
      </c>
      <c r="C3193" s="6">
        <v>1185732</v>
      </c>
      <c r="D3193" s="7">
        <v>44303</v>
      </c>
      <c r="E3193" s="6" t="s">
        <v>33</v>
      </c>
      <c r="F3193" s="6" t="s">
        <v>112</v>
      </c>
      <c r="G3193" s="6" t="s">
        <v>113</v>
      </c>
      <c r="H3193" s="6" t="s">
        <v>18</v>
      </c>
      <c r="I3193" s="8">
        <v>0.30000000000000004</v>
      </c>
      <c r="J3193" s="9">
        <v>2500</v>
      </c>
      <c r="K3193" s="10">
        <f t="shared" si="24"/>
        <v>750.00000000000011</v>
      </c>
      <c r="L3193" s="10">
        <f t="shared" si="25"/>
        <v>300.00000000000006</v>
      </c>
      <c r="M3193" s="11">
        <v>0.4</v>
      </c>
      <c r="O3193" s="16"/>
      <c r="P3193" s="14"/>
      <c r="Q3193" s="12"/>
      <c r="R3193" s="13"/>
    </row>
    <row r="3194" spans="1:18" ht="15.75" customHeight="1">
      <c r="A3194" s="1"/>
      <c r="B3194" s="6" t="s">
        <v>14</v>
      </c>
      <c r="C3194" s="6">
        <v>1185732</v>
      </c>
      <c r="D3194" s="7">
        <v>44303</v>
      </c>
      <c r="E3194" s="6" t="s">
        <v>33</v>
      </c>
      <c r="F3194" s="6" t="s">
        <v>112</v>
      </c>
      <c r="G3194" s="6" t="s">
        <v>113</v>
      </c>
      <c r="H3194" s="6" t="s">
        <v>19</v>
      </c>
      <c r="I3194" s="8">
        <v>0.2</v>
      </c>
      <c r="J3194" s="9">
        <v>2500</v>
      </c>
      <c r="K3194" s="10">
        <f t="shared" si="24"/>
        <v>500</v>
      </c>
      <c r="L3194" s="10">
        <f t="shared" si="25"/>
        <v>200</v>
      </c>
      <c r="M3194" s="11">
        <v>0.4</v>
      </c>
      <c r="O3194" s="16"/>
      <c r="P3194" s="14"/>
      <c r="Q3194" s="12"/>
      <c r="R3194" s="13"/>
    </row>
    <row r="3195" spans="1:18" ht="15.75" customHeight="1">
      <c r="A3195" s="1"/>
      <c r="B3195" s="6" t="s">
        <v>14</v>
      </c>
      <c r="C3195" s="6">
        <v>1185732</v>
      </c>
      <c r="D3195" s="7">
        <v>44303</v>
      </c>
      <c r="E3195" s="6" t="s">
        <v>33</v>
      </c>
      <c r="F3195" s="6" t="s">
        <v>112</v>
      </c>
      <c r="G3195" s="6" t="s">
        <v>113</v>
      </c>
      <c r="H3195" s="6" t="s">
        <v>20</v>
      </c>
      <c r="I3195" s="8">
        <v>0.24999999999999994</v>
      </c>
      <c r="J3195" s="9">
        <v>1750</v>
      </c>
      <c r="K3195" s="10">
        <f t="shared" si="24"/>
        <v>437.49999999999989</v>
      </c>
      <c r="L3195" s="10">
        <f t="shared" si="25"/>
        <v>174.99999999999997</v>
      </c>
      <c r="M3195" s="11">
        <v>0.4</v>
      </c>
      <c r="O3195" s="16"/>
      <c r="P3195" s="14"/>
      <c r="Q3195" s="12"/>
      <c r="R3195" s="13"/>
    </row>
    <row r="3196" spans="1:18" ht="15.75" customHeight="1">
      <c r="A3196" s="1"/>
      <c r="B3196" s="6" t="s">
        <v>14</v>
      </c>
      <c r="C3196" s="6">
        <v>1185732</v>
      </c>
      <c r="D3196" s="7">
        <v>44303</v>
      </c>
      <c r="E3196" s="6" t="s">
        <v>33</v>
      </c>
      <c r="F3196" s="6" t="s">
        <v>112</v>
      </c>
      <c r="G3196" s="6" t="s">
        <v>113</v>
      </c>
      <c r="H3196" s="6" t="s">
        <v>21</v>
      </c>
      <c r="I3196" s="8">
        <v>0.65</v>
      </c>
      <c r="J3196" s="9">
        <v>2000</v>
      </c>
      <c r="K3196" s="10">
        <f t="shared" si="24"/>
        <v>1300</v>
      </c>
      <c r="L3196" s="10">
        <f t="shared" si="25"/>
        <v>520</v>
      </c>
      <c r="M3196" s="11">
        <v>0.4</v>
      </c>
      <c r="O3196" s="16"/>
      <c r="P3196" s="14"/>
      <c r="Q3196" s="12"/>
      <c r="R3196" s="13"/>
    </row>
    <row r="3197" spans="1:18" ht="15.75" customHeight="1">
      <c r="A3197" s="1"/>
      <c r="B3197" s="6" t="s">
        <v>14</v>
      </c>
      <c r="C3197" s="6">
        <v>1185732</v>
      </c>
      <c r="D3197" s="7">
        <v>44303</v>
      </c>
      <c r="E3197" s="6" t="s">
        <v>33</v>
      </c>
      <c r="F3197" s="6" t="s">
        <v>112</v>
      </c>
      <c r="G3197" s="6" t="s">
        <v>113</v>
      </c>
      <c r="H3197" s="6" t="s">
        <v>22</v>
      </c>
      <c r="I3197" s="8">
        <v>0.5</v>
      </c>
      <c r="J3197" s="9">
        <v>3250</v>
      </c>
      <c r="K3197" s="10">
        <f t="shared" si="24"/>
        <v>1625</v>
      </c>
      <c r="L3197" s="10">
        <f t="shared" si="25"/>
        <v>650</v>
      </c>
      <c r="M3197" s="11">
        <v>0.4</v>
      </c>
      <c r="O3197" s="16"/>
      <c r="P3197" s="14"/>
      <c r="Q3197" s="12"/>
      <c r="R3197" s="13"/>
    </row>
    <row r="3198" spans="1:18" ht="15.75" customHeight="1">
      <c r="A3198" s="1"/>
      <c r="B3198" s="6" t="s">
        <v>14</v>
      </c>
      <c r="C3198" s="6">
        <v>1185732</v>
      </c>
      <c r="D3198" s="7">
        <v>44334</v>
      </c>
      <c r="E3198" s="6" t="s">
        <v>33</v>
      </c>
      <c r="F3198" s="6" t="s">
        <v>112</v>
      </c>
      <c r="G3198" s="6" t="s">
        <v>113</v>
      </c>
      <c r="H3198" s="6" t="s">
        <v>17</v>
      </c>
      <c r="I3198" s="8">
        <v>0.6</v>
      </c>
      <c r="J3198" s="9">
        <v>5950</v>
      </c>
      <c r="K3198" s="10">
        <f t="shared" si="24"/>
        <v>3570</v>
      </c>
      <c r="L3198" s="10">
        <f t="shared" si="25"/>
        <v>1428</v>
      </c>
      <c r="M3198" s="11">
        <v>0.4</v>
      </c>
      <c r="O3198" s="16"/>
      <c r="P3198" s="14"/>
      <c r="Q3198" s="12"/>
      <c r="R3198" s="13"/>
    </row>
    <row r="3199" spans="1:18" ht="15.75" customHeight="1">
      <c r="A3199" s="1"/>
      <c r="B3199" s="6" t="s">
        <v>14</v>
      </c>
      <c r="C3199" s="6">
        <v>1185732</v>
      </c>
      <c r="D3199" s="7">
        <v>44334</v>
      </c>
      <c r="E3199" s="6" t="s">
        <v>33</v>
      </c>
      <c r="F3199" s="6" t="s">
        <v>112</v>
      </c>
      <c r="G3199" s="6" t="s">
        <v>113</v>
      </c>
      <c r="H3199" s="6" t="s">
        <v>18</v>
      </c>
      <c r="I3199" s="8">
        <v>0.4</v>
      </c>
      <c r="J3199" s="9">
        <v>3000</v>
      </c>
      <c r="K3199" s="10">
        <f t="shared" si="24"/>
        <v>1200</v>
      </c>
      <c r="L3199" s="10">
        <f t="shared" si="25"/>
        <v>480</v>
      </c>
      <c r="M3199" s="11">
        <v>0.4</v>
      </c>
      <c r="O3199" s="16"/>
      <c r="P3199" s="14"/>
      <c r="Q3199" s="12"/>
      <c r="R3199" s="13"/>
    </row>
    <row r="3200" spans="1:18" ht="15.75" customHeight="1">
      <c r="A3200" s="1"/>
      <c r="B3200" s="6" t="s">
        <v>14</v>
      </c>
      <c r="C3200" s="6">
        <v>1185732</v>
      </c>
      <c r="D3200" s="7">
        <v>44334</v>
      </c>
      <c r="E3200" s="6" t="s">
        <v>33</v>
      </c>
      <c r="F3200" s="6" t="s">
        <v>112</v>
      </c>
      <c r="G3200" s="6" t="s">
        <v>113</v>
      </c>
      <c r="H3200" s="6" t="s">
        <v>19</v>
      </c>
      <c r="I3200" s="8">
        <v>0.35000000000000003</v>
      </c>
      <c r="J3200" s="9">
        <v>2750</v>
      </c>
      <c r="K3200" s="10">
        <f t="shared" si="24"/>
        <v>962.50000000000011</v>
      </c>
      <c r="L3200" s="10">
        <f t="shared" si="25"/>
        <v>385.00000000000006</v>
      </c>
      <c r="M3200" s="11">
        <v>0.4</v>
      </c>
      <c r="O3200" s="16"/>
      <c r="P3200" s="14"/>
      <c r="Q3200" s="12"/>
      <c r="R3200" s="13"/>
    </row>
    <row r="3201" spans="1:18" ht="15.75" customHeight="1">
      <c r="A3201" s="1"/>
      <c r="B3201" s="6" t="s">
        <v>14</v>
      </c>
      <c r="C3201" s="6">
        <v>1185732</v>
      </c>
      <c r="D3201" s="7">
        <v>44334</v>
      </c>
      <c r="E3201" s="6" t="s">
        <v>33</v>
      </c>
      <c r="F3201" s="6" t="s">
        <v>112</v>
      </c>
      <c r="G3201" s="6" t="s">
        <v>113</v>
      </c>
      <c r="H3201" s="6" t="s">
        <v>20</v>
      </c>
      <c r="I3201" s="8">
        <v>0.35000000000000003</v>
      </c>
      <c r="J3201" s="9">
        <v>2000</v>
      </c>
      <c r="K3201" s="10">
        <f t="shared" si="24"/>
        <v>700.00000000000011</v>
      </c>
      <c r="L3201" s="10">
        <f t="shared" si="25"/>
        <v>280.00000000000006</v>
      </c>
      <c r="M3201" s="11">
        <v>0.4</v>
      </c>
      <c r="O3201" s="16"/>
      <c r="P3201" s="14"/>
      <c r="Q3201" s="12"/>
      <c r="R3201" s="13"/>
    </row>
    <row r="3202" spans="1:18" ht="15.75" customHeight="1">
      <c r="A3202" s="1"/>
      <c r="B3202" s="6" t="s">
        <v>14</v>
      </c>
      <c r="C3202" s="6">
        <v>1185732</v>
      </c>
      <c r="D3202" s="7">
        <v>44334</v>
      </c>
      <c r="E3202" s="6" t="s">
        <v>33</v>
      </c>
      <c r="F3202" s="6" t="s">
        <v>112</v>
      </c>
      <c r="G3202" s="6" t="s">
        <v>113</v>
      </c>
      <c r="H3202" s="6" t="s">
        <v>21</v>
      </c>
      <c r="I3202" s="8">
        <v>0.44999999999999996</v>
      </c>
      <c r="J3202" s="9">
        <v>2250</v>
      </c>
      <c r="K3202" s="10">
        <f t="shared" si="24"/>
        <v>1012.4999999999999</v>
      </c>
      <c r="L3202" s="10">
        <f t="shared" si="25"/>
        <v>405</v>
      </c>
      <c r="M3202" s="11">
        <v>0.4</v>
      </c>
      <c r="O3202" s="16"/>
      <c r="P3202" s="14"/>
      <c r="Q3202" s="12"/>
      <c r="R3202" s="13"/>
    </row>
    <row r="3203" spans="1:18" ht="15.75" customHeight="1">
      <c r="A3203" s="1"/>
      <c r="B3203" s="6" t="s">
        <v>14</v>
      </c>
      <c r="C3203" s="6">
        <v>1185732</v>
      </c>
      <c r="D3203" s="7">
        <v>44334</v>
      </c>
      <c r="E3203" s="6" t="s">
        <v>33</v>
      </c>
      <c r="F3203" s="6" t="s">
        <v>112</v>
      </c>
      <c r="G3203" s="6" t="s">
        <v>113</v>
      </c>
      <c r="H3203" s="6" t="s">
        <v>22</v>
      </c>
      <c r="I3203" s="8">
        <v>0.54999999999999993</v>
      </c>
      <c r="J3203" s="9">
        <v>3500</v>
      </c>
      <c r="K3203" s="10">
        <f t="shared" si="24"/>
        <v>1924.9999999999998</v>
      </c>
      <c r="L3203" s="10">
        <f t="shared" si="25"/>
        <v>770</v>
      </c>
      <c r="M3203" s="11">
        <v>0.4</v>
      </c>
      <c r="O3203" s="16"/>
      <c r="P3203" s="14"/>
      <c r="Q3203" s="12"/>
      <c r="R3203" s="13"/>
    </row>
    <row r="3204" spans="1:18" ht="15.75" customHeight="1">
      <c r="A3204" s="1"/>
      <c r="B3204" s="6" t="s">
        <v>14</v>
      </c>
      <c r="C3204" s="6">
        <v>1185732</v>
      </c>
      <c r="D3204" s="7">
        <v>44364</v>
      </c>
      <c r="E3204" s="6" t="s">
        <v>33</v>
      </c>
      <c r="F3204" s="6" t="s">
        <v>112</v>
      </c>
      <c r="G3204" s="6" t="s">
        <v>113</v>
      </c>
      <c r="H3204" s="6" t="s">
        <v>17</v>
      </c>
      <c r="I3204" s="8">
        <v>0.45</v>
      </c>
      <c r="J3204" s="9">
        <v>6000</v>
      </c>
      <c r="K3204" s="10">
        <f t="shared" si="24"/>
        <v>2700</v>
      </c>
      <c r="L3204" s="10">
        <f t="shared" si="25"/>
        <v>1080</v>
      </c>
      <c r="M3204" s="11">
        <v>0.4</v>
      </c>
      <c r="O3204" s="16"/>
      <c r="P3204" s="14"/>
      <c r="Q3204" s="12"/>
      <c r="R3204" s="13"/>
    </row>
    <row r="3205" spans="1:18" ht="15.75" customHeight="1">
      <c r="A3205" s="1"/>
      <c r="B3205" s="6" t="s">
        <v>14</v>
      </c>
      <c r="C3205" s="6">
        <v>1185732</v>
      </c>
      <c r="D3205" s="7">
        <v>44364</v>
      </c>
      <c r="E3205" s="6" t="s">
        <v>33</v>
      </c>
      <c r="F3205" s="6" t="s">
        <v>112</v>
      </c>
      <c r="G3205" s="6" t="s">
        <v>113</v>
      </c>
      <c r="H3205" s="6" t="s">
        <v>18</v>
      </c>
      <c r="I3205" s="8">
        <v>0.40000000000000008</v>
      </c>
      <c r="J3205" s="9">
        <v>4250</v>
      </c>
      <c r="K3205" s="10">
        <f t="shared" si="24"/>
        <v>1700.0000000000002</v>
      </c>
      <c r="L3205" s="10">
        <f t="shared" si="25"/>
        <v>680.00000000000011</v>
      </c>
      <c r="M3205" s="11">
        <v>0.4</v>
      </c>
      <c r="O3205" s="16"/>
      <c r="P3205" s="14"/>
      <c r="Q3205" s="12"/>
      <c r="R3205" s="13"/>
    </row>
    <row r="3206" spans="1:18" ht="15.75" customHeight="1">
      <c r="A3206" s="1"/>
      <c r="B3206" s="6" t="s">
        <v>14</v>
      </c>
      <c r="C3206" s="6">
        <v>1185732</v>
      </c>
      <c r="D3206" s="7">
        <v>44364</v>
      </c>
      <c r="E3206" s="6" t="s">
        <v>33</v>
      </c>
      <c r="F3206" s="6" t="s">
        <v>112</v>
      </c>
      <c r="G3206" s="6" t="s">
        <v>113</v>
      </c>
      <c r="H3206" s="6" t="s">
        <v>19</v>
      </c>
      <c r="I3206" s="8">
        <v>0.35000000000000003</v>
      </c>
      <c r="J3206" s="9">
        <v>3000</v>
      </c>
      <c r="K3206" s="10">
        <f t="shared" si="24"/>
        <v>1050</v>
      </c>
      <c r="L3206" s="10">
        <f t="shared" si="25"/>
        <v>420</v>
      </c>
      <c r="M3206" s="11">
        <v>0.4</v>
      </c>
      <c r="O3206" s="16"/>
      <c r="P3206" s="14"/>
      <c r="Q3206" s="12"/>
      <c r="R3206" s="13"/>
    </row>
    <row r="3207" spans="1:18" ht="15.75" customHeight="1">
      <c r="A3207" s="1"/>
      <c r="B3207" s="6" t="s">
        <v>14</v>
      </c>
      <c r="C3207" s="6">
        <v>1185732</v>
      </c>
      <c r="D3207" s="7">
        <v>44364</v>
      </c>
      <c r="E3207" s="6" t="s">
        <v>33</v>
      </c>
      <c r="F3207" s="6" t="s">
        <v>112</v>
      </c>
      <c r="G3207" s="6" t="s">
        <v>113</v>
      </c>
      <c r="H3207" s="6" t="s">
        <v>20</v>
      </c>
      <c r="I3207" s="8">
        <v>0.35000000000000003</v>
      </c>
      <c r="J3207" s="9">
        <v>2750</v>
      </c>
      <c r="K3207" s="10">
        <f t="shared" si="24"/>
        <v>962.50000000000011</v>
      </c>
      <c r="L3207" s="10">
        <f t="shared" si="25"/>
        <v>385.00000000000006</v>
      </c>
      <c r="M3207" s="11">
        <v>0.4</v>
      </c>
      <c r="O3207" s="16"/>
      <c r="P3207" s="14"/>
      <c r="Q3207" s="12"/>
      <c r="R3207" s="13"/>
    </row>
    <row r="3208" spans="1:18" ht="15.75" customHeight="1">
      <c r="A3208" s="1"/>
      <c r="B3208" s="6" t="s">
        <v>14</v>
      </c>
      <c r="C3208" s="6">
        <v>1185732</v>
      </c>
      <c r="D3208" s="7">
        <v>44364</v>
      </c>
      <c r="E3208" s="6" t="s">
        <v>33</v>
      </c>
      <c r="F3208" s="6" t="s">
        <v>112</v>
      </c>
      <c r="G3208" s="6" t="s">
        <v>113</v>
      </c>
      <c r="H3208" s="6" t="s">
        <v>21</v>
      </c>
      <c r="I3208" s="8">
        <v>0.45</v>
      </c>
      <c r="J3208" s="9">
        <v>2750</v>
      </c>
      <c r="K3208" s="10">
        <f t="shared" si="24"/>
        <v>1237.5</v>
      </c>
      <c r="L3208" s="10">
        <f t="shared" si="25"/>
        <v>495</v>
      </c>
      <c r="M3208" s="11">
        <v>0.4</v>
      </c>
      <c r="O3208" s="16"/>
      <c r="P3208" s="14"/>
      <c r="Q3208" s="12"/>
      <c r="R3208" s="13"/>
    </row>
    <row r="3209" spans="1:18" ht="15.75" customHeight="1">
      <c r="A3209" s="1"/>
      <c r="B3209" s="6" t="s">
        <v>14</v>
      </c>
      <c r="C3209" s="6">
        <v>1185732</v>
      </c>
      <c r="D3209" s="7">
        <v>44364</v>
      </c>
      <c r="E3209" s="6" t="s">
        <v>33</v>
      </c>
      <c r="F3209" s="6" t="s">
        <v>112</v>
      </c>
      <c r="G3209" s="6" t="s">
        <v>113</v>
      </c>
      <c r="H3209" s="6" t="s">
        <v>22</v>
      </c>
      <c r="I3209" s="8">
        <v>0.65000000000000013</v>
      </c>
      <c r="J3209" s="9">
        <v>4250</v>
      </c>
      <c r="K3209" s="10">
        <f t="shared" si="24"/>
        <v>2762.5000000000005</v>
      </c>
      <c r="L3209" s="10">
        <f t="shared" si="25"/>
        <v>1105.0000000000002</v>
      </c>
      <c r="M3209" s="11">
        <v>0.4</v>
      </c>
      <c r="O3209" s="16"/>
      <c r="P3209" s="14"/>
      <c r="Q3209" s="12"/>
      <c r="R3209" s="13"/>
    </row>
    <row r="3210" spans="1:18" ht="15.75" customHeight="1">
      <c r="A3210" s="1"/>
      <c r="B3210" s="6" t="s">
        <v>14</v>
      </c>
      <c r="C3210" s="6">
        <v>1185732</v>
      </c>
      <c r="D3210" s="7">
        <v>44393</v>
      </c>
      <c r="E3210" s="6" t="s">
        <v>33</v>
      </c>
      <c r="F3210" s="6" t="s">
        <v>112</v>
      </c>
      <c r="G3210" s="6" t="s">
        <v>113</v>
      </c>
      <c r="H3210" s="6" t="s">
        <v>17</v>
      </c>
      <c r="I3210" s="8">
        <v>0.60000000000000009</v>
      </c>
      <c r="J3210" s="9">
        <v>6500</v>
      </c>
      <c r="K3210" s="10">
        <f t="shared" si="24"/>
        <v>3900.0000000000005</v>
      </c>
      <c r="L3210" s="10">
        <f t="shared" si="25"/>
        <v>1560.0000000000002</v>
      </c>
      <c r="M3210" s="11">
        <v>0.4</v>
      </c>
      <c r="O3210" s="16"/>
      <c r="P3210" s="14"/>
      <c r="Q3210" s="12"/>
      <c r="R3210" s="13"/>
    </row>
    <row r="3211" spans="1:18" ht="15.75" customHeight="1">
      <c r="A3211" s="1"/>
      <c r="B3211" s="6" t="s">
        <v>14</v>
      </c>
      <c r="C3211" s="6">
        <v>1185732</v>
      </c>
      <c r="D3211" s="7">
        <v>44393</v>
      </c>
      <c r="E3211" s="6" t="s">
        <v>33</v>
      </c>
      <c r="F3211" s="6" t="s">
        <v>112</v>
      </c>
      <c r="G3211" s="6" t="s">
        <v>113</v>
      </c>
      <c r="H3211" s="6" t="s">
        <v>18</v>
      </c>
      <c r="I3211" s="8">
        <v>0.55000000000000016</v>
      </c>
      <c r="J3211" s="9">
        <v>4000</v>
      </c>
      <c r="K3211" s="10">
        <f t="shared" si="24"/>
        <v>2200.0000000000005</v>
      </c>
      <c r="L3211" s="10">
        <f t="shared" si="25"/>
        <v>880.00000000000023</v>
      </c>
      <c r="M3211" s="11">
        <v>0.4</v>
      </c>
      <c r="O3211" s="16"/>
      <c r="P3211" s="14"/>
      <c r="Q3211" s="12"/>
      <c r="R3211" s="13"/>
    </row>
    <row r="3212" spans="1:18" ht="15.75" customHeight="1">
      <c r="A3212" s="1"/>
      <c r="B3212" s="6" t="s">
        <v>14</v>
      </c>
      <c r="C3212" s="6">
        <v>1185732</v>
      </c>
      <c r="D3212" s="7">
        <v>44393</v>
      </c>
      <c r="E3212" s="6" t="s">
        <v>33</v>
      </c>
      <c r="F3212" s="6" t="s">
        <v>112</v>
      </c>
      <c r="G3212" s="6" t="s">
        <v>113</v>
      </c>
      <c r="H3212" s="6" t="s">
        <v>19</v>
      </c>
      <c r="I3212" s="8">
        <v>0.5</v>
      </c>
      <c r="J3212" s="9">
        <v>3250</v>
      </c>
      <c r="K3212" s="10">
        <f t="shared" si="24"/>
        <v>1625</v>
      </c>
      <c r="L3212" s="10">
        <f t="shared" si="25"/>
        <v>650</v>
      </c>
      <c r="M3212" s="11">
        <v>0.4</v>
      </c>
      <c r="O3212" s="16"/>
      <c r="P3212" s="14"/>
      <c r="Q3212" s="12"/>
      <c r="R3212" s="13"/>
    </row>
    <row r="3213" spans="1:18" ht="15.75" customHeight="1">
      <c r="A3213" s="1"/>
      <c r="B3213" s="6" t="s">
        <v>14</v>
      </c>
      <c r="C3213" s="6">
        <v>1185732</v>
      </c>
      <c r="D3213" s="7">
        <v>44393</v>
      </c>
      <c r="E3213" s="6" t="s">
        <v>33</v>
      </c>
      <c r="F3213" s="6" t="s">
        <v>112</v>
      </c>
      <c r="G3213" s="6" t="s">
        <v>113</v>
      </c>
      <c r="H3213" s="6" t="s">
        <v>20</v>
      </c>
      <c r="I3213" s="8">
        <v>0.5</v>
      </c>
      <c r="J3213" s="9">
        <v>2750</v>
      </c>
      <c r="K3213" s="10">
        <f t="shared" si="24"/>
        <v>1375</v>
      </c>
      <c r="L3213" s="10">
        <f t="shared" si="25"/>
        <v>550</v>
      </c>
      <c r="M3213" s="11">
        <v>0.4</v>
      </c>
      <c r="O3213" s="16"/>
      <c r="P3213" s="14"/>
      <c r="Q3213" s="12"/>
      <c r="R3213" s="13"/>
    </row>
    <row r="3214" spans="1:18" ht="15.75" customHeight="1">
      <c r="A3214" s="1"/>
      <c r="B3214" s="6" t="s">
        <v>14</v>
      </c>
      <c r="C3214" s="6">
        <v>1185732</v>
      </c>
      <c r="D3214" s="7">
        <v>44393</v>
      </c>
      <c r="E3214" s="6" t="s">
        <v>33</v>
      </c>
      <c r="F3214" s="6" t="s">
        <v>112</v>
      </c>
      <c r="G3214" s="6" t="s">
        <v>113</v>
      </c>
      <c r="H3214" s="6" t="s">
        <v>21</v>
      </c>
      <c r="I3214" s="8">
        <v>0.60000000000000009</v>
      </c>
      <c r="J3214" s="9">
        <v>3000</v>
      </c>
      <c r="K3214" s="10">
        <f t="shared" si="24"/>
        <v>1800.0000000000002</v>
      </c>
      <c r="L3214" s="10">
        <f t="shared" si="25"/>
        <v>720.00000000000011</v>
      </c>
      <c r="M3214" s="11">
        <v>0.4</v>
      </c>
      <c r="O3214" s="16"/>
      <c r="P3214" s="14"/>
      <c r="Q3214" s="12"/>
      <c r="R3214" s="13"/>
    </row>
    <row r="3215" spans="1:18" ht="15.75" customHeight="1">
      <c r="A3215" s="1"/>
      <c r="B3215" s="6" t="s">
        <v>14</v>
      </c>
      <c r="C3215" s="6">
        <v>1185732</v>
      </c>
      <c r="D3215" s="7">
        <v>44393</v>
      </c>
      <c r="E3215" s="6" t="s">
        <v>33</v>
      </c>
      <c r="F3215" s="6" t="s">
        <v>112</v>
      </c>
      <c r="G3215" s="6" t="s">
        <v>113</v>
      </c>
      <c r="H3215" s="6" t="s">
        <v>22</v>
      </c>
      <c r="I3215" s="8">
        <v>0.65000000000000013</v>
      </c>
      <c r="J3215" s="9">
        <v>4750</v>
      </c>
      <c r="K3215" s="10">
        <f t="shared" si="24"/>
        <v>3087.5000000000005</v>
      </c>
      <c r="L3215" s="10">
        <f t="shared" si="25"/>
        <v>1235.0000000000002</v>
      </c>
      <c r="M3215" s="11">
        <v>0.4</v>
      </c>
      <c r="O3215" s="16"/>
      <c r="P3215" s="14"/>
      <c r="Q3215" s="12"/>
      <c r="R3215" s="13"/>
    </row>
    <row r="3216" spans="1:18" ht="15.75" customHeight="1">
      <c r="A3216" s="1"/>
      <c r="B3216" s="6" t="s">
        <v>14</v>
      </c>
      <c r="C3216" s="6">
        <v>1185732</v>
      </c>
      <c r="D3216" s="7">
        <v>44425</v>
      </c>
      <c r="E3216" s="6" t="s">
        <v>33</v>
      </c>
      <c r="F3216" s="6" t="s">
        <v>112</v>
      </c>
      <c r="G3216" s="6" t="s">
        <v>113</v>
      </c>
      <c r="H3216" s="6" t="s">
        <v>17</v>
      </c>
      <c r="I3216" s="8">
        <v>0.5</v>
      </c>
      <c r="J3216" s="9">
        <v>5250</v>
      </c>
      <c r="K3216" s="10">
        <f t="shared" si="24"/>
        <v>2625</v>
      </c>
      <c r="L3216" s="10">
        <f t="shared" si="25"/>
        <v>1050</v>
      </c>
      <c r="M3216" s="11">
        <v>0.4</v>
      </c>
      <c r="O3216" s="16"/>
      <c r="P3216" s="14"/>
      <c r="Q3216" s="12"/>
      <c r="R3216" s="13"/>
    </row>
    <row r="3217" spans="1:18" ht="15.75" customHeight="1">
      <c r="A3217" s="1"/>
      <c r="B3217" s="6" t="s">
        <v>14</v>
      </c>
      <c r="C3217" s="6">
        <v>1185732</v>
      </c>
      <c r="D3217" s="7">
        <v>44425</v>
      </c>
      <c r="E3217" s="6" t="s">
        <v>33</v>
      </c>
      <c r="F3217" s="6" t="s">
        <v>112</v>
      </c>
      <c r="G3217" s="6" t="s">
        <v>113</v>
      </c>
      <c r="H3217" s="6" t="s">
        <v>18</v>
      </c>
      <c r="I3217" s="8">
        <v>0.45000000000000007</v>
      </c>
      <c r="J3217" s="9">
        <v>3000</v>
      </c>
      <c r="K3217" s="10">
        <f t="shared" si="24"/>
        <v>1350.0000000000002</v>
      </c>
      <c r="L3217" s="10">
        <f t="shared" si="25"/>
        <v>540.00000000000011</v>
      </c>
      <c r="M3217" s="11">
        <v>0.4</v>
      </c>
      <c r="O3217" s="16"/>
      <c r="P3217" s="14"/>
      <c r="Q3217" s="12"/>
      <c r="R3217" s="13"/>
    </row>
    <row r="3218" spans="1:18" ht="15.75" customHeight="1">
      <c r="A3218" s="1"/>
      <c r="B3218" s="6" t="s">
        <v>14</v>
      </c>
      <c r="C3218" s="6">
        <v>1185732</v>
      </c>
      <c r="D3218" s="7">
        <v>44425</v>
      </c>
      <c r="E3218" s="6" t="s">
        <v>33</v>
      </c>
      <c r="F3218" s="6" t="s">
        <v>112</v>
      </c>
      <c r="G3218" s="6" t="s">
        <v>113</v>
      </c>
      <c r="H3218" s="6" t="s">
        <v>19</v>
      </c>
      <c r="I3218" s="8">
        <v>0.4</v>
      </c>
      <c r="J3218" s="9">
        <v>3000</v>
      </c>
      <c r="K3218" s="10">
        <f t="shared" si="24"/>
        <v>1200</v>
      </c>
      <c r="L3218" s="10">
        <f t="shared" si="25"/>
        <v>480</v>
      </c>
      <c r="M3218" s="11">
        <v>0.4</v>
      </c>
      <c r="O3218" s="16"/>
      <c r="P3218" s="14"/>
      <c r="Q3218" s="12"/>
      <c r="R3218" s="13"/>
    </row>
    <row r="3219" spans="1:18" ht="15.75" customHeight="1">
      <c r="A3219" s="1"/>
      <c r="B3219" s="6" t="s">
        <v>14</v>
      </c>
      <c r="C3219" s="6">
        <v>1185732</v>
      </c>
      <c r="D3219" s="7">
        <v>44425</v>
      </c>
      <c r="E3219" s="6" t="s">
        <v>33</v>
      </c>
      <c r="F3219" s="6" t="s">
        <v>112</v>
      </c>
      <c r="G3219" s="6" t="s">
        <v>113</v>
      </c>
      <c r="H3219" s="6" t="s">
        <v>20</v>
      </c>
      <c r="I3219" s="8">
        <v>0.4</v>
      </c>
      <c r="J3219" s="9">
        <v>2750</v>
      </c>
      <c r="K3219" s="10">
        <f t="shared" si="24"/>
        <v>1100</v>
      </c>
      <c r="L3219" s="10">
        <f t="shared" si="25"/>
        <v>440</v>
      </c>
      <c r="M3219" s="11">
        <v>0.4</v>
      </c>
      <c r="O3219" s="16"/>
      <c r="P3219" s="14"/>
      <c r="Q3219" s="12"/>
      <c r="R3219" s="13"/>
    </row>
    <row r="3220" spans="1:18" ht="15.75" customHeight="1">
      <c r="A3220" s="1"/>
      <c r="B3220" s="6" t="s">
        <v>14</v>
      </c>
      <c r="C3220" s="6">
        <v>1185732</v>
      </c>
      <c r="D3220" s="7">
        <v>44425</v>
      </c>
      <c r="E3220" s="6" t="s">
        <v>33</v>
      </c>
      <c r="F3220" s="6" t="s">
        <v>112</v>
      </c>
      <c r="G3220" s="6" t="s">
        <v>113</v>
      </c>
      <c r="H3220" s="6" t="s">
        <v>21</v>
      </c>
      <c r="I3220" s="8">
        <v>0.5</v>
      </c>
      <c r="J3220" s="9">
        <v>2500</v>
      </c>
      <c r="K3220" s="10">
        <f t="shared" si="24"/>
        <v>1250</v>
      </c>
      <c r="L3220" s="10">
        <f t="shared" si="25"/>
        <v>500</v>
      </c>
      <c r="M3220" s="11">
        <v>0.4</v>
      </c>
      <c r="O3220" s="16"/>
      <c r="P3220" s="14"/>
      <c r="Q3220" s="12"/>
      <c r="R3220" s="13"/>
    </row>
    <row r="3221" spans="1:18" ht="15.75" customHeight="1">
      <c r="A3221" s="1"/>
      <c r="B3221" s="6" t="s">
        <v>14</v>
      </c>
      <c r="C3221" s="6">
        <v>1185732</v>
      </c>
      <c r="D3221" s="7">
        <v>44425</v>
      </c>
      <c r="E3221" s="6" t="s">
        <v>33</v>
      </c>
      <c r="F3221" s="6" t="s">
        <v>112</v>
      </c>
      <c r="G3221" s="6" t="s">
        <v>113</v>
      </c>
      <c r="H3221" s="6" t="s">
        <v>22</v>
      </c>
      <c r="I3221" s="8">
        <v>0.55000000000000004</v>
      </c>
      <c r="J3221" s="9">
        <v>4250</v>
      </c>
      <c r="K3221" s="10">
        <f t="shared" si="24"/>
        <v>2337.5</v>
      </c>
      <c r="L3221" s="10">
        <f t="shared" si="25"/>
        <v>935</v>
      </c>
      <c r="M3221" s="11">
        <v>0.4</v>
      </c>
      <c r="O3221" s="16"/>
      <c r="P3221" s="14"/>
      <c r="Q3221" s="12"/>
      <c r="R3221" s="13"/>
    </row>
    <row r="3222" spans="1:18" ht="15.75" customHeight="1">
      <c r="A3222" s="1"/>
      <c r="B3222" s="6" t="s">
        <v>14</v>
      </c>
      <c r="C3222" s="6">
        <v>1185732</v>
      </c>
      <c r="D3222" s="7">
        <v>44457</v>
      </c>
      <c r="E3222" s="6" t="s">
        <v>33</v>
      </c>
      <c r="F3222" s="6" t="s">
        <v>112</v>
      </c>
      <c r="G3222" s="6" t="s">
        <v>113</v>
      </c>
      <c r="H3222" s="6" t="s">
        <v>17</v>
      </c>
      <c r="I3222" s="8">
        <v>0.35000000000000003</v>
      </c>
      <c r="J3222" s="9">
        <v>5500</v>
      </c>
      <c r="K3222" s="10">
        <f t="shared" si="24"/>
        <v>1925.0000000000002</v>
      </c>
      <c r="L3222" s="10">
        <f t="shared" si="25"/>
        <v>770.00000000000011</v>
      </c>
      <c r="M3222" s="11">
        <v>0.4</v>
      </c>
      <c r="O3222" s="16"/>
      <c r="P3222" s="14"/>
      <c r="Q3222" s="12"/>
      <c r="R3222" s="13"/>
    </row>
    <row r="3223" spans="1:18" ht="15.75" customHeight="1">
      <c r="A3223" s="1"/>
      <c r="B3223" s="6" t="s">
        <v>14</v>
      </c>
      <c r="C3223" s="6">
        <v>1185732</v>
      </c>
      <c r="D3223" s="7">
        <v>44457</v>
      </c>
      <c r="E3223" s="6" t="s">
        <v>33</v>
      </c>
      <c r="F3223" s="6" t="s">
        <v>112</v>
      </c>
      <c r="G3223" s="6" t="s">
        <v>113</v>
      </c>
      <c r="H3223" s="6" t="s">
        <v>18</v>
      </c>
      <c r="I3223" s="8">
        <v>0.3000000000000001</v>
      </c>
      <c r="J3223" s="9">
        <v>3500</v>
      </c>
      <c r="K3223" s="10">
        <f t="shared" si="24"/>
        <v>1050.0000000000005</v>
      </c>
      <c r="L3223" s="10">
        <f t="shared" si="25"/>
        <v>420.00000000000023</v>
      </c>
      <c r="M3223" s="11">
        <v>0.4</v>
      </c>
      <c r="O3223" s="16"/>
      <c r="P3223" s="14"/>
      <c r="Q3223" s="12"/>
      <c r="R3223" s="13"/>
    </row>
    <row r="3224" spans="1:18" ht="15.75" customHeight="1">
      <c r="A3224" s="1"/>
      <c r="B3224" s="6" t="s">
        <v>14</v>
      </c>
      <c r="C3224" s="6">
        <v>1185732</v>
      </c>
      <c r="D3224" s="7">
        <v>44457</v>
      </c>
      <c r="E3224" s="6" t="s">
        <v>33</v>
      </c>
      <c r="F3224" s="6" t="s">
        <v>112</v>
      </c>
      <c r="G3224" s="6" t="s">
        <v>113</v>
      </c>
      <c r="H3224" s="6" t="s">
        <v>19</v>
      </c>
      <c r="I3224" s="8">
        <v>0.25000000000000006</v>
      </c>
      <c r="J3224" s="9">
        <v>2500</v>
      </c>
      <c r="K3224" s="10">
        <f t="shared" si="24"/>
        <v>625.00000000000011</v>
      </c>
      <c r="L3224" s="10">
        <f t="shared" si="25"/>
        <v>250.00000000000006</v>
      </c>
      <c r="M3224" s="11">
        <v>0.4</v>
      </c>
      <c r="O3224" s="16"/>
      <c r="P3224" s="14"/>
      <c r="Q3224" s="12"/>
      <c r="R3224" s="13"/>
    </row>
    <row r="3225" spans="1:18" ht="15.75" customHeight="1">
      <c r="A3225" s="1"/>
      <c r="B3225" s="6" t="s">
        <v>14</v>
      </c>
      <c r="C3225" s="6">
        <v>1185732</v>
      </c>
      <c r="D3225" s="7">
        <v>44457</v>
      </c>
      <c r="E3225" s="6" t="s">
        <v>33</v>
      </c>
      <c r="F3225" s="6" t="s">
        <v>112</v>
      </c>
      <c r="G3225" s="6" t="s">
        <v>113</v>
      </c>
      <c r="H3225" s="6" t="s">
        <v>20</v>
      </c>
      <c r="I3225" s="8">
        <v>0.25000000000000006</v>
      </c>
      <c r="J3225" s="9">
        <v>2250</v>
      </c>
      <c r="K3225" s="10">
        <f t="shared" si="24"/>
        <v>562.50000000000011</v>
      </c>
      <c r="L3225" s="10">
        <f t="shared" si="25"/>
        <v>225.00000000000006</v>
      </c>
      <c r="M3225" s="11">
        <v>0.4</v>
      </c>
      <c r="O3225" s="16"/>
      <c r="P3225" s="14"/>
      <c r="Q3225" s="12"/>
      <c r="R3225" s="13"/>
    </row>
    <row r="3226" spans="1:18" ht="15.75" customHeight="1">
      <c r="A3226" s="1"/>
      <c r="B3226" s="6" t="s">
        <v>14</v>
      </c>
      <c r="C3226" s="6">
        <v>1185732</v>
      </c>
      <c r="D3226" s="7">
        <v>44457</v>
      </c>
      <c r="E3226" s="6" t="s">
        <v>33</v>
      </c>
      <c r="F3226" s="6" t="s">
        <v>112</v>
      </c>
      <c r="G3226" s="6" t="s">
        <v>113</v>
      </c>
      <c r="H3226" s="6" t="s">
        <v>21</v>
      </c>
      <c r="I3226" s="8">
        <v>0.35000000000000003</v>
      </c>
      <c r="J3226" s="9">
        <v>2250</v>
      </c>
      <c r="K3226" s="10">
        <f t="shared" si="24"/>
        <v>787.50000000000011</v>
      </c>
      <c r="L3226" s="10">
        <f t="shared" si="25"/>
        <v>315.00000000000006</v>
      </c>
      <c r="M3226" s="11">
        <v>0.4</v>
      </c>
      <c r="O3226" s="16"/>
      <c r="P3226" s="14"/>
      <c r="Q3226" s="12"/>
      <c r="R3226" s="13"/>
    </row>
    <row r="3227" spans="1:18" ht="15.75" customHeight="1">
      <c r="A3227" s="1"/>
      <c r="B3227" s="6" t="s">
        <v>14</v>
      </c>
      <c r="C3227" s="6">
        <v>1185732</v>
      </c>
      <c r="D3227" s="7">
        <v>44457</v>
      </c>
      <c r="E3227" s="6" t="s">
        <v>33</v>
      </c>
      <c r="F3227" s="6" t="s">
        <v>112</v>
      </c>
      <c r="G3227" s="6" t="s">
        <v>113</v>
      </c>
      <c r="H3227" s="6" t="s">
        <v>22</v>
      </c>
      <c r="I3227" s="8">
        <v>0.4</v>
      </c>
      <c r="J3227" s="9">
        <v>3000</v>
      </c>
      <c r="K3227" s="10">
        <f t="shared" si="24"/>
        <v>1200</v>
      </c>
      <c r="L3227" s="10">
        <f t="shared" si="25"/>
        <v>480</v>
      </c>
      <c r="M3227" s="11">
        <v>0.4</v>
      </c>
      <c r="O3227" s="16"/>
      <c r="P3227" s="14"/>
      <c r="Q3227" s="12"/>
      <c r="R3227" s="13"/>
    </row>
    <row r="3228" spans="1:18" ht="15.75" customHeight="1">
      <c r="A3228" s="1"/>
      <c r="B3228" s="6" t="s">
        <v>14</v>
      </c>
      <c r="C3228" s="6">
        <v>1185732</v>
      </c>
      <c r="D3228" s="7">
        <v>44486</v>
      </c>
      <c r="E3228" s="6" t="s">
        <v>33</v>
      </c>
      <c r="F3228" s="6" t="s">
        <v>112</v>
      </c>
      <c r="G3228" s="6" t="s">
        <v>113</v>
      </c>
      <c r="H3228" s="6" t="s">
        <v>17</v>
      </c>
      <c r="I3228" s="8">
        <v>0.44999999999999996</v>
      </c>
      <c r="J3228" s="9">
        <v>4250</v>
      </c>
      <c r="K3228" s="10">
        <f t="shared" si="24"/>
        <v>1912.4999999999998</v>
      </c>
      <c r="L3228" s="10">
        <f t="shared" si="25"/>
        <v>765</v>
      </c>
      <c r="M3228" s="11">
        <v>0.4</v>
      </c>
      <c r="O3228" s="16"/>
      <c r="P3228" s="14"/>
      <c r="Q3228" s="12"/>
      <c r="R3228" s="13"/>
    </row>
    <row r="3229" spans="1:18" ht="15.75" customHeight="1">
      <c r="A3229" s="1"/>
      <c r="B3229" s="6" t="s">
        <v>14</v>
      </c>
      <c r="C3229" s="6">
        <v>1185732</v>
      </c>
      <c r="D3229" s="7">
        <v>44486</v>
      </c>
      <c r="E3229" s="6" t="s">
        <v>33</v>
      </c>
      <c r="F3229" s="6" t="s">
        <v>112</v>
      </c>
      <c r="G3229" s="6" t="s">
        <v>113</v>
      </c>
      <c r="H3229" s="6" t="s">
        <v>18</v>
      </c>
      <c r="I3229" s="8">
        <v>0.35000000000000003</v>
      </c>
      <c r="J3229" s="9">
        <v>2750</v>
      </c>
      <c r="K3229" s="10">
        <f t="shared" si="24"/>
        <v>962.50000000000011</v>
      </c>
      <c r="L3229" s="10">
        <f t="shared" si="25"/>
        <v>385.00000000000006</v>
      </c>
      <c r="M3229" s="11">
        <v>0.4</v>
      </c>
      <c r="O3229" s="16"/>
      <c r="P3229" s="14"/>
      <c r="Q3229" s="12"/>
      <c r="R3229" s="13"/>
    </row>
    <row r="3230" spans="1:18" ht="15.75" customHeight="1">
      <c r="A3230" s="1"/>
      <c r="B3230" s="6" t="s">
        <v>14</v>
      </c>
      <c r="C3230" s="6">
        <v>1185732</v>
      </c>
      <c r="D3230" s="7">
        <v>44486</v>
      </c>
      <c r="E3230" s="6" t="s">
        <v>33</v>
      </c>
      <c r="F3230" s="6" t="s">
        <v>112</v>
      </c>
      <c r="G3230" s="6" t="s">
        <v>113</v>
      </c>
      <c r="H3230" s="6" t="s">
        <v>19</v>
      </c>
      <c r="I3230" s="8">
        <v>0.35000000000000003</v>
      </c>
      <c r="J3230" s="9">
        <v>1750</v>
      </c>
      <c r="K3230" s="10">
        <f t="shared" si="24"/>
        <v>612.50000000000011</v>
      </c>
      <c r="L3230" s="10">
        <f t="shared" si="25"/>
        <v>245.00000000000006</v>
      </c>
      <c r="M3230" s="11">
        <v>0.4</v>
      </c>
      <c r="O3230" s="16"/>
      <c r="P3230" s="14"/>
      <c r="Q3230" s="12"/>
      <c r="R3230" s="13"/>
    </row>
    <row r="3231" spans="1:18" ht="15.75" customHeight="1">
      <c r="A3231" s="1"/>
      <c r="B3231" s="6" t="s">
        <v>14</v>
      </c>
      <c r="C3231" s="6">
        <v>1185732</v>
      </c>
      <c r="D3231" s="7">
        <v>44486</v>
      </c>
      <c r="E3231" s="6" t="s">
        <v>33</v>
      </c>
      <c r="F3231" s="6" t="s">
        <v>112</v>
      </c>
      <c r="G3231" s="6" t="s">
        <v>113</v>
      </c>
      <c r="H3231" s="6" t="s">
        <v>20</v>
      </c>
      <c r="I3231" s="8">
        <v>0.35000000000000003</v>
      </c>
      <c r="J3231" s="9">
        <v>1750</v>
      </c>
      <c r="K3231" s="10">
        <f t="shared" si="24"/>
        <v>612.50000000000011</v>
      </c>
      <c r="L3231" s="10">
        <f t="shared" si="25"/>
        <v>245.00000000000006</v>
      </c>
      <c r="M3231" s="11">
        <v>0.4</v>
      </c>
      <c r="O3231" s="16"/>
      <c r="P3231" s="14"/>
      <c r="Q3231" s="12"/>
      <c r="R3231" s="13"/>
    </row>
    <row r="3232" spans="1:18" ht="15.75" customHeight="1">
      <c r="A3232" s="1"/>
      <c r="B3232" s="6" t="s">
        <v>14</v>
      </c>
      <c r="C3232" s="6">
        <v>1185732</v>
      </c>
      <c r="D3232" s="7">
        <v>44486</v>
      </c>
      <c r="E3232" s="6" t="s">
        <v>33</v>
      </c>
      <c r="F3232" s="6" t="s">
        <v>112</v>
      </c>
      <c r="G3232" s="6" t="s">
        <v>113</v>
      </c>
      <c r="H3232" s="6" t="s">
        <v>21</v>
      </c>
      <c r="I3232" s="8">
        <v>0.44999999999999996</v>
      </c>
      <c r="J3232" s="9">
        <v>1750</v>
      </c>
      <c r="K3232" s="10">
        <f t="shared" si="24"/>
        <v>787.49999999999989</v>
      </c>
      <c r="L3232" s="10">
        <f t="shared" si="25"/>
        <v>315</v>
      </c>
      <c r="M3232" s="11">
        <v>0.4</v>
      </c>
      <c r="O3232" s="16"/>
      <c r="P3232" s="14"/>
      <c r="Q3232" s="12"/>
      <c r="R3232" s="13"/>
    </row>
    <row r="3233" spans="1:18" ht="15.75" customHeight="1">
      <c r="A3233" s="1"/>
      <c r="B3233" s="6" t="s">
        <v>14</v>
      </c>
      <c r="C3233" s="6">
        <v>1185732</v>
      </c>
      <c r="D3233" s="7">
        <v>44486</v>
      </c>
      <c r="E3233" s="6" t="s">
        <v>33</v>
      </c>
      <c r="F3233" s="6" t="s">
        <v>112</v>
      </c>
      <c r="G3233" s="6" t="s">
        <v>113</v>
      </c>
      <c r="H3233" s="6" t="s">
        <v>22</v>
      </c>
      <c r="I3233" s="8">
        <v>0.49999999999999983</v>
      </c>
      <c r="J3233" s="9">
        <v>3000</v>
      </c>
      <c r="K3233" s="10">
        <f t="shared" si="24"/>
        <v>1499.9999999999995</v>
      </c>
      <c r="L3233" s="10">
        <f t="shared" si="25"/>
        <v>599.99999999999989</v>
      </c>
      <c r="M3233" s="11">
        <v>0.4</v>
      </c>
      <c r="O3233" s="16"/>
      <c r="P3233" s="14"/>
      <c r="Q3233" s="12"/>
      <c r="R3233" s="13"/>
    </row>
    <row r="3234" spans="1:18" ht="15.75" customHeight="1">
      <c r="A3234" s="1"/>
      <c r="B3234" s="6" t="s">
        <v>14</v>
      </c>
      <c r="C3234" s="6">
        <v>1185732</v>
      </c>
      <c r="D3234" s="7">
        <v>44517</v>
      </c>
      <c r="E3234" s="6" t="s">
        <v>33</v>
      </c>
      <c r="F3234" s="6" t="s">
        <v>112</v>
      </c>
      <c r="G3234" s="6" t="s">
        <v>113</v>
      </c>
      <c r="H3234" s="6" t="s">
        <v>17</v>
      </c>
      <c r="I3234" s="8">
        <v>0.44999999999999996</v>
      </c>
      <c r="J3234" s="9">
        <v>4500</v>
      </c>
      <c r="K3234" s="10">
        <f t="shared" si="24"/>
        <v>2024.9999999999998</v>
      </c>
      <c r="L3234" s="10">
        <f t="shared" si="25"/>
        <v>810</v>
      </c>
      <c r="M3234" s="11">
        <v>0.4</v>
      </c>
      <c r="O3234" s="16"/>
      <c r="P3234" s="14"/>
      <c r="Q3234" s="12"/>
      <c r="R3234" s="13"/>
    </row>
    <row r="3235" spans="1:18" ht="15.75" customHeight="1">
      <c r="A3235" s="1"/>
      <c r="B3235" s="6" t="s">
        <v>14</v>
      </c>
      <c r="C3235" s="6">
        <v>1185732</v>
      </c>
      <c r="D3235" s="7">
        <v>44517</v>
      </c>
      <c r="E3235" s="6" t="s">
        <v>33</v>
      </c>
      <c r="F3235" s="6" t="s">
        <v>112</v>
      </c>
      <c r="G3235" s="6" t="s">
        <v>113</v>
      </c>
      <c r="H3235" s="6" t="s">
        <v>18</v>
      </c>
      <c r="I3235" s="8">
        <v>0.35000000000000003</v>
      </c>
      <c r="J3235" s="9">
        <v>3500</v>
      </c>
      <c r="K3235" s="10">
        <f t="shared" si="24"/>
        <v>1225.0000000000002</v>
      </c>
      <c r="L3235" s="10">
        <f t="shared" si="25"/>
        <v>490.00000000000011</v>
      </c>
      <c r="M3235" s="11">
        <v>0.4</v>
      </c>
      <c r="O3235" s="16"/>
      <c r="P3235" s="14"/>
      <c r="Q3235" s="12"/>
      <c r="R3235" s="13"/>
    </row>
    <row r="3236" spans="1:18" ht="15.75" customHeight="1">
      <c r="A3236" s="1"/>
      <c r="B3236" s="6" t="s">
        <v>14</v>
      </c>
      <c r="C3236" s="6">
        <v>1185732</v>
      </c>
      <c r="D3236" s="7">
        <v>44517</v>
      </c>
      <c r="E3236" s="6" t="s">
        <v>33</v>
      </c>
      <c r="F3236" s="6" t="s">
        <v>112</v>
      </c>
      <c r="G3236" s="6" t="s">
        <v>113</v>
      </c>
      <c r="H3236" s="6" t="s">
        <v>19</v>
      </c>
      <c r="I3236" s="8">
        <v>0.35000000000000003</v>
      </c>
      <c r="J3236" s="9">
        <v>2950</v>
      </c>
      <c r="K3236" s="10">
        <f t="shared" si="24"/>
        <v>1032.5</v>
      </c>
      <c r="L3236" s="10">
        <f t="shared" si="25"/>
        <v>413</v>
      </c>
      <c r="M3236" s="11">
        <v>0.4</v>
      </c>
      <c r="O3236" s="16"/>
      <c r="P3236" s="14"/>
      <c r="Q3236" s="12"/>
      <c r="R3236" s="13"/>
    </row>
    <row r="3237" spans="1:18" ht="15.75" customHeight="1">
      <c r="A3237" s="1"/>
      <c r="B3237" s="6" t="s">
        <v>14</v>
      </c>
      <c r="C3237" s="6">
        <v>1185732</v>
      </c>
      <c r="D3237" s="7">
        <v>44517</v>
      </c>
      <c r="E3237" s="6" t="s">
        <v>33</v>
      </c>
      <c r="F3237" s="6" t="s">
        <v>112</v>
      </c>
      <c r="G3237" s="6" t="s">
        <v>113</v>
      </c>
      <c r="H3237" s="6" t="s">
        <v>20</v>
      </c>
      <c r="I3237" s="8">
        <v>0.4</v>
      </c>
      <c r="J3237" s="9">
        <v>3250</v>
      </c>
      <c r="K3237" s="10">
        <f t="shared" si="24"/>
        <v>1300</v>
      </c>
      <c r="L3237" s="10">
        <f t="shared" si="25"/>
        <v>520</v>
      </c>
      <c r="M3237" s="11">
        <v>0.4</v>
      </c>
      <c r="O3237" s="16"/>
      <c r="P3237" s="14"/>
      <c r="Q3237" s="12"/>
      <c r="R3237" s="13"/>
    </row>
    <row r="3238" spans="1:18" ht="15.75" customHeight="1">
      <c r="A3238" s="1"/>
      <c r="B3238" s="6" t="s">
        <v>14</v>
      </c>
      <c r="C3238" s="6">
        <v>1185732</v>
      </c>
      <c r="D3238" s="7">
        <v>44517</v>
      </c>
      <c r="E3238" s="6" t="s">
        <v>33</v>
      </c>
      <c r="F3238" s="6" t="s">
        <v>112</v>
      </c>
      <c r="G3238" s="6" t="s">
        <v>113</v>
      </c>
      <c r="H3238" s="6" t="s">
        <v>21</v>
      </c>
      <c r="I3238" s="8">
        <v>0.65</v>
      </c>
      <c r="J3238" s="9">
        <v>3000</v>
      </c>
      <c r="K3238" s="10">
        <f t="shared" si="24"/>
        <v>1950</v>
      </c>
      <c r="L3238" s="10">
        <f t="shared" si="25"/>
        <v>780</v>
      </c>
      <c r="M3238" s="11">
        <v>0.4</v>
      </c>
      <c r="O3238" s="16"/>
      <c r="P3238" s="14"/>
      <c r="Q3238" s="12"/>
      <c r="R3238" s="13"/>
    </row>
    <row r="3239" spans="1:18" ht="15.75" customHeight="1">
      <c r="A3239" s="1"/>
      <c r="B3239" s="6" t="s">
        <v>14</v>
      </c>
      <c r="C3239" s="6">
        <v>1185732</v>
      </c>
      <c r="D3239" s="7">
        <v>44517</v>
      </c>
      <c r="E3239" s="6" t="s">
        <v>33</v>
      </c>
      <c r="F3239" s="6" t="s">
        <v>112</v>
      </c>
      <c r="G3239" s="6" t="s">
        <v>113</v>
      </c>
      <c r="H3239" s="6" t="s">
        <v>22</v>
      </c>
      <c r="I3239" s="8">
        <v>0.7</v>
      </c>
      <c r="J3239" s="9">
        <v>4000</v>
      </c>
      <c r="K3239" s="10">
        <f t="shared" si="24"/>
        <v>2800</v>
      </c>
      <c r="L3239" s="10">
        <f t="shared" si="25"/>
        <v>1120</v>
      </c>
      <c r="M3239" s="11">
        <v>0.4</v>
      </c>
      <c r="O3239" s="16"/>
      <c r="P3239" s="14"/>
      <c r="Q3239" s="12"/>
      <c r="R3239" s="13"/>
    </row>
    <row r="3240" spans="1:18" ht="15.75" customHeight="1">
      <c r="A3240" s="1"/>
      <c r="B3240" s="6" t="s">
        <v>14</v>
      </c>
      <c r="C3240" s="6">
        <v>1185732</v>
      </c>
      <c r="D3240" s="7">
        <v>44546</v>
      </c>
      <c r="E3240" s="6" t="s">
        <v>33</v>
      </c>
      <c r="F3240" s="6" t="s">
        <v>112</v>
      </c>
      <c r="G3240" s="6" t="s">
        <v>113</v>
      </c>
      <c r="H3240" s="6" t="s">
        <v>17</v>
      </c>
      <c r="I3240" s="8">
        <v>0.65</v>
      </c>
      <c r="J3240" s="9">
        <v>6500</v>
      </c>
      <c r="K3240" s="10">
        <f t="shared" si="24"/>
        <v>4225</v>
      </c>
      <c r="L3240" s="10">
        <f t="shared" si="25"/>
        <v>1690</v>
      </c>
      <c r="M3240" s="11">
        <v>0.4</v>
      </c>
      <c r="O3240" s="16"/>
      <c r="P3240" s="14"/>
      <c r="Q3240" s="12"/>
      <c r="R3240" s="13"/>
    </row>
    <row r="3241" spans="1:18" ht="15.75" customHeight="1">
      <c r="A3241" s="1"/>
      <c r="B3241" s="6" t="s">
        <v>14</v>
      </c>
      <c r="C3241" s="6">
        <v>1185732</v>
      </c>
      <c r="D3241" s="7">
        <v>44546</v>
      </c>
      <c r="E3241" s="6" t="s">
        <v>33</v>
      </c>
      <c r="F3241" s="6" t="s">
        <v>112</v>
      </c>
      <c r="G3241" s="6" t="s">
        <v>113</v>
      </c>
      <c r="H3241" s="6" t="s">
        <v>18</v>
      </c>
      <c r="I3241" s="8">
        <v>0.55000000000000004</v>
      </c>
      <c r="J3241" s="9">
        <v>4500</v>
      </c>
      <c r="K3241" s="10">
        <f t="shared" si="24"/>
        <v>2475</v>
      </c>
      <c r="L3241" s="10">
        <f t="shared" si="25"/>
        <v>990</v>
      </c>
      <c r="M3241" s="11">
        <v>0.4</v>
      </c>
      <c r="O3241" s="16"/>
      <c r="P3241" s="14"/>
      <c r="Q3241" s="12"/>
      <c r="R3241" s="13"/>
    </row>
    <row r="3242" spans="1:18" ht="15.75" customHeight="1">
      <c r="A3242" s="1"/>
      <c r="B3242" s="6" t="s">
        <v>14</v>
      </c>
      <c r="C3242" s="6">
        <v>1185732</v>
      </c>
      <c r="D3242" s="7">
        <v>44546</v>
      </c>
      <c r="E3242" s="6" t="s">
        <v>33</v>
      </c>
      <c r="F3242" s="6" t="s">
        <v>112</v>
      </c>
      <c r="G3242" s="6" t="s">
        <v>113</v>
      </c>
      <c r="H3242" s="6" t="s">
        <v>19</v>
      </c>
      <c r="I3242" s="8">
        <v>0.55000000000000004</v>
      </c>
      <c r="J3242" s="9">
        <v>4000</v>
      </c>
      <c r="K3242" s="10">
        <f t="shared" si="24"/>
        <v>2200</v>
      </c>
      <c r="L3242" s="10">
        <f t="shared" si="25"/>
        <v>880</v>
      </c>
      <c r="M3242" s="11">
        <v>0.4</v>
      </c>
      <c r="O3242" s="16"/>
      <c r="P3242" s="14"/>
      <c r="Q3242" s="12"/>
      <c r="R3242" s="13"/>
    </row>
    <row r="3243" spans="1:18" ht="15.75" customHeight="1">
      <c r="A3243" s="1"/>
      <c r="B3243" s="6" t="s">
        <v>14</v>
      </c>
      <c r="C3243" s="6">
        <v>1185732</v>
      </c>
      <c r="D3243" s="7">
        <v>44546</v>
      </c>
      <c r="E3243" s="6" t="s">
        <v>33</v>
      </c>
      <c r="F3243" s="6" t="s">
        <v>112</v>
      </c>
      <c r="G3243" s="6" t="s">
        <v>113</v>
      </c>
      <c r="H3243" s="6" t="s">
        <v>20</v>
      </c>
      <c r="I3243" s="8">
        <v>0.55000000000000004</v>
      </c>
      <c r="J3243" s="9">
        <v>3500</v>
      </c>
      <c r="K3243" s="10">
        <f t="shared" si="24"/>
        <v>1925.0000000000002</v>
      </c>
      <c r="L3243" s="10">
        <f t="shared" si="25"/>
        <v>770.00000000000011</v>
      </c>
      <c r="M3243" s="11">
        <v>0.4</v>
      </c>
      <c r="O3243" s="16"/>
      <c r="P3243" s="14"/>
      <c r="Q3243" s="12"/>
      <c r="R3243" s="13"/>
    </row>
    <row r="3244" spans="1:18" ht="15.75" customHeight="1">
      <c r="A3244" s="1"/>
      <c r="B3244" s="6" t="s">
        <v>14</v>
      </c>
      <c r="C3244" s="6">
        <v>1185732</v>
      </c>
      <c r="D3244" s="7">
        <v>44546</v>
      </c>
      <c r="E3244" s="6" t="s">
        <v>33</v>
      </c>
      <c r="F3244" s="6" t="s">
        <v>112</v>
      </c>
      <c r="G3244" s="6" t="s">
        <v>113</v>
      </c>
      <c r="H3244" s="6" t="s">
        <v>21</v>
      </c>
      <c r="I3244" s="8">
        <v>0.65</v>
      </c>
      <c r="J3244" s="9">
        <v>3500</v>
      </c>
      <c r="K3244" s="10">
        <f t="shared" si="24"/>
        <v>2275</v>
      </c>
      <c r="L3244" s="10">
        <f t="shared" si="25"/>
        <v>910</v>
      </c>
      <c r="M3244" s="11">
        <v>0.4</v>
      </c>
      <c r="O3244" s="16"/>
      <c r="P3244" s="14"/>
      <c r="Q3244" s="12"/>
      <c r="R3244" s="13"/>
    </row>
    <row r="3245" spans="1:18" ht="15.75" customHeight="1">
      <c r="A3245" s="1"/>
      <c r="B3245" s="6" t="s">
        <v>14</v>
      </c>
      <c r="C3245" s="6">
        <v>1185732</v>
      </c>
      <c r="D3245" s="7">
        <v>44546</v>
      </c>
      <c r="E3245" s="6" t="s">
        <v>33</v>
      </c>
      <c r="F3245" s="6" t="s">
        <v>112</v>
      </c>
      <c r="G3245" s="6" t="s">
        <v>113</v>
      </c>
      <c r="H3245" s="6" t="s">
        <v>22</v>
      </c>
      <c r="I3245" s="8">
        <v>0.7</v>
      </c>
      <c r="J3245" s="9">
        <v>4500</v>
      </c>
      <c r="K3245" s="10">
        <f t="shared" si="24"/>
        <v>3150</v>
      </c>
      <c r="L3245" s="10">
        <f t="shared" si="25"/>
        <v>1260</v>
      </c>
      <c r="M3245" s="11">
        <v>0.4</v>
      </c>
      <c r="O3245" s="16"/>
      <c r="P3245" s="14"/>
      <c r="Q3245" s="12"/>
      <c r="R3245" s="13"/>
    </row>
    <row r="3246" spans="1:18" ht="15.75" customHeight="1">
      <c r="A3246" s="1" t="s">
        <v>39</v>
      </c>
      <c r="B3246" s="6" t="s">
        <v>14</v>
      </c>
      <c r="C3246" s="6">
        <v>1185732</v>
      </c>
      <c r="D3246" s="7">
        <v>44220</v>
      </c>
      <c r="E3246" s="6" t="s">
        <v>15</v>
      </c>
      <c r="F3246" s="6" t="s">
        <v>114</v>
      </c>
      <c r="G3246" s="6" t="s">
        <v>89</v>
      </c>
      <c r="H3246" s="6" t="s">
        <v>17</v>
      </c>
      <c r="I3246" s="8">
        <v>0.35000000000000003</v>
      </c>
      <c r="J3246" s="9">
        <v>4250</v>
      </c>
      <c r="K3246" s="10">
        <f t="shared" si="24"/>
        <v>1487.5000000000002</v>
      </c>
      <c r="L3246" s="10">
        <f t="shared" si="25"/>
        <v>595.00000000000011</v>
      </c>
      <c r="M3246" s="11">
        <v>0.4</v>
      </c>
      <c r="O3246" s="16"/>
      <c r="P3246" s="14"/>
      <c r="Q3246" s="12"/>
      <c r="R3246" s="13"/>
    </row>
    <row r="3247" spans="1:18" ht="15.75" customHeight="1">
      <c r="A3247" s="1"/>
      <c r="B3247" s="6" t="s">
        <v>14</v>
      </c>
      <c r="C3247" s="6">
        <v>1185732</v>
      </c>
      <c r="D3247" s="7">
        <v>44220</v>
      </c>
      <c r="E3247" s="6" t="s">
        <v>15</v>
      </c>
      <c r="F3247" s="6" t="s">
        <v>114</v>
      </c>
      <c r="G3247" s="6" t="s">
        <v>89</v>
      </c>
      <c r="H3247" s="6" t="s">
        <v>18</v>
      </c>
      <c r="I3247" s="8">
        <v>0.35000000000000003</v>
      </c>
      <c r="J3247" s="9">
        <v>2250</v>
      </c>
      <c r="K3247" s="10">
        <f t="shared" si="24"/>
        <v>787.50000000000011</v>
      </c>
      <c r="L3247" s="10">
        <f t="shared" si="25"/>
        <v>275.625</v>
      </c>
      <c r="M3247" s="11">
        <v>0.35</v>
      </c>
      <c r="O3247" s="16"/>
      <c r="P3247" s="14"/>
      <c r="Q3247" s="12"/>
      <c r="R3247" s="13"/>
    </row>
    <row r="3248" spans="1:18" ht="15.75" customHeight="1">
      <c r="A3248" s="1"/>
      <c r="B3248" s="6" t="s">
        <v>14</v>
      </c>
      <c r="C3248" s="6">
        <v>1185732</v>
      </c>
      <c r="D3248" s="7">
        <v>44220</v>
      </c>
      <c r="E3248" s="6" t="s">
        <v>15</v>
      </c>
      <c r="F3248" s="6" t="s">
        <v>114</v>
      </c>
      <c r="G3248" s="6" t="s">
        <v>89</v>
      </c>
      <c r="H3248" s="6" t="s">
        <v>19</v>
      </c>
      <c r="I3248" s="8">
        <v>0.25000000000000006</v>
      </c>
      <c r="J3248" s="9">
        <v>2250</v>
      </c>
      <c r="K3248" s="10">
        <f t="shared" si="24"/>
        <v>562.50000000000011</v>
      </c>
      <c r="L3248" s="10">
        <f t="shared" si="25"/>
        <v>196.87500000000003</v>
      </c>
      <c r="M3248" s="11">
        <v>0.35</v>
      </c>
      <c r="O3248" s="16"/>
      <c r="P3248" s="14"/>
      <c r="Q3248" s="12"/>
      <c r="R3248" s="13"/>
    </row>
    <row r="3249" spans="1:18" ht="15.75" customHeight="1">
      <c r="A3249" s="1"/>
      <c r="B3249" s="6" t="s">
        <v>14</v>
      </c>
      <c r="C3249" s="6">
        <v>1185732</v>
      </c>
      <c r="D3249" s="7">
        <v>44220</v>
      </c>
      <c r="E3249" s="6" t="s">
        <v>15</v>
      </c>
      <c r="F3249" s="6" t="s">
        <v>114</v>
      </c>
      <c r="G3249" s="6" t="s">
        <v>89</v>
      </c>
      <c r="H3249" s="6" t="s">
        <v>20</v>
      </c>
      <c r="I3249" s="8">
        <v>0.3</v>
      </c>
      <c r="J3249" s="9">
        <v>750</v>
      </c>
      <c r="K3249" s="10">
        <f t="shared" si="24"/>
        <v>225</v>
      </c>
      <c r="L3249" s="10">
        <f t="shared" si="25"/>
        <v>78.75</v>
      </c>
      <c r="M3249" s="11">
        <v>0.35</v>
      </c>
      <c r="O3249" s="16"/>
      <c r="P3249" s="14"/>
      <c r="Q3249" s="12"/>
      <c r="R3249" s="13"/>
    </row>
    <row r="3250" spans="1:18" ht="15.75" customHeight="1">
      <c r="A3250" s="1"/>
      <c r="B3250" s="6" t="s">
        <v>14</v>
      </c>
      <c r="C3250" s="6">
        <v>1185732</v>
      </c>
      <c r="D3250" s="7">
        <v>44220</v>
      </c>
      <c r="E3250" s="6" t="s">
        <v>15</v>
      </c>
      <c r="F3250" s="6" t="s">
        <v>114</v>
      </c>
      <c r="G3250" s="6" t="s">
        <v>89</v>
      </c>
      <c r="H3250" s="6" t="s">
        <v>21</v>
      </c>
      <c r="I3250" s="8">
        <v>0.45</v>
      </c>
      <c r="J3250" s="9">
        <v>1250</v>
      </c>
      <c r="K3250" s="10">
        <f t="shared" si="24"/>
        <v>562.5</v>
      </c>
      <c r="L3250" s="10">
        <f t="shared" si="25"/>
        <v>168.75</v>
      </c>
      <c r="M3250" s="11">
        <v>0.3</v>
      </c>
      <c r="O3250" s="16"/>
      <c r="P3250" s="14"/>
      <c r="Q3250" s="12"/>
      <c r="R3250" s="13"/>
    </row>
    <row r="3251" spans="1:18" ht="15.75" customHeight="1">
      <c r="A3251" s="1"/>
      <c r="B3251" s="6" t="s">
        <v>14</v>
      </c>
      <c r="C3251" s="6">
        <v>1185732</v>
      </c>
      <c r="D3251" s="7">
        <v>44220</v>
      </c>
      <c r="E3251" s="6" t="s">
        <v>15</v>
      </c>
      <c r="F3251" s="6" t="s">
        <v>114</v>
      </c>
      <c r="G3251" s="6" t="s">
        <v>89</v>
      </c>
      <c r="H3251" s="6" t="s">
        <v>22</v>
      </c>
      <c r="I3251" s="8">
        <v>0.35000000000000003</v>
      </c>
      <c r="J3251" s="9">
        <v>2250</v>
      </c>
      <c r="K3251" s="10">
        <f t="shared" si="24"/>
        <v>787.50000000000011</v>
      </c>
      <c r="L3251" s="10">
        <f t="shared" si="25"/>
        <v>236.25000000000003</v>
      </c>
      <c r="M3251" s="11">
        <v>0.3</v>
      </c>
      <c r="O3251" s="16"/>
      <c r="P3251" s="14"/>
      <c r="Q3251" s="12"/>
      <c r="R3251" s="13"/>
    </row>
    <row r="3252" spans="1:18" ht="15.75" customHeight="1">
      <c r="A3252" s="1"/>
      <c r="B3252" s="6" t="s">
        <v>14</v>
      </c>
      <c r="C3252" s="6">
        <v>1185732</v>
      </c>
      <c r="D3252" s="7">
        <v>44249</v>
      </c>
      <c r="E3252" s="6" t="s">
        <v>15</v>
      </c>
      <c r="F3252" s="6" t="s">
        <v>114</v>
      </c>
      <c r="G3252" s="6" t="s">
        <v>89</v>
      </c>
      <c r="H3252" s="6" t="s">
        <v>17</v>
      </c>
      <c r="I3252" s="8">
        <v>0.35000000000000003</v>
      </c>
      <c r="J3252" s="9">
        <v>4750</v>
      </c>
      <c r="K3252" s="10">
        <f t="shared" si="24"/>
        <v>1662.5000000000002</v>
      </c>
      <c r="L3252" s="10">
        <f t="shared" si="25"/>
        <v>665.00000000000011</v>
      </c>
      <c r="M3252" s="11">
        <v>0.4</v>
      </c>
      <c r="O3252" s="16"/>
      <c r="P3252" s="14"/>
      <c r="Q3252" s="12"/>
      <c r="R3252" s="13"/>
    </row>
    <row r="3253" spans="1:18" ht="15.75" customHeight="1">
      <c r="A3253" s="1"/>
      <c r="B3253" s="6" t="s">
        <v>14</v>
      </c>
      <c r="C3253" s="6">
        <v>1185732</v>
      </c>
      <c r="D3253" s="7">
        <v>44249</v>
      </c>
      <c r="E3253" s="6" t="s">
        <v>15</v>
      </c>
      <c r="F3253" s="6" t="s">
        <v>114</v>
      </c>
      <c r="G3253" s="6" t="s">
        <v>89</v>
      </c>
      <c r="H3253" s="6" t="s">
        <v>18</v>
      </c>
      <c r="I3253" s="8">
        <v>0.35000000000000003</v>
      </c>
      <c r="J3253" s="9">
        <v>1250</v>
      </c>
      <c r="K3253" s="10">
        <f t="shared" si="24"/>
        <v>437.50000000000006</v>
      </c>
      <c r="L3253" s="10">
        <f t="shared" si="25"/>
        <v>153.125</v>
      </c>
      <c r="M3253" s="11">
        <v>0.35</v>
      </c>
      <c r="O3253" s="16"/>
      <c r="P3253" s="14"/>
      <c r="Q3253" s="12"/>
      <c r="R3253" s="13"/>
    </row>
    <row r="3254" spans="1:18" ht="15.75" customHeight="1">
      <c r="A3254" s="1"/>
      <c r="B3254" s="6" t="s">
        <v>14</v>
      </c>
      <c r="C3254" s="6">
        <v>1185732</v>
      </c>
      <c r="D3254" s="7">
        <v>44249</v>
      </c>
      <c r="E3254" s="6" t="s">
        <v>15</v>
      </c>
      <c r="F3254" s="6" t="s">
        <v>114</v>
      </c>
      <c r="G3254" s="6" t="s">
        <v>89</v>
      </c>
      <c r="H3254" s="6" t="s">
        <v>19</v>
      </c>
      <c r="I3254" s="8">
        <v>0.25000000000000006</v>
      </c>
      <c r="J3254" s="9">
        <v>1750</v>
      </c>
      <c r="K3254" s="10">
        <f t="shared" si="24"/>
        <v>437.50000000000011</v>
      </c>
      <c r="L3254" s="10">
        <f t="shared" si="25"/>
        <v>153.12500000000003</v>
      </c>
      <c r="M3254" s="11">
        <v>0.35</v>
      </c>
      <c r="O3254" s="16"/>
      <c r="P3254" s="14"/>
      <c r="Q3254" s="12"/>
      <c r="R3254" s="13"/>
    </row>
    <row r="3255" spans="1:18" ht="15.75" customHeight="1">
      <c r="A3255" s="1"/>
      <c r="B3255" s="6" t="s">
        <v>14</v>
      </c>
      <c r="C3255" s="6">
        <v>1185732</v>
      </c>
      <c r="D3255" s="7">
        <v>44249</v>
      </c>
      <c r="E3255" s="6" t="s">
        <v>15</v>
      </c>
      <c r="F3255" s="6" t="s">
        <v>114</v>
      </c>
      <c r="G3255" s="6" t="s">
        <v>89</v>
      </c>
      <c r="H3255" s="6" t="s">
        <v>20</v>
      </c>
      <c r="I3255" s="8">
        <v>0.3</v>
      </c>
      <c r="J3255" s="9">
        <v>500</v>
      </c>
      <c r="K3255" s="10">
        <f t="shared" si="24"/>
        <v>150</v>
      </c>
      <c r="L3255" s="10">
        <f t="shared" si="25"/>
        <v>52.5</v>
      </c>
      <c r="M3255" s="11">
        <v>0.35</v>
      </c>
      <c r="O3255" s="16"/>
      <c r="P3255" s="14"/>
      <c r="Q3255" s="12"/>
      <c r="R3255" s="13"/>
    </row>
    <row r="3256" spans="1:18" ht="15.75" customHeight="1">
      <c r="A3256" s="1"/>
      <c r="B3256" s="6" t="s">
        <v>14</v>
      </c>
      <c r="C3256" s="6">
        <v>1185732</v>
      </c>
      <c r="D3256" s="7">
        <v>44249</v>
      </c>
      <c r="E3256" s="6" t="s">
        <v>15</v>
      </c>
      <c r="F3256" s="6" t="s">
        <v>114</v>
      </c>
      <c r="G3256" s="6" t="s">
        <v>89</v>
      </c>
      <c r="H3256" s="6" t="s">
        <v>21</v>
      </c>
      <c r="I3256" s="8">
        <v>0.45</v>
      </c>
      <c r="J3256" s="9">
        <v>1250</v>
      </c>
      <c r="K3256" s="10">
        <f t="shared" si="24"/>
        <v>562.5</v>
      </c>
      <c r="L3256" s="10">
        <f t="shared" si="25"/>
        <v>168.75</v>
      </c>
      <c r="M3256" s="11">
        <v>0.3</v>
      </c>
      <c r="O3256" s="16"/>
      <c r="P3256" s="14"/>
      <c r="Q3256" s="12"/>
      <c r="R3256" s="13"/>
    </row>
    <row r="3257" spans="1:18" ht="15.75" customHeight="1">
      <c r="A3257" s="1"/>
      <c r="B3257" s="6" t="s">
        <v>14</v>
      </c>
      <c r="C3257" s="6">
        <v>1185732</v>
      </c>
      <c r="D3257" s="7">
        <v>44249</v>
      </c>
      <c r="E3257" s="6" t="s">
        <v>15</v>
      </c>
      <c r="F3257" s="6" t="s">
        <v>114</v>
      </c>
      <c r="G3257" s="6" t="s">
        <v>89</v>
      </c>
      <c r="H3257" s="6" t="s">
        <v>22</v>
      </c>
      <c r="I3257" s="8">
        <v>0.35000000000000003</v>
      </c>
      <c r="J3257" s="9">
        <v>2250</v>
      </c>
      <c r="K3257" s="10">
        <f t="shared" si="24"/>
        <v>787.50000000000011</v>
      </c>
      <c r="L3257" s="10">
        <f t="shared" si="25"/>
        <v>236.25000000000003</v>
      </c>
      <c r="M3257" s="11">
        <v>0.3</v>
      </c>
      <c r="O3257" s="16"/>
      <c r="P3257" s="14"/>
      <c r="Q3257" s="12"/>
      <c r="R3257" s="13"/>
    </row>
    <row r="3258" spans="1:18" ht="15.75" customHeight="1">
      <c r="A3258" s="1"/>
      <c r="B3258" s="6" t="s">
        <v>14</v>
      </c>
      <c r="C3258" s="6">
        <v>1185732</v>
      </c>
      <c r="D3258" s="7">
        <v>44275</v>
      </c>
      <c r="E3258" s="6" t="s">
        <v>15</v>
      </c>
      <c r="F3258" s="6" t="s">
        <v>114</v>
      </c>
      <c r="G3258" s="6" t="s">
        <v>89</v>
      </c>
      <c r="H3258" s="6" t="s">
        <v>17</v>
      </c>
      <c r="I3258" s="8">
        <v>0.35000000000000003</v>
      </c>
      <c r="J3258" s="9">
        <v>4450</v>
      </c>
      <c r="K3258" s="10">
        <f t="shared" si="24"/>
        <v>1557.5000000000002</v>
      </c>
      <c r="L3258" s="10">
        <f t="shared" si="25"/>
        <v>623.00000000000011</v>
      </c>
      <c r="M3258" s="11">
        <v>0.4</v>
      </c>
      <c r="O3258" s="16"/>
      <c r="P3258" s="14"/>
      <c r="Q3258" s="12"/>
      <c r="R3258" s="13"/>
    </row>
    <row r="3259" spans="1:18" ht="15.75" customHeight="1">
      <c r="A3259" s="1"/>
      <c r="B3259" s="6" t="s">
        <v>14</v>
      </c>
      <c r="C3259" s="6">
        <v>1185732</v>
      </c>
      <c r="D3259" s="7">
        <v>44275</v>
      </c>
      <c r="E3259" s="6" t="s">
        <v>15</v>
      </c>
      <c r="F3259" s="6" t="s">
        <v>114</v>
      </c>
      <c r="G3259" s="6" t="s">
        <v>89</v>
      </c>
      <c r="H3259" s="6" t="s">
        <v>18</v>
      </c>
      <c r="I3259" s="8">
        <v>0.35000000000000003</v>
      </c>
      <c r="J3259" s="9">
        <v>1500</v>
      </c>
      <c r="K3259" s="10">
        <f t="shared" si="24"/>
        <v>525</v>
      </c>
      <c r="L3259" s="10">
        <f t="shared" si="25"/>
        <v>183.75</v>
      </c>
      <c r="M3259" s="11">
        <v>0.35</v>
      </c>
      <c r="O3259" s="16"/>
      <c r="P3259" s="14"/>
      <c r="Q3259" s="12"/>
      <c r="R3259" s="13"/>
    </row>
    <row r="3260" spans="1:18" ht="15.75" customHeight="1">
      <c r="A3260" s="1"/>
      <c r="B3260" s="6" t="s">
        <v>14</v>
      </c>
      <c r="C3260" s="6">
        <v>1185732</v>
      </c>
      <c r="D3260" s="7">
        <v>44275</v>
      </c>
      <c r="E3260" s="6" t="s">
        <v>15</v>
      </c>
      <c r="F3260" s="6" t="s">
        <v>114</v>
      </c>
      <c r="G3260" s="6" t="s">
        <v>89</v>
      </c>
      <c r="H3260" s="6" t="s">
        <v>19</v>
      </c>
      <c r="I3260" s="8">
        <v>0.25000000000000006</v>
      </c>
      <c r="J3260" s="9">
        <v>1750</v>
      </c>
      <c r="K3260" s="10">
        <f t="shared" si="24"/>
        <v>437.50000000000011</v>
      </c>
      <c r="L3260" s="10">
        <f t="shared" si="25"/>
        <v>153.12500000000003</v>
      </c>
      <c r="M3260" s="11">
        <v>0.35</v>
      </c>
      <c r="O3260" s="16"/>
      <c r="P3260" s="14"/>
      <c r="Q3260" s="12"/>
      <c r="R3260" s="13"/>
    </row>
    <row r="3261" spans="1:18" ht="15.75" customHeight="1">
      <c r="A3261" s="1"/>
      <c r="B3261" s="6" t="s">
        <v>14</v>
      </c>
      <c r="C3261" s="6">
        <v>1185732</v>
      </c>
      <c r="D3261" s="7">
        <v>44275</v>
      </c>
      <c r="E3261" s="6" t="s">
        <v>15</v>
      </c>
      <c r="F3261" s="6" t="s">
        <v>114</v>
      </c>
      <c r="G3261" s="6" t="s">
        <v>89</v>
      </c>
      <c r="H3261" s="6" t="s">
        <v>20</v>
      </c>
      <c r="I3261" s="8">
        <v>0.3</v>
      </c>
      <c r="J3261" s="9">
        <v>250</v>
      </c>
      <c r="K3261" s="10">
        <f t="shared" si="24"/>
        <v>75</v>
      </c>
      <c r="L3261" s="10">
        <f t="shared" si="25"/>
        <v>26.25</v>
      </c>
      <c r="M3261" s="11">
        <v>0.35</v>
      </c>
      <c r="O3261" s="16"/>
      <c r="P3261" s="14"/>
      <c r="Q3261" s="12"/>
      <c r="R3261" s="13"/>
    </row>
    <row r="3262" spans="1:18" ht="15.75" customHeight="1">
      <c r="A3262" s="1"/>
      <c r="B3262" s="6" t="s">
        <v>14</v>
      </c>
      <c r="C3262" s="6">
        <v>1185732</v>
      </c>
      <c r="D3262" s="7">
        <v>44275</v>
      </c>
      <c r="E3262" s="6" t="s">
        <v>15</v>
      </c>
      <c r="F3262" s="6" t="s">
        <v>114</v>
      </c>
      <c r="G3262" s="6" t="s">
        <v>89</v>
      </c>
      <c r="H3262" s="6" t="s">
        <v>21</v>
      </c>
      <c r="I3262" s="8">
        <v>0.45</v>
      </c>
      <c r="J3262" s="9">
        <v>750</v>
      </c>
      <c r="K3262" s="10">
        <f t="shared" si="24"/>
        <v>337.5</v>
      </c>
      <c r="L3262" s="10">
        <f t="shared" si="25"/>
        <v>101.25</v>
      </c>
      <c r="M3262" s="11">
        <v>0.3</v>
      </c>
      <c r="O3262" s="16"/>
      <c r="P3262" s="14"/>
      <c r="Q3262" s="12"/>
      <c r="R3262" s="13"/>
    </row>
    <row r="3263" spans="1:18" ht="15.75" customHeight="1">
      <c r="A3263" s="1"/>
      <c r="B3263" s="6" t="s">
        <v>14</v>
      </c>
      <c r="C3263" s="6">
        <v>1185732</v>
      </c>
      <c r="D3263" s="7">
        <v>44275</v>
      </c>
      <c r="E3263" s="6" t="s">
        <v>15</v>
      </c>
      <c r="F3263" s="6" t="s">
        <v>114</v>
      </c>
      <c r="G3263" s="6" t="s">
        <v>89</v>
      </c>
      <c r="H3263" s="6" t="s">
        <v>22</v>
      </c>
      <c r="I3263" s="8">
        <v>0.35000000000000003</v>
      </c>
      <c r="J3263" s="9">
        <v>1750</v>
      </c>
      <c r="K3263" s="10">
        <f t="shared" si="24"/>
        <v>612.50000000000011</v>
      </c>
      <c r="L3263" s="10">
        <f t="shared" si="25"/>
        <v>183.75000000000003</v>
      </c>
      <c r="M3263" s="11">
        <v>0.3</v>
      </c>
      <c r="O3263" s="16"/>
      <c r="P3263" s="14"/>
      <c r="Q3263" s="12"/>
      <c r="R3263" s="13"/>
    </row>
    <row r="3264" spans="1:18" ht="15.75" customHeight="1">
      <c r="A3264" s="1"/>
      <c r="B3264" s="6" t="s">
        <v>14</v>
      </c>
      <c r="C3264" s="6">
        <v>1185732</v>
      </c>
      <c r="D3264" s="7">
        <v>44307</v>
      </c>
      <c r="E3264" s="6" t="s">
        <v>15</v>
      </c>
      <c r="F3264" s="6" t="s">
        <v>114</v>
      </c>
      <c r="G3264" s="6" t="s">
        <v>89</v>
      </c>
      <c r="H3264" s="6" t="s">
        <v>17</v>
      </c>
      <c r="I3264" s="8">
        <v>0.35000000000000003</v>
      </c>
      <c r="J3264" s="9">
        <v>4250</v>
      </c>
      <c r="K3264" s="10">
        <f t="shared" si="24"/>
        <v>1487.5000000000002</v>
      </c>
      <c r="L3264" s="10">
        <f t="shared" si="25"/>
        <v>595.00000000000011</v>
      </c>
      <c r="M3264" s="11">
        <v>0.4</v>
      </c>
      <c r="O3264" s="16"/>
      <c r="P3264" s="14"/>
      <c r="Q3264" s="12"/>
      <c r="R3264" s="13"/>
    </row>
    <row r="3265" spans="1:18" ht="15.75" customHeight="1">
      <c r="A3265" s="1"/>
      <c r="B3265" s="6" t="s">
        <v>14</v>
      </c>
      <c r="C3265" s="6">
        <v>1185732</v>
      </c>
      <c r="D3265" s="7">
        <v>44307</v>
      </c>
      <c r="E3265" s="6" t="s">
        <v>15</v>
      </c>
      <c r="F3265" s="6" t="s">
        <v>114</v>
      </c>
      <c r="G3265" s="6" t="s">
        <v>89</v>
      </c>
      <c r="H3265" s="6" t="s">
        <v>18</v>
      </c>
      <c r="I3265" s="8">
        <v>0.35000000000000003</v>
      </c>
      <c r="J3265" s="9">
        <v>1250</v>
      </c>
      <c r="K3265" s="10">
        <f t="shared" si="24"/>
        <v>437.50000000000006</v>
      </c>
      <c r="L3265" s="10">
        <f t="shared" si="25"/>
        <v>153.125</v>
      </c>
      <c r="M3265" s="11">
        <v>0.35</v>
      </c>
      <c r="O3265" s="16"/>
      <c r="P3265" s="14"/>
      <c r="Q3265" s="12"/>
      <c r="R3265" s="13"/>
    </row>
    <row r="3266" spans="1:18" ht="15.75" customHeight="1">
      <c r="A3266" s="1"/>
      <c r="B3266" s="6" t="s">
        <v>14</v>
      </c>
      <c r="C3266" s="6">
        <v>1185732</v>
      </c>
      <c r="D3266" s="7">
        <v>44307</v>
      </c>
      <c r="E3266" s="6" t="s">
        <v>15</v>
      </c>
      <c r="F3266" s="6" t="s">
        <v>114</v>
      </c>
      <c r="G3266" s="6" t="s">
        <v>89</v>
      </c>
      <c r="H3266" s="6" t="s">
        <v>19</v>
      </c>
      <c r="I3266" s="8">
        <v>0.25000000000000006</v>
      </c>
      <c r="J3266" s="9">
        <v>1250</v>
      </c>
      <c r="K3266" s="10">
        <f t="shared" si="24"/>
        <v>312.50000000000006</v>
      </c>
      <c r="L3266" s="10">
        <f t="shared" si="25"/>
        <v>109.37500000000001</v>
      </c>
      <c r="M3266" s="11">
        <v>0.35</v>
      </c>
      <c r="O3266" s="16"/>
      <c r="P3266" s="14"/>
      <c r="Q3266" s="12"/>
      <c r="R3266" s="13"/>
    </row>
    <row r="3267" spans="1:18" ht="15.75" customHeight="1">
      <c r="A3267" s="1"/>
      <c r="B3267" s="6" t="s">
        <v>14</v>
      </c>
      <c r="C3267" s="6">
        <v>1185732</v>
      </c>
      <c r="D3267" s="7">
        <v>44307</v>
      </c>
      <c r="E3267" s="6" t="s">
        <v>15</v>
      </c>
      <c r="F3267" s="6" t="s">
        <v>114</v>
      </c>
      <c r="G3267" s="6" t="s">
        <v>89</v>
      </c>
      <c r="H3267" s="6" t="s">
        <v>20</v>
      </c>
      <c r="I3267" s="8">
        <v>0.3</v>
      </c>
      <c r="J3267" s="9">
        <v>500</v>
      </c>
      <c r="K3267" s="10">
        <f t="shared" si="24"/>
        <v>150</v>
      </c>
      <c r="L3267" s="10">
        <f t="shared" si="25"/>
        <v>52.5</v>
      </c>
      <c r="M3267" s="11">
        <v>0.35</v>
      </c>
      <c r="O3267" s="16"/>
      <c r="P3267" s="14"/>
      <c r="Q3267" s="12"/>
      <c r="R3267" s="13"/>
    </row>
    <row r="3268" spans="1:18" ht="15.75" customHeight="1">
      <c r="A3268" s="1"/>
      <c r="B3268" s="6" t="s">
        <v>14</v>
      </c>
      <c r="C3268" s="6">
        <v>1185732</v>
      </c>
      <c r="D3268" s="7">
        <v>44307</v>
      </c>
      <c r="E3268" s="6" t="s">
        <v>15</v>
      </c>
      <c r="F3268" s="6" t="s">
        <v>114</v>
      </c>
      <c r="G3268" s="6" t="s">
        <v>89</v>
      </c>
      <c r="H3268" s="6" t="s">
        <v>21</v>
      </c>
      <c r="I3268" s="8">
        <v>0.45</v>
      </c>
      <c r="J3268" s="9">
        <v>500</v>
      </c>
      <c r="K3268" s="10">
        <f t="shared" si="24"/>
        <v>225</v>
      </c>
      <c r="L3268" s="10">
        <f t="shared" si="25"/>
        <v>67.5</v>
      </c>
      <c r="M3268" s="11">
        <v>0.3</v>
      </c>
      <c r="O3268" s="16"/>
      <c r="P3268" s="14"/>
      <c r="Q3268" s="12"/>
      <c r="R3268" s="13"/>
    </row>
    <row r="3269" spans="1:18" ht="15.75" customHeight="1">
      <c r="A3269" s="1"/>
      <c r="B3269" s="6" t="s">
        <v>14</v>
      </c>
      <c r="C3269" s="6">
        <v>1185732</v>
      </c>
      <c r="D3269" s="7">
        <v>44307</v>
      </c>
      <c r="E3269" s="6" t="s">
        <v>15</v>
      </c>
      <c r="F3269" s="6" t="s">
        <v>114</v>
      </c>
      <c r="G3269" s="6" t="s">
        <v>89</v>
      </c>
      <c r="H3269" s="6" t="s">
        <v>22</v>
      </c>
      <c r="I3269" s="8">
        <v>0.35000000000000003</v>
      </c>
      <c r="J3269" s="9">
        <v>2000</v>
      </c>
      <c r="K3269" s="10">
        <f t="shared" si="24"/>
        <v>700.00000000000011</v>
      </c>
      <c r="L3269" s="10">
        <f t="shared" si="25"/>
        <v>210.00000000000003</v>
      </c>
      <c r="M3269" s="11">
        <v>0.3</v>
      </c>
      <c r="O3269" s="16"/>
      <c r="P3269" s="14"/>
      <c r="Q3269" s="12"/>
      <c r="R3269" s="13"/>
    </row>
    <row r="3270" spans="1:18" ht="15.75" customHeight="1">
      <c r="A3270" s="1"/>
      <c r="B3270" s="6" t="s">
        <v>14</v>
      </c>
      <c r="C3270" s="6">
        <v>1185732</v>
      </c>
      <c r="D3270" s="7">
        <v>44336</v>
      </c>
      <c r="E3270" s="6" t="s">
        <v>15</v>
      </c>
      <c r="F3270" s="6" t="s">
        <v>114</v>
      </c>
      <c r="G3270" s="6" t="s">
        <v>89</v>
      </c>
      <c r="H3270" s="6" t="s">
        <v>17</v>
      </c>
      <c r="I3270" s="8">
        <v>0.49999999999999994</v>
      </c>
      <c r="J3270" s="9">
        <v>4700</v>
      </c>
      <c r="K3270" s="10">
        <f t="shared" si="24"/>
        <v>2349.9999999999995</v>
      </c>
      <c r="L3270" s="10">
        <f t="shared" si="25"/>
        <v>939.99999999999989</v>
      </c>
      <c r="M3270" s="11">
        <v>0.4</v>
      </c>
      <c r="O3270" s="16"/>
      <c r="P3270" s="14"/>
      <c r="Q3270" s="12"/>
      <c r="R3270" s="13"/>
    </row>
    <row r="3271" spans="1:18" ht="15.75" customHeight="1">
      <c r="A3271" s="1"/>
      <c r="B3271" s="6" t="s">
        <v>14</v>
      </c>
      <c r="C3271" s="6">
        <v>1185732</v>
      </c>
      <c r="D3271" s="7">
        <v>44336</v>
      </c>
      <c r="E3271" s="6" t="s">
        <v>15</v>
      </c>
      <c r="F3271" s="6" t="s">
        <v>114</v>
      </c>
      <c r="G3271" s="6" t="s">
        <v>89</v>
      </c>
      <c r="H3271" s="6" t="s">
        <v>18</v>
      </c>
      <c r="I3271" s="8">
        <v>0.45</v>
      </c>
      <c r="J3271" s="9">
        <v>1750</v>
      </c>
      <c r="K3271" s="10">
        <f t="shared" si="24"/>
        <v>787.5</v>
      </c>
      <c r="L3271" s="10">
        <f t="shared" si="25"/>
        <v>275.625</v>
      </c>
      <c r="M3271" s="11">
        <v>0.35</v>
      </c>
      <c r="O3271" s="16"/>
      <c r="P3271" s="14"/>
      <c r="Q3271" s="12"/>
      <c r="R3271" s="13"/>
    </row>
    <row r="3272" spans="1:18" ht="15.75" customHeight="1">
      <c r="A3272" s="1"/>
      <c r="B3272" s="6" t="s">
        <v>14</v>
      </c>
      <c r="C3272" s="6">
        <v>1185732</v>
      </c>
      <c r="D3272" s="7">
        <v>44336</v>
      </c>
      <c r="E3272" s="6" t="s">
        <v>15</v>
      </c>
      <c r="F3272" s="6" t="s">
        <v>114</v>
      </c>
      <c r="G3272" s="6" t="s">
        <v>89</v>
      </c>
      <c r="H3272" s="6" t="s">
        <v>19</v>
      </c>
      <c r="I3272" s="8">
        <v>0.4</v>
      </c>
      <c r="J3272" s="9">
        <v>1500</v>
      </c>
      <c r="K3272" s="10">
        <f t="shared" si="24"/>
        <v>600</v>
      </c>
      <c r="L3272" s="10">
        <f t="shared" si="25"/>
        <v>210</v>
      </c>
      <c r="M3272" s="11">
        <v>0.35</v>
      </c>
      <c r="O3272" s="16"/>
      <c r="P3272" s="14"/>
      <c r="Q3272" s="12"/>
      <c r="R3272" s="13"/>
    </row>
    <row r="3273" spans="1:18" ht="15.75" customHeight="1">
      <c r="A3273" s="1"/>
      <c r="B3273" s="6" t="s">
        <v>14</v>
      </c>
      <c r="C3273" s="6">
        <v>1185732</v>
      </c>
      <c r="D3273" s="7">
        <v>44336</v>
      </c>
      <c r="E3273" s="6" t="s">
        <v>15</v>
      </c>
      <c r="F3273" s="6" t="s">
        <v>114</v>
      </c>
      <c r="G3273" s="6" t="s">
        <v>89</v>
      </c>
      <c r="H3273" s="6" t="s">
        <v>20</v>
      </c>
      <c r="I3273" s="8">
        <v>0.4</v>
      </c>
      <c r="J3273" s="9">
        <v>1000</v>
      </c>
      <c r="K3273" s="10">
        <f t="shared" si="24"/>
        <v>400</v>
      </c>
      <c r="L3273" s="10">
        <f t="shared" si="25"/>
        <v>140</v>
      </c>
      <c r="M3273" s="11">
        <v>0.35</v>
      </c>
      <c r="O3273" s="16"/>
      <c r="P3273" s="14"/>
      <c r="Q3273" s="12"/>
      <c r="R3273" s="13"/>
    </row>
    <row r="3274" spans="1:18" ht="15.75" customHeight="1">
      <c r="A3274" s="1"/>
      <c r="B3274" s="6" t="s">
        <v>14</v>
      </c>
      <c r="C3274" s="6">
        <v>1185732</v>
      </c>
      <c r="D3274" s="7">
        <v>44336</v>
      </c>
      <c r="E3274" s="6" t="s">
        <v>15</v>
      </c>
      <c r="F3274" s="6" t="s">
        <v>114</v>
      </c>
      <c r="G3274" s="6" t="s">
        <v>89</v>
      </c>
      <c r="H3274" s="6" t="s">
        <v>21</v>
      </c>
      <c r="I3274" s="8">
        <v>0.49999999999999994</v>
      </c>
      <c r="J3274" s="9">
        <v>1250</v>
      </c>
      <c r="K3274" s="10">
        <f t="shared" si="24"/>
        <v>624.99999999999989</v>
      </c>
      <c r="L3274" s="10">
        <f t="shared" si="25"/>
        <v>187.49999999999997</v>
      </c>
      <c r="M3274" s="11">
        <v>0.3</v>
      </c>
      <c r="O3274" s="16"/>
      <c r="P3274" s="14"/>
      <c r="Q3274" s="12"/>
      <c r="R3274" s="13"/>
    </row>
    <row r="3275" spans="1:18" ht="15.75" customHeight="1">
      <c r="A3275" s="1"/>
      <c r="B3275" s="6" t="s">
        <v>14</v>
      </c>
      <c r="C3275" s="6">
        <v>1185732</v>
      </c>
      <c r="D3275" s="7">
        <v>44336</v>
      </c>
      <c r="E3275" s="6" t="s">
        <v>15</v>
      </c>
      <c r="F3275" s="6" t="s">
        <v>114</v>
      </c>
      <c r="G3275" s="6" t="s">
        <v>89</v>
      </c>
      <c r="H3275" s="6" t="s">
        <v>22</v>
      </c>
      <c r="I3275" s="8">
        <v>0.54999999999999993</v>
      </c>
      <c r="J3275" s="9">
        <v>2500</v>
      </c>
      <c r="K3275" s="10">
        <f t="shared" si="24"/>
        <v>1374.9999999999998</v>
      </c>
      <c r="L3275" s="10">
        <f t="shared" si="25"/>
        <v>412.49999999999994</v>
      </c>
      <c r="M3275" s="11">
        <v>0.3</v>
      </c>
      <c r="O3275" s="16"/>
      <c r="P3275" s="14"/>
      <c r="Q3275" s="12"/>
      <c r="R3275" s="13"/>
    </row>
    <row r="3276" spans="1:18" ht="15.75" customHeight="1">
      <c r="A3276" s="1"/>
      <c r="B3276" s="6" t="s">
        <v>14</v>
      </c>
      <c r="C3276" s="6">
        <v>1185732</v>
      </c>
      <c r="D3276" s="7">
        <v>44369</v>
      </c>
      <c r="E3276" s="6" t="s">
        <v>15</v>
      </c>
      <c r="F3276" s="6" t="s">
        <v>114</v>
      </c>
      <c r="G3276" s="6" t="s">
        <v>89</v>
      </c>
      <c r="H3276" s="6" t="s">
        <v>17</v>
      </c>
      <c r="I3276" s="8">
        <v>0.49999999999999994</v>
      </c>
      <c r="J3276" s="9">
        <v>5000</v>
      </c>
      <c r="K3276" s="10">
        <f t="shared" si="24"/>
        <v>2499.9999999999995</v>
      </c>
      <c r="L3276" s="10">
        <f t="shared" si="25"/>
        <v>999.99999999999989</v>
      </c>
      <c r="M3276" s="11">
        <v>0.4</v>
      </c>
      <c r="O3276" s="16"/>
      <c r="P3276" s="14"/>
      <c r="Q3276" s="12"/>
      <c r="R3276" s="13"/>
    </row>
    <row r="3277" spans="1:18" ht="15.75" customHeight="1">
      <c r="A3277" s="1"/>
      <c r="B3277" s="6" t="s">
        <v>14</v>
      </c>
      <c r="C3277" s="6">
        <v>1185732</v>
      </c>
      <c r="D3277" s="7">
        <v>44369</v>
      </c>
      <c r="E3277" s="6" t="s">
        <v>15</v>
      </c>
      <c r="F3277" s="6" t="s">
        <v>114</v>
      </c>
      <c r="G3277" s="6" t="s">
        <v>89</v>
      </c>
      <c r="H3277" s="6" t="s">
        <v>18</v>
      </c>
      <c r="I3277" s="8">
        <v>0.45</v>
      </c>
      <c r="J3277" s="9">
        <v>2500</v>
      </c>
      <c r="K3277" s="10">
        <f t="shared" si="24"/>
        <v>1125</v>
      </c>
      <c r="L3277" s="10">
        <f t="shared" si="25"/>
        <v>393.75</v>
      </c>
      <c r="M3277" s="11">
        <v>0.35</v>
      </c>
      <c r="O3277" s="16"/>
      <c r="P3277" s="14"/>
      <c r="Q3277" s="12"/>
      <c r="R3277" s="13"/>
    </row>
    <row r="3278" spans="1:18" ht="15.75" customHeight="1">
      <c r="A3278" s="1"/>
      <c r="B3278" s="6" t="s">
        <v>14</v>
      </c>
      <c r="C3278" s="6">
        <v>1185732</v>
      </c>
      <c r="D3278" s="7">
        <v>44369</v>
      </c>
      <c r="E3278" s="6" t="s">
        <v>15</v>
      </c>
      <c r="F3278" s="6" t="s">
        <v>114</v>
      </c>
      <c r="G3278" s="6" t="s">
        <v>89</v>
      </c>
      <c r="H3278" s="6" t="s">
        <v>19</v>
      </c>
      <c r="I3278" s="8">
        <v>0.4</v>
      </c>
      <c r="J3278" s="9">
        <v>1750</v>
      </c>
      <c r="K3278" s="10">
        <f t="shared" si="24"/>
        <v>700</v>
      </c>
      <c r="L3278" s="10">
        <f t="shared" si="25"/>
        <v>244.99999999999997</v>
      </c>
      <c r="M3278" s="11">
        <v>0.35</v>
      </c>
      <c r="O3278" s="16"/>
      <c r="P3278" s="14"/>
      <c r="Q3278" s="12"/>
      <c r="R3278" s="13"/>
    </row>
    <row r="3279" spans="1:18" ht="15.75" customHeight="1">
      <c r="A3279" s="1"/>
      <c r="B3279" s="6" t="s">
        <v>14</v>
      </c>
      <c r="C3279" s="6">
        <v>1185732</v>
      </c>
      <c r="D3279" s="7">
        <v>44369</v>
      </c>
      <c r="E3279" s="6" t="s">
        <v>15</v>
      </c>
      <c r="F3279" s="6" t="s">
        <v>114</v>
      </c>
      <c r="G3279" s="6" t="s">
        <v>89</v>
      </c>
      <c r="H3279" s="6" t="s">
        <v>20</v>
      </c>
      <c r="I3279" s="8">
        <v>0.4</v>
      </c>
      <c r="J3279" s="9">
        <v>1500</v>
      </c>
      <c r="K3279" s="10">
        <f t="shared" si="24"/>
        <v>600</v>
      </c>
      <c r="L3279" s="10">
        <f t="shared" si="25"/>
        <v>210</v>
      </c>
      <c r="M3279" s="11">
        <v>0.35</v>
      </c>
      <c r="O3279" s="16"/>
      <c r="P3279" s="14"/>
      <c r="Q3279" s="12"/>
      <c r="R3279" s="13"/>
    </row>
    <row r="3280" spans="1:18" ht="15.75" customHeight="1">
      <c r="A3280" s="1"/>
      <c r="B3280" s="6" t="s">
        <v>14</v>
      </c>
      <c r="C3280" s="6">
        <v>1185732</v>
      </c>
      <c r="D3280" s="7">
        <v>44369</v>
      </c>
      <c r="E3280" s="6" t="s">
        <v>15</v>
      </c>
      <c r="F3280" s="6" t="s">
        <v>114</v>
      </c>
      <c r="G3280" s="6" t="s">
        <v>89</v>
      </c>
      <c r="H3280" s="6" t="s">
        <v>21</v>
      </c>
      <c r="I3280" s="8">
        <v>0.49999999999999994</v>
      </c>
      <c r="J3280" s="9">
        <v>1500</v>
      </c>
      <c r="K3280" s="10">
        <f t="shared" si="24"/>
        <v>749.99999999999989</v>
      </c>
      <c r="L3280" s="10">
        <f t="shared" si="25"/>
        <v>224.99999999999997</v>
      </c>
      <c r="M3280" s="11">
        <v>0.3</v>
      </c>
      <c r="O3280" s="16"/>
      <c r="P3280" s="14"/>
      <c r="Q3280" s="12"/>
      <c r="R3280" s="13"/>
    </row>
    <row r="3281" spans="1:18" ht="15.75" customHeight="1">
      <c r="A3281" s="1"/>
      <c r="B3281" s="6" t="s">
        <v>14</v>
      </c>
      <c r="C3281" s="6">
        <v>1185732</v>
      </c>
      <c r="D3281" s="7">
        <v>44369</v>
      </c>
      <c r="E3281" s="6" t="s">
        <v>15</v>
      </c>
      <c r="F3281" s="6" t="s">
        <v>114</v>
      </c>
      <c r="G3281" s="6" t="s">
        <v>89</v>
      </c>
      <c r="H3281" s="6" t="s">
        <v>22</v>
      </c>
      <c r="I3281" s="8">
        <v>0.54999999999999993</v>
      </c>
      <c r="J3281" s="9">
        <v>3000</v>
      </c>
      <c r="K3281" s="10">
        <f t="shared" si="24"/>
        <v>1649.9999999999998</v>
      </c>
      <c r="L3281" s="10">
        <f t="shared" si="25"/>
        <v>494.99999999999989</v>
      </c>
      <c r="M3281" s="11">
        <v>0.3</v>
      </c>
      <c r="O3281" s="16"/>
      <c r="P3281" s="14"/>
      <c r="Q3281" s="12"/>
      <c r="R3281" s="13"/>
    </row>
    <row r="3282" spans="1:18" ht="15.75" customHeight="1">
      <c r="A3282" s="1"/>
      <c r="B3282" s="6" t="s">
        <v>14</v>
      </c>
      <c r="C3282" s="6">
        <v>1185732</v>
      </c>
      <c r="D3282" s="7">
        <v>44397</v>
      </c>
      <c r="E3282" s="6" t="s">
        <v>15</v>
      </c>
      <c r="F3282" s="6" t="s">
        <v>114</v>
      </c>
      <c r="G3282" s="6" t="s">
        <v>89</v>
      </c>
      <c r="H3282" s="6" t="s">
        <v>17</v>
      </c>
      <c r="I3282" s="8">
        <v>0.49999999999999994</v>
      </c>
      <c r="J3282" s="9">
        <v>5250</v>
      </c>
      <c r="K3282" s="10">
        <f t="shared" si="24"/>
        <v>2624.9999999999995</v>
      </c>
      <c r="L3282" s="10">
        <f t="shared" si="25"/>
        <v>1049.9999999999998</v>
      </c>
      <c r="M3282" s="11">
        <v>0.4</v>
      </c>
      <c r="O3282" s="16"/>
      <c r="P3282" s="14"/>
      <c r="Q3282" s="12"/>
      <c r="R3282" s="13"/>
    </row>
    <row r="3283" spans="1:18" ht="15.75" customHeight="1">
      <c r="A3283" s="1"/>
      <c r="B3283" s="6" t="s">
        <v>14</v>
      </c>
      <c r="C3283" s="6">
        <v>1185732</v>
      </c>
      <c r="D3283" s="7">
        <v>44397</v>
      </c>
      <c r="E3283" s="6" t="s">
        <v>15</v>
      </c>
      <c r="F3283" s="6" t="s">
        <v>114</v>
      </c>
      <c r="G3283" s="6" t="s">
        <v>89</v>
      </c>
      <c r="H3283" s="6" t="s">
        <v>18</v>
      </c>
      <c r="I3283" s="8">
        <v>0.45</v>
      </c>
      <c r="J3283" s="9">
        <v>2750</v>
      </c>
      <c r="K3283" s="10">
        <f t="shared" si="24"/>
        <v>1237.5</v>
      </c>
      <c r="L3283" s="10">
        <f t="shared" si="25"/>
        <v>433.125</v>
      </c>
      <c r="M3283" s="11">
        <v>0.35</v>
      </c>
      <c r="O3283" s="16"/>
      <c r="P3283" s="14"/>
      <c r="Q3283" s="12"/>
      <c r="R3283" s="13"/>
    </row>
    <row r="3284" spans="1:18" ht="15.75" customHeight="1">
      <c r="A3284" s="1"/>
      <c r="B3284" s="6" t="s">
        <v>14</v>
      </c>
      <c r="C3284" s="6">
        <v>1185732</v>
      </c>
      <c r="D3284" s="7">
        <v>44397</v>
      </c>
      <c r="E3284" s="6" t="s">
        <v>15</v>
      </c>
      <c r="F3284" s="6" t="s">
        <v>114</v>
      </c>
      <c r="G3284" s="6" t="s">
        <v>89</v>
      </c>
      <c r="H3284" s="6" t="s">
        <v>19</v>
      </c>
      <c r="I3284" s="8">
        <v>0.4</v>
      </c>
      <c r="J3284" s="9">
        <v>2000</v>
      </c>
      <c r="K3284" s="10">
        <f t="shared" si="24"/>
        <v>800</v>
      </c>
      <c r="L3284" s="10">
        <f t="shared" si="25"/>
        <v>280</v>
      </c>
      <c r="M3284" s="11">
        <v>0.35</v>
      </c>
      <c r="O3284" s="16"/>
      <c r="P3284" s="14"/>
      <c r="Q3284" s="12"/>
      <c r="R3284" s="13"/>
    </row>
    <row r="3285" spans="1:18" ht="15.75" customHeight="1">
      <c r="A3285" s="1"/>
      <c r="B3285" s="6" t="s">
        <v>14</v>
      </c>
      <c r="C3285" s="6">
        <v>1185732</v>
      </c>
      <c r="D3285" s="7">
        <v>44397</v>
      </c>
      <c r="E3285" s="6" t="s">
        <v>15</v>
      </c>
      <c r="F3285" s="6" t="s">
        <v>114</v>
      </c>
      <c r="G3285" s="6" t="s">
        <v>89</v>
      </c>
      <c r="H3285" s="6" t="s">
        <v>20</v>
      </c>
      <c r="I3285" s="8">
        <v>0.4</v>
      </c>
      <c r="J3285" s="9">
        <v>1500</v>
      </c>
      <c r="K3285" s="10">
        <f t="shared" si="24"/>
        <v>600</v>
      </c>
      <c r="L3285" s="10">
        <f t="shared" si="25"/>
        <v>210</v>
      </c>
      <c r="M3285" s="11">
        <v>0.35</v>
      </c>
      <c r="O3285" s="16"/>
      <c r="P3285" s="14"/>
      <c r="Q3285" s="12"/>
      <c r="R3285" s="13"/>
    </row>
    <row r="3286" spans="1:18" ht="15.75" customHeight="1">
      <c r="A3286" s="1"/>
      <c r="B3286" s="6" t="s">
        <v>14</v>
      </c>
      <c r="C3286" s="6">
        <v>1185732</v>
      </c>
      <c r="D3286" s="7">
        <v>44397</v>
      </c>
      <c r="E3286" s="6" t="s">
        <v>15</v>
      </c>
      <c r="F3286" s="6" t="s">
        <v>114</v>
      </c>
      <c r="G3286" s="6" t="s">
        <v>89</v>
      </c>
      <c r="H3286" s="6" t="s">
        <v>21</v>
      </c>
      <c r="I3286" s="8">
        <v>0.49999999999999994</v>
      </c>
      <c r="J3286" s="9">
        <v>1750</v>
      </c>
      <c r="K3286" s="10">
        <f t="shared" si="24"/>
        <v>874.99999999999989</v>
      </c>
      <c r="L3286" s="10">
        <f t="shared" si="25"/>
        <v>262.49999999999994</v>
      </c>
      <c r="M3286" s="11">
        <v>0.3</v>
      </c>
      <c r="O3286" s="16"/>
      <c r="P3286" s="14"/>
      <c r="Q3286" s="12"/>
      <c r="R3286" s="13"/>
    </row>
    <row r="3287" spans="1:18" ht="15.75" customHeight="1">
      <c r="A3287" s="1"/>
      <c r="B3287" s="6" t="s">
        <v>14</v>
      </c>
      <c r="C3287" s="6">
        <v>1185732</v>
      </c>
      <c r="D3287" s="7">
        <v>44397</v>
      </c>
      <c r="E3287" s="6" t="s">
        <v>15</v>
      </c>
      <c r="F3287" s="6" t="s">
        <v>114</v>
      </c>
      <c r="G3287" s="6" t="s">
        <v>89</v>
      </c>
      <c r="H3287" s="6" t="s">
        <v>22</v>
      </c>
      <c r="I3287" s="8">
        <v>0.54999999999999993</v>
      </c>
      <c r="J3287" s="9">
        <v>3500</v>
      </c>
      <c r="K3287" s="10">
        <f t="shared" si="24"/>
        <v>1924.9999999999998</v>
      </c>
      <c r="L3287" s="10">
        <f t="shared" si="25"/>
        <v>577.49999999999989</v>
      </c>
      <c r="M3287" s="11">
        <v>0.3</v>
      </c>
      <c r="O3287" s="16"/>
      <c r="P3287" s="14"/>
      <c r="Q3287" s="12"/>
      <c r="R3287" s="13"/>
    </row>
    <row r="3288" spans="1:18" ht="15.75" customHeight="1">
      <c r="A3288" s="1"/>
      <c r="B3288" s="6" t="s">
        <v>14</v>
      </c>
      <c r="C3288" s="6">
        <v>1185732</v>
      </c>
      <c r="D3288" s="7">
        <v>44429</v>
      </c>
      <c r="E3288" s="6" t="s">
        <v>15</v>
      </c>
      <c r="F3288" s="6" t="s">
        <v>114</v>
      </c>
      <c r="G3288" s="6" t="s">
        <v>89</v>
      </c>
      <c r="H3288" s="6" t="s">
        <v>17</v>
      </c>
      <c r="I3288" s="8">
        <v>0.49999999999999994</v>
      </c>
      <c r="J3288" s="9">
        <v>5000</v>
      </c>
      <c r="K3288" s="10">
        <f t="shared" si="24"/>
        <v>2499.9999999999995</v>
      </c>
      <c r="L3288" s="10">
        <f t="shared" si="25"/>
        <v>999.99999999999989</v>
      </c>
      <c r="M3288" s="11">
        <v>0.4</v>
      </c>
      <c r="O3288" s="16"/>
      <c r="P3288" s="14"/>
      <c r="Q3288" s="12"/>
      <c r="R3288" s="13"/>
    </row>
    <row r="3289" spans="1:18" ht="15.75" customHeight="1">
      <c r="A3289" s="1"/>
      <c r="B3289" s="6" t="s">
        <v>14</v>
      </c>
      <c r="C3289" s="6">
        <v>1185732</v>
      </c>
      <c r="D3289" s="7">
        <v>44429</v>
      </c>
      <c r="E3289" s="6" t="s">
        <v>15</v>
      </c>
      <c r="F3289" s="6" t="s">
        <v>114</v>
      </c>
      <c r="G3289" s="6" t="s">
        <v>89</v>
      </c>
      <c r="H3289" s="6" t="s">
        <v>18</v>
      </c>
      <c r="I3289" s="8">
        <v>0.45</v>
      </c>
      <c r="J3289" s="9">
        <v>2750</v>
      </c>
      <c r="K3289" s="10">
        <f t="shared" si="24"/>
        <v>1237.5</v>
      </c>
      <c r="L3289" s="10">
        <f t="shared" si="25"/>
        <v>433.125</v>
      </c>
      <c r="M3289" s="11">
        <v>0.35</v>
      </c>
      <c r="O3289" s="16"/>
      <c r="P3289" s="14"/>
      <c r="Q3289" s="12"/>
      <c r="R3289" s="13"/>
    </row>
    <row r="3290" spans="1:18" ht="15.75" customHeight="1">
      <c r="A3290" s="1"/>
      <c r="B3290" s="6" t="s">
        <v>14</v>
      </c>
      <c r="C3290" s="6">
        <v>1185732</v>
      </c>
      <c r="D3290" s="7">
        <v>44429</v>
      </c>
      <c r="E3290" s="6" t="s">
        <v>15</v>
      </c>
      <c r="F3290" s="6" t="s">
        <v>114</v>
      </c>
      <c r="G3290" s="6" t="s">
        <v>89</v>
      </c>
      <c r="H3290" s="6" t="s">
        <v>19</v>
      </c>
      <c r="I3290" s="8">
        <v>0.4</v>
      </c>
      <c r="J3290" s="9">
        <v>2000</v>
      </c>
      <c r="K3290" s="10">
        <f t="shared" si="24"/>
        <v>800</v>
      </c>
      <c r="L3290" s="10">
        <f t="shared" si="25"/>
        <v>280</v>
      </c>
      <c r="M3290" s="11">
        <v>0.35</v>
      </c>
      <c r="O3290" s="16"/>
      <c r="P3290" s="14"/>
      <c r="Q3290" s="12"/>
      <c r="R3290" s="13"/>
    </row>
    <row r="3291" spans="1:18" ht="15.75" customHeight="1">
      <c r="A3291" s="1"/>
      <c r="B3291" s="6" t="s">
        <v>14</v>
      </c>
      <c r="C3291" s="6">
        <v>1185732</v>
      </c>
      <c r="D3291" s="7">
        <v>44429</v>
      </c>
      <c r="E3291" s="6" t="s">
        <v>15</v>
      </c>
      <c r="F3291" s="6" t="s">
        <v>114</v>
      </c>
      <c r="G3291" s="6" t="s">
        <v>89</v>
      </c>
      <c r="H3291" s="6" t="s">
        <v>20</v>
      </c>
      <c r="I3291" s="8">
        <v>0.4</v>
      </c>
      <c r="J3291" s="9">
        <v>1500</v>
      </c>
      <c r="K3291" s="10">
        <f t="shared" si="24"/>
        <v>600</v>
      </c>
      <c r="L3291" s="10">
        <f t="shared" si="25"/>
        <v>210</v>
      </c>
      <c r="M3291" s="11">
        <v>0.35</v>
      </c>
      <c r="O3291" s="16"/>
      <c r="P3291" s="14"/>
      <c r="Q3291" s="12"/>
      <c r="R3291" s="13"/>
    </row>
    <row r="3292" spans="1:18" ht="15.75" customHeight="1">
      <c r="A3292" s="1"/>
      <c r="B3292" s="6" t="s">
        <v>14</v>
      </c>
      <c r="C3292" s="6">
        <v>1185732</v>
      </c>
      <c r="D3292" s="7">
        <v>44429</v>
      </c>
      <c r="E3292" s="6" t="s">
        <v>15</v>
      </c>
      <c r="F3292" s="6" t="s">
        <v>114</v>
      </c>
      <c r="G3292" s="6" t="s">
        <v>89</v>
      </c>
      <c r="H3292" s="6" t="s">
        <v>21</v>
      </c>
      <c r="I3292" s="8">
        <v>0.49999999999999994</v>
      </c>
      <c r="J3292" s="9">
        <v>1250</v>
      </c>
      <c r="K3292" s="10">
        <f t="shared" si="24"/>
        <v>624.99999999999989</v>
      </c>
      <c r="L3292" s="10">
        <f t="shared" si="25"/>
        <v>187.49999999999997</v>
      </c>
      <c r="M3292" s="11">
        <v>0.3</v>
      </c>
      <c r="O3292" s="16"/>
      <c r="P3292" s="14"/>
      <c r="Q3292" s="12"/>
      <c r="R3292" s="13"/>
    </row>
    <row r="3293" spans="1:18" ht="15.75" customHeight="1">
      <c r="A3293" s="1"/>
      <c r="B3293" s="6" t="s">
        <v>14</v>
      </c>
      <c r="C3293" s="6">
        <v>1185732</v>
      </c>
      <c r="D3293" s="7">
        <v>44429</v>
      </c>
      <c r="E3293" s="6" t="s">
        <v>15</v>
      </c>
      <c r="F3293" s="6" t="s">
        <v>114</v>
      </c>
      <c r="G3293" s="6" t="s">
        <v>89</v>
      </c>
      <c r="H3293" s="6" t="s">
        <v>22</v>
      </c>
      <c r="I3293" s="8">
        <v>0.54999999999999993</v>
      </c>
      <c r="J3293" s="9">
        <v>3000</v>
      </c>
      <c r="K3293" s="10">
        <f t="shared" si="24"/>
        <v>1649.9999999999998</v>
      </c>
      <c r="L3293" s="10">
        <f t="shared" si="25"/>
        <v>494.99999999999989</v>
      </c>
      <c r="M3293" s="11">
        <v>0.3</v>
      </c>
      <c r="O3293" s="16"/>
      <c r="P3293" s="14"/>
      <c r="Q3293" s="12"/>
      <c r="R3293" s="13"/>
    </row>
    <row r="3294" spans="1:18" ht="15.75" customHeight="1">
      <c r="A3294" s="1"/>
      <c r="B3294" s="6" t="s">
        <v>14</v>
      </c>
      <c r="C3294" s="6">
        <v>1185732</v>
      </c>
      <c r="D3294" s="7">
        <v>44459</v>
      </c>
      <c r="E3294" s="6" t="s">
        <v>15</v>
      </c>
      <c r="F3294" s="6" t="s">
        <v>114</v>
      </c>
      <c r="G3294" s="6" t="s">
        <v>89</v>
      </c>
      <c r="H3294" s="6" t="s">
        <v>17</v>
      </c>
      <c r="I3294" s="8">
        <v>0.49999999999999994</v>
      </c>
      <c r="J3294" s="9">
        <v>4250</v>
      </c>
      <c r="K3294" s="10">
        <f t="shared" si="24"/>
        <v>2124.9999999999995</v>
      </c>
      <c r="L3294" s="10">
        <f t="shared" si="25"/>
        <v>849.99999999999989</v>
      </c>
      <c r="M3294" s="11">
        <v>0.4</v>
      </c>
      <c r="O3294" s="16"/>
      <c r="P3294" s="14"/>
      <c r="Q3294" s="12"/>
      <c r="R3294" s="13"/>
    </row>
    <row r="3295" spans="1:18" ht="15.75" customHeight="1">
      <c r="A3295" s="1"/>
      <c r="B3295" s="6" t="s">
        <v>14</v>
      </c>
      <c r="C3295" s="6">
        <v>1185732</v>
      </c>
      <c r="D3295" s="7">
        <v>44459</v>
      </c>
      <c r="E3295" s="6" t="s">
        <v>15</v>
      </c>
      <c r="F3295" s="6" t="s">
        <v>114</v>
      </c>
      <c r="G3295" s="6" t="s">
        <v>89</v>
      </c>
      <c r="H3295" s="6" t="s">
        <v>18</v>
      </c>
      <c r="I3295" s="8">
        <v>0.45</v>
      </c>
      <c r="J3295" s="9">
        <v>2250</v>
      </c>
      <c r="K3295" s="10">
        <f t="shared" si="24"/>
        <v>1012.5</v>
      </c>
      <c r="L3295" s="10">
        <f t="shared" si="25"/>
        <v>354.375</v>
      </c>
      <c r="M3295" s="11">
        <v>0.35</v>
      </c>
      <c r="O3295" s="16"/>
      <c r="P3295" s="14"/>
      <c r="Q3295" s="12"/>
      <c r="R3295" s="13"/>
    </row>
    <row r="3296" spans="1:18" ht="15.75" customHeight="1">
      <c r="A3296" s="1"/>
      <c r="B3296" s="6" t="s">
        <v>14</v>
      </c>
      <c r="C3296" s="6">
        <v>1185732</v>
      </c>
      <c r="D3296" s="7">
        <v>44459</v>
      </c>
      <c r="E3296" s="6" t="s">
        <v>15</v>
      </c>
      <c r="F3296" s="6" t="s">
        <v>114</v>
      </c>
      <c r="G3296" s="6" t="s">
        <v>89</v>
      </c>
      <c r="H3296" s="6" t="s">
        <v>19</v>
      </c>
      <c r="I3296" s="8">
        <v>0.4</v>
      </c>
      <c r="J3296" s="9">
        <v>1250</v>
      </c>
      <c r="K3296" s="10">
        <f t="shared" si="24"/>
        <v>500</v>
      </c>
      <c r="L3296" s="10">
        <f t="shared" si="25"/>
        <v>175</v>
      </c>
      <c r="M3296" s="11">
        <v>0.35</v>
      </c>
      <c r="O3296" s="16"/>
      <c r="P3296" s="14"/>
      <c r="Q3296" s="12"/>
      <c r="R3296" s="13"/>
    </row>
    <row r="3297" spans="1:18" ht="15.75" customHeight="1">
      <c r="A3297" s="1"/>
      <c r="B3297" s="6" t="s">
        <v>14</v>
      </c>
      <c r="C3297" s="6">
        <v>1185732</v>
      </c>
      <c r="D3297" s="7">
        <v>44459</v>
      </c>
      <c r="E3297" s="6" t="s">
        <v>15</v>
      </c>
      <c r="F3297" s="6" t="s">
        <v>114</v>
      </c>
      <c r="G3297" s="6" t="s">
        <v>89</v>
      </c>
      <c r="H3297" s="6" t="s">
        <v>20</v>
      </c>
      <c r="I3297" s="8">
        <v>0.4</v>
      </c>
      <c r="J3297" s="9">
        <v>1000</v>
      </c>
      <c r="K3297" s="10">
        <f t="shared" si="24"/>
        <v>400</v>
      </c>
      <c r="L3297" s="10">
        <f t="shared" si="25"/>
        <v>140</v>
      </c>
      <c r="M3297" s="11">
        <v>0.35</v>
      </c>
      <c r="O3297" s="16"/>
      <c r="P3297" s="14"/>
      <c r="Q3297" s="12"/>
      <c r="R3297" s="13"/>
    </row>
    <row r="3298" spans="1:18" ht="15.75" customHeight="1">
      <c r="A3298" s="1"/>
      <c r="B3298" s="6" t="s">
        <v>14</v>
      </c>
      <c r="C3298" s="6">
        <v>1185732</v>
      </c>
      <c r="D3298" s="7">
        <v>44459</v>
      </c>
      <c r="E3298" s="6" t="s">
        <v>15</v>
      </c>
      <c r="F3298" s="6" t="s">
        <v>114</v>
      </c>
      <c r="G3298" s="6" t="s">
        <v>89</v>
      </c>
      <c r="H3298" s="6" t="s">
        <v>21</v>
      </c>
      <c r="I3298" s="8">
        <v>0.49999999999999994</v>
      </c>
      <c r="J3298" s="9">
        <v>1000</v>
      </c>
      <c r="K3298" s="10">
        <f t="shared" si="24"/>
        <v>499.99999999999994</v>
      </c>
      <c r="L3298" s="10">
        <f t="shared" si="25"/>
        <v>149.99999999999997</v>
      </c>
      <c r="M3298" s="11">
        <v>0.3</v>
      </c>
      <c r="O3298" s="16"/>
      <c r="P3298" s="14"/>
      <c r="Q3298" s="12"/>
      <c r="R3298" s="13"/>
    </row>
    <row r="3299" spans="1:18" ht="15.75" customHeight="1">
      <c r="A3299" s="1"/>
      <c r="B3299" s="6" t="s">
        <v>14</v>
      </c>
      <c r="C3299" s="6">
        <v>1185732</v>
      </c>
      <c r="D3299" s="7">
        <v>44459</v>
      </c>
      <c r="E3299" s="6" t="s">
        <v>15</v>
      </c>
      <c r="F3299" s="6" t="s">
        <v>114</v>
      </c>
      <c r="G3299" s="6" t="s">
        <v>89</v>
      </c>
      <c r="H3299" s="6" t="s">
        <v>22</v>
      </c>
      <c r="I3299" s="8">
        <v>0.54999999999999993</v>
      </c>
      <c r="J3299" s="9">
        <v>2000</v>
      </c>
      <c r="K3299" s="10">
        <f t="shared" si="24"/>
        <v>1099.9999999999998</v>
      </c>
      <c r="L3299" s="10">
        <f t="shared" si="25"/>
        <v>329.99999999999994</v>
      </c>
      <c r="M3299" s="11">
        <v>0.3</v>
      </c>
      <c r="O3299" s="16"/>
      <c r="P3299" s="14"/>
      <c r="Q3299" s="12"/>
      <c r="R3299" s="13"/>
    </row>
    <row r="3300" spans="1:18" ht="15.75" customHeight="1">
      <c r="A3300" s="1"/>
      <c r="B3300" s="6" t="s">
        <v>14</v>
      </c>
      <c r="C3300" s="6">
        <v>1185732</v>
      </c>
      <c r="D3300" s="7">
        <v>44491</v>
      </c>
      <c r="E3300" s="6" t="s">
        <v>15</v>
      </c>
      <c r="F3300" s="6" t="s">
        <v>114</v>
      </c>
      <c r="G3300" s="6" t="s">
        <v>89</v>
      </c>
      <c r="H3300" s="6" t="s">
        <v>17</v>
      </c>
      <c r="I3300" s="8">
        <v>0.54999999999999993</v>
      </c>
      <c r="J3300" s="9">
        <v>3750</v>
      </c>
      <c r="K3300" s="10">
        <f t="shared" si="24"/>
        <v>2062.4999999999995</v>
      </c>
      <c r="L3300" s="10">
        <f t="shared" si="25"/>
        <v>824.99999999999989</v>
      </c>
      <c r="M3300" s="11">
        <v>0.4</v>
      </c>
      <c r="O3300" s="16"/>
      <c r="P3300" s="14"/>
      <c r="Q3300" s="12"/>
      <c r="R3300" s="13"/>
    </row>
    <row r="3301" spans="1:18" ht="15.75" customHeight="1">
      <c r="A3301" s="1"/>
      <c r="B3301" s="6" t="s">
        <v>14</v>
      </c>
      <c r="C3301" s="6">
        <v>1185732</v>
      </c>
      <c r="D3301" s="7">
        <v>44491</v>
      </c>
      <c r="E3301" s="6" t="s">
        <v>15</v>
      </c>
      <c r="F3301" s="6" t="s">
        <v>114</v>
      </c>
      <c r="G3301" s="6" t="s">
        <v>89</v>
      </c>
      <c r="H3301" s="6" t="s">
        <v>18</v>
      </c>
      <c r="I3301" s="8">
        <v>0.5</v>
      </c>
      <c r="J3301" s="9">
        <v>2000</v>
      </c>
      <c r="K3301" s="10">
        <f t="shared" si="24"/>
        <v>1000</v>
      </c>
      <c r="L3301" s="10">
        <f t="shared" si="25"/>
        <v>350</v>
      </c>
      <c r="M3301" s="11">
        <v>0.35</v>
      </c>
      <c r="O3301" s="16"/>
      <c r="P3301" s="14"/>
      <c r="Q3301" s="12"/>
      <c r="R3301" s="13"/>
    </row>
    <row r="3302" spans="1:18" ht="15.75" customHeight="1">
      <c r="A3302" s="1"/>
      <c r="B3302" s="6" t="s">
        <v>14</v>
      </c>
      <c r="C3302" s="6">
        <v>1185732</v>
      </c>
      <c r="D3302" s="7">
        <v>44491</v>
      </c>
      <c r="E3302" s="6" t="s">
        <v>15</v>
      </c>
      <c r="F3302" s="6" t="s">
        <v>114</v>
      </c>
      <c r="G3302" s="6" t="s">
        <v>89</v>
      </c>
      <c r="H3302" s="6" t="s">
        <v>19</v>
      </c>
      <c r="I3302" s="8">
        <v>0.5</v>
      </c>
      <c r="J3302" s="9">
        <v>1000</v>
      </c>
      <c r="K3302" s="10">
        <f t="shared" si="24"/>
        <v>500</v>
      </c>
      <c r="L3302" s="10">
        <f t="shared" si="25"/>
        <v>175</v>
      </c>
      <c r="M3302" s="11">
        <v>0.35</v>
      </c>
      <c r="O3302" s="16"/>
      <c r="P3302" s="14"/>
      <c r="Q3302" s="12"/>
      <c r="R3302" s="13"/>
    </row>
    <row r="3303" spans="1:18" ht="15.75" customHeight="1">
      <c r="A3303" s="1"/>
      <c r="B3303" s="6" t="s">
        <v>14</v>
      </c>
      <c r="C3303" s="6">
        <v>1185732</v>
      </c>
      <c r="D3303" s="7">
        <v>44491</v>
      </c>
      <c r="E3303" s="6" t="s">
        <v>15</v>
      </c>
      <c r="F3303" s="6" t="s">
        <v>114</v>
      </c>
      <c r="G3303" s="6" t="s">
        <v>89</v>
      </c>
      <c r="H3303" s="6" t="s">
        <v>20</v>
      </c>
      <c r="I3303" s="8">
        <v>0.5</v>
      </c>
      <c r="J3303" s="9">
        <v>750</v>
      </c>
      <c r="K3303" s="10">
        <f t="shared" si="24"/>
        <v>375</v>
      </c>
      <c r="L3303" s="10">
        <f t="shared" si="25"/>
        <v>131.25</v>
      </c>
      <c r="M3303" s="11">
        <v>0.35</v>
      </c>
      <c r="O3303" s="16"/>
      <c r="P3303" s="14"/>
      <c r="Q3303" s="12"/>
      <c r="R3303" s="13"/>
    </row>
    <row r="3304" spans="1:18" ht="15.75" customHeight="1">
      <c r="A3304" s="1"/>
      <c r="B3304" s="6" t="s">
        <v>14</v>
      </c>
      <c r="C3304" s="6">
        <v>1185732</v>
      </c>
      <c r="D3304" s="7">
        <v>44491</v>
      </c>
      <c r="E3304" s="6" t="s">
        <v>15</v>
      </c>
      <c r="F3304" s="6" t="s">
        <v>114</v>
      </c>
      <c r="G3304" s="6" t="s">
        <v>89</v>
      </c>
      <c r="H3304" s="6" t="s">
        <v>21</v>
      </c>
      <c r="I3304" s="8">
        <v>0.6</v>
      </c>
      <c r="J3304" s="9">
        <v>750</v>
      </c>
      <c r="K3304" s="10">
        <f t="shared" si="24"/>
        <v>450</v>
      </c>
      <c r="L3304" s="10">
        <f t="shared" si="25"/>
        <v>135</v>
      </c>
      <c r="M3304" s="11">
        <v>0.3</v>
      </c>
      <c r="O3304" s="16"/>
      <c r="P3304" s="14"/>
      <c r="Q3304" s="12"/>
      <c r="R3304" s="13"/>
    </row>
    <row r="3305" spans="1:18" ht="15.75" customHeight="1">
      <c r="A3305" s="1"/>
      <c r="B3305" s="6" t="s">
        <v>14</v>
      </c>
      <c r="C3305" s="6">
        <v>1185732</v>
      </c>
      <c r="D3305" s="7">
        <v>44491</v>
      </c>
      <c r="E3305" s="6" t="s">
        <v>15</v>
      </c>
      <c r="F3305" s="6" t="s">
        <v>114</v>
      </c>
      <c r="G3305" s="6" t="s">
        <v>89</v>
      </c>
      <c r="H3305" s="6" t="s">
        <v>22</v>
      </c>
      <c r="I3305" s="8">
        <v>0.64999999999999991</v>
      </c>
      <c r="J3305" s="9">
        <v>2000</v>
      </c>
      <c r="K3305" s="10">
        <f t="shared" si="24"/>
        <v>1299.9999999999998</v>
      </c>
      <c r="L3305" s="10">
        <f t="shared" si="25"/>
        <v>389.99999999999994</v>
      </c>
      <c r="M3305" s="11">
        <v>0.3</v>
      </c>
      <c r="O3305" s="16"/>
      <c r="P3305" s="14"/>
      <c r="Q3305" s="12"/>
      <c r="R3305" s="13"/>
    </row>
    <row r="3306" spans="1:18" ht="15.75" customHeight="1">
      <c r="A3306" s="1"/>
      <c r="B3306" s="6" t="s">
        <v>14</v>
      </c>
      <c r="C3306" s="6">
        <v>1185732</v>
      </c>
      <c r="D3306" s="7">
        <v>44521</v>
      </c>
      <c r="E3306" s="6" t="s">
        <v>15</v>
      </c>
      <c r="F3306" s="6" t="s">
        <v>114</v>
      </c>
      <c r="G3306" s="6" t="s">
        <v>89</v>
      </c>
      <c r="H3306" s="6" t="s">
        <v>17</v>
      </c>
      <c r="I3306" s="8">
        <v>0.6</v>
      </c>
      <c r="J3306" s="9">
        <v>3500</v>
      </c>
      <c r="K3306" s="10">
        <f t="shared" si="24"/>
        <v>2100</v>
      </c>
      <c r="L3306" s="10">
        <f t="shared" si="25"/>
        <v>840</v>
      </c>
      <c r="M3306" s="11">
        <v>0.4</v>
      </c>
      <c r="O3306" s="16"/>
      <c r="P3306" s="14"/>
      <c r="Q3306" s="12"/>
      <c r="R3306" s="13"/>
    </row>
    <row r="3307" spans="1:18" ht="15.75" customHeight="1">
      <c r="A3307" s="1"/>
      <c r="B3307" s="6" t="s">
        <v>14</v>
      </c>
      <c r="C3307" s="6">
        <v>1185732</v>
      </c>
      <c r="D3307" s="7">
        <v>44521</v>
      </c>
      <c r="E3307" s="6" t="s">
        <v>15</v>
      </c>
      <c r="F3307" s="6" t="s">
        <v>114</v>
      </c>
      <c r="G3307" s="6" t="s">
        <v>89</v>
      </c>
      <c r="H3307" s="6" t="s">
        <v>18</v>
      </c>
      <c r="I3307" s="8">
        <v>0.5</v>
      </c>
      <c r="J3307" s="9">
        <v>1750</v>
      </c>
      <c r="K3307" s="10">
        <f t="shared" si="24"/>
        <v>875</v>
      </c>
      <c r="L3307" s="10">
        <f t="shared" si="25"/>
        <v>306.25</v>
      </c>
      <c r="M3307" s="11">
        <v>0.35</v>
      </c>
      <c r="O3307" s="16"/>
      <c r="P3307" s="14"/>
      <c r="Q3307" s="12"/>
      <c r="R3307" s="13"/>
    </row>
    <row r="3308" spans="1:18" ht="15.75" customHeight="1">
      <c r="A3308" s="1"/>
      <c r="B3308" s="6" t="s">
        <v>14</v>
      </c>
      <c r="C3308" s="6">
        <v>1185732</v>
      </c>
      <c r="D3308" s="7">
        <v>44521</v>
      </c>
      <c r="E3308" s="6" t="s">
        <v>15</v>
      </c>
      <c r="F3308" s="6" t="s">
        <v>114</v>
      </c>
      <c r="G3308" s="6" t="s">
        <v>89</v>
      </c>
      <c r="H3308" s="6" t="s">
        <v>19</v>
      </c>
      <c r="I3308" s="8">
        <v>0.5</v>
      </c>
      <c r="J3308" s="9">
        <v>1700</v>
      </c>
      <c r="K3308" s="10">
        <f t="shared" si="24"/>
        <v>850</v>
      </c>
      <c r="L3308" s="10">
        <f t="shared" si="25"/>
        <v>297.5</v>
      </c>
      <c r="M3308" s="11">
        <v>0.35</v>
      </c>
      <c r="O3308" s="16"/>
      <c r="P3308" s="14"/>
      <c r="Q3308" s="12"/>
      <c r="R3308" s="13"/>
    </row>
    <row r="3309" spans="1:18" ht="15.75" customHeight="1">
      <c r="A3309" s="1"/>
      <c r="B3309" s="6" t="s">
        <v>14</v>
      </c>
      <c r="C3309" s="6">
        <v>1185732</v>
      </c>
      <c r="D3309" s="7">
        <v>44521</v>
      </c>
      <c r="E3309" s="6" t="s">
        <v>15</v>
      </c>
      <c r="F3309" s="6" t="s">
        <v>114</v>
      </c>
      <c r="G3309" s="6" t="s">
        <v>89</v>
      </c>
      <c r="H3309" s="6" t="s">
        <v>20</v>
      </c>
      <c r="I3309" s="8">
        <v>0.5</v>
      </c>
      <c r="J3309" s="9">
        <v>1500</v>
      </c>
      <c r="K3309" s="10">
        <f t="shared" si="24"/>
        <v>750</v>
      </c>
      <c r="L3309" s="10">
        <f t="shared" si="25"/>
        <v>262.5</v>
      </c>
      <c r="M3309" s="11">
        <v>0.35</v>
      </c>
      <c r="O3309" s="16"/>
      <c r="P3309" s="14"/>
      <c r="Q3309" s="12"/>
      <c r="R3309" s="13"/>
    </row>
    <row r="3310" spans="1:18" ht="15.75" customHeight="1">
      <c r="A3310" s="1"/>
      <c r="B3310" s="6" t="s">
        <v>14</v>
      </c>
      <c r="C3310" s="6">
        <v>1185732</v>
      </c>
      <c r="D3310" s="7">
        <v>44521</v>
      </c>
      <c r="E3310" s="6" t="s">
        <v>15</v>
      </c>
      <c r="F3310" s="6" t="s">
        <v>114</v>
      </c>
      <c r="G3310" s="6" t="s">
        <v>89</v>
      </c>
      <c r="H3310" s="6" t="s">
        <v>21</v>
      </c>
      <c r="I3310" s="8">
        <v>0.6</v>
      </c>
      <c r="J3310" s="9">
        <v>1250</v>
      </c>
      <c r="K3310" s="10">
        <f t="shared" si="24"/>
        <v>750</v>
      </c>
      <c r="L3310" s="10">
        <f t="shared" si="25"/>
        <v>225</v>
      </c>
      <c r="M3310" s="11">
        <v>0.3</v>
      </c>
      <c r="O3310" s="16"/>
      <c r="P3310" s="14"/>
      <c r="Q3310" s="12"/>
      <c r="R3310" s="13"/>
    </row>
    <row r="3311" spans="1:18" ht="15.75" customHeight="1">
      <c r="A3311" s="1"/>
      <c r="B3311" s="6" t="s">
        <v>14</v>
      </c>
      <c r="C3311" s="6">
        <v>1185732</v>
      </c>
      <c r="D3311" s="7">
        <v>44521</v>
      </c>
      <c r="E3311" s="6" t="s">
        <v>15</v>
      </c>
      <c r="F3311" s="6" t="s">
        <v>114</v>
      </c>
      <c r="G3311" s="6" t="s">
        <v>89</v>
      </c>
      <c r="H3311" s="6" t="s">
        <v>22</v>
      </c>
      <c r="I3311" s="8">
        <v>0.64999999999999991</v>
      </c>
      <c r="J3311" s="9">
        <v>2250</v>
      </c>
      <c r="K3311" s="10">
        <f t="shared" si="24"/>
        <v>1462.4999999999998</v>
      </c>
      <c r="L3311" s="10">
        <f t="shared" si="25"/>
        <v>438.74999999999994</v>
      </c>
      <c r="M3311" s="11">
        <v>0.3</v>
      </c>
      <c r="O3311" s="16"/>
      <c r="P3311" s="14"/>
      <c r="Q3311" s="12"/>
      <c r="R3311" s="13"/>
    </row>
    <row r="3312" spans="1:18" ht="15.75" customHeight="1">
      <c r="A3312" s="1"/>
      <c r="B3312" s="6" t="s">
        <v>14</v>
      </c>
      <c r="C3312" s="6">
        <v>1185732</v>
      </c>
      <c r="D3312" s="7">
        <v>44550</v>
      </c>
      <c r="E3312" s="6" t="s">
        <v>15</v>
      </c>
      <c r="F3312" s="6" t="s">
        <v>114</v>
      </c>
      <c r="G3312" s="6" t="s">
        <v>89</v>
      </c>
      <c r="H3312" s="6" t="s">
        <v>17</v>
      </c>
      <c r="I3312" s="8">
        <v>0.6</v>
      </c>
      <c r="J3312" s="9">
        <v>4500</v>
      </c>
      <c r="K3312" s="10">
        <f t="shared" si="24"/>
        <v>2700</v>
      </c>
      <c r="L3312" s="10">
        <f t="shared" si="25"/>
        <v>1080</v>
      </c>
      <c r="M3312" s="11">
        <v>0.4</v>
      </c>
      <c r="O3312" s="16"/>
      <c r="P3312" s="14"/>
      <c r="Q3312" s="12"/>
      <c r="R3312" s="13"/>
    </row>
    <row r="3313" spans="1:18" ht="15.75" customHeight="1">
      <c r="A3313" s="1"/>
      <c r="B3313" s="6" t="s">
        <v>14</v>
      </c>
      <c r="C3313" s="6">
        <v>1185732</v>
      </c>
      <c r="D3313" s="7">
        <v>44550</v>
      </c>
      <c r="E3313" s="6" t="s">
        <v>15</v>
      </c>
      <c r="F3313" s="6" t="s">
        <v>114</v>
      </c>
      <c r="G3313" s="6" t="s">
        <v>89</v>
      </c>
      <c r="H3313" s="6" t="s">
        <v>18</v>
      </c>
      <c r="I3313" s="8">
        <v>0.5</v>
      </c>
      <c r="J3313" s="9">
        <v>2500</v>
      </c>
      <c r="K3313" s="10">
        <f t="shared" si="24"/>
        <v>1250</v>
      </c>
      <c r="L3313" s="10">
        <f t="shared" si="25"/>
        <v>437.5</v>
      </c>
      <c r="M3313" s="11">
        <v>0.35</v>
      </c>
      <c r="O3313" s="16"/>
      <c r="P3313" s="14"/>
      <c r="Q3313" s="12"/>
      <c r="R3313" s="13"/>
    </row>
    <row r="3314" spans="1:18" ht="15.75" customHeight="1">
      <c r="A3314" s="1"/>
      <c r="B3314" s="6" t="s">
        <v>14</v>
      </c>
      <c r="C3314" s="6">
        <v>1185732</v>
      </c>
      <c r="D3314" s="7">
        <v>44550</v>
      </c>
      <c r="E3314" s="6" t="s">
        <v>15</v>
      </c>
      <c r="F3314" s="6" t="s">
        <v>114</v>
      </c>
      <c r="G3314" s="6" t="s">
        <v>89</v>
      </c>
      <c r="H3314" s="6" t="s">
        <v>19</v>
      </c>
      <c r="I3314" s="8">
        <v>0.5</v>
      </c>
      <c r="J3314" s="9">
        <v>2250</v>
      </c>
      <c r="K3314" s="10">
        <f t="shared" si="24"/>
        <v>1125</v>
      </c>
      <c r="L3314" s="10">
        <f t="shared" si="25"/>
        <v>393.75</v>
      </c>
      <c r="M3314" s="11">
        <v>0.35</v>
      </c>
      <c r="O3314" s="16"/>
      <c r="P3314" s="14"/>
      <c r="Q3314" s="12"/>
      <c r="R3314" s="13"/>
    </row>
    <row r="3315" spans="1:18" ht="15.75" customHeight="1">
      <c r="A3315" s="1"/>
      <c r="B3315" s="6" t="s">
        <v>14</v>
      </c>
      <c r="C3315" s="6">
        <v>1185732</v>
      </c>
      <c r="D3315" s="7">
        <v>44550</v>
      </c>
      <c r="E3315" s="6" t="s">
        <v>15</v>
      </c>
      <c r="F3315" s="6" t="s">
        <v>114</v>
      </c>
      <c r="G3315" s="6" t="s">
        <v>89</v>
      </c>
      <c r="H3315" s="6" t="s">
        <v>20</v>
      </c>
      <c r="I3315" s="8">
        <v>0.5</v>
      </c>
      <c r="J3315" s="9">
        <v>1750</v>
      </c>
      <c r="K3315" s="10">
        <f t="shared" si="24"/>
        <v>875</v>
      </c>
      <c r="L3315" s="10">
        <f t="shared" si="25"/>
        <v>306.25</v>
      </c>
      <c r="M3315" s="11">
        <v>0.35</v>
      </c>
      <c r="O3315" s="16"/>
      <c r="P3315" s="14"/>
      <c r="Q3315" s="12"/>
      <c r="R3315" s="13"/>
    </row>
    <row r="3316" spans="1:18" ht="15.75" customHeight="1">
      <c r="A3316" s="1"/>
      <c r="B3316" s="6" t="s">
        <v>14</v>
      </c>
      <c r="C3316" s="6">
        <v>1185732</v>
      </c>
      <c r="D3316" s="7">
        <v>44550</v>
      </c>
      <c r="E3316" s="6" t="s">
        <v>15</v>
      </c>
      <c r="F3316" s="6" t="s">
        <v>114</v>
      </c>
      <c r="G3316" s="6" t="s">
        <v>89</v>
      </c>
      <c r="H3316" s="6" t="s">
        <v>21</v>
      </c>
      <c r="I3316" s="8">
        <v>0.6</v>
      </c>
      <c r="J3316" s="9">
        <v>1750</v>
      </c>
      <c r="K3316" s="10">
        <f t="shared" si="24"/>
        <v>1050</v>
      </c>
      <c r="L3316" s="10">
        <f t="shared" si="25"/>
        <v>315</v>
      </c>
      <c r="M3316" s="11">
        <v>0.3</v>
      </c>
      <c r="O3316" s="16"/>
      <c r="P3316" s="14"/>
      <c r="Q3316" s="12"/>
      <c r="R3316" s="13"/>
    </row>
    <row r="3317" spans="1:18" ht="15.75" customHeight="1">
      <c r="A3317" s="1"/>
      <c r="B3317" s="6" t="s">
        <v>14</v>
      </c>
      <c r="C3317" s="6">
        <v>1185732</v>
      </c>
      <c r="D3317" s="7">
        <v>44550</v>
      </c>
      <c r="E3317" s="6" t="s">
        <v>15</v>
      </c>
      <c r="F3317" s="6" t="s">
        <v>114</v>
      </c>
      <c r="G3317" s="6" t="s">
        <v>89</v>
      </c>
      <c r="H3317" s="6" t="s">
        <v>22</v>
      </c>
      <c r="I3317" s="8">
        <v>0.64999999999999991</v>
      </c>
      <c r="J3317" s="9">
        <v>2750</v>
      </c>
      <c r="K3317" s="10">
        <f t="shared" si="24"/>
        <v>1787.4999999999998</v>
      </c>
      <c r="L3317" s="10">
        <f t="shared" si="25"/>
        <v>536.24999999999989</v>
      </c>
      <c r="M3317" s="11">
        <v>0.3</v>
      </c>
      <c r="O3317" s="16"/>
      <c r="P3317" s="14"/>
      <c r="Q3317" s="12"/>
      <c r="R3317" s="13"/>
    </row>
    <row r="3318" spans="1:18" ht="15.75" customHeight="1">
      <c r="A3318" s="1" t="s">
        <v>39</v>
      </c>
      <c r="B3318" s="6" t="s">
        <v>14</v>
      </c>
      <c r="C3318" s="6">
        <v>1185732</v>
      </c>
      <c r="D3318" s="7">
        <v>44213</v>
      </c>
      <c r="E3318" s="6" t="s">
        <v>15</v>
      </c>
      <c r="F3318" s="6" t="s">
        <v>115</v>
      </c>
      <c r="G3318" s="6" t="s">
        <v>116</v>
      </c>
      <c r="H3318" s="6" t="s">
        <v>17</v>
      </c>
      <c r="I3318" s="8">
        <v>0.4</v>
      </c>
      <c r="J3318" s="9">
        <v>5250</v>
      </c>
      <c r="K3318" s="10">
        <f t="shared" si="24"/>
        <v>2100</v>
      </c>
      <c r="L3318" s="10">
        <f t="shared" si="25"/>
        <v>735</v>
      </c>
      <c r="M3318" s="11">
        <v>0.35</v>
      </c>
      <c r="O3318" s="16"/>
      <c r="P3318" s="14"/>
      <c r="Q3318" s="12"/>
      <c r="R3318" s="13"/>
    </row>
    <row r="3319" spans="1:18" ht="15.75" customHeight="1">
      <c r="A3319" s="1"/>
      <c r="B3319" s="6" t="s">
        <v>14</v>
      </c>
      <c r="C3319" s="6">
        <v>1185732</v>
      </c>
      <c r="D3319" s="7">
        <v>44213</v>
      </c>
      <c r="E3319" s="6" t="s">
        <v>15</v>
      </c>
      <c r="F3319" s="6" t="s">
        <v>115</v>
      </c>
      <c r="G3319" s="6" t="s">
        <v>116</v>
      </c>
      <c r="H3319" s="6" t="s">
        <v>18</v>
      </c>
      <c r="I3319" s="8">
        <v>0.4</v>
      </c>
      <c r="J3319" s="9">
        <v>3250</v>
      </c>
      <c r="K3319" s="10">
        <f t="shared" si="24"/>
        <v>1300</v>
      </c>
      <c r="L3319" s="10">
        <f t="shared" si="25"/>
        <v>454.99999999999994</v>
      </c>
      <c r="M3319" s="11">
        <v>0.35</v>
      </c>
      <c r="O3319" s="16"/>
      <c r="P3319" s="14"/>
      <c r="Q3319" s="12"/>
      <c r="R3319" s="13"/>
    </row>
    <row r="3320" spans="1:18" ht="15.75" customHeight="1">
      <c r="A3320" s="1"/>
      <c r="B3320" s="6" t="s">
        <v>14</v>
      </c>
      <c r="C3320" s="6">
        <v>1185732</v>
      </c>
      <c r="D3320" s="7">
        <v>44213</v>
      </c>
      <c r="E3320" s="6" t="s">
        <v>15</v>
      </c>
      <c r="F3320" s="6" t="s">
        <v>115</v>
      </c>
      <c r="G3320" s="6" t="s">
        <v>116</v>
      </c>
      <c r="H3320" s="6" t="s">
        <v>19</v>
      </c>
      <c r="I3320" s="8">
        <v>0.30000000000000004</v>
      </c>
      <c r="J3320" s="9">
        <v>3250</v>
      </c>
      <c r="K3320" s="10">
        <f t="shared" si="24"/>
        <v>975.00000000000011</v>
      </c>
      <c r="L3320" s="10">
        <f t="shared" si="25"/>
        <v>390.00000000000006</v>
      </c>
      <c r="M3320" s="11">
        <v>0.4</v>
      </c>
      <c r="O3320" s="16"/>
      <c r="P3320" s="14"/>
      <c r="Q3320" s="12"/>
      <c r="R3320" s="13"/>
    </row>
    <row r="3321" spans="1:18" ht="15.75" customHeight="1">
      <c r="A3321" s="1"/>
      <c r="B3321" s="6" t="s">
        <v>14</v>
      </c>
      <c r="C3321" s="6">
        <v>1185732</v>
      </c>
      <c r="D3321" s="7">
        <v>44213</v>
      </c>
      <c r="E3321" s="6" t="s">
        <v>15</v>
      </c>
      <c r="F3321" s="6" t="s">
        <v>115</v>
      </c>
      <c r="G3321" s="6" t="s">
        <v>116</v>
      </c>
      <c r="H3321" s="6" t="s">
        <v>20</v>
      </c>
      <c r="I3321" s="8">
        <v>0.35</v>
      </c>
      <c r="J3321" s="9">
        <v>1750</v>
      </c>
      <c r="K3321" s="10">
        <f t="shared" ref="K3321:K3575" si="26">I3321*J3321</f>
        <v>612.5</v>
      </c>
      <c r="L3321" s="10">
        <f t="shared" ref="L3321:L3575" si="27">K3321*M3321</f>
        <v>245</v>
      </c>
      <c r="M3321" s="11">
        <v>0.4</v>
      </c>
      <c r="O3321" s="16"/>
      <c r="P3321" s="14"/>
      <c r="Q3321" s="12"/>
      <c r="R3321" s="13"/>
    </row>
    <row r="3322" spans="1:18" ht="15.75" customHeight="1">
      <c r="A3322" s="1"/>
      <c r="B3322" s="6" t="s">
        <v>14</v>
      </c>
      <c r="C3322" s="6">
        <v>1185732</v>
      </c>
      <c r="D3322" s="7">
        <v>44213</v>
      </c>
      <c r="E3322" s="6" t="s">
        <v>15</v>
      </c>
      <c r="F3322" s="6" t="s">
        <v>115</v>
      </c>
      <c r="G3322" s="6" t="s">
        <v>116</v>
      </c>
      <c r="H3322" s="6" t="s">
        <v>21</v>
      </c>
      <c r="I3322" s="8">
        <v>0.5</v>
      </c>
      <c r="J3322" s="9">
        <v>2250</v>
      </c>
      <c r="K3322" s="10">
        <f t="shared" si="26"/>
        <v>1125</v>
      </c>
      <c r="L3322" s="10">
        <f t="shared" si="27"/>
        <v>337.5</v>
      </c>
      <c r="M3322" s="11">
        <v>0.3</v>
      </c>
      <c r="O3322" s="16"/>
      <c r="P3322" s="14"/>
      <c r="Q3322" s="12"/>
      <c r="R3322" s="13"/>
    </row>
    <row r="3323" spans="1:18" ht="15.75" customHeight="1">
      <c r="A3323" s="1"/>
      <c r="B3323" s="6" t="s">
        <v>14</v>
      </c>
      <c r="C3323" s="6">
        <v>1185732</v>
      </c>
      <c r="D3323" s="7">
        <v>44213</v>
      </c>
      <c r="E3323" s="6" t="s">
        <v>15</v>
      </c>
      <c r="F3323" s="6" t="s">
        <v>115</v>
      </c>
      <c r="G3323" s="6" t="s">
        <v>116</v>
      </c>
      <c r="H3323" s="6" t="s">
        <v>22</v>
      </c>
      <c r="I3323" s="8">
        <v>0.4</v>
      </c>
      <c r="J3323" s="9">
        <v>3250</v>
      </c>
      <c r="K3323" s="10">
        <f t="shared" si="26"/>
        <v>1300</v>
      </c>
      <c r="L3323" s="10">
        <f t="shared" si="27"/>
        <v>520</v>
      </c>
      <c r="M3323" s="11">
        <v>0.4</v>
      </c>
      <c r="O3323" s="16"/>
      <c r="P3323" s="14"/>
      <c r="Q3323" s="12"/>
      <c r="R3323" s="13"/>
    </row>
    <row r="3324" spans="1:18" ht="15.75" customHeight="1">
      <c r="A3324" s="1"/>
      <c r="B3324" s="6" t="s">
        <v>14</v>
      </c>
      <c r="C3324" s="6">
        <v>1185732</v>
      </c>
      <c r="D3324" s="7">
        <v>44242</v>
      </c>
      <c r="E3324" s="6" t="s">
        <v>15</v>
      </c>
      <c r="F3324" s="6" t="s">
        <v>115</v>
      </c>
      <c r="G3324" s="6" t="s">
        <v>116</v>
      </c>
      <c r="H3324" s="6" t="s">
        <v>17</v>
      </c>
      <c r="I3324" s="8">
        <v>0.4</v>
      </c>
      <c r="J3324" s="9">
        <v>5750</v>
      </c>
      <c r="K3324" s="10">
        <f t="shared" si="26"/>
        <v>2300</v>
      </c>
      <c r="L3324" s="10">
        <f t="shared" si="27"/>
        <v>805</v>
      </c>
      <c r="M3324" s="11">
        <v>0.35</v>
      </c>
      <c r="O3324" s="16"/>
      <c r="P3324" s="14"/>
      <c r="Q3324" s="12"/>
      <c r="R3324" s="13"/>
    </row>
    <row r="3325" spans="1:18" ht="15.75" customHeight="1">
      <c r="A3325" s="1"/>
      <c r="B3325" s="6" t="s">
        <v>14</v>
      </c>
      <c r="C3325" s="6">
        <v>1185732</v>
      </c>
      <c r="D3325" s="7">
        <v>44242</v>
      </c>
      <c r="E3325" s="6" t="s">
        <v>15</v>
      </c>
      <c r="F3325" s="6" t="s">
        <v>115</v>
      </c>
      <c r="G3325" s="6" t="s">
        <v>116</v>
      </c>
      <c r="H3325" s="6" t="s">
        <v>18</v>
      </c>
      <c r="I3325" s="8">
        <v>0.4</v>
      </c>
      <c r="J3325" s="9">
        <v>2250</v>
      </c>
      <c r="K3325" s="10">
        <f t="shared" si="26"/>
        <v>900</v>
      </c>
      <c r="L3325" s="10">
        <f t="shared" si="27"/>
        <v>315</v>
      </c>
      <c r="M3325" s="11">
        <v>0.35</v>
      </c>
      <c r="O3325" s="16"/>
      <c r="P3325" s="14"/>
      <c r="Q3325" s="12"/>
      <c r="R3325" s="13"/>
    </row>
    <row r="3326" spans="1:18" ht="15.75" customHeight="1">
      <c r="A3326" s="1"/>
      <c r="B3326" s="6" t="s">
        <v>14</v>
      </c>
      <c r="C3326" s="6">
        <v>1185732</v>
      </c>
      <c r="D3326" s="7">
        <v>44242</v>
      </c>
      <c r="E3326" s="6" t="s">
        <v>15</v>
      </c>
      <c r="F3326" s="6" t="s">
        <v>115</v>
      </c>
      <c r="G3326" s="6" t="s">
        <v>116</v>
      </c>
      <c r="H3326" s="6" t="s">
        <v>19</v>
      </c>
      <c r="I3326" s="8">
        <v>0.30000000000000004</v>
      </c>
      <c r="J3326" s="9">
        <v>2750</v>
      </c>
      <c r="K3326" s="10">
        <f t="shared" si="26"/>
        <v>825.00000000000011</v>
      </c>
      <c r="L3326" s="10">
        <f t="shared" si="27"/>
        <v>330.00000000000006</v>
      </c>
      <c r="M3326" s="11">
        <v>0.4</v>
      </c>
      <c r="O3326" s="16"/>
      <c r="P3326" s="14"/>
      <c r="Q3326" s="12"/>
      <c r="R3326" s="13"/>
    </row>
    <row r="3327" spans="1:18" ht="15.75" customHeight="1">
      <c r="A3327" s="1"/>
      <c r="B3327" s="6" t="s">
        <v>14</v>
      </c>
      <c r="C3327" s="6">
        <v>1185732</v>
      </c>
      <c r="D3327" s="7">
        <v>44242</v>
      </c>
      <c r="E3327" s="6" t="s">
        <v>15</v>
      </c>
      <c r="F3327" s="6" t="s">
        <v>115</v>
      </c>
      <c r="G3327" s="6" t="s">
        <v>116</v>
      </c>
      <c r="H3327" s="6" t="s">
        <v>20</v>
      </c>
      <c r="I3327" s="8">
        <v>0.35</v>
      </c>
      <c r="J3327" s="9">
        <v>1500</v>
      </c>
      <c r="K3327" s="10">
        <f t="shared" si="26"/>
        <v>525</v>
      </c>
      <c r="L3327" s="10">
        <f t="shared" si="27"/>
        <v>210</v>
      </c>
      <c r="M3327" s="11">
        <v>0.4</v>
      </c>
      <c r="O3327" s="16"/>
      <c r="P3327" s="14"/>
      <c r="Q3327" s="12"/>
      <c r="R3327" s="13"/>
    </row>
    <row r="3328" spans="1:18" ht="15.75" customHeight="1">
      <c r="A3328" s="1"/>
      <c r="B3328" s="6" t="s">
        <v>14</v>
      </c>
      <c r="C3328" s="6">
        <v>1185732</v>
      </c>
      <c r="D3328" s="7">
        <v>44242</v>
      </c>
      <c r="E3328" s="6" t="s">
        <v>15</v>
      </c>
      <c r="F3328" s="6" t="s">
        <v>115</v>
      </c>
      <c r="G3328" s="6" t="s">
        <v>116</v>
      </c>
      <c r="H3328" s="6" t="s">
        <v>21</v>
      </c>
      <c r="I3328" s="8">
        <v>0.5</v>
      </c>
      <c r="J3328" s="9">
        <v>2250</v>
      </c>
      <c r="K3328" s="10">
        <f t="shared" si="26"/>
        <v>1125</v>
      </c>
      <c r="L3328" s="10">
        <f t="shared" si="27"/>
        <v>337.5</v>
      </c>
      <c r="M3328" s="11">
        <v>0.3</v>
      </c>
      <c r="O3328" s="16"/>
      <c r="P3328" s="14"/>
      <c r="Q3328" s="12"/>
      <c r="R3328" s="13"/>
    </row>
    <row r="3329" spans="1:18" ht="15.75" customHeight="1">
      <c r="A3329" s="1"/>
      <c r="B3329" s="6" t="s">
        <v>14</v>
      </c>
      <c r="C3329" s="6">
        <v>1185732</v>
      </c>
      <c r="D3329" s="7">
        <v>44242</v>
      </c>
      <c r="E3329" s="6" t="s">
        <v>15</v>
      </c>
      <c r="F3329" s="6" t="s">
        <v>115</v>
      </c>
      <c r="G3329" s="6" t="s">
        <v>116</v>
      </c>
      <c r="H3329" s="6" t="s">
        <v>22</v>
      </c>
      <c r="I3329" s="8">
        <v>0.4</v>
      </c>
      <c r="J3329" s="9">
        <v>3250</v>
      </c>
      <c r="K3329" s="10">
        <f t="shared" si="26"/>
        <v>1300</v>
      </c>
      <c r="L3329" s="10">
        <f t="shared" si="27"/>
        <v>520</v>
      </c>
      <c r="M3329" s="11">
        <v>0.4</v>
      </c>
      <c r="O3329" s="16"/>
      <c r="P3329" s="14"/>
      <c r="Q3329" s="12"/>
      <c r="R3329" s="13"/>
    </row>
    <row r="3330" spans="1:18" ht="15.75" customHeight="1">
      <c r="A3330" s="1"/>
      <c r="B3330" s="6" t="s">
        <v>14</v>
      </c>
      <c r="C3330" s="6">
        <v>1185732</v>
      </c>
      <c r="D3330" s="7">
        <v>44268</v>
      </c>
      <c r="E3330" s="6" t="s">
        <v>15</v>
      </c>
      <c r="F3330" s="6" t="s">
        <v>115</v>
      </c>
      <c r="G3330" s="6" t="s">
        <v>116</v>
      </c>
      <c r="H3330" s="6" t="s">
        <v>17</v>
      </c>
      <c r="I3330" s="8">
        <v>0.4</v>
      </c>
      <c r="J3330" s="9">
        <v>5450</v>
      </c>
      <c r="K3330" s="10">
        <f t="shared" si="26"/>
        <v>2180</v>
      </c>
      <c r="L3330" s="10">
        <f t="shared" si="27"/>
        <v>763</v>
      </c>
      <c r="M3330" s="11">
        <v>0.35</v>
      </c>
      <c r="O3330" s="16"/>
      <c r="P3330" s="14"/>
      <c r="Q3330" s="12"/>
      <c r="R3330" s="13"/>
    </row>
    <row r="3331" spans="1:18" ht="15.75" customHeight="1">
      <c r="A3331" s="1"/>
      <c r="B3331" s="6" t="s">
        <v>14</v>
      </c>
      <c r="C3331" s="6">
        <v>1185732</v>
      </c>
      <c r="D3331" s="7">
        <v>44268</v>
      </c>
      <c r="E3331" s="6" t="s">
        <v>15</v>
      </c>
      <c r="F3331" s="6" t="s">
        <v>115</v>
      </c>
      <c r="G3331" s="6" t="s">
        <v>116</v>
      </c>
      <c r="H3331" s="6" t="s">
        <v>18</v>
      </c>
      <c r="I3331" s="8">
        <v>0.4</v>
      </c>
      <c r="J3331" s="9">
        <v>2500</v>
      </c>
      <c r="K3331" s="10">
        <f t="shared" si="26"/>
        <v>1000</v>
      </c>
      <c r="L3331" s="10">
        <f t="shared" si="27"/>
        <v>350</v>
      </c>
      <c r="M3331" s="11">
        <v>0.35</v>
      </c>
      <c r="O3331" s="16"/>
      <c r="P3331" s="14"/>
      <c r="Q3331" s="12"/>
      <c r="R3331" s="13"/>
    </row>
    <row r="3332" spans="1:18" ht="15.75" customHeight="1">
      <c r="A3332" s="1"/>
      <c r="B3332" s="6" t="s">
        <v>14</v>
      </c>
      <c r="C3332" s="6">
        <v>1185732</v>
      </c>
      <c r="D3332" s="7">
        <v>44268</v>
      </c>
      <c r="E3332" s="6" t="s">
        <v>15</v>
      </c>
      <c r="F3332" s="6" t="s">
        <v>115</v>
      </c>
      <c r="G3332" s="6" t="s">
        <v>116</v>
      </c>
      <c r="H3332" s="6" t="s">
        <v>19</v>
      </c>
      <c r="I3332" s="8">
        <v>0.30000000000000004</v>
      </c>
      <c r="J3332" s="9">
        <v>2750</v>
      </c>
      <c r="K3332" s="10">
        <f t="shared" si="26"/>
        <v>825.00000000000011</v>
      </c>
      <c r="L3332" s="10">
        <f t="shared" si="27"/>
        <v>330.00000000000006</v>
      </c>
      <c r="M3332" s="11">
        <v>0.4</v>
      </c>
      <c r="O3332" s="16"/>
      <c r="P3332" s="14"/>
      <c r="Q3332" s="12"/>
      <c r="R3332" s="13"/>
    </row>
    <row r="3333" spans="1:18" ht="15.75" customHeight="1">
      <c r="A3333" s="1"/>
      <c r="B3333" s="6" t="s">
        <v>14</v>
      </c>
      <c r="C3333" s="6">
        <v>1185732</v>
      </c>
      <c r="D3333" s="7">
        <v>44268</v>
      </c>
      <c r="E3333" s="6" t="s">
        <v>15</v>
      </c>
      <c r="F3333" s="6" t="s">
        <v>115</v>
      </c>
      <c r="G3333" s="6" t="s">
        <v>116</v>
      </c>
      <c r="H3333" s="6" t="s">
        <v>20</v>
      </c>
      <c r="I3333" s="8">
        <v>0.35</v>
      </c>
      <c r="J3333" s="9">
        <v>1250</v>
      </c>
      <c r="K3333" s="10">
        <f t="shared" si="26"/>
        <v>437.5</v>
      </c>
      <c r="L3333" s="10">
        <f t="shared" si="27"/>
        <v>175</v>
      </c>
      <c r="M3333" s="11">
        <v>0.4</v>
      </c>
      <c r="O3333" s="16"/>
      <c r="P3333" s="14"/>
      <c r="Q3333" s="12"/>
      <c r="R3333" s="13"/>
    </row>
    <row r="3334" spans="1:18" ht="15.75" customHeight="1">
      <c r="A3334" s="1"/>
      <c r="B3334" s="6" t="s">
        <v>14</v>
      </c>
      <c r="C3334" s="6">
        <v>1185732</v>
      </c>
      <c r="D3334" s="7">
        <v>44268</v>
      </c>
      <c r="E3334" s="6" t="s">
        <v>15</v>
      </c>
      <c r="F3334" s="6" t="s">
        <v>115</v>
      </c>
      <c r="G3334" s="6" t="s">
        <v>116</v>
      </c>
      <c r="H3334" s="6" t="s">
        <v>21</v>
      </c>
      <c r="I3334" s="8">
        <v>0.5</v>
      </c>
      <c r="J3334" s="9">
        <v>1750</v>
      </c>
      <c r="K3334" s="10">
        <f t="shared" si="26"/>
        <v>875</v>
      </c>
      <c r="L3334" s="10">
        <f t="shared" si="27"/>
        <v>262.5</v>
      </c>
      <c r="M3334" s="11">
        <v>0.3</v>
      </c>
      <c r="O3334" s="16"/>
      <c r="P3334" s="14"/>
      <c r="Q3334" s="12"/>
      <c r="R3334" s="13"/>
    </row>
    <row r="3335" spans="1:18" ht="15.75" customHeight="1">
      <c r="A3335" s="1"/>
      <c r="B3335" s="6" t="s">
        <v>14</v>
      </c>
      <c r="C3335" s="6">
        <v>1185732</v>
      </c>
      <c r="D3335" s="7">
        <v>44268</v>
      </c>
      <c r="E3335" s="6" t="s">
        <v>15</v>
      </c>
      <c r="F3335" s="6" t="s">
        <v>115</v>
      </c>
      <c r="G3335" s="6" t="s">
        <v>116</v>
      </c>
      <c r="H3335" s="6" t="s">
        <v>22</v>
      </c>
      <c r="I3335" s="8">
        <v>0.4</v>
      </c>
      <c r="J3335" s="9">
        <v>2750</v>
      </c>
      <c r="K3335" s="10">
        <f t="shared" si="26"/>
        <v>1100</v>
      </c>
      <c r="L3335" s="10">
        <f t="shared" si="27"/>
        <v>440</v>
      </c>
      <c r="M3335" s="11">
        <v>0.4</v>
      </c>
      <c r="O3335" s="16"/>
      <c r="P3335" s="14"/>
      <c r="Q3335" s="12"/>
      <c r="R3335" s="13"/>
    </row>
    <row r="3336" spans="1:18" ht="15.75" customHeight="1">
      <c r="A3336" s="1"/>
      <c r="B3336" s="6" t="s">
        <v>14</v>
      </c>
      <c r="C3336" s="6">
        <v>1185732</v>
      </c>
      <c r="D3336" s="7">
        <v>44300</v>
      </c>
      <c r="E3336" s="6" t="s">
        <v>15</v>
      </c>
      <c r="F3336" s="6" t="s">
        <v>115</v>
      </c>
      <c r="G3336" s="6" t="s">
        <v>116</v>
      </c>
      <c r="H3336" s="6" t="s">
        <v>17</v>
      </c>
      <c r="I3336" s="8">
        <v>0.4</v>
      </c>
      <c r="J3336" s="9">
        <v>5250</v>
      </c>
      <c r="K3336" s="10">
        <f t="shared" si="26"/>
        <v>2100</v>
      </c>
      <c r="L3336" s="10">
        <f t="shared" si="27"/>
        <v>735</v>
      </c>
      <c r="M3336" s="11">
        <v>0.35</v>
      </c>
      <c r="O3336" s="16"/>
      <c r="P3336" s="14"/>
      <c r="Q3336" s="12"/>
      <c r="R3336" s="13"/>
    </row>
    <row r="3337" spans="1:18" ht="15.75" customHeight="1">
      <c r="A3337" s="1"/>
      <c r="B3337" s="6" t="s">
        <v>14</v>
      </c>
      <c r="C3337" s="6">
        <v>1185732</v>
      </c>
      <c r="D3337" s="7">
        <v>44300</v>
      </c>
      <c r="E3337" s="6" t="s">
        <v>15</v>
      </c>
      <c r="F3337" s="6" t="s">
        <v>115</v>
      </c>
      <c r="G3337" s="6" t="s">
        <v>116</v>
      </c>
      <c r="H3337" s="6" t="s">
        <v>18</v>
      </c>
      <c r="I3337" s="8">
        <v>0.4</v>
      </c>
      <c r="J3337" s="9">
        <v>2250</v>
      </c>
      <c r="K3337" s="10">
        <f t="shared" si="26"/>
        <v>900</v>
      </c>
      <c r="L3337" s="10">
        <f t="shared" si="27"/>
        <v>315</v>
      </c>
      <c r="M3337" s="11">
        <v>0.35</v>
      </c>
      <c r="O3337" s="16"/>
      <c r="P3337" s="14"/>
      <c r="Q3337" s="12"/>
      <c r="R3337" s="13"/>
    </row>
    <row r="3338" spans="1:18" ht="15.75" customHeight="1">
      <c r="A3338" s="1"/>
      <c r="B3338" s="6" t="s">
        <v>14</v>
      </c>
      <c r="C3338" s="6">
        <v>1185732</v>
      </c>
      <c r="D3338" s="7">
        <v>44300</v>
      </c>
      <c r="E3338" s="6" t="s">
        <v>15</v>
      </c>
      <c r="F3338" s="6" t="s">
        <v>115</v>
      </c>
      <c r="G3338" s="6" t="s">
        <v>116</v>
      </c>
      <c r="H3338" s="6" t="s">
        <v>19</v>
      </c>
      <c r="I3338" s="8">
        <v>0.30000000000000004</v>
      </c>
      <c r="J3338" s="9">
        <v>2250</v>
      </c>
      <c r="K3338" s="10">
        <f t="shared" si="26"/>
        <v>675.00000000000011</v>
      </c>
      <c r="L3338" s="10">
        <f t="shared" si="27"/>
        <v>270.00000000000006</v>
      </c>
      <c r="M3338" s="11">
        <v>0.4</v>
      </c>
      <c r="O3338" s="16"/>
      <c r="P3338" s="14"/>
      <c r="Q3338" s="12"/>
      <c r="R3338" s="13"/>
    </row>
    <row r="3339" spans="1:18" ht="15.75" customHeight="1">
      <c r="A3339" s="1"/>
      <c r="B3339" s="6" t="s">
        <v>14</v>
      </c>
      <c r="C3339" s="6">
        <v>1185732</v>
      </c>
      <c r="D3339" s="7">
        <v>44300</v>
      </c>
      <c r="E3339" s="6" t="s">
        <v>15</v>
      </c>
      <c r="F3339" s="6" t="s">
        <v>115</v>
      </c>
      <c r="G3339" s="6" t="s">
        <v>116</v>
      </c>
      <c r="H3339" s="6" t="s">
        <v>20</v>
      </c>
      <c r="I3339" s="8">
        <v>0.35</v>
      </c>
      <c r="J3339" s="9">
        <v>1500</v>
      </c>
      <c r="K3339" s="10">
        <f t="shared" si="26"/>
        <v>525</v>
      </c>
      <c r="L3339" s="10">
        <f t="shared" si="27"/>
        <v>210</v>
      </c>
      <c r="M3339" s="11">
        <v>0.4</v>
      </c>
      <c r="O3339" s="16"/>
      <c r="P3339" s="14"/>
      <c r="Q3339" s="12"/>
      <c r="R3339" s="13"/>
    </row>
    <row r="3340" spans="1:18" ht="15.75" customHeight="1">
      <c r="A3340" s="1"/>
      <c r="B3340" s="6" t="s">
        <v>14</v>
      </c>
      <c r="C3340" s="6">
        <v>1185732</v>
      </c>
      <c r="D3340" s="7">
        <v>44300</v>
      </c>
      <c r="E3340" s="6" t="s">
        <v>15</v>
      </c>
      <c r="F3340" s="6" t="s">
        <v>115</v>
      </c>
      <c r="G3340" s="6" t="s">
        <v>116</v>
      </c>
      <c r="H3340" s="6" t="s">
        <v>21</v>
      </c>
      <c r="I3340" s="8">
        <v>0.5</v>
      </c>
      <c r="J3340" s="9">
        <v>1500</v>
      </c>
      <c r="K3340" s="10">
        <f t="shared" si="26"/>
        <v>750</v>
      </c>
      <c r="L3340" s="10">
        <f t="shared" si="27"/>
        <v>225</v>
      </c>
      <c r="M3340" s="11">
        <v>0.3</v>
      </c>
      <c r="O3340" s="16"/>
      <c r="P3340" s="14"/>
      <c r="Q3340" s="12"/>
      <c r="R3340" s="13"/>
    </row>
    <row r="3341" spans="1:18" ht="15.75" customHeight="1">
      <c r="A3341" s="1"/>
      <c r="B3341" s="6" t="s">
        <v>14</v>
      </c>
      <c r="C3341" s="6">
        <v>1185732</v>
      </c>
      <c r="D3341" s="7">
        <v>44300</v>
      </c>
      <c r="E3341" s="6" t="s">
        <v>15</v>
      </c>
      <c r="F3341" s="6" t="s">
        <v>115</v>
      </c>
      <c r="G3341" s="6" t="s">
        <v>116</v>
      </c>
      <c r="H3341" s="6" t="s">
        <v>22</v>
      </c>
      <c r="I3341" s="8">
        <v>0.4</v>
      </c>
      <c r="J3341" s="9">
        <v>3000</v>
      </c>
      <c r="K3341" s="10">
        <f t="shared" si="26"/>
        <v>1200</v>
      </c>
      <c r="L3341" s="10">
        <f t="shared" si="27"/>
        <v>480</v>
      </c>
      <c r="M3341" s="11">
        <v>0.4</v>
      </c>
      <c r="O3341" s="16"/>
      <c r="P3341" s="14"/>
      <c r="Q3341" s="12"/>
      <c r="R3341" s="13"/>
    </row>
    <row r="3342" spans="1:18" ht="15.75" customHeight="1">
      <c r="A3342" s="1"/>
      <c r="B3342" s="6" t="s">
        <v>14</v>
      </c>
      <c r="C3342" s="6">
        <v>1185732</v>
      </c>
      <c r="D3342" s="7">
        <v>44329</v>
      </c>
      <c r="E3342" s="6" t="s">
        <v>15</v>
      </c>
      <c r="F3342" s="6" t="s">
        <v>115</v>
      </c>
      <c r="G3342" s="6" t="s">
        <v>116</v>
      </c>
      <c r="H3342" s="6" t="s">
        <v>17</v>
      </c>
      <c r="I3342" s="8">
        <v>0.54999999999999993</v>
      </c>
      <c r="J3342" s="9">
        <v>5700</v>
      </c>
      <c r="K3342" s="10">
        <f t="shared" si="26"/>
        <v>3134.9999999999995</v>
      </c>
      <c r="L3342" s="10">
        <f t="shared" si="27"/>
        <v>1097.2499999999998</v>
      </c>
      <c r="M3342" s="11">
        <v>0.35</v>
      </c>
      <c r="O3342" s="16"/>
      <c r="P3342" s="14"/>
      <c r="Q3342" s="12"/>
      <c r="R3342" s="13"/>
    </row>
    <row r="3343" spans="1:18" ht="15.75" customHeight="1">
      <c r="A3343" s="1"/>
      <c r="B3343" s="6" t="s">
        <v>14</v>
      </c>
      <c r="C3343" s="6">
        <v>1185732</v>
      </c>
      <c r="D3343" s="7">
        <v>44329</v>
      </c>
      <c r="E3343" s="6" t="s">
        <v>15</v>
      </c>
      <c r="F3343" s="6" t="s">
        <v>115</v>
      </c>
      <c r="G3343" s="6" t="s">
        <v>116</v>
      </c>
      <c r="H3343" s="6" t="s">
        <v>18</v>
      </c>
      <c r="I3343" s="8">
        <v>0.5</v>
      </c>
      <c r="J3343" s="9">
        <v>2750</v>
      </c>
      <c r="K3343" s="10">
        <f t="shared" si="26"/>
        <v>1375</v>
      </c>
      <c r="L3343" s="10">
        <f t="shared" si="27"/>
        <v>481.24999999999994</v>
      </c>
      <c r="M3343" s="11">
        <v>0.35</v>
      </c>
      <c r="O3343" s="16"/>
      <c r="P3343" s="14"/>
      <c r="Q3343" s="12"/>
      <c r="R3343" s="13"/>
    </row>
    <row r="3344" spans="1:18" ht="15.75" customHeight="1">
      <c r="A3344" s="1"/>
      <c r="B3344" s="6" t="s">
        <v>14</v>
      </c>
      <c r="C3344" s="6">
        <v>1185732</v>
      </c>
      <c r="D3344" s="7">
        <v>44329</v>
      </c>
      <c r="E3344" s="6" t="s">
        <v>15</v>
      </c>
      <c r="F3344" s="6" t="s">
        <v>115</v>
      </c>
      <c r="G3344" s="6" t="s">
        <v>116</v>
      </c>
      <c r="H3344" s="6" t="s">
        <v>19</v>
      </c>
      <c r="I3344" s="8">
        <v>0.45</v>
      </c>
      <c r="J3344" s="9">
        <v>3000</v>
      </c>
      <c r="K3344" s="10">
        <f t="shared" si="26"/>
        <v>1350</v>
      </c>
      <c r="L3344" s="10">
        <f t="shared" si="27"/>
        <v>540</v>
      </c>
      <c r="M3344" s="11">
        <v>0.4</v>
      </c>
      <c r="O3344" s="16"/>
      <c r="P3344" s="14"/>
      <c r="Q3344" s="12"/>
      <c r="R3344" s="13"/>
    </row>
    <row r="3345" spans="1:18" ht="15.75" customHeight="1">
      <c r="A3345" s="1"/>
      <c r="B3345" s="6" t="s">
        <v>14</v>
      </c>
      <c r="C3345" s="6">
        <v>1185732</v>
      </c>
      <c r="D3345" s="7">
        <v>44329</v>
      </c>
      <c r="E3345" s="6" t="s">
        <v>15</v>
      </c>
      <c r="F3345" s="6" t="s">
        <v>115</v>
      </c>
      <c r="G3345" s="6" t="s">
        <v>116</v>
      </c>
      <c r="H3345" s="6" t="s">
        <v>20</v>
      </c>
      <c r="I3345" s="8">
        <v>0.45</v>
      </c>
      <c r="J3345" s="9">
        <v>2500</v>
      </c>
      <c r="K3345" s="10">
        <f t="shared" si="26"/>
        <v>1125</v>
      </c>
      <c r="L3345" s="10">
        <f t="shared" si="27"/>
        <v>450</v>
      </c>
      <c r="M3345" s="11">
        <v>0.4</v>
      </c>
      <c r="O3345" s="16"/>
      <c r="P3345" s="14"/>
      <c r="Q3345" s="12"/>
      <c r="R3345" s="13"/>
    </row>
    <row r="3346" spans="1:18" ht="15.75" customHeight="1">
      <c r="A3346" s="1"/>
      <c r="B3346" s="6" t="s">
        <v>14</v>
      </c>
      <c r="C3346" s="6">
        <v>1185732</v>
      </c>
      <c r="D3346" s="7">
        <v>44329</v>
      </c>
      <c r="E3346" s="6" t="s">
        <v>15</v>
      </c>
      <c r="F3346" s="6" t="s">
        <v>115</v>
      </c>
      <c r="G3346" s="6" t="s">
        <v>116</v>
      </c>
      <c r="H3346" s="6" t="s">
        <v>21</v>
      </c>
      <c r="I3346" s="8">
        <v>0.54999999999999993</v>
      </c>
      <c r="J3346" s="9">
        <v>2750</v>
      </c>
      <c r="K3346" s="10">
        <f t="shared" si="26"/>
        <v>1512.4999999999998</v>
      </c>
      <c r="L3346" s="10">
        <f t="shared" si="27"/>
        <v>453.74999999999994</v>
      </c>
      <c r="M3346" s="11">
        <v>0.3</v>
      </c>
      <c r="O3346" s="16"/>
      <c r="P3346" s="14"/>
      <c r="Q3346" s="12"/>
      <c r="R3346" s="13"/>
    </row>
    <row r="3347" spans="1:18" ht="15.75" customHeight="1">
      <c r="A3347" s="1"/>
      <c r="B3347" s="6" t="s">
        <v>14</v>
      </c>
      <c r="C3347" s="6">
        <v>1185732</v>
      </c>
      <c r="D3347" s="7">
        <v>44329</v>
      </c>
      <c r="E3347" s="6" t="s">
        <v>15</v>
      </c>
      <c r="F3347" s="6" t="s">
        <v>115</v>
      </c>
      <c r="G3347" s="6" t="s">
        <v>116</v>
      </c>
      <c r="H3347" s="6" t="s">
        <v>22</v>
      </c>
      <c r="I3347" s="8">
        <v>0.6</v>
      </c>
      <c r="J3347" s="9">
        <v>4000</v>
      </c>
      <c r="K3347" s="10">
        <f t="shared" si="26"/>
        <v>2400</v>
      </c>
      <c r="L3347" s="10">
        <f t="shared" si="27"/>
        <v>960</v>
      </c>
      <c r="M3347" s="11">
        <v>0.4</v>
      </c>
      <c r="O3347" s="16"/>
      <c r="P3347" s="14"/>
      <c r="Q3347" s="12"/>
      <c r="R3347" s="13"/>
    </row>
    <row r="3348" spans="1:18" ht="15.75" customHeight="1">
      <c r="A3348" s="1"/>
      <c r="B3348" s="6" t="s">
        <v>14</v>
      </c>
      <c r="C3348" s="6">
        <v>1185732</v>
      </c>
      <c r="D3348" s="7">
        <v>44362</v>
      </c>
      <c r="E3348" s="6" t="s">
        <v>15</v>
      </c>
      <c r="F3348" s="6" t="s">
        <v>115</v>
      </c>
      <c r="G3348" s="6" t="s">
        <v>116</v>
      </c>
      <c r="H3348" s="6" t="s">
        <v>17</v>
      </c>
      <c r="I3348" s="8">
        <v>0.54999999999999993</v>
      </c>
      <c r="J3348" s="9">
        <v>6500</v>
      </c>
      <c r="K3348" s="10">
        <f t="shared" si="26"/>
        <v>3574.9999999999995</v>
      </c>
      <c r="L3348" s="10">
        <f t="shared" si="27"/>
        <v>1251.2499999999998</v>
      </c>
      <c r="M3348" s="11">
        <v>0.35</v>
      </c>
      <c r="O3348" s="16"/>
      <c r="P3348" s="14"/>
      <c r="Q3348" s="12"/>
      <c r="R3348" s="13"/>
    </row>
    <row r="3349" spans="1:18" ht="15.75" customHeight="1">
      <c r="A3349" s="1"/>
      <c r="B3349" s="6" t="s">
        <v>14</v>
      </c>
      <c r="C3349" s="6">
        <v>1185732</v>
      </c>
      <c r="D3349" s="7">
        <v>44362</v>
      </c>
      <c r="E3349" s="6" t="s">
        <v>15</v>
      </c>
      <c r="F3349" s="6" t="s">
        <v>115</v>
      </c>
      <c r="G3349" s="6" t="s">
        <v>116</v>
      </c>
      <c r="H3349" s="6" t="s">
        <v>18</v>
      </c>
      <c r="I3349" s="8">
        <v>0.5</v>
      </c>
      <c r="J3349" s="9">
        <v>4000</v>
      </c>
      <c r="K3349" s="10">
        <f t="shared" si="26"/>
        <v>2000</v>
      </c>
      <c r="L3349" s="10">
        <f t="shared" si="27"/>
        <v>700</v>
      </c>
      <c r="M3349" s="11">
        <v>0.35</v>
      </c>
      <c r="O3349" s="16"/>
      <c r="P3349" s="14"/>
      <c r="Q3349" s="12"/>
      <c r="R3349" s="13"/>
    </row>
    <row r="3350" spans="1:18" ht="15.75" customHeight="1">
      <c r="A3350" s="1"/>
      <c r="B3350" s="6" t="s">
        <v>14</v>
      </c>
      <c r="C3350" s="6">
        <v>1185732</v>
      </c>
      <c r="D3350" s="7">
        <v>44362</v>
      </c>
      <c r="E3350" s="6" t="s">
        <v>15</v>
      </c>
      <c r="F3350" s="6" t="s">
        <v>115</v>
      </c>
      <c r="G3350" s="6" t="s">
        <v>116</v>
      </c>
      <c r="H3350" s="6" t="s">
        <v>19</v>
      </c>
      <c r="I3350" s="8">
        <v>0.45</v>
      </c>
      <c r="J3350" s="9">
        <v>3250</v>
      </c>
      <c r="K3350" s="10">
        <f t="shared" si="26"/>
        <v>1462.5</v>
      </c>
      <c r="L3350" s="10">
        <f t="shared" si="27"/>
        <v>585</v>
      </c>
      <c r="M3350" s="11">
        <v>0.4</v>
      </c>
      <c r="O3350" s="16"/>
      <c r="P3350" s="14"/>
      <c r="Q3350" s="12"/>
      <c r="R3350" s="13"/>
    </row>
    <row r="3351" spans="1:18" ht="15.75" customHeight="1">
      <c r="A3351" s="1"/>
      <c r="B3351" s="6" t="s">
        <v>14</v>
      </c>
      <c r="C3351" s="6">
        <v>1185732</v>
      </c>
      <c r="D3351" s="7">
        <v>44362</v>
      </c>
      <c r="E3351" s="6" t="s">
        <v>15</v>
      </c>
      <c r="F3351" s="6" t="s">
        <v>115</v>
      </c>
      <c r="G3351" s="6" t="s">
        <v>116</v>
      </c>
      <c r="H3351" s="6" t="s">
        <v>20</v>
      </c>
      <c r="I3351" s="8">
        <v>0.45</v>
      </c>
      <c r="J3351" s="9">
        <v>3000</v>
      </c>
      <c r="K3351" s="10">
        <f t="shared" si="26"/>
        <v>1350</v>
      </c>
      <c r="L3351" s="10">
        <f t="shared" si="27"/>
        <v>540</v>
      </c>
      <c r="M3351" s="11">
        <v>0.4</v>
      </c>
      <c r="O3351" s="16"/>
      <c r="P3351" s="14"/>
      <c r="Q3351" s="12"/>
      <c r="R3351" s="13"/>
    </row>
    <row r="3352" spans="1:18" ht="15.75" customHeight="1">
      <c r="A3352" s="1"/>
      <c r="B3352" s="6" t="s">
        <v>14</v>
      </c>
      <c r="C3352" s="6">
        <v>1185732</v>
      </c>
      <c r="D3352" s="7">
        <v>44362</v>
      </c>
      <c r="E3352" s="6" t="s">
        <v>15</v>
      </c>
      <c r="F3352" s="6" t="s">
        <v>115</v>
      </c>
      <c r="G3352" s="6" t="s">
        <v>116</v>
      </c>
      <c r="H3352" s="6" t="s">
        <v>21</v>
      </c>
      <c r="I3352" s="8">
        <v>0.54999999999999993</v>
      </c>
      <c r="J3352" s="9">
        <v>3000</v>
      </c>
      <c r="K3352" s="10">
        <f t="shared" si="26"/>
        <v>1649.9999999999998</v>
      </c>
      <c r="L3352" s="10">
        <f t="shared" si="27"/>
        <v>494.99999999999989</v>
      </c>
      <c r="M3352" s="11">
        <v>0.3</v>
      </c>
      <c r="O3352" s="16"/>
      <c r="P3352" s="14"/>
      <c r="Q3352" s="12"/>
      <c r="R3352" s="13"/>
    </row>
    <row r="3353" spans="1:18" ht="15.75" customHeight="1">
      <c r="A3353" s="1"/>
      <c r="B3353" s="6" t="s">
        <v>14</v>
      </c>
      <c r="C3353" s="6">
        <v>1185732</v>
      </c>
      <c r="D3353" s="7">
        <v>44362</v>
      </c>
      <c r="E3353" s="6" t="s">
        <v>15</v>
      </c>
      <c r="F3353" s="6" t="s">
        <v>115</v>
      </c>
      <c r="G3353" s="6" t="s">
        <v>116</v>
      </c>
      <c r="H3353" s="6" t="s">
        <v>22</v>
      </c>
      <c r="I3353" s="8">
        <v>0.6</v>
      </c>
      <c r="J3353" s="9">
        <v>4500</v>
      </c>
      <c r="K3353" s="10">
        <f t="shared" si="26"/>
        <v>2700</v>
      </c>
      <c r="L3353" s="10">
        <f t="shared" si="27"/>
        <v>1080</v>
      </c>
      <c r="M3353" s="11">
        <v>0.4</v>
      </c>
      <c r="O3353" s="16"/>
      <c r="P3353" s="14"/>
      <c r="Q3353" s="12"/>
      <c r="R3353" s="13"/>
    </row>
    <row r="3354" spans="1:18" ht="15.75" customHeight="1">
      <c r="A3354" s="1"/>
      <c r="B3354" s="6" t="s">
        <v>14</v>
      </c>
      <c r="C3354" s="6">
        <v>1185732</v>
      </c>
      <c r="D3354" s="7">
        <v>44390</v>
      </c>
      <c r="E3354" s="6" t="s">
        <v>15</v>
      </c>
      <c r="F3354" s="6" t="s">
        <v>115</v>
      </c>
      <c r="G3354" s="6" t="s">
        <v>116</v>
      </c>
      <c r="H3354" s="6" t="s">
        <v>17</v>
      </c>
      <c r="I3354" s="8">
        <v>0.54999999999999993</v>
      </c>
      <c r="J3354" s="9">
        <v>6750</v>
      </c>
      <c r="K3354" s="10">
        <f t="shared" si="26"/>
        <v>3712.4999999999995</v>
      </c>
      <c r="L3354" s="10">
        <f t="shared" si="27"/>
        <v>1299.3749999999998</v>
      </c>
      <c r="M3354" s="11">
        <v>0.35</v>
      </c>
      <c r="O3354" s="16"/>
      <c r="P3354" s="14"/>
      <c r="Q3354" s="12"/>
      <c r="R3354" s="13"/>
    </row>
    <row r="3355" spans="1:18" ht="15.75" customHeight="1">
      <c r="A3355" s="1"/>
      <c r="B3355" s="6" t="s">
        <v>14</v>
      </c>
      <c r="C3355" s="6">
        <v>1185732</v>
      </c>
      <c r="D3355" s="7">
        <v>44390</v>
      </c>
      <c r="E3355" s="6" t="s">
        <v>15</v>
      </c>
      <c r="F3355" s="6" t="s">
        <v>115</v>
      </c>
      <c r="G3355" s="6" t="s">
        <v>116</v>
      </c>
      <c r="H3355" s="6" t="s">
        <v>18</v>
      </c>
      <c r="I3355" s="8">
        <v>0.5</v>
      </c>
      <c r="J3355" s="9">
        <v>4250</v>
      </c>
      <c r="K3355" s="10">
        <f t="shared" si="26"/>
        <v>2125</v>
      </c>
      <c r="L3355" s="10">
        <f t="shared" si="27"/>
        <v>743.75</v>
      </c>
      <c r="M3355" s="11">
        <v>0.35</v>
      </c>
      <c r="O3355" s="16"/>
      <c r="P3355" s="14"/>
      <c r="Q3355" s="12"/>
      <c r="R3355" s="13"/>
    </row>
    <row r="3356" spans="1:18" ht="15.75" customHeight="1">
      <c r="A3356" s="1"/>
      <c r="B3356" s="6" t="s">
        <v>14</v>
      </c>
      <c r="C3356" s="6">
        <v>1185732</v>
      </c>
      <c r="D3356" s="7">
        <v>44390</v>
      </c>
      <c r="E3356" s="6" t="s">
        <v>15</v>
      </c>
      <c r="F3356" s="6" t="s">
        <v>115</v>
      </c>
      <c r="G3356" s="6" t="s">
        <v>116</v>
      </c>
      <c r="H3356" s="6" t="s">
        <v>19</v>
      </c>
      <c r="I3356" s="8">
        <v>0.45</v>
      </c>
      <c r="J3356" s="9">
        <v>3500</v>
      </c>
      <c r="K3356" s="10">
        <f t="shared" si="26"/>
        <v>1575</v>
      </c>
      <c r="L3356" s="10">
        <f t="shared" si="27"/>
        <v>630</v>
      </c>
      <c r="M3356" s="11">
        <v>0.4</v>
      </c>
      <c r="O3356" s="16"/>
      <c r="P3356" s="14"/>
      <c r="Q3356" s="12"/>
      <c r="R3356" s="13"/>
    </row>
    <row r="3357" spans="1:18" ht="15.75" customHeight="1">
      <c r="A3357" s="1"/>
      <c r="B3357" s="6" t="s">
        <v>14</v>
      </c>
      <c r="C3357" s="6">
        <v>1185732</v>
      </c>
      <c r="D3357" s="7">
        <v>44390</v>
      </c>
      <c r="E3357" s="6" t="s">
        <v>15</v>
      </c>
      <c r="F3357" s="6" t="s">
        <v>115</v>
      </c>
      <c r="G3357" s="6" t="s">
        <v>116</v>
      </c>
      <c r="H3357" s="6" t="s">
        <v>20</v>
      </c>
      <c r="I3357" s="8">
        <v>0.45</v>
      </c>
      <c r="J3357" s="9">
        <v>3000</v>
      </c>
      <c r="K3357" s="10">
        <f t="shared" si="26"/>
        <v>1350</v>
      </c>
      <c r="L3357" s="10">
        <f t="shared" si="27"/>
        <v>540</v>
      </c>
      <c r="M3357" s="11">
        <v>0.4</v>
      </c>
      <c r="O3357" s="16"/>
      <c r="P3357" s="14"/>
      <c r="Q3357" s="12"/>
      <c r="R3357" s="13"/>
    </row>
    <row r="3358" spans="1:18" ht="15.75" customHeight="1">
      <c r="A3358" s="1"/>
      <c r="B3358" s="6" t="s">
        <v>14</v>
      </c>
      <c r="C3358" s="6">
        <v>1185732</v>
      </c>
      <c r="D3358" s="7">
        <v>44390</v>
      </c>
      <c r="E3358" s="6" t="s">
        <v>15</v>
      </c>
      <c r="F3358" s="6" t="s">
        <v>115</v>
      </c>
      <c r="G3358" s="6" t="s">
        <v>116</v>
      </c>
      <c r="H3358" s="6" t="s">
        <v>21</v>
      </c>
      <c r="I3358" s="8">
        <v>0.54999999999999993</v>
      </c>
      <c r="J3358" s="9">
        <v>3250</v>
      </c>
      <c r="K3358" s="10">
        <f t="shared" si="26"/>
        <v>1787.4999999999998</v>
      </c>
      <c r="L3358" s="10">
        <f t="shared" si="27"/>
        <v>536.24999999999989</v>
      </c>
      <c r="M3358" s="11">
        <v>0.3</v>
      </c>
      <c r="O3358" s="16"/>
      <c r="P3358" s="14"/>
      <c r="Q3358" s="12"/>
      <c r="R3358" s="13"/>
    </row>
    <row r="3359" spans="1:18" ht="15.75" customHeight="1">
      <c r="A3359" s="1"/>
      <c r="B3359" s="6" t="s">
        <v>14</v>
      </c>
      <c r="C3359" s="6">
        <v>1185732</v>
      </c>
      <c r="D3359" s="7">
        <v>44390</v>
      </c>
      <c r="E3359" s="6" t="s">
        <v>15</v>
      </c>
      <c r="F3359" s="6" t="s">
        <v>115</v>
      </c>
      <c r="G3359" s="6" t="s">
        <v>116</v>
      </c>
      <c r="H3359" s="6" t="s">
        <v>22</v>
      </c>
      <c r="I3359" s="8">
        <v>0.6</v>
      </c>
      <c r="J3359" s="9">
        <v>5000</v>
      </c>
      <c r="K3359" s="10">
        <f t="shared" si="26"/>
        <v>3000</v>
      </c>
      <c r="L3359" s="10">
        <f t="shared" si="27"/>
        <v>1200</v>
      </c>
      <c r="M3359" s="11">
        <v>0.4</v>
      </c>
      <c r="O3359" s="16"/>
      <c r="P3359" s="14"/>
      <c r="Q3359" s="12"/>
      <c r="R3359" s="13"/>
    </row>
    <row r="3360" spans="1:18" ht="15.75" customHeight="1">
      <c r="A3360" s="1"/>
      <c r="B3360" s="6" t="s">
        <v>14</v>
      </c>
      <c r="C3360" s="6">
        <v>1185732</v>
      </c>
      <c r="D3360" s="7">
        <v>44422</v>
      </c>
      <c r="E3360" s="6" t="s">
        <v>15</v>
      </c>
      <c r="F3360" s="6" t="s">
        <v>115</v>
      </c>
      <c r="G3360" s="6" t="s">
        <v>116</v>
      </c>
      <c r="H3360" s="6" t="s">
        <v>17</v>
      </c>
      <c r="I3360" s="8">
        <v>0.54999999999999993</v>
      </c>
      <c r="J3360" s="9">
        <v>6500</v>
      </c>
      <c r="K3360" s="10">
        <f t="shared" si="26"/>
        <v>3574.9999999999995</v>
      </c>
      <c r="L3360" s="10">
        <f t="shared" si="27"/>
        <v>1251.2499999999998</v>
      </c>
      <c r="M3360" s="11">
        <v>0.35</v>
      </c>
      <c r="O3360" s="16"/>
      <c r="P3360" s="14"/>
      <c r="Q3360" s="12"/>
      <c r="R3360" s="13"/>
    </row>
    <row r="3361" spans="1:18" ht="15.75" customHeight="1">
      <c r="A3361" s="1"/>
      <c r="B3361" s="6" t="s">
        <v>14</v>
      </c>
      <c r="C3361" s="6">
        <v>1185732</v>
      </c>
      <c r="D3361" s="7">
        <v>44422</v>
      </c>
      <c r="E3361" s="6" t="s">
        <v>15</v>
      </c>
      <c r="F3361" s="6" t="s">
        <v>115</v>
      </c>
      <c r="G3361" s="6" t="s">
        <v>116</v>
      </c>
      <c r="H3361" s="6" t="s">
        <v>18</v>
      </c>
      <c r="I3361" s="8">
        <v>0.5</v>
      </c>
      <c r="J3361" s="9">
        <v>4250</v>
      </c>
      <c r="K3361" s="10">
        <f t="shared" si="26"/>
        <v>2125</v>
      </c>
      <c r="L3361" s="10">
        <f t="shared" si="27"/>
        <v>743.75</v>
      </c>
      <c r="M3361" s="11">
        <v>0.35</v>
      </c>
      <c r="O3361" s="16"/>
      <c r="P3361" s="14"/>
      <c r="Q3361" s="12"/>
      <c r="R3361" s="13"/>
    </row>
    <row r="3362" spans="1:18" ht="15.75" customHeight="1">
      <c r="A3362" s="1"/>
      <c r="B3362" s="6" t="s">
        <v>14</v>
      </c>
      <c r="C3362" s="6">
        <v>1185732</v>
      </c>
      <c r="D3362" s="7">
        <v>44422</v>
      </c>
      <c r="E3362" s="6" t="s">
        <v>15</v>
      </c>
      <c r="F3362" s="6" t="s">
        <v>115</v>
      </c>
      <c r="G3362" s="6" t="s">
        <v>116</v>
      </c>
      <c r="H3362" s="6" t="s">
        <v>19</v>
      </c>
      <c r="I3362" s="8">
        <v>0.45</v>
      </c>
      <c r="J3362" s="9">
        <v>3500</v>
      </c>
      <c r="K3362" s="10">
        <f t="shared" si="26"/>
        <v>1575</v>
      </c>
      <c r="L3362" s="10">
        <f t="shared" si="27"/>
        <v>630</v>
      </c>
      <c r="M3362" s="11">
        <v>0.4</v>
      </c>
      <c r="O3362" s="16"/>
      <c r="P3362" s="14"/>
      <c r="Q3362" s="12"/>
      <c r="R3362" s="13"/>
    </row>
    <row r="3363" spans="1:18" ht="15.75" customHeight="1">
      <c r="A3363" s="1"/>
      <c r="B3363" s="6" t="s">
        <v>14</v>
      </c>
      <c r="C3363" s="6">
        <v>1185732</v>
      </c>
      <c r="D3363" s="7">
        <v>44422</v>
      </c>
      <c r="E3363" s="6" t="s">
        <v>15</v>
      </c>
      <c r="F3363" s="6" t="s">
        <v>115</v>
      </c>
      <c r="G3363" s="6" t="s">
        <v>116</v>
      </c>
      <c r="H3363" s="6" t="s">
        <v>20</v>
      </c>
      <c r="I3363" s="8">
        <v>0.45</v>
      </c>
      <c r="J3363" s="9">
        <v>2500</v>
      </c>
      <c r="K3363" s="10">
        <f t="shared" si="26"/>
        <v>1125</v>
      </c>
      <c r="L3363" s="10">
        <f t="shared" si="27"/>
        <v>450</v>
      </c>
      <c r="M3363" s="11">
        <v>0.4</v>
      </c>
      <c r="O3363" s="16"/>
      <c r="P3363" s="14"/>
      <c r="Q3363" s="12"/>
      <c r="R3363" s="13"/>
    </row>
    <row r="3364" spans="1:18" ht="15.75" customHeight="1">
      <c r="A3364" s="1"/>
      <c r="B3364" s="6" t="s">
        <v>14</v>
      </c>
      <c r="C3364" s="6">
        <v>1185732</v>
      </c>
      <c r="D3364" s="7">
        <v>44422</v>
      </c>
      <c r="E3364" s="6" t="s">
        <v>15</v>
      </c>
      <c r="F3364" s="6" t="s">
        <v>115</v>
      </c>
      <c r="G3364" s="6" t="s">
        <v>116</v>
      </c>
      <c r="H3364" s="6" t="s">
        <v>21</v>
      </c>
      <c r="I3364" s="8">
        <v>0.54999999999999993</v>
      </c>
      <c r="J3364" s="9">
        <v>2250</v>
      </c>
      <c r="K3364" s="10">
        <f t="shared" si="26"/>
        <v>1237.4999999999998</v>
      </c>
      <c r="L3364" s="10">
        <f t="shared" si="27"/>
        <v>371.24999999999994</v>
      </c>
      <c r="M3364" s="11">
        <v>0.3</v>
      </c>
      <c r="O3364" s="16"/>
      <c r="P3364" s="14"/>
      <c r="Q3364" s="12"/>
      <c r="R3364" s="13"/>
    </row>
    <row r="3365" spans="1:18" ht="15.75" customHeight="1">
      <c r="A3365" s="1"/>
      <c r="B3365" s="6" t="s">
        <v>14</v>
      </c>
      <c r="C3365" s="6">
        <v>1185732</v>
      </c>
      <c r="D3365" s="7">
        <v>44422</v>
      </c>
      <c r="E3365" s="6" t="s">
        <v>15</v>
      </c>
      <c r="F3365" s="6" t="s">
        <v>115</v>
      </c>
      <c r="G3365" s="6" t="s">
        <v>116</v>
      </c>
      <c r="H3365" s="6" t="s">
        <v>22</v>
      </c>
      <c r="I3365" s="8">
        <v>0.6</v>
      </c>
      <c r="J3365" s="9">
        <v>4000</v>
      </c>
      <c r="K3365" s="10">
        <f t="shared" si="26"/>
        <v>2400</v>
      </c>
      <c r="L3365" s="10">
        <f t="shared" si="27"/>
        <v>960</v>
      </c>
      <c r="M3365" s="11">
        <v>0.4</v>
      </c>
      <c r="O3365" s="16"/>
      <c r="P3365" s="14"/>
      <c r="Q3365" s="12"/>
      <c r="R3365" s="13"/>
    </row>
    <row r="3366" spans="1:18" ht="15.75" customHeight="1">
      <c r="A3366" s="1"/>
      <c r="B3366" s="6" t="s">
        <v>14</v>
      </c>
      <c r="C3366" s="6">
        <v>1185732</v>
      </c>
      <c r="D3366" s="7">
        <v>44452</v>
      </c>
      <c r="E3366" s="6" t="s">
        <v>15</v>
      </c>
      <c r="F3366" s="6" t="s">
        <v>115</v>
      </c>
      <c r="G3366" s="6" t="s">
        <v>116</v>
      </c>
      <c r="H3366" s="6" t="s">
        <v>17</v>
      </c>
      <c r="I3366" s="8">
        <v>0.54999999999999993</v>
      </c>
      <c r="J3366" s="9">
        <v>5250</v>
      </c>
      <c r="K3366" s="10">
        <f t="shared" si="26"/>
        <v>2887.4999999999995</v>
      </c>
      <c r="L3366" s="10">
        <f t="shared" si="27"/>
        <v>1010.6249999999998</v>
      </c>
      <c r="M3366" s="11">
        <v>0.35</v>
      </c>
      <c r="O3366" s="16"/>
      <c r="P3366" s="14"/>
      <c r="Q3366" s="12"/>
      <c r="R3366" s="13"/>
    </row>
    <row r="3367" spans="1:18" ht="15.75" customHeight="1">
      <c r="A3367" s="1"/>
      <c r="B3367" s="6" t="s">
        <v>14</v>
      </c>
      <c r="C3367" s="6">
        <v>1185732</v>
      </c>
      <c r="D3367" s="7">
        <v>44452</v>
      </c>
      <c r="E3367" s="6" t="s">
        <v>15</v>
      </c>
      <c r="F3367" s="6" t="s">
        <v>115</v>
      </c>
      <c r="G3367" s="6" t="s">
        <v>116</v>
      </c>
      <c r="H3367" s="6" t="s">
        <v>18</v>
      </c>
      <c r="I3367" s="8">
        <v>0.5</v>
      </c>
      <c r="J3367" s="9">
        <v>3250</v>
      </c>
      <c r="K3367" s="10">
        <f t="shared" si="26"/>
        <v>1625</v>
      </c>
      <c r="L3367" s="10">
        <f t="shared" si="27"/>
        <v>568.75</v>
      </c>
      <c r="M3367" s="11">
        <v>0.35</v>
      </c>
      <c r="O3367" s="16"/>
      <c r="P3367" s="14"/>
      <c r="Q3367" s="12"/>
      <c r="R3367" s="13"/>
    </row>
    <row r="3368" spans="1:18" ht="15.75" customHeight="1">
      <c r="A3368" s="1"/>
      <c r="B3368" s="6" t="s">
        <v>14</v>
      </c>
      <c r="C3368" s="6">
        <v>1185732</v>
      </c>
      <c r="D3368" s="7">
        <v>44452</v>
      </c>
      <c r="E3368" s="6" t="s">
        <v>15</v>
      </c>
      <c r="F3368" s="6" t="s">
        <v>115</v>
      </c>
      <c r="G3368" s="6" t="s">
        <v>116</v>
      </c>
      <c r="H3368" s="6" t="s">
        <v>19</v>
      </c>
      <c r="I3368" s="8">
        <v>0.45</v>
      </c>
      <c r="J3368" s="9">
        <v>2250</v>
      </c>
      <c r="K3368" s="10">
        <f t="shared" si="26"/>
        <v>1012.5</v>
      </c>
      <c r="L3368" s="10">
        <f t="shared" si="27"/>
        <v>405</v>
      </c>
      <c r="M3368" s="11">
        <v>0.4</v>
      </c>
      <c r="O3368" s="16"/>
      <c r="P3368" s="14"/>
      <c r="Q3368" s="12"/>
      <c r="R3368" s="13"/>
    </row>
    <row r="3369" spans="1:18" ht="15.75" customHeight="1">
      <c r="A3369" s="1"/>
      <c r="B3369" s="6" t="s">
        <v>14</v>
      </c>
      <c r="C3369" s="6">
        <v>1185732</v>
      </c>
      <c r="D3369" s="7">
        <v>44452</v>
      </c>
      <c r="E3369" s="6" t="s">
        <v>15</v>
      </c>
      <c r="F3369" s="6" t="s">
        <v>115</v>
      </c>
      <c r="G3369" s="6" t="s">
        <v>116</v>
      </c>
      <c r="H3369" s="6" t="s">
        <v>20</v>
      </c>
      <c r="I3369" s="8">
        <v>0.45</v>
      </c>
      <c r="J3369" s="9">
        <v>2000</v>
      </c>
      <c r="K3369" s="10">
        <f t="shared" si="26"/>
        <v>900</v>
      </c>
      <c r="L3369" s="10">
        <f t="shared" si="27"/>
        <v>360</v>
      </c>
      <c r="M3369" s="11">
        <v>0.4</v>
      </c>
      <c r="O3369" s="16"/>
      <c r="P3369" s="14"/>
      <c r="Q3369" s="12"/>
      <c r="R3369" s="13"/>
    </row>
    <row r="3370" spans="1:18" ht="15.75" customHeight="1">
      <c r="A3370" s="1"/>
      <c r="B3370" s="6" t="s">
        <v>14</v>
      </c>
      <c r="C3370" s="6">
        <v>1185732</v>
      </c>
      <c r="D3370" s="7">
        <v>44452</v>
      </c>
      <c r="E3370" s="6" t="s">
        <v>15</v>
      </c>
      <c r="F3370" s="6" t="s">
        <v>115</v>
      </c>
      <c r="G3370" s="6" t="s">
        <v>116</v>
      </c>
      <c r="H3370" s="6" t="s">
        <v>21</v>
      </c>
      <c r="I3370" s="8">
        <v>0.54999999999999993</v>
      </c>
      <c r="J3370" s="9">
        <v>2000</v>
      </c>
      <c r="K3370" s="10">
        <f t="shared" si="26"/>
        <v>1099.9999999999998</v>
      </c>
      <c r="L3370" s="10">
        <f t="shared" si="27"/>
        <v>329.99999999999994</v>
      </c>
      <c r="M3370" s="11">
        <v>0.3</v>
      </c>
      <c r="O3370" s="16"/>
      <c r="P3370" s="14"/>
      <c r="Q3370" s="12"/>
      <c r="R3370" s="13"/>
    </row>
    <row r="3371" spans="1:18" ht="15.75" customHeight="1">
      <c r="A3371" s="1"/>
      <c r="B3371" s="6" t="s">
        <v>14</v>
      </c>
      <c r="C3371" s="6">
        <v>1185732</v>
      </c>
      <c r="D3371" s="7">
        <v>44452</v>
      </c>
      <c r="E3371" s="6" t="s">
        <v>15</v>
      </c>
      <c r="F3371" s="6" t="s">
        <v>115</v>
      </c>
      <c r="G3371" s="6" t="s">
        <v>116</v>
      </c>
      <c r="H3371" s="6" t="s">
        <v>22</v>
      </c>
      <c r="I3371" s="8">
        <v>0.6</v>
      </c>
      <c r="J3371" s="9">
        <v>3000</v>
      </c>
      <c r="K3371" s="10">
        <f t="shared" si="26"/>
        <v>1800</v>
      </c>
      <c r="L3371" s="10">
        <f t="shared" si="27"/>
        <v>720</v>
      </c>
      <c r="M3371" s="11">
        <v>0.4</v>
      </c>
      <c r="O3371" s="16"/>
      <c r="P3371" s="14"/>
      <c r="Q3371" s="12"/>
      <c r="R3371" s="13"/>
    </row>
    <row r="3372" spans="1:18" ht="15.75" customHeight="1">
      <c r="A3372" s="1"/>
      <c r="B3372" s="6" t="s">
        <v>14</v>
      </c>
      <c r="C3372" s="6">
        <v>1185732</v>
      </c>
      <c r="D3372" s="7">
        <v>44484</v>
      </c>
      <c r="E3372" s="6" t="s">
        <v>15</v>
      </c>
      <c r="F3372" s="6" t="s">
        <v>115</v>
      </c>
      <c r="G3372" s="6" t="s">
        <v>116</v>
      </c>
      <c r="H3372" s="6" t="s">
        <v>17</v>
      </c>
      <c r="I3372" s="8">
        <v>0.6</v>
      </c>
      <c r="J3372" s="9">
        <v>4750</v>
      </c>
      <c r="K3372" s="10">
        <f t="shared" si="26"/>
        <v>2850</v>
      </c>
      <c r="L3372" s="10">
        <f t="shared" si="27"/>
        <v>997.49999999999989</v>
      </c>
      <c r="M3372" s="11">
        <v>0.35</v>
      </c>
      <c r="O3372" s="16"/>
      <c r="P3372" s="14"/>
      <c r="Q3372" s="12"/>
      <c r="R3372" s="13"/>
    </row>
    <row r="3373" spans="1:18" ht="15.75" customHeight="1">
      <c r="A3373" s="1"/>
      <c r="B3373" s="6" t="s">
        <v>14</v>
      </c>
      <c r="C3373" s="6">
        <v>1185732</v>
      </c>
      <c r="D3373" s="7">
        <v>44484</v>
      </c>
      <c r="E3373" s="6" t="s">
        <v>15</v>
      </c>
      <c r="F3373" s="6" t="s">
        <v>115</v>
      </c>
      <c r="G3373" s="6" t="s">
        <v>116</v>
      </c>
      <c r="H3373" s="6" t="s">
        <v>18</v>
      </c>
      <c r="I3373" s="8">
        <v>0.55000000000000004</v>
      </c>
      <c r="J3373" s="9">
        <v>3000</v>
      </c>
      <c r="K3373" s="10">
        <f t="shared" si="26"/>
        <v>1650.0000000000002</v>
      </c>
      <c r="L3373" s="10">
        <f t="shared" si="27"/>
        <v>577.5</v>
      </c>
      <c r="M3373" s="11">
        <v>0.35</v>
      </c>
      <c r="O3373" s="16"/>
      <c r="P3373" s="14"/>
      <c r="Q3373" s="12"/>
      <c r="R3373" s="13"/>
    </row>
    <row r="3374" spans="1:18" ht="15.75" customHeight="1">
      <c r="A3374" s="1"/>
      <c r="B3374" s="6" t="s">
        <v>14</v>
      </c>
      <c r="C3374" s="6">
        <v>1185732</v>
      </c>
      <c r="D3374" s="7">
        <v>44484</v>
      </c>
      <c r="E3374" s="6" t="s">
        <v>15</v>
      </c>
      <c r="F3374" s="6" t="s">
        <v>115</v>
      </c>
      <c r="G3374" s="6" t="s">
        <v>116</v>
      </c>
      <c r="H3374" s="6" t="s">
        <v>19</v>
      </c>
      <c r="I3374" s="8">
        <v>0.55000000000000004</v>
      </c>
      <c r="J3374" s="9">
        <v>2000</v>
      </c>
      <c r="K3374" s="10">
        <f t="shared" si="26"/>
        <v>1100</v>
      </c>
      <c r="L3374" s="10">
        <f t="shared" si="27"/>
        <v>440</v>
      </c>
      <c r="M3374" s="11">
        <v>0.4</v>
      </c>
      <c r="O3374" s="16"/>
      <c r="P3374" s="14"/>
      <c r="Q3374" s="12"/>
      <c r="R3374" s="13"/>
    </row>
    <row r="3375" spans="1:18" ht="15.75" customHeight="1">
      <c r="A3375" s="1"/>
      <c r="B3375" s="6" t="s">
        <v>14</v>
      </c>
      <c r="C3375" s="6">
        <v>1185732</v>
      </c>
      <c r="D3375" s="7">
        <v>44484</v>
      </c>
      <c r="E3375" s="6" t="s">
        <v>15</v>
      </c>
      <c r="F3375" s="6" t="s">
        <v>115</v>
      </c>
      <c r="G3375" s="6" t="s">
        <v>116</v>
      </c>
      <c r="H3375" s="6" t="s">
        <v>20</v>
      </c>
      <c r="I3375" s="8">
        <v>0.55000000000000004</v>
      </c>
      <c r="J3375" s="9">
        <v>1750</v>
      </c>
      <c r="K3375" s="10">
        <f t="shared" si="26"/>
        <v>962.50000000000011</v>
      </c>
      <c r="L3375" s="10">
        <f t="shared" si="27"/>
        <v>385.00000000000006</v>
      </c>
      <c r="M3375" s="11">
        <v>0.4</v>
      </c>
      <c r="O3375" s="16"/>
      <c r="P3375" s="14"/>
      <c r="Q3375" s="12"/>
      <c r="R3375" s="13"/>
    </row>
    <row r="3376" spans="1:18" ht="15.75" customHeight="1">
      <c r="A3376" s="1"/>
      <c r="B3376" s="6" t="s">
        <v>14</v>
      </c>
      <c r="C3376" s="6">
        <v>1185732</v>
      </c>
      <c r="D3376" s="7">
        <v>44484</v>
      </c>
      <c r="E3376" s="6" t="s">
        <v>15</v>
      </c>
      <c r="F3376" s="6" t="s">
        <v>115</v>
      </c>
      <c r="G3376" s="6" t="s">
        <v>116</v>
      </c>
      <c r="H3376" s="6" t="s">
        <v>21</v>
      </c>
      <c r="I3376" s="8">
        <v>0.65</v>
      </c>
      <c r="J3376" s="9">
        <v>1750</v>
      </c>
      <c r="K3376" s="10">
        <f t="shared" si="26"/>
        <v>1137.5</v>
      </c>
      <c r="L3376" s="10">
        <f t="shared" si="27"/>
        <v>341.25</v>
      </c>
      <c r="M3376" s="11">
        <v>0.3</v>
      </c>
      <c r="O3376" s="16"/>
      <c r="P3376" s="14"/>
      <c r="Q3376" s="12"/>
      <c r="R3376" s="13"/>
    </row>
    <row r="3377" spans="1:18" ht="15.75" customHeight="1">
      <c r="A3377" s="1"/>
      <c r="B3377" s="6" t="s">
        <v>14</v>
      </c>
      <c r="C3377" s="6">
        <v>1185732</v>
      </c>
      <c r="D3377" s="7">
        <v>44484</v>
      </c>
      <c r="E3377" s="6" t="s">
        <v>15</v>
      </c>
      <c r="F3377" s="6" t="s">
        <v>115</v>
      </c>
      <c r="G3377" s="6" t="s">
        <v>116</v>
      </c>
      <c r="H3377" s="6" t="s">
        <v>22</v>
      </c>
      <c r="I3377" s="8">
        <v>0.7</v>
      </c>
      <c r="J3377" s="9">
        <v>3000</v>
      </c>
      <c r="K3377" s="10">
        <f t="shared" si="26"/>
        <v>2100</v>
      </c>
      <c r="L3377" s="10">
        <f t="shared" si="27"/>
        <v>840</v>
      </c>
      <c r="M3377" s="11">
        <v>0.4</v>
      </c>
      <c r="O3377" s="16"/>
      <c r="P3377" s="14"/>
      <c r="Q3377" s="12"/>
      <c r="R3377" s="13"/>
    </row>
    <row r="3378" spans="1:18" ht="15.75" customHeight="1">
      <c r="A3378" s="1"/>
      <c r="B3378" s="6" t="s">
        <v>14</v>
      </c>
      <c r="C3378" s="6">
        <v>1185732</v>
      </c>
      <c r="D3378" s="7">
        <v>44514</v>
      </c>
      <c r="E3378" s="6" t="s">
        <v>15</v>
      </c>
      <c r="F3378" s="6" t="s">
        <v>115</v>
      </c>
      <c r="G3378" s="6" t="s">
        <v>116</v>
      </c>
      <c r="H3378" s="6" t="s">
        <v>17</v>
      </c>
      <c r="I3378" s="8">
        <v>0.65</v>
      </c>
      <c r="J3378" s="9">
        <v>4500</v>
      </c>
      <c r="K3378" s="10">
        <f t="shared" si="26"/>
        <v>2925</v>
      </c>
      <c r="L3378" s="10">
        <f t="shared" si="27"/>
        <v>1023.7499999999999</v>
      </c>
      <c r="M3378" s="11">
        <v>0.35</v>
      </c>
      <c r="O3378" s="16"/>
      <c r="P3378" s="14"/>
      <c r="Q3378" s="12"/>
      <c r="R3378" s="13"/>
    </row>
    <row r="3379" spans="1:18" ht="15.75" customHeight="1">
      <c r="A3379" s="1"/>
      <c r="B3379" s="6" t="s">
        <v>14</v>
      </c>
      <c r="C3379" s="6">
        <v>1185732</v>
      </c>
      <c r="D3379" s="7">
        <v>44514</v>
      </c>
      <c r="E3379" s="6" t="s">
        <v>15</v>
      </c>
      <c r="F3379" s="6" t="s">
        <v>115</v>
      </c>
      <c r="G3379" s="6" t="s">
        <v>116</v>
      </c>
      <c r="H3379" s="6" t="s">
        <v>18</v>
      </c>
      <c r="I3379" s="8">
        <v>0.55000000000000004</v>
      </c>
      <c r="J3379" s="9">
        <v>3250</v>
      </c>
      <c r="K3379" s="10">
        <f t="shared" si="26"/>
        <v>1787.5000000000002</v>
      </c>
      <c r="L3379" s="10">
        <f t="shared" si="27"/>
        <v>625.625</v>
      </c>
      <c r="M3379" s="11">
        <v>0.35</v>
      </c>
      <c r="O3379" s="16"/>
      <c r="P3379" s="14"/>
      <c r="Q3379" s="12"/>
      <c r="R3379" s="13"/>
    </row>
    <row r="3380" spans="1:18" ht="15.75" customHeight="1">
      <c r="A3380" s="1"/>
      <c r="B3380" s="6" t="s">
        <v>14</v>
      </c>
      <c r="C3380" s="6">
        <v>1185732</v>
      </c>
      <c r="D3380" s="7">
        <v>44514</v>
      </c>
      <c r="E3380" s="6" t="s">
        <v>15</v>
      </c>
      <c r="F3380" s="6" t="s">
        <v>115</v>
      </c>
      <c r="G3380" s="6" t="s">
        <v>116</v>
      </c>
      <c r="H3380" s="6" t="s">
        <v>19</v>
      </c>
      <c r="I3380" s="8">
        <v>0.55000000000000004</v>
      </c>
      <c r="J3380" s="9">
        <v>3200</v>
      </c>
      <c r="K3380" s="10">
        <f t="shared" si="26"/>
        <v>1760.0000000000002</v>
      </c>
      <c r="L3380" s="10">
        <f t="shared" si="27"/>
        <v>704.00000000000011</v>
      </c>
      <c r="M3380" s="11">
        <v>0.4</v>
      </c>
      <c r="O3380" s="16"/>
      <c r="P3380" s="14"/>
      <c r="Q3380" s="12"/>
      <c r="R3380" s="13"/>
    </row>
    <row r="3381" spans="1:18" ht="15.75" customHeight="1">
      <c r="A3381" s="1"/>
      <c r="B3381" s="6" t="s">
        <v>14</v>
      </c>
      <c r="C3381" s="6">
        <v>1185732</v>
      </c>
      <c r="D3381" s="7">
        <v>44514</v>
      </c>
      <c r="E3381" s="6" t="s">
        <v>15</v>
      </c>
      <c r="F3381" s="6" t="s">
        <v>115</v>
      </c>
      <c r="G3381" s="6" t="s">
        <v>116</v>
      </c>
      <c r="H3381" s="6" t="s">
        <v>20</v>
      </c>
      <c r="I3381" s="8">
        <v>0.55000000000000004</v>
      </c>
      <c r="J3381" s="9">
        <v>3000</v>
      </c>
      <c r="K3381" s="10">
        <f t="shared" si="26"/>
        <v>1650.0000000000002</v>
      </c>
      <c r="L3381" s="10">
        <f t="shared" si="27"/>
        <v>660.00000000000011</v>
      </c>
      <c r="M3381" s="11">
        <v>0.4</v>
      </c>
      <c r="O3381" s="16"/>
      <c r="P3381" s="14"/>
      <c r="Q3381" s="12"/>
      <c r="R3381" s="13"/>
    </row>
    <row r="3382" spans="1:18" ht="15.75" customHeight="1">
      <c r="A3382" s="1"/>
      <c r="B3382" s="6" t="s">
        <v>14</v>
      </c>
      <c r="C3382" s="6">
        <v>1185732</v>
      </c>
      <c r="D3382" s="7">
        <v>44514</v>
      </c>
      <c r="E3382" s="6" t="s">
        <v>15</v>
      </c>
      <c r="F3382" s="6" t="s">
        <v>115</v>
      </c>
      <c r="G3382" s="6" t="s">
        <v>116</v>
      </c>
      <c r="H3382" s="6" t="s">
        <v>21</v>
      </c>
      <c r="I3382" s="8">
        <v>0.65</v>
      </c>
      <c r="J3382" s="9">
        <v>2750</v>
      </c>
      <c r="K3382" s="10">
        <f t="shared" si="26"/>
        <v>1787.5</v>
      </c>
      <c r="L3382" s="10">
        <f t="shared" si="27"/>
        <v>536.25</v>
      </c>
      <c r="M3382" s="11">
        <v>0.3</v>
      </c>
      <c r="O3382" s="16"/>
      <c r="P3382" s="14"/>
      <c r="Q3382" s="12"/>
      <c r="R3382" s="13"/>
    </row>
    <row r="3383" spans="1:18" ht="15.75" customHeight="1">
      <c r="A3383" s="1"/>
      <c r="B3383" s="6" t="s">
        <v>14</v>
      </c>
      <c r="C3383" s="6">
        <v>1185732</v>
      </c>
      <c r="D3383" s="7">
        <v>44514</v>
      </c>
      <c r="E3383" s="6" t="s">
        <v>15</v>
      </c>
      <c r="F3383" s="6" t="s">
        <v>115</v>
      </c>
      <c r="G3383" s="6" t="s">
        <v>116</v>
      </c>
      <c r="H3383" s="6" t="s">
        <v>22</v>
      </c>
      <c r="I3383" s="8">
        <v>0.7</v>
      </c>
      <c r="J3383" s="9">
        <v>3750</v>
      </c>
      <c r="K3383" s="10">
        <f t="shared" si="26"/>
        <v>2625</v>
      </c>
      <c r="L3383" s="10">
        <f t="shared" si="27"/>
        <v>1050</v>
      </c>
      <c r="M3383" s="11">
        <v>0.4</v>
      </c>
      <c r="O3383" s="16"/>
      <c r="P3383" s="14"/>
      <c r="Q3383" s="12"/>
      <c r="R3383" s="13"/>
    </row>
    <row r="3384" spans="1:18" ht="15.75" customHeight="1">
      <c r="A3384" s="1"/>
      <c r="B3384" s="6" t="s">
        <v>14</v>
      </c>
      <c r="C3384" s="6">
        <v>1185732</v>
      </c>
      <c r="D3384" s="7">
        <v>44543</v>
      </c>
      <c r="E3384" s="6" t="s">
        <v>15</v>
      </c>
      <c r="F3384" s="6" t="s">
        <v>115</v>
      </c>
      <c r="G3384" s="6" t="s">
        <v>116</v>
      </c>
      <c r="H3384" s="6" t="s">
        <v>17</v>
      </c>
      <c r="I3384" s="8">
        <v>0.65</v>
      </c>
      <c r="J3384" s="9">
        <v>6000</v>
      </c>
      <c r="K3384" s="10">
        <f t="shared" si="26"/>
        <v>3900</v>
      </c>
      <c r="L3384" s="10">
        <f t="shared" si="27"/>
        <v>1365</v>
      </c>
      <c r="M3384" s="11">
        <v>0.35</v>
      </c>
      <c r="O3384" s="16"/>
      <c r="P3384" s="14"/>
      <c r="Q3384" s="12"/>
      <c r="R3384" s="13"/>
    </row>
    <row r="3385" spans="1:18" ht="15.75" customHeight="1">
      <c r="A3385" s="1"/>
      <c r="B3385" s="6" t="s">
        <v>14</v>
      </c>
      <c r="C3385" s="6">
        <v>1185732</v>
      </c>
      <c r="D3385" s="7">
        <v>44543</v>
      </c>
      <c r="E3385" s="6" t="s">
        <v>15</v>
      </c>
      <c r="F3385" s="6" t="s">
        <v>115</v>
      </c>
      <c r="G3385" s="6" t="s">
        <v>116</v>
      </c>
      <c r="H3385" s="6" t="s">
        <v>18</v>
      </c>
      <c r="I3385" s="8">
        <v>0.55000000000000004</v>
      </c>
      <c r="J3385" s="9">
        <v>4000</v>
      </c>
      <c r="K3385" s="10">
        <f t="shared" si="26"/>
        <v>2200</v>
      </c>
      <c r="L3385" s="10">
        <f t="shared" si="27"/>
        <v>770</v>
      </c>
      <c r="M3385" s="11">
        <v>0.35</v>
      </c>
      <c r="O3385" s="16"/>
      <c r="P3385" s="14"/>
      <c r="Q3385" s="12"/>
      <c r="R3385" s="13"/>
    </row>
    <row r="3386" spans="1:18" ht="15.75" customHeight="1">
      <c r="A3386" s="1"/>
      <c r="B3386" s="6" t="s">
        <v>14</v>
      </c>
      <c r="C3386" s="6">
        <v>1185732</v>
      </c>
      <c r="D3386" s="7">
        <v>44543</v>
      </c>
      <c r="E3386" s="6" t="s">
        <v>15</v>
      </c>
      <c r="F3386" s="6" t="s">
        <v>115</v>
      </c>
      <c r="G3386" s="6" t="s">
        <v>116</v>
      </c>
      <c r="H3386" s="6" t="s">
        <v>19</v>
      </c>
      <c r="I3386" s="8">
        <v>0.55000000000000004</v>
      </c>
      <c r="J3386" s="9">
        <v>3750</v>
      </c>
      <c r="K3386" s="10">
        <f t="shared" si="26"/>
        <v>2062.5</v>
      </c>
      <c r="L3386" s="10">
        <f t="shared" si="27"/>
        <v>825</v>
      </c>
      <c r="M3386" s="11">
        <v>0.4</v>
      </c>
      <c r="O3386" s="16"/>
      <c r="P3386" s="14"/>
      <c r="Q3386" s="12"/>
      <c r="R3386" s="13"/>
    </row>
    <row r="3387" spans="1:18" ht="15.75" customHeight="1">
      <c r="A3387" s="1"/>
      <c r="B3387" s="6" t="s">
        <v>14</v>
      </c>
      <c r="C3387" s="6">
        <v>1185732</v>
      </c>
      <c r="D3387" s="7">
        <v>44543</v>
      </c>
      <c r="E3387" s="6" t="s">
        <v>15</v>
      </c>
      <c r="F3387" s="6" t="s">
        <v>115</v>
      </c>
      <c r="G3387" s="6" t="s">
        <v>116</v>
      </c>
      <c r="H3387" s="6" t="s">
        <v>20</v>
      </c>
      <c r="I3387" s="8">
        <v>0.55000000000000004</v>
      </c>
      <c r="J3387" s="9">
        <v>3250</v>
      </c>
      <c r="K3387" s="10">
        <f t="shared" si="26"/>
        <v>1787.5000000000002</v>
      </c>
      <c r="L3387" s="10">
        <f t="shared" si="27"/>
        <v>715.00000000000011</v>
      </c>
      <c r="M3387" s="11">
        <v>0.4</v>
      </c>
      <c r="O3387" s="16"/>
      <c r="P3387" s="14"/>
      <c r="Q3387" s="12"/>
      <c r="R3387" s="13"/>
    </row>
    <row r="3388" spans="1:18" ht="15.75" customHeight="1">
      <c r="A3388" s="1"/>
      <c r="B3388" s="6" t="s">
        <v>14</v>
      </c>
      <c r="C3388" s="6">
        <v>1185732</v>
      </c>
      <c r="D3388" s="7">
        <v>44543</v>
      </c>
      <c r="E3388" s="6" t="s">
        <v>15</v>
      </c>
      <c r="F3388" s="6" t="s">
        <v>115</v>
      </c>
      <c r="G3388" s="6" t="s">
        <v>116</v>
      </c>
      <c r="H3388" s="6" t="s">
        <v>21</v>
      </c>
      <c r="I3388" s="8">
        <v>0.65</v>
      </c>
      <c r="J3388" s="9">
        <v>3250</v>
      </c>
      <c r="K3388" s="10">
        <f t="shared" si="26"/>
        <v>2112.5</v>
      </c>
      <c r="L3388" s="10">
        <f t="shared" si="27"/>
        <v>633.75</v>
      </c>
      <c r="M3388" s="11">
        <v>0.3</v>
      </c>
      <c r="O3388" s="16"/>
      <c r="P3388" s="14"/>
      <c r="Q3388" s="12"/>
      <c r="R3388" s="13"/>
    </row>
    <row r="3389" spans="1:18" ht="15.75" customHeight="1">
      <c r="A3389" s="1"/>
      <c r="B3389" s="6" t="s">
        <v>14</v>
      </c>
      <c r="C3389" s="6">
        <v>1185732</v>
      </c>
      <c r="D3389" s="7">
        <v>44543</v>
      </c>
      <c r="E3389" s="6" t="s">
        <v>15</v>
      </c>
      <c r="F3389" s="6" t="s">
        <v>115</v>
      </c>
      <c r="G3389" s="6" t="s">
        <v>116</v>
      </c>
      <c r="H3389" s="6" t="s">
        <v>22</v>
      </c>
      <c r="I3389" s="8">
        <v>0.7</v>
      </c>
      <c r="J3389" s="9">
        <v>4250</v>
      </c>
      <c r="K3389" s="10">
        <f t="shared" si="26"/>
        <v>2975</v>
      </c>
      <c r="L3389" s="10">
        <f t="shared" si="27"/>
        <v>1190</v>
      </c>
      <c r="M3389" s="11">
        <v>0.4</v>
      </c>
      <c r="O3389" s="16"/>
      <c r="P3389" s="14"/>
      <c r="Q3389" s="12"/>
      <c r="R3389" s="13"/>
    </row>
    <row r="3390" spans="1:18" ht="15.75" customHeight="1">
      <c r="A3390" s="1" t="s">
        <v>39</v>
      </c>
      <c r="B3390" s="6" t="s">
        <v>14</v>
      </c>
      <c r="C3390" s="6">
        <v>1185732</v>
      </c>
      <c r="D3390" s="7">
        <v>44206</v>
      </c>
      <c r="E3390" s="6" t="s">
        <v>15</v>
      </c>
      <c r="F3390" s="6" t="s">
        <v>117</v>
      </c>
      <c r="G3390" s="6" t="s">
        <v>118</v>
      </c>
      <c r="H3390" s="6" t="s">
        <v>17</v>
      </c>
      <c r="I3390" s="8">
        <v>0.35000000000000003</v>
      </c>
      <c r="J3390" s="9">
        <v>4750</v>
      </c>
      <c r="K3390" s="10">
        <f t="shared" si="26"/>
        <v>1662.5000000000002</v>
      </c>
      <c r="L3390" s="10">
        <f t="shared" si="27"/>
        <v>581.875</v>
      </c>
      <c r="M3390" s="11">
        <v>0.35</v>
      </c>
      <c r="O3390" s="16"/>
      <c r="P3390" s="14"/>
      <c r="Q3390" s="12"/>
      <c r="R3390" s="13"/>
    </row>
    <row r="3391" spans="1:18" ht="15.75" customHeight="1">
      <c r="A3391" s="1"/>
      <c r="B3391" s="6" t="s">
        <v>14</v>
      </c>
      <c r="C3391" s="6">
        <v>1185732</v>
      </c>
      <c r="D3391" s="7">
        <v>44206</v>
      </c>
      <c r="E3391" s="6" t="s">
        <v>15</v>
      </c>
      <c r="F3391" s="6" t="s">
        <v>117</v>
      </c>
      <c r="G3391" s="6" t="s">
        <v>118</v>
      </c>
      <c r="H3391" s="6" t="s">
        <v>18</v>
      </c>
      <c r="I3391" s="8">
        <v>0.35000000000000003</v>
      </c>
      <c r="J3391" s="9">
        <v>2750</v>
      </c>
      <c r="K3391" s="10">
        <f t="shared" si="26"/>
        <v>962.50000000000011</v>
      </c>
      <c r="L3391" s="10">
        <f t="shared" si="27"/>
        <v>336.875</v>
      </c>
      <c r="M3391" s="11">
        <v>0.35</v>
      </c>
      <c r="O3391" s="16"/>
      <c r="P3391" s="14"/>
      <c r="Q3391" s="12"/>
      <c r="R3391" s="13"/>
    </row>
    <row r="3392" spans="1:18" ht="15.75" customHeight="1">
      <c r="A3392" s="1"/>
      <c r="B3392" s="6" t="s">
        <v>14</v>
      </c>
      <c r="C3392" s="6">
        <v>1185732</v>
      </c>
      <c r="D3392" s="7">
        <v>44206</v>
      </c>
      <c r="E3392" s="6" t="s">
        <v>15</v>
      </c>
      <c r="F3392" s="6" t="s">
        <v>117</v>
      </c>
      <c r="G3392" s="6" t="s">
        <v>118</v>
      </c>
      <c r="H3392" s="6" t="s">
        <v>19</v>
      </c>
      <c r="I3392" s="8">
        <v>0.25000000000000006</v>
      </c>
      <c r="J3392" s="9">
        <v>2750</v>
      </c>
      <c r="K3392" s="10">
        <f t="shared" si="26"/>
        <v>687.50000000000011</v>
      </c>
      <c r="L3392" s="10">
        <f t="shared" si="27"/>
        <v>275.00000000000006</v>
      </c>
      <c r="M3392" s="11">
        <v>0.4</v>
      </c>
      <c r="O3392" s="16"/>
      <c r="P3392" s="14"/>
      <c r="Q3392" s="12"/>
      <c r="R3392" s="13"/>
    </row>
    <row r="3393" spans="1:18" ht="15.75" customHeight="1">
      <c r="A3393" s="1"/>
      <c r="B3393" s="6" t="s">
        <v>14</v>
      </c>
      <c r="C3393" s="6">
        <v>1185732</v>
      </c>
      <c r="D3393" s="7">
        <v>44206</v>
      </c>
      <c r="E3393" s="6" t="s">
        <v>15</v>
      </c>
      <c r="F3393" s="6" t="s">
        <v>117</v>
      </c>
      <c r="G3393" s="6" t="s">
        <v>118</v>
      </c>
      <c r="H3393" s="6" t="s">
        <v>20</v>
      </c>
      <c r="I3393" s="8">
        <v>0.3</v>
      </c>
      <c r="J3393" s="9">
        <v>1250</v>
      </c>
      <c r="K3393" s="10">
        <f t="shared" si="26"/>
        <v>375</v>
      </c>
      <c r="L3393" s="10">
        <f t="shared" si="27"/>
        <v>150</v>
      </c>
      <c r="M3393" s="11">
        <v>0.4</v>
      </c>
      <c r="O3393" s="16"/>
      <c r="P3393" s="14"/>
      <c r="Q3393" s="12"/>
      <c r="R3393" s="13"/>
    </row>
    <row r="3394" spans="1:18" ht="15.75" customHeight="1">
      <c r="A3394" s="1"/>
      <c r="B3394" s="6" t="s">
        <v>14</v>
      </c>
      <c r="C3394" s="6">
        <v>1185732</v>
      </c>
      <c r="D3394" s="7">
        <v>44206</v>
      </c>
      <c r="E3394" s="6" t="s">
        <v>15</v>
      </c>
      <c r="F3394" s="6" t="s">
        <v>117</v>
      </c>
      <c r="G3394" s="6" t="s">
        <v>118</v>
      </c>
      <c r="H3394" s="6" t="s">
        <v>21</v>
      </c>
      <c r="I3394" s="8">
        <v>0.45</v>
      </c>
      <c r="J3394" s="9">
        <v>1750</v>
      </c>
      <c r="K3394" s="10">
        <f t="shared" si="26"/>
        <v>787.5</v>
      </c>
      <c r="L3394" s="10">
        <f t="shared" si="27"/>
        <v>236.25</v>
      </c>
      <c r="M3394" s="11">
        <v>0.3</v>
      </c>
      <c r="O3394" s="16"/>
      <c r="P3394" s="14"/>
      <c r="Q3394" s="12"/>
      <c r="R3394" s="13"/>
    </row>
    <row r="3395" spans="1:18" ht="15.75" customHeight="1">
      <c r="A3395" s="1"/>
      <c r="B3395" s="6" t="s">
        <v>14</v>
      </c>
      <c r="C3395" s="6">
        <v>1185732</v>
      </c>
      <c r="D3395" s="7">
        <v>44206</v>
      </c>
      <c r="E3395" s="6" t="s">
        <v>15</v>
      </c>
      <c r="F3395" s="6" t="s">
        <v>117</v>
      </c>
      <c r="G3395" s="6" t="s">
        <v>118</v>
      </c>
      <c r="H3395" s="6" t="s">
        <v>22</v>
      </c>
      <c r="I3395" s="8">
        <v>0.35000000000000003</v>
      </c>
      <c r="J3395" s="9">
        <v>2750</v>
      </c>
      <c r="K3395" s="10">
        <f t="shared" si="26"/>
        <v>962.50000000000011</v>
      </c>
      <c r="L3395" s="10">
        <f t="shared" si="27"/>
        <v>385.00000000000006</v>
      </c>
      <c r="M3395" s="11">
        <v>0.4</v>
      </c>
      <c r="O3395" s="16"/>
      <c r="P3395" s="14"/>
      <c r="Q3395" s="12"/>
      <c r="R3395" s="13"/>
    </row>
    <row r="3396" spans="1:18" ht="15.75" customHeight="1">
      <c r="A3396" s="1"/>
      <c r="B3396" s="6" t="s">
        <v>14</v>
      </c>
      <c r="C3396" s="6">
        <v>1185732</v>
      </c>
      <c r="D3396" s="7">
        <v>44235</v>
      </c>
      <c r="E3396" s="6" t="s">
        <v>15</v>
      </c>
      <c r="F3396" s="6" t="s">
        <v>117</v>
      </c>
      <c r="G3396" s="6" t="s">
        <v>118</v>
      </c>
      <c r="H3396" s="6" t="s">
        <v>17</v>
      </c>
      <c r="I3396" s="8">
        <v>0.35000000000000003</v>
      </c>
      <c r="J3396" s="9">
        <v>5250</v>
      </c>
      <c r="K3396" s="10">
        <f t="shared" si="26"/>
        <v>1837.5000000000002</v>
      </c>
      <c r="L3396" s="10">
        <f t="shared" si="27"/>
        <v>643.125</v>
      </c>
      <c r="M3396" s="11">
        <v>0.35</v>
      </c>
      <c r="O3396" s="16"/>
      <c r="P3396" s="14"/>
      <c r="Q3396" s="12"/>
      <c r="R3396" s="13"/>
    </row>
    <row r="3397" spans="1:18" ht="15.75" customHeight="1">
      <c r="A3397" s="1"/>
      <c r="B3397" s="6" t="s">
        <v>14</v>
      </c>
      <c r="C3397" s="6">
        <v>1185732</v>
      </c>
      <c r="D3397" s="7">
        <v>44235</v>
      </c>
      <c r="E3397" s="6" t="s">
        <v>15</v>
      </c>
      <c r="F3397" s="6" t="s">
        <v>117</v>
      </c>
      <c r="G3397" s="6" t="s">
        <v>118</v>
      </c>
      <c r="H3397" s="6" t="s">
        <v>18</v>
      </c>
      <c r="I3397" s="8">
        <v>0.35000000000000003</v>
      </c>
      <c r="J3397" s="9">
        <v>1750</v>
      </c>
      <c r="K3397" s="10">
        <f t="shared" si="26"/>
        <v>612.50000000000011</v>
      </c>
      <c r="L3397" s="10">
        <f t="shared" si="27"/>
        <v>214.37500000000003</v>
      </c>
      <c r="M3397" s="11">
        <v>0.35</v>
      </c>
      <c r="O3397" s="16"/>
      <c r="P3397" s="14"/>
      <c r="Q3397" s="12"/>
      <c r="R3397" s="13"/>
    </row>
    <row r="3398" spans="1:18" ht="15.75" customHeight="1">
      <c r="A3398" s="1"/>
      <c r="B3398" s="6" t="s">
        <v>14</v>
      </c>
      <c r="C3398" s="6">
        <v>1185732</v>
      </c>
      <c r="D3398" s="7">
        <v>44235</v>
      </c>
      <c r="E3398" s="6" t="s">
        <v>15</v>
      </c>
      <c r="F3398" s="6" t="s">
        <v>117</v>
      </c>
      <c r="G3398" s="6" t="s">
        <v>118</v>
      </c>
      <c r="H3398" s="6" t="s">
        <v>19</v>
      </c>
      <c r="I3398" s="8">
        <v>0.25000000000000006</v>
      </c>
      <c r="J3398" s="9">
        <v>2250</v>
      </c>
      <c r="K3398" s="10">
        <f t="shared" si="26"/>
        <v>562.50000000000011</v>
      </c>
      <c r="L3398" s="10">
        <f t="shared" si="27"/>
        <v>225.00000000000006</v>
      </c>
      <c r="M3398" s="11">
        <v>0.4</v>
      </c>
      <c r="O3398" s="16"/>
      <c r="P3398" s="14"/>
      <c r="Q3398" s="12"/>
      <c r="R3398" s="13"/>
    </row>
    <row r="3399" spans="1:18" ht="15.75" customHeight="1">
      <c r="A3399" s="1"/>
      <c r="B3399" s="6" t="s">
        <v>14</v>
      </c>
      <c r="C3399" s="6">
        <v>1185732</v>
      </c>
      <c r="D3399" s="7">
        <v>44235</v>
      </c>
      <c r="E3399" s="6" t="s">
        <v>15</v>
      </c>
      <c r="F3399" s="6" t="s">
        <v>117</v>
      </c>
      <c r="G3399" s="6" t="s">
        <v>118</v>
      </c>
      <c r="H3399" s="6" t="s">
        <v>20</v>
      </c>
      <c r="I3399" s="8">
        <v>0.3</v>
      </c>
      <c r="J3399" s="9">
        <v>1000</v>
      </c>
      <c r="K3399" s="10">
        <f t="shared" si="26"/>
        <v>300</v>
      </c>
      <c r="L3399" s="10">
        <f t="shared" si="27"/>
        <v>120</v>
      </c>
      <c r="M3399" s="11">
        <v>0.4</v>
      </c>
      <c r="O3399" s="16"/>
      <c r="P3399" s="14"/>
      <c r="Q3399" s="12"/>
      <c r="R3399" s="13"/>
    </row>
    <row r="3400" spans="1:18" ht="15.75" customHeight="1">
      <c r="A3400" s="1"/>
      <c r="B3400" s="6" t="s">
        <v>14</v>
      </c>
      <c r="C3400" s="6">
        <v>1185732</v>
      </c>
      <c r="D3400" s="7">
        <v>44235</v>
      </c>
      <c r="E3400" s="6" t="s">
        <v>15</v>
      </c>
      <c r="F3400" s="6" t="s">
        <v>117</v>
      </c>
      <c r="G3400" s="6" t="s">
        <v>118</v>
      </c>
      <c r="H3400" s="6" t="s">
        <v>21</v>
      </c>
      <c r="I3400" s="8">
        <v>0.45</v>
      </c>
      <c r="J3400" s="9">
        <v>1750</v>
      </c>
      <c r="K3400" s="10">
        <f t="shared" si="26"/>
        <v>787.5</v>
      </c>
      <c r="L3400" s="10">
        <f t="shared" si="27"/>
        <v>236.25</v>
      </c>
      <c r="M3400" s="11">
        <v>0.3</v>
      </c>
      <c r="O3400" s="16"/>
      <c r="P3400" s="14"/>
      <c r="Q3400" s="12"/>
      <c r="R3400" s="13"/>
    </row>
    <row r="3401" spans="1:18" ht="15.75" customHeight="1">
      <c r="A3401" s="1"/>
      <c r="B3401" s="6" t="s">
        <v>14</v>
      </c>
      <c r="C3401" s="6">
        <v>1185732</v>
      </c>
      <c r="D3401" s="7">
        <v>44235</v>
      </c>
      <c r="E3401" s="6" t="s">
        <v>15</v>
      </c>
      <c r="F3401" s="6" t="s">
        <v>117</v>
      </c>
      <c r="G3401" s="6" t="s">
        <v>118</v>
      </c>
      <c r="H3401" s="6" t="s">
        <v>22</v>
      </c>
      <c r="I3401" s="8">
        <v>0.35000000000000003</v>
      </c>
      <c r="J3401" s="9">
        <v>2750</v>
      </c>
      <c r="K3401" s="10">
        <f t="shared" si="26"/>
        <v>962.50000000000011</v>
      </c>
      <c r="L3401" s="10">
        <f t="shared" si="27"/>
        <v>385.00000000000006</v>
      </c>
      <c r="M3401" s="11">
        <v>0.4</v>
      </c>
      <c r="O3401" s="16"/>
      <c r="P3401" s="14"/>
      <c r="Q3401" s="12"/>
      <c r="R3401" s="13"/>
    </row>
    <row r="3402" spans="1:18" ht="15.75" customHeight="1">
      <c r="A3402" s="1"/>
      <c r="B3402" s="6" t="s">
        <v>14</v>
      </c>
      <c r="C3402" s="6">
        <v>1185732</v>
      </c>
      <c r="D3402" s="7">
        <v>44261</v>
      </c>
      <c r="E3402" s="6" t="s">
        <v>15</v>
      </c>
      <c r="F3402" s="6" t="s">
        <v>117</v>
      </c>
      <c r="G3402" s="6" t="s">
        <v>118</v>
      </c>
      <c r="H3402" s="6" t="s">
        <v>17</v>
      </c>
      <c r="I3402" s="8">
        <v>0.35000000000000003</v>
      </c>
      <c r="J3402" s="9">
        <v>4950</v>
      </c>
      <c r="K3402" s="10">
        <f t="shared" si="26"/>
        <v>1732.5000000000002</v>
      </c>
      <c r="L3402" s="10">
        <f t="shared" si="27"/>
        <v>606.375</v>
      </c>
      <c r="M3402" s="11">
        <v>0.35</v>
      </c>
      <c r="O3402" s="16"/>
      <c r="P3402" s="14"/>
      <c r="Q3402" s="12"/>
      <c r="R3402" s="13"/>
    </row>
    <row r="3403" spans="1:18" ht="15.75" customHeight="1">
      <c r="A3403" s="1"/>
      <c r="B3403" s="6" t="s">
        <v>14</v>
      </c>
      <c r="C3403" s="6">
        <v>1185732</v>
      </c>
      <c r="D3403" s="7">
        <v>44261</v>
      </c>
      <c r="E3403" s="6" t="s">
        <v>15</v>
      </c>
      <c r="F3403" s="6" t="s">
        <v>117</v>
      </c>
      <c r="G3403" s="6" t="s">
        <v>118</v>
      </c>
      <c r="H3403" s="6" t="s">
        <v>18</v>
      </c>
      <c r="I3403" s="8">
        <v>0.35000000000000003</v>
      </c>
      <c r="J3403" s="9">
        <v>2000</v>
      </c>
      <c r="K3403" s="10">
        <f t="shared" si="26"/>
        <v>700.00000000000011</v>
      </c>
      <c r="L3403" s="10">
        <f t="shared" si="27"/>
        <v>245.00000000000003</v>
      </c>
      <c r="M3403" s="11">
        <v>0.35</v>
      </c>
      <c r="O3403" s="16"/>
      <c r="P3403" s="14"/>
      <c r="Q3403" s="12"/>
      <c r="R3403" s="13"/>
    </row>
    <row r="3404" spans="1:18" ht="15.75" customHeight="1">
      <c r="A3404" s="1"/>
      <c r="B3404" s="6" t="s">
        <v>14</v>
      </c>
      <c r="C3404" s="6">
        <v>1185732</v>
      </c>
      <c r="D3404" s="7">
        <v>44261</v>
      </c>
      <c r="E3404" s="6" t="s">
        <v>15</v>
      </c>
      <c r="F3404" s="6" t="s">
        <v>117</v>
      </c>
      <c r="G3404" s="6" t="s">
        <v>118</v>
      </c>
      <c r="H3404" s="6" t="s">
        <v>19</v>
      </c>
      <c r="I3404" s="8">
        <v>0.25000000000000006</v>
      </c>
      <c r="J3404" s="9">
        <v>2250</v>
      </c>
      <c r="K3404" s="10">
        <f t="shared" si="26"/>
        <v>562.50000000000011</v>
      </c>
      <c r="L3404" s="10">
        <f t="shared" si="27"/>
        <v>225.00000000000006</v>
      </c>
      <c r="M3404" s="11">
        <v>0.4</v>
      </c>
      <c r="O3404" s="16"/>
      <c r="P3404" s="14"/>
      <c r="Q3404" s="12"/>
      <c r="R3404" s="13"/>
    </row>
    <row r="3405" spans="1:18" ht="15.75" customHeight="1">
      <c r="A3405" s="1"/>
      <c r="B3405" s="6" t="s">
        <v>14</v>
      </c>
      <c r="C3405" s="6">
        <v>1185732</v>
      </c>
      <c r="D3405" s="7">
        <v>44261</v>
      </c>
      <c r="E3405" s="6" t="s">
        <v>15</v>
      </c>
      <c r="F3405" s="6" t="s">
        <v>117</v>
      </c>
      <c r="G3405" s="6" t="s">
        <v>118</v>
      </c>
      <c r="H3405" s="6" t="s">
        <v>20</v>
      </c>
      <c r="I3405" s="8">
        <v>0.3</v>
      </c>
      <c r="J3405" s="9">
        <v>750</v>
      </c>
      <c r="K3405" s="10">
        <f t="shared" si="26"/>
        <v>225</v>
      </c>
      <c r="L3405" s="10">
        <f t="shared" si="27"/>
        <v>90</v>
      </c>
      <c r="M3405" s="11">
        <v>0.4</v>
      </c>
      <c r="O3405" s="16"/>
      <c r="P3405" s="14"/>
      <c r="Q3405" s="12"/>
      <c r="R3405" s="13"/>
    </row>
    <row r="3406" spans="1:18" ht="15.75" customHeight="1">
      <c r="A3406" s="1"/>
      <c r="B3406" s="6" t="s">
        <v>14</v>
      </c>
      <c r="C3406" s="6">
        <v>1185732</v>
      </c>
      <c r="D3406" s="7">
        <v>44261</v>
      </c>
      <c r="E3406" s="6" t="s">
        <v>15</v>
      </c>
      <c r="F3406" s="6" t="s">
        <v>117</v>
      </c>
      <c r="G3406" s="6" t="s">
        <v>118</v>
      </c>
      <c r="H3406" s="6" t="s">
        <v>21</v>
      </c>
      <c r="I3406" s="8">
        <v>0.45</v>
      </c>
      <c r="J3406" s="9">
        <v>1250</v>
      </c>
      <c r="K3406" s="10">
        <f t="shared" si="26"/>
        <v>562.5</v>
      </c>
      <c r="L3406" s="10">
        <f t="shared" si="27"/>
        <v>168.75</v>
      </c>
      <c r="M3406" s="11">
        <v>0.3</v>
      </c>
      <c r="O3406" s="16"/>
      <c r="P3406" s="14"/>
      <c r="Q3406" s="12"/>
      <c r="R3406" s="13"/>
    </row>
    <row r="3407" spans="1:18" ht="15.75" customHeight="1">
      <c r="A3407" s="1"/>
      <c r="B3407" s="6" t="s">
        <v>14</v>
      </c>
      <c r="C3407" s="6">
        <v>1185732</v>
      </c>
      <c r="D3407" s="7">
        <v>44261</v>
      </c>
      <c r="E3407" s="6" t="s">
        <v>15</v>
      </c>
      <c r="F3407" s="6" t="s">
        <v>117</v>
      </c>
      <c r="G3407" s="6" t="s">
        <v>118</v>
      </c>
      <c r="H3407" s="6" t="s">
        <v>22</v>
      </c>
      <c r="I3407" s="8">
        <v>0.35000000000000003</v>
      </c>
      <c r="J3407" s="9">
        <v>2250</v>
      </c>
      <c r="K3407" s="10">
        <f t="shared" si="26"/>
        <v>787.50000000000011</v>
      </c>
      <c r="L3407" s="10">
        <f t="shared" si="27"/>
        <v>315.00000000000006</v>
      </c>
      <c r="M3407" s="11">
        <v>0.4</v>
      </c>
      <c r="O3407" s="16"/>
      <c r="P3407" s="14"/>
      <c r="Q3407" s="12"/>
      <c r="R3407" s="13"/>
    </row>
    <row r="3408" spans="1:18" ht="15.75" customHeight="1">
      <c r="A3408" s="1"/>
      <c r="B3408" s="6" t="s">
        <v>14</v>
      </c>
      <c r="C3408" s="6">
        <v>1185732</v>
      </c>
      <c r="D3408" s="7">
        <v>44293</v>
      </c>
      <c r="E3408" s="6" t="s">
        <v>15</v>
      </c>
      <c r="F3408" s="6" t="s">
        <v>117</v>
      </c>
      <c r="G3408" s="6" t="s">
        <v>118</v>
      </c>
      <c r="H3408" s="6" t="s">
        <v>17</v>
      </c>
      <c r="I3408" s="8">
        <v>0.35000000000000003</v>
      </c>
      <c r="J3408" s="9">
        <v>4750</v>
      </c>
      <c r="K3408" s="10">
        <f t="shared" si="26"/>
        <v>1662.5000000000002</v>
      </c>
      <c r="L3408" s="10">
        <f t="shared" si="27"/>
        <v>581.875</v>
      </c>
      <c r="M3408" s="11">
        <v>0.35</v>
      </c>
      <c r="O3408" s="16"/>
      <c r="P3408" s="14"/>
      <c r="Q3408" s="12"/>
      <c r="R3408" s="13"/>
    </row>
    <row r="3409" spans="1:18" ht="15.75" customHeight="1">
      <c r="A3409" s="1"/>
      <c r="B3409" s="6" t="s">
        <v>14</v>
      </c>
      <c r="C3409" s="6">
        <v>1185732</v>
      </c>
      <c r="D3409" s="7">
        <v>44293</v>
      </c>
      <c r="E3409" s="6" t="s">
        <v>15</v>
      </c>
      <c r="F3409" s="6" t="s">
        <v>117</v>
      </c>
      <c r="G3409" s="6" t="s">
        <v>118</v>
      </c>
      <c r="H3409" s="6" t="s">
        <v>18</v>
      </c>
      <c r="I3409" s="8">
        <v>0.35000000000000003</v>
      </c>
      <c r="J3409" s="9">
        <v>1750</v>
      </c>
      <c r="K3409" s="10">
        <f t="shared" si="26"/>
        <v>612.50000000000011</v>
      </c>
      <c r="L3409" s="10">
        <f t="shared" si="27"/>
        <v>214.37500000000003</v>
      </c>
      <c r="M3409" s="11">
        <v>0.35</v>
      </c>
      <c r="O3409" s="16"/>
      <c r="P3409" s="14"/>
      <c r="Q3409" s="12"/>
      <c r="R3409" s="13"/>
    </row>
    <row r="3410" spans="1:18" ht="15.75" customHeight="1">
      <c r="A3410" s="1"/>
      <c r="B3410" s="6" t="s">
        <v>14</v>
      </c>
      <c r="C3410" s="6">
        <v>1185732</v>
      </c>
      <c r="D3410" s="7">
        <v>44293</v>
      </c>
      <c r="E3410" s="6" t="s">
        <v>15</v>
      </c>
      <c r="F3410" s="6" t="s">
        <v>117</v>
      </c>
      <c r="G3410" s="6" t="s">
        <v>118</v>
      </c>
      <c r="H3410" s="6" t="s">
        <v>19</v>
      </c>
      <c r="I3410" s="8">
        <v>0.25000000000000006</v>
      </c>
      <c r="J3410" s="9">
        <v>1750</v>
      </c>
      <c r="K3410" s="10">
        <f t="shared" si="26"/>
        <v>437.50000000000011</v>
      </c>
      <c r="L3410" s="10">
        <f t="shared" si="27"/>
        <v>175.00000000000006</v>
      </c>
      <c r="M3410" s="11">
        <v>0.4</v>
      </c>
      <c r="O3410" s="16"/>
      <c r="P3410" s="14"/>
      <c r="Q3410" s="12"/>
      <c r="R3410" s="13"/>
    </row>
    <row r="3411" spans="1:18" ht="15.75" customHeight="1">
      <c r="A3411" s="1"/>
      <c r="B3411" s="6" t="s">
        <v>14</v>
      </c>
      <c r="C3411" s="6">
        <v>1185732</v>
      </c>
      <c r="D3411" s="7">
        <v>44293</v>
      </c>
      <c r="E3411" s="6" t="s">
        <v>15</v>
      </c>
      <c r="F3411" s="6" t="s">
        <v>117</v>
      </c>
      <c r="G3411" s="6" t="s">
        <v>118</v>
      </c>
      <c r="H3411" s="6" t="s">
        <v>20</v>
      </c>
      <c r="I3411" s="8">
        <v>0.3</v>
      </c>
      <c r="J3411" s="9">
        <v>1000</v>
      </c>
      <c r="K3411" s="10">
        <f t="shared" si="26"/>
        <v>300</v>
      </c>
      <c r="L3411" s="10">
        <f t="shared" si="27"/>
        <v>120</v>
      </c>
      <c r="M3411" s="11">
        <v>0.4</v>
      </c>
      <c r="O3411" s="16"/>
      <c r="P3411" s="14"/>
      <c r="Q3411" s="12"/>
      <c r="R3411" s="13"/>
    </row>
    <row r="3412" spans="1:18" ht="15.75" customHeight="1">
      <c r="A3412" s="1"/>
      <c r="B3412" s="6" t="s">
        <v>14</v>
      </c>
      <c r="C3412" s="6">
        <v>1185732</v>
      </c>
      <c r="D3412" s="7">
        <v>44293</v>
      </c>
      <c r="E3412" s="6" t="s">
        <v>15</v>
      </c>
      <c r="F3412" s="6" t="s">
        <v>117</v>
      </c>
      <c r="G3412" s="6" t="s">
        <v>118</v>
      </c>
      <c r="H3412" s="6" t="s">
        <v>21</v>
      </c>
      <c r="I3412" s="8">
        <v>0.45</v>
      </c>
      <c r="J3412" s="9">
        <v>1000</v>
      </c>
      <c r="K3412" s="10">
        <f t="shared" si="26"/>
        <v>450</v>
      </c>
      <c r="L3412" s="10">
        <f t="shared" si="27"/>
        <v>135</v>
      </c>
      <c r="M3412" s="11">
        <v>0.3</v>
      </c>
      <c r="O3412" s="16"/>
      <c r="P3412" s="14"/>
      <c r="Q3412" s="12"/>
      <c r="R3412" s="13"/>
    </row>
    <row r="3413" spans="1:18" ht="15.75" customHeight="1">
      <c r="A3413" s="1"/>
      <c r="B3413" s="6" t="s">
        <v>14</v>
      </c>
      <c r="C3413" s="6">
        <v>1185732</v>
      </c>
      <c r="D3413" s="7">
        <v>44293</v>
      </c>
      <c r="E3413" s="6" t="s">
        <v>15</v>
      </c>
      <c r="F3413" s="6" t="s">
        <v>117</v>
      </c>
      <c r="G3413" s="6" t="s">
        <v>118</v>
      </c>
      <c r="H3413" s="6" t="s">
        <v>22</v>
      </c>
      <c r="I3413" s="8">
        <v>0.35000000000000003</v>
      </c>
      <c r="J3413" s="9">
        <v>2500</v>
      </c>
      <c r="K3413" s="10">
        <f t="shared" si="26"/>
        <v>875.00000000000011</v>
      </c>
      <c r="L3413" s="10">
        <f t="shared" si="27"/>
        <v>350.00000000000006</v>
      </c>
      <c r="M3413" s="11">
        <v>0.4</v>
      </c>
      <c r="O3413" s="16"/>
      <c r="P3413" s="14"/>
      <c r="Q3413" s="12"/>
      <c r="R3413" s="13"/>
    </row>
    <row r="3414" spans="1:18" ht="15.75" customHeight="1">
      <c r="A3414" s="1"/>
      <c r="B3414" s="6" t="s">
        <v>14</v>
      </c>
      <c r="C3414" s="6">
        <v>1185732</v>
      </c>
      <c r="D3414" s="7">
        <v>44322</v>
      </c>
      <c r="E3414" s="6" t="s">
        <v>15</v>
      </c>
      <c r="F3414" s="6" t="s">
        <v>117</v>
      </c>
      <c r="G3414" s="6" t="s">
        <v>118</v>
      </c>
      <c r="H3414" s="6" t="s">
        <v>17</v>
      </c>
      <c r="I3414" s="8">
        <v>0.49999999999999994</v>
      </c>
      <c r="J3414" s="9">
        <v>5200</v>
      </c>
      <c r="K3414" s="10">
        <f t="shared" si="26"/>
        <v>2599.9999999999995</v>
      </c>
      <c r="L3414" s="10">
        <f t="shared" si="27"/>
        <v>909.99999999999977</v>
      </c>
      <c r="M3414" s="11">
        <v>0.35</v>
      </c>
      <c r="O3414" s="16"/>
      <c r="P3414" s="14"/>
      <c r="Q3414" s="12"/>
      <c r="R3414" s="13"/>
    </row>
    <row r="3415" spans="1:18" ht="15.75" customHeight="1">
      <c r="A3415" s="1"/>
      <c r="B3415" s="6" t="s">
        <v>14</v>
      </c>
      <c r="C3415" s="6">
        <v>1185732</v>
      </c>
      <c r="D3415" s="7">
        <v>44322</v>
      </c>
      <c r="E3415" s="6" t="s">
        <v>15</v>
      </c>
      <c r="F3415" s="6" t="s">
        <v>117</v>
      </c>
      <c r="G3415" s="6" t="s">
        <v>118</v>
      </c>
      <c r="H3415" s="6" t="s">
        <v>18</v>
      </c>
      <c r="I3415" s="8">
        <v>0.45</v>
      </c>
      <c r="J3415" s="9">
        <v>2250</v>
      </c>
      <c r="K3415" s="10">
        <f t="shared" si="26"/>
        <v>1012.5</v>
      </c>
      <c r="L3415" s="10">
        <f t="shared" si="27"/>
        <v>354.375</v>
      </c>
      <c r="M3415" s="11">
        <v>0.35</v>
      </c>
      <c r="O3415" s="16"/>
      <c r="P3415" s="14"/>
      <c r="Q3415" s="12"/>
      <c r="R3415" s="13"/>
    </row>
    <row r="3416" spans="1:18" ht="15.75" customHeight="1">
      <c r="A3416" s="1"/>
      <c r="B3416" s="6" t="s">
        <v>14</v>
      </c>
      <c r="C3416" s="6">
        <v>1185732</v>
      </c>
      <c r="D3416" s="7">
        <v>44322</v>
      </c>
      <c r="E3416" s="6" t="s">
        <v>15</v>
      </c>
      <c r="F3416" s="6" t="s">
        <v>117</v>
      </c>
      <c r="G3416" s="6" t="s">
        <v>118</v>
      </c>
      <c r="H3416" s="6" t="s">
        <v>19</v>
      </c>
      <c r="I3416" s="8">
        <v>0.4</v>
      </c>
      <c r="J3416" s="9">
        <v>2500</v>
      </c>
      <c r="K3416" s="10">
        <f t="shared" si="26"/>
        <v>1000</v>
      </c>
      <c r="L3416" s="10">
        <f t="shared" si="27"/>
        <v>400</v>
      </c>
      <c r="M3416" s="11">
        <v>0.4</v>
      </c>
      <c r="O3416" s="16"/>
      <c r="P3416" s="14"/>
      <c r="Q3416" s="12"/>
      <c r="R3416" s="13"/>
    </row>
    <row r="3417" spans="1:18" ht="15.75" customHeight="1">
      <c r="A3417" s="1"/>
      <c r="B3417" s="6" t="s">
        <v>14</v>
      </c>
      <c r="C3417" s="6">
        <v>1185732</v>
      </c>
      <c r="D3417" s="7">
        <v>44322</v>
      </c>
      <c r="E3417" s="6" t="s">
        <v>15</v>
      </c>
      <c r="F3417" s="6" t="s">
        <v>117</v>
      </c>
      <c r="G3417" s="6" t="s">
        <v>118</v>
      </c>
      <c r="H3417" s="6" t="s">
        <v>20</v>
      </c>
      <c r="I3417" s="8">
        <v>0.4</v>
      </c>
      <c r="J3417" s="9">
        <v>2000</v>
      </c>
      <c r="K3417" s="10">
        <f t="shared" si="26"/>
        <v>800</v>
      </c>
      <c r="L3417" s="10">
        <f t="shared" si="27"/>
        <v>320</v>
      </c>
      <c r="M3417" s="11">
        <v>0.4</v>
      </c>
      <c r="O3417" s="16"/>
      <c r="P3417" s="14"/>
      <c r="Q3417" s="12"/>
      <c r="R3417" s="13"/>
    </row>
    <row r="3418" spans="1:18" ht="15.75" customHeight="1">
      <c r="A3418" s="1"/>
      <c r="B3418" s="6" t="s">
        <v>14</v>
      </c>
      <c r="C3418" s="6">
        <v>1185732</v>
      </c>
      <c r="D3418" s="7">
        <v>44322</v>
      </c>
      <c r="E3418" s="6" t="s">
        <v>15</v>
      </c>
      <c r="F3418" s="6" t="s">
        <v>117</v>
      </c>
      <c r="G3418" s="6" t="s">
        <v>118</v>
      </c>
      <c r="H3418" s="6" t="s">
        <v>21</v>
      </c>
      <c r="I3418" s="8">
        <v>0.49999999999999994</v>
      </c>
      <c r="J3418" s="9">
        <v>2250</v>
      </c>
      <c r="K3418" s="10">
        <f t="shared" si="26"/>
        <v>1124.9999999999998</v>
      </c>
      <c r="L3418" s="10">
        <f t="shared" si="27"/>
        <v>337.49999999999994</v>
      </c>
      <c r="M3418" s="11">
        <v>0.3</v>
      </c>
      <c r="O3418" s="16"/>
      <c r="P3418" s="14"/>
      <c r="Q3418" s="12"/>
      <c r="R3418" s="13"/>
    </row>
    <row r="3419" spans="1:18" ht="15.75" customHeight="1">
      <c r="A3419" s="1"/>
      <c r="B3419" s="6" t="s">
        <v>14</v>
      </c>
      <c r="C3419" s="6">
        <v>1185732</v>
      </c>
      <c r="D3419" s="7">
        <v>44322</v>
      </c>
      <c r="E3419" s="6" t="s">
        <v>15</v>
      </c>
      <c r="F3419" s="6" t="s">
        <v>117</v>
      </c>
      <c r="G3419" s="6" t="s">
        <v>118</v>
      </c>
      <c r="H3419" s="6" t="s">
        <v>22</v>
      </c>
      <c r="I3419" s="8">
        <v>0.54999999999999993</v>
      </c>
      <c r="J3419" s="9">
        <v>3500</v>
      </c>
      <c r="K3419" s="10">
        <f t="shared" si="26"/>
        <v>1924.9999999999998</v>
      </c>
      <c r="L3419" s="10">
        <f t="shared" si="27"/>
        <v>770</v>
      </c>
      <c r="M3419" s="11">
        <v>0.4</v>
      </c>
      <c r="O3419" s="16"/>
      <c r="P3419" s="14"/>
      <c r="Q3419" s="12"/>
      <c r="R3419" s="13"/>
    </row>
    <row r="3420" spans="1:18" ht="15.75" customHeight="1">
      <c r="A3420" s="1"/>
      <c r="B3420" s="6" t="s">
        <v>14</v>
      </c>
      <c r="C3420" s="6">
        <v>1185732</v>
      </c>
      <c r="D3420" s="7">
        <v>44355</v>
      </c>
      <c r="E3420" s="6" t="s">
        <v>15</v>
      </c>
      <c r="F3420" s="6" t="s">
        <v>117</v>
      </c>
      <c r="G3420" s="6" t="s">
        <v>118</v>
      </c>
      <c r="H3420" s="6" t="s">
        <v>17</v>
      </c>
      <c r="I3420" s="8">
        <v>0.49999999999999994</v>
      </c>
      <c r="J3420" s="9">
        <v>6000</v>
      </c>
      <c r="K3420" s="10">
        <f t="shared" si="26"/>
        <v>2999.9999999999995</v>
      </c>
      <c r="L3420" s="10">
        <f t="shared" si="27"/>
        <v>1049.9999999999998</v>
      </c>
      <c r="M3420" s="11">
        <v>0.35</v>
      </c>
      <c r="O3420" s="16"/>
      <c r="P3420" s="14"/>
      <c r="Q3420" s="12"/>
      <c r="R3420" s="13"/>
    </row>
    <row r="3421" spans="1:18" ht="15.75" customHeight="1">
      <c r="A3421" s="1"/>
      <c r="B3421" s="6" t="s">
        <v>14</v>
      </c>
      <c r="C3421" s="6">
        <v>1185732</v>
      </c>
      <c r="D3421" s="7">
        <v>44355</v>
      </c>
      <c r="E3421" s="6" t="s">
        <v>15</v>
      </c>
      <c r="F3421" s="6" t="s">
        <v>117</v>
      </c>
      <c r="G3421" s="6" t="s">
        <v>118</v>
      </c>
      <c r="H3421" s="6" t="s">
        <v>18</v>
      </c>
      <c r="I3421" s="8">
        <v>0.45</v>
      </c>
      <c r="J3421" s="9">
        <v>3500</v>
      </c>
      <c r="K3421" s="10">
        <f t="shared" si="26"/>
        <v>1575</v>
      </c>
      <c r="L3421" s="10">
        <f t="shared" si="27"/>
        <v>551.25</v>
      </c>
      <c r="M3421" s="11">
        <v>0.35</v>
      </c>
      <c r="O3421" s="16"/>
      <c r="P3421" s="14"/>
      <c r="Q3421" s="12"/>
      <c r="R3421" s="13"/>
    </row>
    <row r="3422" spans="1:18" ht="15.75" customHeight="1">
      <c r="A3422" s="1"/>
      <c r="B3422" s="6" t="s">
        <v>14</v>
      </c>
      <c r="C3422" s="6">
        <v>1185732</v>
      </c>
      <c r="D3422" s="7">
        <v>44355</v>
      </c>
      <c r="E3422" s="6" t="s">
        <v>15</v>
      </c>
      <c r="F3422" s="6" t="s">
        <v>117</v>
      </c>
      <c r="G3422" s="6" t="s">
        <v>118</v>
      </c>
      <c r="H3422" s="6" t="s">
        <v>19</v>
      </c>
      <c r="I3422" s="8">
        <v>0.4</v>
      </c>
      <c r="J3422" s="9">
        <v>2750</v>
      </c>
      <c r="K3422" s="10">
        <f t="shared" si="26"/>
        <v>1100</v>
      </c>
      <c r="L3422" s="10">
        <f t="shared" si="27"/>
        <v>440</v>
      </c>
      <c r="M3422" s="11">
        <v>0.4</v>
      </c>
      <c r="O3422" s="16"/>
      <c r="P3422" s="14"/>
      <c r="Q3422" s="12"/>
      <c r="R3422" s="13"/>
    </row>
    <row r="3423" spans="1:18" ht="15.75" customHeight="1">
      <c r="A3423" s="1"/>
      <c r="B3423" s="6" t="s">
        <v>14</v>
      </c>
      <c r="C3423" s="6">
        <v>1185732</v>
      </c>
      <c r="D3423" s="7">
        <v>44355</v>
      </c>
      <c r="E3423" s="6" t="s">
        <v>15</v>
      </c>
      <c r="F3423" s="6" t="s">
        <v>117</v>
      </c>
      <c r="G3423" s="6" t="s">
        <v>118</v>
      </c>
      <c r="H3423" s="6" t="s">
        <v>20</v>
      </c>
      <c r="I3423" s="8">
        <v>0.4</v>
      </c>
      <c r="J3423" s="9">
        <v>2500</v>
      </c>
      <c r="K3423" s="10">
        <f t="shared" si="26"/>
        <v>1000</v>
      </c>
      <c r="L3423" s="10">
        <f t="shared" si="27"/>
        <v>400</v>
      </c>
      <c r="M3423" s="11">
        <v>0.4</v>
      </c>
      <c r="O3423" s="16"/>
      <c r="P3423" s="14"/>
      <c r="Q3423" s="12"/>
      <c r="R3423" s="13"/>
    </row>
    <row r="3424" spans="1:18" ht="15.75" customHeight="1">
      <c r="A3424" s="1"/>
      <c r="B3424" s="6" t="s">
        <v>14</v>
      </c>
      <c r="C3424" s="6">
        <v>1185732</v>
      </c>
      <c r="D3424" s="7">
        <v>44355</v>
      </c>
      <c r="E3424" s="6" t="s">
        <v>15</v>
      </c>
      <c r="F3424" s="6" t="s">
        <v>117</v>
      </c>
      <c r="G3424" s="6" t="s">
        <v>118</v>
      </c>
      <c r="H3424" s="6" t="s">
        <v>21</v>
      </c>
      <c r="I3424" s="8">
        <v>0.49999999999999994</v>
      </c>
      <c r="J3424" s="9">
        <v>2500</v>
      </c>
      <c r="K3424" s="10">
        <f t="shared" si="26"/>
        <v>1249.9999999999998</v>
      </c>
      <c r="L3424" s="10">
        <f t="shared" si="27"/>
        <v>374.99999999999994</v>
      </c>
      <c r="M3424" s="11">
        <v>0.3</v>
      </c>
      <c r="O3424" s="16"/>
      <c r="P3424" s="14"/>
      <c r="Q3424" s="12"/>
      <c r="R3424" s="13"/>
    </row>
    <row r="3425" spans="1:18" ht="15.75" customHeight="1">
      <c r="A3425" s="1"/>
      <c r="B3425" s="6" t="s">
        <v>14</v>
      </c>
      <c r="C3425" s="6">
        <v>1185732</v>
      </c>
      <c r="D3425" s="7">
        <v>44355</v>
      </c>
      <c r="E3425" s="6" t="s">
        <v>15</v>
      </c>
      <c r="F3425" s="6" t="s">
        <v>117</v>
      </c>
      <c r="G3425" s="6" t="s">
        <v>118</v>
      </c>
      <c r="H3425" s="6" t="s">
        <v>22</v>
      </c>
      <c r="I3425" s="8">
        <v>0.54999999999999993</v>
      </c>
      <c r="J3425" s="9">
        <v>4000</v>
      </c>
      <c r="K3425" s="10">
        <f t="shared" si="26"/>
        <v>2199.9999999999995</v>
      </c>
      <c r="L3425" s="10">
        <f t="shared" si="27"/>
        <v>879.99999999999989</v>
      </c>
      <c r="M3425" s="11">
        <v>0.4</v>
      </c>
      <c r="O3425" s="16"/>
      <c r="P3425" s="14"/>
      <c r="Q3425" s="12"/>
      <c r="R3425" s="13"/>
    </row>
    <row r="3426" spans="1:18" ht="15.75" customHeight="1">
      <c r="A3426" s="1"/>
      <c r="B3426" s="6" t="s">
        <v>14</v>
      </c>
      <c r="C3426" s="6">
        <v>1185732</v>
      </c>
      <c r="D3426" s="7">
        <v>44383</v>
      </c>
      <c r="E3426" s="6" t="s">
        <v>15</v>
      </c>
      <c r="F3426" s="6" t="s">
        <v>117</v>
      </c>
      <c r="G3426" s="6" t="s">
        <v>118</v>
      </c>
      <c r="H3426" s="6" t="s">
        <v>17</v>
      </c>
      <c r="I3426" s="8">
        <v>0.49999999999999994</v>
      </c>
      <c r="J3426" s="9">
        <v>6250</v>
      </c>
      <c r="K3426" s="10">
        <f t="shared" si="26"/>
        <v>3124.9999999999995</v>
      </c>
      <c r="L3426" s="10">
        <f t="shared" si="27"/>
        <v>1093.7499999999998</v>
      </c>
      <c r="M3426" s="11">
        <v>0.35</v>
      </c>
      <c r="O3426" s="16"/>
      <c r="P3426" s="14"/>
      <c r="Q3426" s="12"/>
      <c r="R3426" s="13"/>
    </row>
    <row r="3427" spans="1:18" ht="15.75" customHeight="1">
      <c r="A3427" s="1"/>
      <c r="B3427" s="6" t="s">
        <v>14</v>
      </c>
      <c r="C3427" s="6">
        <v>1185732</v>
      </c>
      <c r="D3427" s="7">
        <v>44383</v>
      </c>
      <c r="E3427" s="6" t="s">
        <v>15</v>
      </c>
      <c r="F3427" s="6" t="s">
        <v>117</v>
      </c>
      <c r="G3427" s="6" t="s">
        <v>118</v>
      </c>
      <c r="H3427" s="6" t="s">
        <v>18</v>
      </c>
      <c r="I3427" s="8">
        <v>0.45</v>
      </c>
      <c r="J3427" s="9">
        <v>3750</v>
      </c>
      <c r="K3427" s="10">
        <f t="shared" si="26"/>
        <v>1687.5</v>
      </c>
      <c r="L3427" s="10">
        <f t="shared" si="27"/>
        <v>590.625</v>
      </c>
      <c r="M3427" s="11">
        <v>0.35</v>
      </c>
      <c r="O3427" s="16"/>
      <c r="P3427" s="14"/>
      <c r="Q3427" s="12"/>
      <c r="R3427" s="13"/>
    </row>
    <row r="3428" spans="1:18" ht="15.75" customHeight="1">
      <c r="A3428" s="1"/>
      <c r="B3428" s="6" t="s">
        <v>14</v>
      </c>
      <c r="C3428" s="6">
        <v>1185732</v>
      </c>
      <c r="D3428" s="7">
        <v>44383</v>
      </c>
      <c r="E3428" s="6" t="s">
        <v>15</v>
      </c>
      <c r="F3428" s="6" t="s">
        <v>117</v>
      </c>
      <c r="G3428" s="6" t="s">
        <v>118</v>
      </c>
      <c r="H3428" s="6" t="s">
        <v>19</v>
      </c>
      <c r="I3428" s="8">
        <v>0.4</v>
      </c>
      <c r="J3428" s="9">
        <v>3000</v>
      </c>
      <c r="K3428" s="10">
        <f t="shared" si="26"/>
        <v>1200</v>
      </c>
      <c r="L3428" s="10">
        <f t="shared" si="27"/>
        <v>480</v>
      </c>
      <c r="M3428" s="11">
        <v>0.4</v>
      </c>
      <c r="O3428" s="16"/>
      <c r="P3428" s="14"/>
      <c r="Q3428" s="12"/>
      <c r="R3428" s="13"/>
    </row>
    <row r="3429" spans="1:18" ht="15.75" customHeight="1">
      <c r="A3429" s="1"/>
      <c r="B3429" s="6" t="s">
        <v>14</v>
      </c>
      <c r="C3429" s="6">
        <v>1185732</v>
      </c>
      <c r="D3429" s="7">
        <v>44383</v>
      </c>
      <c r="E3429" s="6" t="s">
        <v>15</v>
      </c>
      <c r="F3429" s="6" t="s">
        <v>117</v>
      </c>
      <c r="G3429" s="6" t="s">
        <v>118</v>
      </c>
      <c r="H3429" s="6" t="s">
        <v>20</v>
      </c>
      <c r="I3429" s="8">
        <v>0.4</v>
      </c>
      <c r="J3429" s="9">
        <v>2500</v>
      </c>
      <c r="K3429" s="10">
        <f t="shared" si="26"/>
        <v>1000</v>
      </c>
      <c r="L3429" s="10">
        <f t="shared" si="27"/>
        <v>400</v>
      </c>
      <c r="M3429" s="11">
        <v>0.4</v>
      </c>
      <c r="O3429" s="16"/>
      <c r="P3429" s="14"/>
      <c r="Q3429" s="12"/>
      <c r="R3429" s="13"/>
    </row>
    <row r="3430" spans="1:18" ht="15.75" customHeight="1">
      <c r="A3430" s="1"/>
      <c r="B3430" s="6" t="s">
        <v>14</v>
      </c>
      <c r="C3430" s="6">
        <v>1185732</v>
      </c>
      <c r="D3430" s="7">
        <v>44383</v>
      </c>
      <c r="E3430" s="6" t="s">
        <v>15</v>
      </c>
      <c r="F3430" s="6" t="s">
        <v>117</v>
      </c>
      <c r="G3430" s="6" t="s">
        <v>118</v>
      </c>
      <c r="H3430" s="6" t="s">
        <v>21</v>
      </c>
      <c r="I3430" s="8">
        <v>0.49999999999999994</v>
      </c>
      <c r="J3430" s="9">
        <v>2750</v>
      </c>
      <c r="K3430" s="10">
        <f t="shared" si="26"/>
        <v>1374.9999999999998</v>
      </c>
      <c r="L3430" s="10">
        <f t="shared" si="27"/>
        <v>412.49999999999994</v>
      </c>
      <c r="M3430" s="11">
        <v>0.3</v>
      </c>
      <c r="O3430" s="16"/>
      <c r="P3430" s="14"/>
      <c r="Q3430" s="12"/>
      <c r="R3430" s="13"/>
    </row>
    <row r="3431" spans="1:18" ht="15.75" customHeight="1">
      <c r="A3431" s="1"/>
      <c r="B3431" s="6" t="s">
        <v>14</v>
      </c>
      <c r="C3431" s="6">
        <v>1185732</v>
      </c>
      <c r="D3431" s="7">
        <v>44383</v>
      </c>
      <c r="E3431" s="6" t="s">
        <v>15</v>
      </c>
      <c r="F3431" s="6" t="s">
        <v>117</v>
      </c>
      <c r="G3431" s="6" t="s">
        <v>118</v>
      </c>
      <c r="H3431" s="6" t="s">
        <v>22</v>
      </c>
      <c r="I3431" s="8">
        <v>0.54999999999999993</v>
      </c>
      <c r="J3431" s="9">
        <v>4500</v>
      </c>
      <c r="K3431" s="10">
        <f t="shared" si="26"/>
        <v>2474.9999999999995</v>
      </c>
      <c r="L3431" s="10">
        <f t="shared" si="27"/>
        <v>989.99999999999989</v>
      </c>
      <c r="M3431" s="11">
        <v>0.4</v>
      </c>
      <c r="O3431" s="16"/>
      <c r="P3431" s="14"/>
      <c r="Q3431" s="12"/>
      <c r="R3431" s="13"/>
    </row>
    <row r="3432" spans="1:18" ht="15.75" customHeight="1">
      <c r="A3432" s="1"/>
      <c r="B3432" s="6" t="s">
        <v>14</v>
      </c>
      <c r="C3432" s="6">
        <v>1185732</v>
      </c>
      <c r="D3432" s="7">
        <v>44415</v>
      </c>
      <c r="E3432" s="6" t="s">
        <v>15</v>
      </c>
      <c r="F3432" s="6" t="s">
        <v>117</v>
      </c>
      <c r="G3432" s="6" t="s">
        <v>118</v>
      </c>
      <c r="H3432" s="6" t="s">
        <v>17</v>
      </c>
      <c r="I3432" s="8">
        <v>0.49999999999999994</v>
      </c>
      <c r="J3432" s="9">
        <v>6000</v>
      </c>
      <c r="K3432" s="10">
        <f t="shared" si="26"/>
        <v>2999.9999999999995</v>
      </c>
      <c r="L3432" s="10">
        <f t="shared" si="27"/>
        <v>1049.9999999999998</v>
      </c>
      <c r="M3432" s="11">
        <v>0.35</v>
      </c>
      <c r="O3432" s="16"/>
      <c r="P3432" s="14"/>
      <c r="Q3432" s="12"/>
      <c r="R3432" s="13"/>
    </row>
    <row r="3433" spans="1:18" ht="15.75" customHeight="1">
      <c r="A3433" s="1"/>
      <c r="B3433" s="6" t="s">
        <v>14</v>
      </c>
      <c r="C3433" s="6">
        <v>1185732</v>
      </c>
      <c r="D3433" s="7">
        <v>44415</v>
      </c>
      <c r="E3433" s="6" t="s">
        <v>15</v>
      </c>
      <c r="F3433" s="6" t="s">
        <v>117</v>
      </c>
      <c r="G3433" s="6" t="s">
        <v>118</v>
      </c>
      <c r="H3433" s="6" t="s">
        <v>18</v>
      </c>
      <c r="I3433" s="8">
        <v>0.45</v>
      </c>
      <c r="J3433" s="9">
        <v>3750</v>
      </c>
      <c r="K3433" s="10">
        <f t="shared" si="26"/>
        <v>1687.5</v>
      </c>
      <c r="L3433" s="10">
        <f t="shared" si="27"/>
        <v>590.625</v>
      </c>
      <c r="M3433" s="11">
        <v>0.35</v>
      </c>
      <c r="O3433" s="16"/>
      <c r="P3433" s="14"/>
      <c r="Q3433" s="12"/>
      <c r="R3433" s="13"/>
    </row>
    <row r="3434" spans="1:18" ht="15.75" customHeight="1">
      <c r="A3434" s="1"/>
      <c r="B3434" s="6" t="s">
        <v>14</v>
      </c>
      <c r="C3434" s="6">
        <v>1185732</v>
      </c>
      <c r="D3434" s="7">
        <v>44415</v>
      </c>
      <c r="E3434" s="6" t="s">
        <v>15</v>
      </c>
      <c r="F3434" s="6" t="s">
        <v>117</v>
      </c>
      <c r="G3434" s="6" t="s">
        <v>118</v>
      </c>
      <c r="H3434" s="6" t="s">
        <v>19</v>
      </c>
      <c r="I3434" s="8">
        <v>0.4</v>
      </c>
      <c r="J3434" s="9">
        <v>3000</v>
      </c>
      <c r="K3434" s="10">
        <f t="shared" si="26"/>
        <v>1200</v>
      </c>
      <c r="L3434" s="10">
        <f t="shared" si="27"/>
        <v>480</v>
      </c>
      <c r="M3434" s="11">
        <v>0.4</v>
      </c>
      <c r="O3434" s="16"/>
      <c r="P3434" s="14"/>
      <c r="Q3434" s="12"/>
      <c r="R3434" s="13"/>
    </row>
    <row r="3435" spans="1:18" ht="15.75" customHeight="1">
      <c r="A3435" s="1"/>
      <c r="B3435" s="6" t="s">
        <v>14</v>
      </c>
      <c r="C3435" s="6">
        <v>1185732</v>
      </c>
      <c r="D3435" s="7">
        <v>44415</v>
      </c>
      <c r="E3435" s="6" t="s">
        <v>15</v>
      </c>
      <c r="F3435" s="6" t="s">
        <v>117</v>
      </c>
      <c r="G3435" s="6" t="s">
        <v>118</v>
      </c>
      <c r="H3435" s="6" t="s">
        <v>20</v>
      </c>
      <c r="I3435" s="8">
        <v>0.4</v>
      </c>
      <c r="J3435" s="9">
        <v>2000</v>
      </c>
      <c r="K3435" s="10">
        <f t="shared" si="26"/>
        <v>800</v>
      </c>
      <c r="L3435" s="10">
        <f t="shared" si="27"/>
        <v>320</v>
      </c>
      <c r="M3435" s="11">
        <v>0.4</v>
      </c>
      <c r="O3435" s="16"/>
      <c r="P3435" s="14"/>
      <c r="Q3435" s="12"/>
      <c r="R3435" s="13"/>
    </row>
    <row r="3436" spans="1:18" ht="15.75" customHeight="1">
      <c r="A3436" s="1"/>
      <c r="B3436" s="6" t="s">
        <v>14</v>
      </c>
      <c r="C3436" s="6">
        <v>1185732</v>
      </c>
      <c r="D3436" s="7">
        <v>44415</v>
      </c>
      <c r="E3436" s="6" t="s">
        <v>15</v>
      </c>
      <c r="F3436" s="6" t="s">
        <v>117</v>
      </c>
      <c r="G3436" s="6" t="s">
        <v>118</v>
      </c>
      <c r="H3436" s="6" t="s">
        <v>21</v>
      </c>
      <c r="I3436" s="8">
        <v>0.49999999999999994</v>
      </c>
      <c r="J3436" s="9">
        <v>1750</v>
      </c>
      <c r="K3436" s="10">
        <f t="shared" si="26"/>
        <v>874.99999999999989</v>
      </c>
      <c r="L3436" s="10">
        <f t="shared" si="27"/>
        <v>262.49999999999994</v>
      </c>
      <c r="M3436" s="11">
        <v>0.3</v>
      </c>
      <c r="O3436" s="16"/>
      <c r="P3436" s="14"/>
      <c r="Q3436" s="12"/>
      <c r="R3436" s="13"/>
    </row>
    <row r="3437" spans="1:18" ht="15.75" customHeight="1">
      <c r="A3437" s="1"/>
      <c r="B3437" s="6" t="s">
        <v>14</v>
      </c>
      <c r="C3437" s="6">
        <v>1185732</v>
      </c>
      <c r="D3437" s="7">
        <v>44415</v>
      </c>
      <c r="E3437" s="6" t="s">
        <v>15</v>
      </c>
      <c r="F3437" s="6" t="s">
        <v>117</v>
      </c>
      <c r="G3437" s="6" t="s">
        <v>118</v>
      </c>
      <c r="H3437" s="6" t="s">
        <v>22</v>
      </c>
      <c r="I3437" s="8">
        <v>0.54999999999999993</v>
      </c>
      <c r="J3437" s="9">
        <v>3500</v>
      </c>
      <c r="K3437" s="10">
        <f t="shared" si="26"/>
        <v>1924.9999999999998</v>
      </c>
      <c r="L3437" s="10">
        <f t="shared" si="27"/>
        <v>770</v>
      </c>
      <c r="M3437" s="11">
        <v>0.4</v>
      </c>
      <c r="O3437" s="16"/>
      <c r="P3437" s="14"/>
      <c r="Q3437" s="12"/>
      <c r="R3437" s="13"/>
    </row>
    <row r="3438" spans="1:18" ht="15.75" customHeight="1">
      <c r="A3438" s="1"/>
      <c r="B3438" s="6" t="s">
        <v>14</v>
      </c>
      <c r="C3438" s="6">
        <v>1185732</v>
      </c>
      <c r="D3438" s="7">
        <v>44445</v>
      </c>
      <c r="E3438" s="6" t="s">
        <v>15</v>
      </c>
      <c r="F3438" s="6" t="s">
        <v>117</v>
      </c>
      <c r="G3438" s="6" t="s">
        <v>118</v>
      </c>
      <c r="H3438" s="6" t="s">
        <v>17</v>
      </c>
      <c r="I3438" s="8">
        <v>0.49999999999999994</v>
      </c>
      <c r="J3438" s="9">
        <v>4750</v>
      </c>
      <c r="K3438" s="10">
        <f t="shared" si="26"/>
        <v>2374.9999999999995</v>
      </c>
      <c r="L3438" s="10">
        <f t="shared" si="27"/>
        <v>831.24999999999977</v>
      </c>
      <c r="M3438" s="11">
        <v>0.35</v>
      </c>
      <c r="O3438" s="16"/>
      <c r="P3438" s="14"/>
      <c r="Q3438" s="12"/>
      <c r="R3438" s="13"/>
    </row>
    <row r="3439" spans="1:18" ht="15.75" customHeight="1">
      <c r="A3439" s="1"/>
      <c r="B3439" s="6" t="s">
        <v>14</v>
      </c>
      <c r="C3439" s="6">
        <v>1185732</v>
      </c>
      <c r="D3439" s="7">
        <v>44445</v>
      </c>
      <c r="E3439" s="6" t="s">
        <v>15</v>
      </c>
      <c r="F3439" s="6" t="s">
        <v>117</v>
      </c>
      <c r="G3439" s="6" t="s">
        <v>118</v>
      </c>
      <c r="H3439" s="6" t="s">
        <v>18</v>
      </c>
      <c r="I3439" s="8">
        <v>0.45</v>
      </c>
      <c r="J3439" s="9">
        <v>2750</v>
      </c>
      <c r="K3439" s="10">
        <f t="shared" si="26"/>
        <v>1237.5</v>
      </c>
      <c r="L3439" s="10">
        <f t="shared" si="27"/>
        <v>433.125</v>
      </c>
      <c r="M3439" s="11">
        <v>0.35</v>
      </c>
      <c r="O3439" s="16"/>
      <c r="P3439" s="14"/>
      <c r="Q3439" s="12"/>
      <c r="R3439" s="13"/>
    </row>
    <row r="3440" spans="1:18" ht="15.75" customHeight="1">
      <c r="A3440" s="1"/>
      <c r="B3440" s="6" t="s">
        <v>14</v>
      </c>
      <c r="C3440" s="6">
        <v>1185732</v>
      </c>
      <c r="D3440" s="7">
        <v>44445</v>
      </c>
      <c r="E3440" s="6" t="s">
        <v>15</v>
      </c>
      <c r="F3440" s="6" t="s">
        <v>117</v>
      </c>
      <c r="G3440" s="6" t="s">
        <v>118</v>
      </c>
      <c r="H3440" s="6" t="s">
        <v>19</v>
      </c>
      <c r="I3440" s="8">
        <v>0.4</v>
      </c>
      <c r="J3440" s="9">
        <v>1750</v>
      </c>
      <c r="K3440" s="10">
        <f t="shared" si="26"/>
        <v>700</v>
      </c>
      <c r="L3440" s="10">
        <f t="shared" si="27"/>
        <v>280</v>
      </c>
      <c r="M3440" s="11">
        <v>0.4</v>
      </c>
      <c r="O3440" s="16"/>
      <c r="P3440" s="14"/>
      <c r="Q3440" s="12"/>
      <c r="R3440" s="13"/>
    </row>
    <row r="3441" spans="1:18" ht="15.75" customHeight="1">
      <c r="A3441" s="1"/>
      <c r="B3441" s="6" t="s">
        <v>14</v>
      </c>
      <c r="C3441" s="6">
        <v>1185732</v>
      </c>
      <c r="D3441" s="7">
        <v>44445</v>
      </c>
      <c r="E3441" s="6" t="s">
        <v>15</v>
      </c>
      <c r="F3441" s="6" t="s">
        <v>117</v>
      </c>
      <c r="G3441" s="6" t="s">
        <v>118</v>
      </c>
      <c r="H3441" s="6" t="s">
        <v>20</v>
      </c>
      <c r="I3441" s="8">
        <v>0.4</v>
      </c>
      <c r="J3441" s="9">
        <v>1500</v>
      </c>
      <c r="K3441" s="10">
        <f t="shared" si="26"/>
        <v>600</v>
      </c>
      <c r="L3441" s="10">
        <f t="shared" si="27"/>
        <v>240</v>
      </c>
      <c r="M3441" s="11">
        <v>0.4</v>
      </c>
      <c r="O3441" s="16"/>
      <c r="P3441" s="14"/>
      <c r="Q3441" s="12"/>
      <c r="R3441" s="13"/>
    </row>
    <row r="3442" spans="1:18" ht="15.75" customHeight="1">
      <c r="A3442" s="1"/>
      <c r="B3442" s="6" t="s">
        <v>14</v>
      </c>
      <c r="C3442" s="6">
        <v>1185732</v>
      </c>
      <c r="D3442" s="7">
        <v>44445</v>
      </c>
      <c r="E3442" s="6" t="s">
        <v>15</v>
      </c>
      <c r="F3442" s="6" t="s">
        <v>117</v>
      </c>
      <c r="G3442" s="6" t="s">
        <v>118</v>
      </c>
      <c r="H3442" s="6" t="s">
        <v>21</v>
      </c>
      <c r="I3442" s="8">
        <v>0.49999999999999994</v>
      </c>
      <c r="J3442" s="9">
        <v>1500</v>
      </c>
      <c r="K3442" s="10">
        <f t="shared" si="26"/>
        <v>749.99999999999989</v>
      </c>
      <c r="L3442" s="10">
        <f t="shared" si="27"/>
        <v>224.99999999999997</v>
      </c>
      <c r="M3442" s="11">
        <v>0.3</v>
      </c>
      <c r="O3442" s="16"/>
      <c r="P3442" s="14"/>
      <c r="Q3442" s="12"/>
      <c r="R3442" s="13"/>
    </row>
    <row r="3443" spans="1:18" ht="15.75" customHeight="1">
      <c r="A3443" s="1"/>
      <c r="B3443" s="6" t="s">
        <v>14</v>
      </c>
      <c r="C3443" s="6">
        <v>1185732</v>
      </c>
      <c r="D3443" s="7">
        <v>44445</v>
      </c>
      <c r="E3443" s="6" t="s">
        <v>15</v>
      </c>
      <c r="F3443" s="6" t="s">
        <v>117</v>
      </c>
      <c r="G3443" s="6" t="s">
        <v>118</v>
      </c>
      <c r="H3443" s="6" t="s">
        <v>22</v>
      </c>
      <c r="I3443" s="8">
        <v>0.54999999999999993</v>
      </c>
      <c r="J3443" s="9">
        <v>2500</v>
      </c>
      <c r="K3443" s="10">
        <f t="shared" si="26"/>
        <v>1374.9999999999998</v>
      </c>
      <c r="L3443" s="10">
        <f t="shared" si="27"/>
        <v>549.99999999999989</v>
      </c>
      <c r="M3443" s="11">
        <v>0.4</v>
      </c>
      <c r="O3443" s="16"/>
      <c r="P3443" s="14"/>
      <c r="Q3443" s="12"/>
      <c r="R3443" s="13"/>
    </row>
    <row r="3444" spans="1:18" ht="15.75" customHeight="1">
      <c r="A3444" s="1"/>
      <c r="B3444" s="6" t="s">
        <v>14</v>
      </c>
      <c r="C3444" s="6">
        <v>1185732</v>
      </c>
      <c r="D3444" s="7">
        <v>44477</v>
      </c>
      <c r="E3444" s="6" t="s">
        <v>15</v>
      </c>
      <c r="F3444" s="6" t="s">
        <v>117</v>
      </c>
      <c r="G3444" s="6" t="s">
        <v>118</v>
      </c>
      <c r="H3444" s="6" t="s">
        <v>17</v>
      </c>
      <c r="I3444" s="8">
        <v>0.54999999999999993</v>
      </c>
      <c r="J3444" s="9">
        <v>4250</v>
      </c>
      <c r="K3444" s="10">
        <f t="shared" si="26"/>
        <v>2337.4999999999995</v>
      </c>
      <c r="L3444" s="10">
        <f t="shared" si="27"/>
        <v>818.12499999999977</v>
      </c>
      <c r="M3444" s="11">
        <v>0.35</v>
      </c>
      <c r="O3444" s="16"/>
      <c r="P3444" s="14"/>
      <c r="Q3444" s="12"/>
      <c r="R3444" s="13"/>
    </row>
    <row r="3445" spans="1:18" ht="15.75" customHeight="1">
      <c r="A3445" s="1"/>
      <c r="B3445" s="6" t="s">
        <v>14</v>
      </c>
      <c r="C3445" s="6">
        <v>1185732</v>
      </c>
      <c r="D3445" s="7">
        <v>44477</v>
      </c>
      <c r="E3445" s="6" t="s">
        <v>15</v>
      </c>
      <c r="F3445" s="6" t="s">
        <v>117</v>
      </c>
      <c r="G3445" s="6" t="s">
        <v>118</v>
      </c>
      <c r="H3445" s="6" t="s">
        <v>18</v>
      </c>
      <c r="I3445" s="8">
        <v>0.5</v>
      </c>
      <c r="J3445" s="9">
        <v>2500</v>
      </c>
      <c r="K3445" s="10">
        <f t="shared" si="26"/>
        <v>1250</v>
      </c>
      <c r="L3445" s="10">
        <f t="shared" si="27"/>
        <v>437.5</v>
      </c>
      <c r="M3445" s="11">
        <v>0.35</v>
      </c>
      <c r="O3445" s="16"/>
      <c r="P3445" s="14"/>
      <c r="Q3445" s="12"/>
      <c r="R3445" s="13"/>
    </row>
    <row r="3446" spans="1:18" ht="15.75" customHeight="1">
      <c r="A3446" s="1"/>
      <c r="B3446" s="6" t="s">
        <v>14</v>
      </c>
      <c r="C3446" s="6">
        <v>1185732</v>
      </c>
      <c r="D3446" s="7">
        <v>44477</v>
      </c>
      <c r="E3446" s="6" t="s">
        <v>15</v>
      </c>
      <c r="F3446" s="6" t="s">
        <v>117</v>
      </c>
      <c r="G3446" s="6" t="s">
        <v>118</v>
      </c>
      <c r="H3446" s="6" t="s">
        <v>19</v>
      </c>
      <c r="I3446" s="8">
        <v>0.5</v>
      </c>
      <c r="J3446" s="9">
        <v>1500</v>
      </c>
      <c r="K3446" s="10">
        <f t="shared" si="26"/>
        <v>750</v>
      </c>
      <c r="L3446" s="10">
        <f t="shared" si="27"/>
        <v>300</v>
      </c>
      <c r="M3446" s="11">
        <v>0.4</v>
      </c>
      <c r="O3446" s="16"/>
      <c r="P3446" s="14"/>
      <c r="Q3446" s="12"/>
      <c r="R3446" s="13"/>
    </row>
    <row r="3447" spans="1:18" ht="15.75" customHeight="1">
      <c r="A3447" s="1"/>
      <c r="B3447" s="6" t="s">
        <v>14</v>
      </c>
      <c r="C3447" s="6">
        <v>1185732</v>
      </c>
      <c r="D3447" s="7">
        <v>44477</v>
      </c>
      <c r="E3447" s="6" t="s">
        <v>15</v>
      </c>
      <c r="F3447" s="6" t="s">
        <v>117</v>
      </c>
      <c r="G3447" s="6" t="s">
        <v>118</v>
      </c>
      <c r="H3447" s="6" t="s">
        <v>20</v>
      </c>
      <c r="I3447" s="8">
        <v>0.5</v>
      </c>
      <c r="J3447" s="9">
        <v>1250</v>
      </c>
      <c r="K3447" s="10">
        <f t="shared" si="26"/>
        <v>625</v>
      </c>
      <c r="L3447" s="10">
        <f t="shared" si="27"/>
        <v>250</v>
      </c>
      <c r="M3447" s="11">
        <v>0.4</v>
      </c>
      <c r="O3447" s="16"/>
      <c r="P3447" s="14"/>
      <c r="Q3447" s="12"/>
      <c r="R3447" s="13"/>
    </row>
    <row r="3448" spans="1:18" ht="15.75" customHeight="1">
      <c r="A3448" s="1"/>
      <c r="B3448" s="6" t="s">
        <v>14</v>
      </c>
      <c r="C3448" s="6">
        <v>1185732</v>
      </c>
      <c r="D3448" s="7">
        <v>44477</v>
      </c>
      <c r="E3448" s="6" t="s">
        <v>15</v>
      </c>
      <c r="F3448" s="6" t="s">
        <v>117</v>
      </c>
      <c r="G3448" s="6" t="s">
        <v>118</v>
      </c>
      <c r="H3448" s="6" t="s">
        <v>21</v>
      </c>
      <c r="I3448" s="8">
        <v>0.6</v>
      </c>
      <c r="J3448" s="9">
        <v>1250</v>
      </c>
      <c r="K3448" s="10">
        <f t="shared" si="26"/>
        <v>750</v>
      </c>
      <c r="L3448" s="10">
        <f t="shared" si="27"/>
        <v>225</v>
      </c>
      <c r="M3448" s="11">
        <v>0.3</v>
      </c>
      <c r="O3448" s="16"/>
      <c r="P3448" s="14"/>
      <c r="Q3448" s="12"/>
      <c r="R3448" s="13"/>
    </row>
    <row r="3449" spans="1:18" ht="15.75" customHeight="1">
      <c r="A3449" s="1"/>
      <c r="B3449" s="6" t="s">
        <v>14</v>
      </c>
      <c r="C3449" s="6">
        <v>1185732</v>
      </c>
      <c r="D3449" s="7">
        <v>44477</v>
      </c>
      <c r="E3449" s="6" t="s">
        <v>15</v>
      </c>
      <c r="F3449" s="6" t="s">
        <v>117</v>
      </c>
      <c r="G3449" s="6" t="s">
        <v>118</v>
      </c>
      <c r="H3449" s="6" t="s">
        <v>22</v>
      </c>
      <c r="I3449" s="8">
        <v>0.64999999999999991</v>
      </c>
      <c r="J3449" s="9">
        <v>2500</v>
      </c>
      <c r="K3449" s="10">
        <f t="shared" si="26"/>
        <v>1624.9999999999998</v>
      </c>
      <c r="L3449" s="10">
        <f t="shared" si="27"/>
        <v>650</v>
      </c>
      <c r="M3449" s="11">
        <v>0.4</v>
      </c>
      <c r="O3449" s="16"/>
      <c r="P3449" s="14"/>
      <c r="Q3449" s="12"/>
      <c r="R3449" s="13"/>
    </row>
    <row r="3450" spans="1:18" ht="15.75" customHeight="1">
      <c r="A3450" s="1"/>
      <c r="B3450" s="6" t="s">
        <v>14</v>
      </c>
      <c r="C3450" s="6">
        <v>1185732</v>
      </c>
      <c r="D3450" s="7">
        <v>44507</v>
      </c>
      <c r="E3450" s="6" t="s">
        <v>15</v>
      </c>
      <c r="F3450" s="6" t="s">
        <v>117</v>
      </c>
      <c r="G3450" s="6" t="s">
        <v>118</v>
      </c>
      <c r="H3450" s="6" t="s">
        <v>17</v>
      </c>
      <c r="I3450" s="8">
        <v>0.6</v>
      </c>
      <c r="J3450" s="9">
        <v>4000</v>
      </c>
      <c r="K3450" s="10">
        <f t="shared" si="26"/>
        <v>2400</v>
      </c>
      <c r="L3450" s="10">
        <f t="shared" si="27"/>
        <v>840</v>
      </c>
      <c r="M3450" s="11">
        <v>0.35</v>
      </c>
      <c r="O3450" s="16"/>
      <c r="P3450" s="14"/>
      <c r="Q3450" s="12"/>
      <c r="R3450" s="13"/>
    </row>
    <row r="3451" spans="1:18" ht="15.75" customHeight="1">
      <c r="A3451" s="1"/>
      <c r="B3451" s="6" t="s">
        <v>14</v>
      </c>
      <c r="C3451" s="6">
        <v>1185732</v>
      </c>
      <c r="D3451" s="7">
        <v>44507</v>
      </c>
      <c r="E3451" s="6" t="s">
        <v>15</v>
      </c>
      <c r="F3451" s="6" t="s">
        <v>117</v>
      </c>
      <c r="G3451" s="6" t="s">
        <v>118</v>
      </c>
      <c r="H3451" s="6" t="s">
        <v>18</v>
      </c>
      <c r="I3451" s="8">
        <v>0.5</v>
      </c>
      <c r="J3451" s="9">
        <v>2750</v>
      </c>
      <c r="K3451" s="10">
        <f t="shared" si="26"/>
        <v>1375</v>
      </c>
      <c r="L3451" s="10">
        <f t="shared" si="27"/>
        <v>481.24999999999994</v>
      </c>
      <c r="M3451" s="11">
        <v>0.35</v>
      </c>
      <c r="O3451" s="16"/>
      <c r="P3451" s="14"/>
      <c r="Q3451" s="12"/>
      <c r="R3451" s="13"/>
    </row>
    <row r="3452" spans="1:18" ht="15.75" customHeight="1">
      <c r="A3452" s="1"/>
      <c r="B3452" s="6" t="s">
        <v>14</v>
      </c>
      <c r="C3452" s="6">
        <v>1185732</v>
      </c>
      <c r="D3452" s="7">
        <v>44507</v>
      </c>
      <c r="E3452" s="6" t="s">
        <v>15</v>
      </c>
      <c r="F3452" s="6" t="s">
        <v>117</v>
      </c>
      <c r="G3452" s="6" t="s">
        <v>118</v>
      </c>
      <c r="H3452" s="6" t="s">
        <v>19</v>
      </c>
      <c r="I3452" s="8">
        <v>0.5</v>
      </c>
      <c r="J3452" s="9">
        <v>2700</v>
      </c>
      <c r="K3452" s="10">
        <f t="shared" si="26"/>
        <v>1350</v>
      </c>
      <c r="L3452" s="10">
        <f t="shared" si="27"/>
        <v>540</v>
      </c>
      <c r="M3452" s="11">
        <v>0.4</v>
      </c>
      <c r="O3452" s="16"/>
      <c r="P3452" s="14"/>
      <c r="Q3452" s="12"/>
      <c r="R3452" s="13"/>
    </row>
    <row r="3453" spans="1:18" ht="15.75" customHeight="1">
      <c r="A3453" s="1"/>
      <c r="B3453" s="6" t="s">
        <v>14</v>
      </c>
      <c r="C3453" s="6">
        <v>1185732</v>
      </c>
      <c r="D3453" s="7">
        <v>44507</v>
      </c>
      <c r="E3453" s="6" t="s">
        <v>15</v>
      </c>
      <c r="F3453" s="6" t="s">
        <v>117</v>
      </c>
      <c r="G3453" s="6" t="s">
        <v>118</v>
      </c>
      <c r="H3453" s="6" t="s">
        <v>20</v>
      </c>
      <c r="I3453" s="8">
        <v>0.5</v>
      </c>
      <c r="J3453" s="9">
        <v>2500</v>
      </c>
      <c r="K3453" s="10">
        <f t="shared" si="26"/>
        <v>1250</v>
      </c>
      <c r="L3453" s="10">
        <f t="shared" si="27"/>
        <v>500</v>
      </c>
      <c r="M3453" s="11">
        <v>0.4</v>
      </c>
      <c r="O3453" s="16"/>
      <c r="P3453" s="14"/>
      <c r="Q3453" s="12"/>
      <c r="R3453" s="13"/>
    </row>
    <row r="3454" spans="1:18" ht="15.75" customHeight="1">
      <c r="A3454" s="1"/>
      <c r="B3454" s="6" t="s">
        <v>14</v>
      </c>
      <c r="C3454" s="6">
        <v>1185732</v>
      </c>
      <c r="D3454" s="7">
        <v>44507</v>
      </c>
      <c r="E3454" s="6" t="s">
        <v>15</v>
      </c>
      <c r="F3454" s="6" t="s">
        <v>117</v>
      </c>
      <c r="G3454" s="6" t="s">
        <v>118</v>
      </c>
      <c r="H3454" s="6" t="s">
        <v>21</v>
      </c>
      <c r="I3454" s="8">
        <v>0.6</v>
      </c>
      <c r="J3454" s="9">
        <v>2250</v>
      </c>
      <c r="K3454" s="10">
        <f t="shared" si="26"/>
        <v>1350</v>
      </c>
      <c r="L3454" s="10">
        <f t="shared" si="27"/>
        <v>405</v>
      </c>
      <c r="M3454" s="11">
        <v>0.3</v>
      </c>
      <c r="O3454" s="16"/>
      <c r="P3454" s="14"/>
      <c r="Q3454" s="12"/>
      <c r="R3454" s="13"/>
    </row>
    <row r="3455" spans="1:18" ht="15.75" customHeight="1">
      <c r="A3455" s="1"/>
      <c r="B3455" s="6" t="s">
        <v>14</v>
      </c>
      <c r="C3455" s="6">
        <v>1185732</v>
      </c>
      <c r="D3455" s="7">
        <v>44507</v>
      </c>
      <c r="E3455" s="6" t="s">
        <v>15</v>
      </c>
      <c r="F3455" s="6" t="s">
        <v>117</v>
      </c>
      <c r="G3455" s="6" t="s">
        <v>118</v>
      </c>
      <c r="H3455" s="6" t="s">
        <v>22</v>
      </c>
      <c r="I3455" s="8">
        <v>0.64999999999999991</v>
      </c>
      <c r="J3455" s="9">
        <v>3250</v>
      </c>
      <c r="K3455" s="10">
        <f t="shared" si="26"/>
        <v>2112.4999999999995</v>
      </c>
      <c r="L3455" s="10">
        <f t="shared" si="27"/>
        <v>844.99999999999989</v>
      </c>
      <c r="M3455" s="11">
        <v>0.4</v>
      </c>
      <c r="O3455" s="16"/>
      <c r="P3455" s="14"/>
      <c r="Q3455" s="12"/>
      <c r="R3455" s="13"/>
    </row>
    <row r="3456" spans="1:18" ht="15.75" customHeight="1">
      <c r="A3456" s="1"/>
      <c r="B3456" s="6" t="s">
        <v>14</v>
      </c>
      <c r="C3456" s="6">
        <v>1185732</v>
      </c>
      <c r="D3456" s="7">
        <v>44536</v>
      </c>
      <c r="E3456" s="6" t="s">
        <v>15</v>
      </c>
      <c r="F3456" s="6" t="s">
        <v>117</v>
      </c>
      <c r="G3456" s="6" t="s">
        <v>118</v>
      </c>
      <c r="H3456" s="6" t="s">
        <v>17</v>
      </c>
      <c r="I3456" s="8">
        <v>0.6</v>
      </c>
      <c r="J3456" s="9">
        <v>5500</v>
      </c>
      <c r="K3456" s="10">
        <f t="shared" si="26"/>
        <v>3300</v>
      </c>
      <c r="L3456" s="10">
        <f t="shared" si="27"/>
        <v>1155</v>
      </c>
      <c r="M3456" s="11">
        <v>0.35</v>
      </c>
      <c r="O3456" s="16"/>
      <c r="P3456" s="14"/>
      <c r="Q3456" s="12"/>
      <c r="R3456" s="13"/>
    </row>
    <row r="3457" spans="1:18" ht="15.75" customHeight="1">
      <c r="A3457" s="1"/>
      <c r="B3457" s="6" t="s">
        <v>14</v>
      </c>
      <c r="C3457" s="6">
        <v>1185732</v>
      </c>
      <c r="D3457" s="7">
        <v>44536</v>
      </c>
      <c r="E3457" s="6" t="s">
        <v>15</v>
      </c>
      <c r="F3457" s="6" t="s">
        <v>117</v>
      </c>
      <c r="G3457" s="6" t="s">
        <v>118</v>
      </c>
      <c r="H3457" s="6" t="s">
        <v>18</v>
      </c>
      <c r="I3457" s="8">
        <v>0.5</v>
      </c>
      <c r="J3457" s="9">
        <v>3500</v>
      </c>
      <c r="K3457" s="10">
        <f t="shared" si="26"/>
        <v>1750</v>
      </c>
      <c r="L3457" s="10">
        <f t="shared" si="27"/>
        <v>612.5</v>
      </c>
      <c r="M3457" s="11">
        <v>0.35</v>
      </c>
      <c r="O3457" s="16"/>
      <c r="P3457" s="14"/>
      <c r="Q3457" s="12"/>
      <c r="R3457" s="13"/>
    </row>
    <row r="3458" spans="1:18" ht="15.75" customHeight="1">
      <c r="A3458" s="1"/>
      <c r="B3458" s="6" t="s">
        <v>14</v>
      </c>
      <c r="C3458" s="6">
        <v>1185732</v>
      </c>
      <c r="D3458" s="7">
        <v>44536</v>
      </c>
      <c r="E3458" s="6" t="s">
        <v>15</v>
      </c>
      <c r="F3458" s="6" t="s">
        <v>117</v>
      </c>
      <c r="G3458" s="6" t="s">
        <v>118</v>
      </c>
      <c r="H3458" s="6" t="s">
        <v>19</v>
      </c>
      <c r="I3458" s="8">
        <v>0.5</v>
      </c>
      <c r="J3458" s="9">
        <v>3250</v>
      </c>
      <c r="K3458" s="10">
        <f t="shared" si="26"/>
        <v>1625</v>
      </c>
      <c r="L3458" s="10">
        <f t="shared" si="27"/>
        <v>650</v>
      </c>
      <c r="M3458" s="11">
        <v>0.4</v>
      </c>
      <c r="O3458" s="16"/>
      <c r="P3458" s="14"/>
      <c r="Q3458" s="12"/>
      <c r="R3458" s="13"/>
    </row>
    <row r="3459" spans="1:18" ht="15.75" customHeight="1">
      <c r="A3459" s="1"/>
      <c r="B3459" s="6" t="s">
        <v>14</v>
      </c>
      <c r="C3459" s="6">
        <v>1185732</v>
      </c>
      <c r="D3459" s="7">
        <v>44536</v>
      </c>
      <c r="E3459" s="6" t="s">
        <v>15</v>
      </c>
      <c r="F3459" s="6" t="s">
        <v>117</v>
      </c>
      <c r="G3459" s="6" t="s">
        <v>118</v>
      </c>
      <c r="H3459" s="6" t="s">
        <v>20</v>
      </c>
      <c r="I3459" s="8">
        <v>0.5</v>
      </c>
      <c r="J3459" s="9">
        <v>2750</v>
      </c>
      <c r="K3459" s="10">
        <f t="shared" si="26"/>
        <v>1375</v>
      </c>
      <c r="L3459" s="10">
        <f t="shared" si="27"/>
        <v>550</v>
      </c>
      <c r="M3459" s="11">
        <v>0.4</v>
      </c>
      <c r="O3459" s="16"/>
      <c r="P3459" s="14"/>
      <c r="Q3459" s="12"/>
      <c r="R3459" s="13"/>
    </row>
    <row r="3460" spans="1:18" ht="15.75" customHeight="1">
      <c r="A3460" s="1"/>
      <c r="B3460" s="6" t="s">
        <v>14</v>
      </c>
      <c r="C3460" s="6">
        <v>1185732</v>
      </c>
      <c r="D3460" s="7">
        <v>44536</v>
      </c>
      <c r="E3460" s="6" t="s">
        <v>15</v>
      </c>
      <c r="F3460" s="6" t="s">
        <v>117</v>
      </c>
      <c r="G3460" s="6" t="s">
        <v>118</v>
      </c>
      <c r="H3460" s="6" t="s">
        <v>21</v>
      </c>
      <c r="I3460" s="8">
        <v>0.6</v>
      </c>
      <c r="J3460" s="9">
        <v>2750</v>
      </c>
      <c r="K3460" s="10">
        <f t="shared" si="26"/>
        <v>1650</v>
      </c>
      <c r="L3460" s="10">
        <f t="shared" si="27"/>
        <v>495</v>
      </c>
      <c r="M3460" s="11">
        <v>0.3</v>
      </c>
      <c r="O3460" s="16"/>
      <c r="P3460" s="14"/>
      <c r="Q3460" s="12"/>
      <c r="R3460" s="13"/>
    </row>
    <row r="3461" spans="1:18" ht="15.75" customHeight="1">
      <c r="A3461" s="1"/>
      <c r="B3461" s="6" t="s">
        <v>14</v>
      </c>
      <c r="C3461" s="6">
        <v>1185732</v>
      </c>
      <c r="D3461" s="7">
        <v>44536</v>
      </c>
      <c r="E3461" s="6" t="s">
        <v>15</v>
      </c>
      <c r="F3461" s="6" t="s">
        <v>117</v>
      </c>
      <c r="G3461" s="6" t="s">
        <v>118</v>
      </c>
      <c r="H3461" s="6" t="s">
        <v>22</v>
      </c>
      <c r="I3461" s="8">
        <v>0.64999999999999991</v>
      </c>
      <c r="J3461" s="9">
        <v>3750</v>
      </c>
      <c r="K3461" s="10">
        <f t="shared" si="26"/>
        <v>2437.4999999999995</v>
      </c>
      <c r="L3461" s="10">
        <f t="shared" si="27"/>
        <v>974.99999999999989</v>
      </c>
      <c r="M3461" s="11">
        <v>0.4</v>
      </c>
      <c r="O3461" s="16"/>
      <c r="P3461" s="14"/>
      <c r="Q3461" s="12"/>
      <c r="R3461" s="13"/>
    </row>
    <row r="3462" spans="1:18" ht="15.75" customHeight="1">
      <c r="A3462" s="1" t="s">
        <v>39</v>
      </c>
      <c r="B3462" s="6" t="s">
        <v>14</v>
      </c>
      <c r="C3462" s="6">
        <v>1185732</v>
      </c>
      <c r="D3462" s="7">
        <v>44203</v>
      </c>
      <c r="E3462" s="6" t="s">
        <v>15</v>
      </c>
      <c r="F3462" s="6" t="s">
        <v>119</v>
      </c>
      <c r="G3462" s="6" t="s">
        <v>120</v>
      </c>
      <c r="H3462" s="6" t="s">
        <v>17</v>
      </c>
      <c r="I3462" s="8">
        <v>0.4</v>
      </c>
      <c r="J3462" s="9">
        <v>5000</v>
      </c>
      <c r="K3462" s="10">
        <f t="shared" si="26"/>
        <v>2000</v>
      </c>
      <c r="L3462" s="10">
        <f t="shared" si="27"/>
        <v>800</v>
      </c>
      <c r="M3462" s="11">
        <v>0.4</v>
      </c>
      <c r="O3462" s="16"/>
      <c r="P3462" s="14"/>
      <c r="Q3462" s="12"/>
      <c r="R3462" s="13"/>
    </row>
    <row r="3463" spans="1:18" ht="15.75" customHeight="1">
      <c r="A3463" s="1"/>
      <c r="B3463" s="6" t="s">
        <v>14</v>
      </c>
      <c r="C3463" s="6">
        <v>1185732</v>
      </c>
      <c r="D3463" s="7">
        <v>44203</v>
      </c>
      <c r="E3463" s="6" t="s">
        <v>15</v>
      </c>
      <c r="F3463" s="6" t="s">
        <v>119</v>
      </c>
      <c r="G3463" s="6" t="s">
        <v>120</v>
      </c>
      <c r="H3463" s="6" t="s">
        <v>18</v>
      </c>
      <c r="I3463" s="8">
        <v>0.4</v>
      </c>
      <c r="J3463" s="9">
        <v>3000</v>
      </c>
      <c r="K3463" s="10">
        <f t="shared" si="26"/>
        <v>1200</v>
      </c>
      <c r="L3463" s="10">
        <f t="shared" si="27"/>
        <v>480</v>
      </c>
      <c r="M3463" s="11">
        <v>0.4</v>
      </c>
      <c r="O3463" s="16"/>
      <c r="P3463" s="14"/>
      <c r="Q3463" s="12"/>
      <c r="R3463" s="13"/>
    </row>
    <row r="3464" spans="1:18" ht="15.75" customHeight="1">
      <c r="A3464" s="1"/>
      <c r="B3464" s="6" t="s">
        <v>14</v>
      </c>
      <c r="C3464" s="6">
        <v>1185732</v>
      </c>
      <c r="D3464" s="7">
        <v>44203</v>
      </c>
      <c r="E3464" s="6" t="s">
        <v>15</v>
      </c>
      <c r="F3464" s="6" t="s">
        <v>119</v>
      </c>
      <c r="G3464" s="6" t="s">
        <v>120</v>
      </c>
      <c r="H3464" s="6" t="s">
        <v>19</v>
      </c>
      <c r="I3464" s="8">
        <v>0.30000000000000004</v>
      </c>
      <c r="J3464" s="9">
        <v>3000</v>
      </c>
      <c r="K3464" s="10">
        <f t="shared" si="26"/>
        <v>900.00000000000011</v>
      </c>
      <c r="L3464" s="10">
        <f t="shared" si="27"/>
        <v>270</v>
      </c>
      <c r="M3464" s="11">
        <v>0.3</v>
      </c>
      <c r="O3464" s="16"/>
      <c r="P3464" s="14"/>
      <c r="Q3464" s="12"/>
      <c r="R3464" s="13"/>
    </row>
    <row r="3465" spans="1:18" ht="15.75" customHeight="1">
      <c r="A3465" s="1"/>
      <c r="B3465" s="6" t="s">
        <v>14</v>
      </c>
      <c r="C3465" s="6">
        <v>1185732</v>
      </c>
      <c r="D3465" s="7">
        <v>44203</v>
      </c>
      <c r="E3465" s="6" t="s">
        <v>15</v>
      </c>
      <c r="F3465" s="6" t="s">
        <v>119</v>
      </c>
      <c r="G3465" s="6" t="s">
        <v>120</v>
      </c>
      <c r="H3465" s="6" t="s">
        <v>20</v>
      </c>
      <c r="I3465" s="8">
        <v>0.35</v>
      </c>
      <c r="J3465" s="9">
        <v>1500</v>
      </c>
      <c r="K3465" s="10">
        <f t="shared" si="26"/>
        <v>525</v>
      </c>
      <c r="L3465" s="10">
        <f t="shared" si="27"/>
        <v>157.5</v>
      </c>
      <c r="M3465" s="11">
        <v>0.3</v>
      </c>
      <c r="O3465" s="16"/>
      <c r="P3465" s="14"/>
      <c r="Q3465" s="12"/>
      <c r="R3465" s="13"/>
    </row>
    <row r="3466" spans="1:18" ht="15.75" customHeight="1">
      <c r="A3466" s="1"/>
      <c r="B3466" s="6" t="s">
        <v>14</v>
      </c>
      <c r="C3466" s="6">
        <v>1185732</v>
      </c>
      <c r="D3466" s="7">
        <v>44203</v>
      </c>
      <c r="E3466" s="6" t="s">
        <v>15</v>
      </c>
      <c r="F3466" s="6" t="s">
        <v>119</v>
      </c>
      <c r="G3466" s="6" t="s">
        <v>120</v>
      </c>
      <c r="H3466" s="6" t="s">
        <v>21</v>
      </c>
      <c r="I3466" s="8">
        <v>0.5</v>
      </c>
      <c r="J3466" s="9">
        <v>2000</v>
      </c>
      <c r="K3466" s="10">
        <f t="shared" si="26"/>
        <v>1000</v>
      </c>
      <c r="L3466" s="10">
        <f t="shared" si="27"/>
        <v>300</v>
      </c>
      <c r="M3466" s="11">
        <v>0.3</v>
      </c>
      <c r="O3466" s="16"/>
      <c r="P3466" s="14"/>
      <c r="Q3466" s="12"/>
      <c r="R3466" s="13"/>
    </row>
    <row r="3467" spans="1:18" ht="15.75" customHeight="1">
      <c r="A3467" s="1"/>
      <c r="B3467" s="6" t="s">
        <v>14</v>
      </c>
      <c r="C3467" s="6">
        <v>1185732</v>
      </c>
      <c r="D3467" s="7">
        <v>44203</v>
      </c>
      <c r="E3467" s="6" t="s">
        <v>15</v>
      </c>
      <c r="F3467" s="6" t="s">
        <v>119</v>
      </c>
      <c r="G3467" s="6" t="s">
        <v>120</v>
      </c>
      <c r="H3467" s="6" t="s">
        <v>22</v>
      </c>
      <c r="I3467" s="8">
        <v>0.4</v>
      </c>
      <c r="J3467" s="9">
        <v>3000</v>
      </c>
      <c r="K3467" s="10">
        <f t="shared" si="26"/>
        <v>1200</v>
      </c>
      <c r="L3467" s="10">
        <f t="shared" si="27"/>
        <v>420</v>
      </c>
      <c r="M3467" s="11">
        <v>0.35</v>
      </c>
      <c r="O3467" s="16"/>
      <c r="P3467" s="14"/>
      <c r="Q3467" s="12"/>
      <c r="R3467" s="13"/>
    </row>
    <row r="3468" spans="1:18" ht="15.75" customHeight="1">
      <c r="A3468" s="1"/>
      <c r="B3468" s="6" t="s">
        <v>14</v>
      </c>
      <c r="C3468" s="6">
        <v>1185732</v>
      </c>
      <c r="D3468" s="7">
        <v>44232</v>
      </c>
      <c r="E3468" s="6" t="s">
        <v>15</v>
      </c>
      <c r="F3468" s="6" t="s">
        <v>119</v>
      </c>
      <c r="G3468" s="6" t="s">
        <v>120</v>
      </c>
      <c r="H3468" s="6" t="s">
        <v>17</v>
      </c>
      <c r="I3468" s="8">
        <v>0.4</v>
      </c>
      <c r="J3468" s="9">
        <v>5500</v>
      </c>
      <c r="K3468" s="10">
        <f t="shared" si="26"/>
        <v>2200</v>
      </c>
      <c r="L3468" s="10">
        <f t="shared" si="27"/>
        <v>880</v>
      </c>
      <c r="M3468" s="11">
        <v>0.4</v>
      </c>
      <c r="O3468" s="16"/>
      <c r="P3468" s="14"/>
      <c r="Q3468" s="12"/>
      <c r="R3468" s="13"/>
    </row>
    <row r="3469" spans="1:18" ht="15.75" customHeight="1">
      <c r="A3469" s="1"/>
      <c r="B3469" s="6" t="s">
        <v>14</v>
      </c>
      <c r="C3469" s="6">
        <v>1185732</v>
      </c>
      <c r="D3469" s="7">
        <v>44232</v>
      </c>
      <c r="E3469" s="6" t="s">
        <v>15</v>
      </c>
      <c r="F3469" s="6" t="s">
        <v>119</v>
      </c>
      <c r="G3469" s="6" t="s">
        <v>120</v>
      </c>
      <c r="H3469" s="6" t="s">
        <v>18</v>
      </c>
      <c r="I3469" s="8">
        <v>0.4</v>
      </c>
      <c r="J3469" s="9">
        <v>2000</v>
      </c>
      <c r="K3469" s="10">
        <f t="shared" si="26"/>
        <v>800</v>
      </c>
      <c r="L3469" s="10">
        <f t="shared" si="27"/>
        <v>320</v>
      </c>
      <c r="M3469" s="11">
        <v>0.4</v>
      </c>
      <c r="O3469" s="16"/>
      <c r="P3469" s="14"/>
      <c r="Q3469" s="12"/>
      <c r="R3469" s="13"/>
    </row>
    <row r="3470" spans="1:18" ht="15.75" customHeight="1">
      <c r="A3470" s="1"/>
      <c r="B3470" s="6" t="s">
        <v>14</v>
      </c>
      <c r="C3470" s="6">
        <v>1185732</v>
      </c>
      <c r="D3470" s="7">
        <v>44232</v>
      </c>
      <c r="E3470" s="6" t="s">
        <v>15</v>
      </c>
      <c r="F3470" s="6" t="s">
        <v>119</v>
      </c>
      <c r="G3470" s="6" t="s">
        <v>120</v>
      </c>
      <c r="H3470" s="6" t="s">
        <v>19</v>
      </c>
      <c r="I3470" s="8">
        <v>0.30000000000000004</v>
      </c>
      <c r="J3470" s="9">
        <v>2500</v>
      </c>
      <c r="K3470" s="10">
        <f t="shared" si="26"/>
        <v>750.00000000000011</v>
      </c>
      <c r="L3470" s="10">
        <f t="shared" si="27"/>
        <v>225.00000000000003</v>
      </c>
      <c r="M3470" s="11">
        <v>0.3</v>
      </c>
      <c r="O3470" s="16"/>
      <c r="P3470" s="14"/>
      <c r="Q3470" s="12"/>
      <c r="R3470" s="13"/>
    </row>
    <row r="3471" spans="1:18" ht="15.75" customHeight="1">
      <c r="A3471" s="1"/>
      <c r="B3471" s="6" t="s">
        <v>14</v>
      </c>
      <c r="C3471" s="6">
        <v>1185732</v>
      </c>
      <c r="D3471" s="7">
        <v>44232</v>
      </c>
      <c r="E3471" s="6" t="s">
        <v>15</v>
      </c>
      <c r="F3471" s="6" t="s">
        <v>119</v>
      </c>
      <c r="G3471" s="6" t="s">
        <v>120</v>
      </c>
      <c r="H3471" s="6" t="s">
        <v>20</v>
      </c>
      <c r="I3471" s="8">
        <v>0.35</v>
      </c>
      <c r="J3471" s="9">
        <v>1250</v>
      </c>
      <c r="K3471" s="10">
        <f t="shared" si="26"/>
        <v>437.5</v>
      </c>
      <c r="L3471" s="10">
        <f t="shared" si="27"/>
        <v>131.25</v>
      </c>
      <c r="M3471" s="11">
        <v>0.3</v>
      </c>
      <c r="O3471" s="16"/>
      <c r="P3471" s="14"/>
      <c r="Q3471" s="12"/>
      <c r="R3471" s="13"/>
    </row>
    <row r="3472" spans="1:18" ht="15.75" customHeight="1">
      <c r="A3472" s="1"/>
      <c r="B3472" s="6" t="s">
        <v>14</v>
      </c>
      <c r="C3472" s="6">
        <v>1185732</v>
      </c>
      <c r="D3472" s="7">
        <v>44232</v>
      </c>
      <c r="E3472" s="6" t="s">
        <v>15</v>
      </c>
      <c r="F3472" s="6" t="s">
        <v>119</v>
      </c>
      <c r="G3472" s="6" t="s">
        <v>120</v>
      </c>
      <c r="H3472" s="6" t="s">
        <v>21</v>
      </c>
      <c r="I3472" s="8">
        <v>0.5</v>
      </c>
      <c r="J3472" s="9">
        <v>2000</v>
      </c>
      <c r="K3472" s="10">
        <f t="shared" si="26"/>
        <v>1000</v>
      </c>
      <c r="L3472" s="10">
        <f t="shared" si="27"/>
        <v>300</v>
      </c>
      <c r="M3472" s="11">
        <v>0.3</v>
      </c>
      <c r="O3472" s="16"/>
      <c r="P3472" s="14"/>
      <c r="Q3472" s="12"/>
      <c r="R3472" s="13"/>
    </row>
    <row r="3473" spans="1:18" ht="15.75" customHeight="1">
      <c r="A3473" s="1"/>
      <c r="B3473" s="6" t="s">
        <v>14</v>
      </c>
      <c r="C3473" s="6">
        <v>1185732</v>
      </c>
      <c r="D3473" s="7">
        <v>44232</v>
      </c>
      <c r="E3473" s="6" t="s">
        <v>15</v>
      </c>
      <c r="F3473" s="6" t="s">
        <v>119</v>
      </c>
      <c r="G3473" s="6" t="s">
        <v>120</v>
      </c>
      <c r="H3473" s="6" t="s">
        <v>22</v>
      </c>
      <c r="I3473" s="8">
        <v>0.4</v>
      </c>
      <c r="J3473" s="9">
        <v>3000</v>
      </c>
      <c r="K3473" s="10">
        <f t="shared" si="26"/>
        <v>1200</v>
      </c>
      <c r="L3473" s="10">
        <f t="shared" si="27"/>
        <v>420</v>
      </c>
      <c r="M3473" s="11">
        <v>0.35</v>
      </c>
      <c r="O3473" s="16"/>
      <c r="P3473" s="14"/>
      <c r="Q3473" s="12"/>
      <c r="R3473" s="13"/>
    </row>
    <row r="3474" spans="1:18" ht="15.75" customHeight="1">
      <c r="A3474" s="1"/>
      <c r="B3474" s="6" t="s">
        <v>14</v>
      </c>
      <c r="C3474" s="6">
        <v>1185732</v>
      </c>
      <c r="D3474" s="7">
        <v>44258</v>
      </c>
      <c r="E3474" s="6" t="s">
        <v>15</v>
      </c>
      <c r="F3474" s="6" t="s">
        <v>119</v>
      </c>
      <c r="G3474" s="6" t="s">
        <v>120</v>
      </c>
      <c r="H3474" s="6" t="s">
        <v>17</v>
      </c>
      <c r="I3474" s="8">
        <v>0.4</v>
      </c>
      <c r="J3474" s="9">
        <v>5200</v>
      </c>
      <c r="K3474" s="10">
        <f t="shared" si="26"/>
        <v>2080</v>
      </c>
      <c r="L3474" s="10">
        <f t="shared" si="27"/>
        <v>832</v>
      </c>
      <c r="M3474" s="11">
        <v>0.4</v>
      </c>
      <c r="O3474" s="16"/>
      <c r="P3474" s="14"/>
      <c r="Q3474" s="12"/>
      <c r="R3474" s="13"/>
    </row>
    <row r="3475" spans="1:18" ht="15.75" customHeight="1">
      <c r="A3475" s="1"/>
      <c r="B3475" s="6" t="s">
        <v>14</v>
      </c>
      <c r="C3475" s="6">
        <v>1185732</v>
      </c>
      <c r="D3475" s="7">
        <v>44258</v>
      </c>
      <c r="E3475" s="6" t="s">
        <v>15</v>
      </c>
      <c r="F3475" s="6" t="s">
        <v>119</v>
      </c>
      <c r="G3475" s="6" t="s">
        <v>120</v>
      </c>
      <c r="H3475" s="6" t="s">
        <v>18</v>
      </c>
      <c r="I3475" s="8">
        <v>0.4</v>
      </c>
      <c r="J3475" s="9">
        <v>2250</v>
      </c>
      <c r="K3475" s="10">
        <f t="shared" si="26"/>
        <v>900</v>
      </c>
      <c r="L3475" s="10">
        <f t="shared" si="27"/>
        <v>360</v>
      </c>
      <c r="M3475" s="11">
        <v>0.4</v>
      </c>
      <c r="O3475" s="16"/>
      <c r="P3475" s="14"/>
      <c r="Q3475" s="12"/>
      <c r="R3475" s="13"/>
    </row>
    <row r="3476" spans="1:18" ht="15.75" customHeight="1">
      <c r="A3476" s="1"/>
      <c r="B3476" s="6" t="s">
        <v>14</v>
      </c>
      <c r="C3476" s="6">
        <v>1185732</v>
      </c>
      <c r="D3476" s="7">
        <v>44258</v>
      </c>
      <c r="E3476" s="6" t="s">
        <v>15</v>
      </c>
      <c r="F3476" s="6" t="s">
        <v>119</v>
      </c>
      <c r="G3476" s="6" t="s">
        <v>120</v>
      </c>
      <c r="H3476" s="6" t="s">
        <v>19</v>
      </c>
      <c r="I3476" s="8">
        <v>0.30000000000000004</v>
      </c>
      <c r="J3476" s="9">
        <v>2500</v>
      </c>
      <c r="K3476" s="10">
        <f t="shared" si="26"/>
        <v>750.00000000000011</v>
      </c>
      <c r="L3476" s="10">
        <f t="shared" si="27"/>
        <v>225.00000000000003</v>
      </c>
      <c r="M3476" s="11">
        <v>0.3</v>
      </c>
      <c r="O3476" s="16"/>
      <c r="P3476" s="14"/>
      <c r="Q3476" s="12"/>
      <c r="R3476" s="13"/>
    </row>
    <row r="3477" spans="1:18" ht="15.75" customHeight="1">
      <c r="A3477" s="1"/>
      <c r="B3477" s="6" t="s">
        <v>14</v>
      </c>
      <c r="C3477" s="6">
        <v>1185732</v>
      </c>
      <c r="D3477" s="7">
        <v>44258</v>
      </c>
      <c r="E3477" s="6" t="s">
        <v>15</v>
      </c>
      <c r="F3477" s="6" t="s">
        <v>119</v>
      </c>
      <c r="G3477" s="6" t="s">
        <v>120</v>
      </c>
      <c r="H3477" s="6" t="s">
        <v>20</v>
      </c>
      <c r="I3477" s="8">
        <v>0.35</v>
      </c>
      <c r="J3477" s="9">
        <v>1000</v>
      </c>
      <c r="K3477" s="10">
        <f t="shared" si="26"/>
        <v>350</v>
      </c>
      <c r="L3477" s="10">
        <f t="shared" si="27"/>
        <v>105</v>
      </c>
      <c r="M3477" s="11">
        <v>0.3</v>
      </c>
      <c r="O3477" s="16"/>
      <c r="P3477" s="14"/>
      <c r="Q3477" s="12"/>
      <c r="R3477" s="13"/>
    </row>
    <row r="3478" spans="1:18" ht="15.75" customHeight="1">
      <c r="A3478" s="1"/>
      <c r="B3478" s="6" t="s">
        <v>14</v>
      </c>
      <c r="C3478" s="6">
        <v>1185732</v>
      </c>
      <c r="D3478" s="7">
        <v>44258</v>
      </c>
      <c r="E3478" s="6" t="s">
        <v>15</v>
      </c>
      <c r="F3478" s="6" t="s">
        <v>119</v>
      </c>
      <c r="G3478" s="6" t="s">
        <v>120</v>
      </c>
      <c r="H3478" s="6" t="s">
        <v>21</v>
      </c>
      <c r="I3478" s="8">
        <v>0.5</v>
      </c>
      <c r="J3478" s="9">
        <v>1500</v>
      </c>
      <c r="K3478" s="10">
        <f t="shared" si="26"/>
        <v>750</v>
      </c>
      <c r="L3478" s="10">
        <f t="shared" si="27"/>
        <v>225</v>
      </c>
      <c r="M3478" s="11">
        <v>0.3</v>
      </c>
      <c r="O3478" s="16"/>
      <c r="P3478" s="14"/>
      <c r="Q3478" s="12"/>
      <c r="R3478" s="13"/>
    </row>
    <row r="3479" spans="1:18" ht="15.75" customHeight="1">
      <c r="A3479" s="1"/>
      <c r="B3479" s="6" t="s">
        <v>14</v>
      </c>
      <c r="C3479" s="6">
        <v>1185732</v>
      </c>
      <c r="D3479" s="7">
        <v>44258</v>
      </c>
      <c r="E3479" s="6" t="s">
        <v>15</v>
      </c>
      <c r="F3479" s="6" t="s">
        <v>119</v>
      </c>
      <c r="G3479" s="6" t="s">
        <v>120</v>
      </c>
      <c r="H3479" s="6" t="s">
        <v>22</v>
      </c>
      <c r="I3479" s="8">
        <v>0.4</v>
      </c>
      <c r="J3479" s="9">
        <v>2500</v>
      </c>
      <c r="K3479" s="10">
        <f t="shared" si="26"/>
        <v>1000</v>
      </c>
      <c r="L3479" s="10">
        <f t="shared" si="27"/>
        <v>350</v>
      </c>
      <c r="M3479" s="11">
        <v>0.35</v>
      </c>
      <c r="O3479" s="16"/>
      <c r="P3479" s="14"/>
      <c r="Q3479" s="12"/>
      <c r="R3479" s="13"/>
    </row>
    <row r="3480" spans="1:18" ht="15.75" customHeight="1">
      <c r="A3480" s="1"/>
      <c r="B3480" s="6" t="s">
        <v>14</v>
      </c>
      <c r="C3480" s="6">
        <v>1185732</v>
      </c>
      <c r="D3480" s="7">
        <v>44290</v>
      </c>
      <c r="E3480" s="6" t="s">
        <v>15</v>
      </c>
      <c r="F3480" s="6" t="s">
        <v>119</v>
      </c>
      <c r="G3480" s="6" t="s">
        <v>120</v>
      </c>
      <c r="H3480" s="6" t="s">
        <v>17</v>
      </c>
      <c r="I3480" s="8">
        <v>0.4</v>
      </c>
      <c r="J3480" s="9">
        <v>5000</v>
      </c>
      <c r="K3480" s="10">
        <f t="shared" si="26"/>
        <v>2000</v>
      </c>
      <c r="L3480" s="10">
        <f t="shared" si="27"/>
        <v>800</v>
      </c>
      <c r="M3480" s="11">
        <v>0.4</v>
      </c>
      <c r="O3480" s="16"/>
      <c r="P3480" s="14"/>
      <c r="Q3480" s="12"/>
      <c r="R3480" s="13"/>
    </row>
    <row r="3481" spans="1:18" ht="15.75" customHeight="1">
      <c r="A3481" s="1"/>
      <c r="B3481" s="6" t="s">
        <v>14</v>
      </c>
      <c r="C3481" s="6">
        <v>1185732</v>
      </c>
      <c r="D3481" s="7">
        <v>44290</v>
      </c>
      <c r="E3481" s="6" t="s">
        <v>15</v>
      </c>
      <c r="F3481" s="6" t="s">
        <v>119</v>
      </c>
      <c r="G3481" s="6" t="s">
        <v>120</v>
      </c>
      <c r="H3481" s="6" t="s">
        <v>18</v>
      </c>
      <c r="I3481" s="8">
        <v>0.4</v>
      </c>
      <c r="J3481" s="9">
        <v>2000</v>
      </c>
      <c r="K3481" s="10">
        <f t="shared" si="26"/>
        <v>800</v>
      </c>
      <c r="L3481" s="10">
        <f t="shared" si="27"/>
        <v>320</v>
      </c>
      <c r="M3481" s="11">
        <v>0.4</v>
      </c>
      <c r="O3481" s="16"/>
      <c r="P3481" s="14"/>
      <c r="Q3481" s="12"/>
      <c r="R3481" s="13"/>
    </row>
    <row r="3482" spans="1:18" ht="15.75" customHeight="1">
      <c r="A3482" s="1"/>
      <c r="B3482" s="6" t="s">
        <v>14</v>
      </c>
      <c r="C3482" s="6">
        <v>1185732</v>
      </c>
      <c r="D3482" s="7">
        <v>44290</v>
      </c>
      <c r="E3482" s="6" t="s">
        <v>15</v>
      </c>
      <c r="F3482" s="6" t="s">
        <v>119</v>
      </c>
      <c r="G3482" s="6" t="s">
        <v>120</v>
      </c>
      <c r="H3482" s="6" t="s">
        <v>19</v>
      </c>
      <c r="I3482" s="8">
        <v>0.30000000000000004</v>
      </c>
      <c r="J3482" s="9">
        <v>2000</v>
      </c>
      <c r="K3482" s="10">
        <f t="shared" si="26"/>
        <v>600.00000000000011</v>
      </c>
      <c r="L3482" s="10">
        <f t="shared" si="27"/>
        <v>180.00000000000003</v>
      </c>
      <c r="M3482" s="11">
        <v>0.3</v>
      </c>
      <c r="O3482" s="16"/>
      <c r="P3482" s="14"/>
      <c r="Q3482" s="12"/>
      <c r="R3482" s="13"/>
    </row>
    <row r="3483" spans="1:18" ht="15.75" customHeight="1">
      <c r="A3483" s="1"/>
      <c r="B3483" s="6" t="s">
        <v>14</v>
      </c>
      <c r="C3483" s="6">
        <v>1185732</v>
      </c>
      <c r="D3483" s="7">
        <v>44290</v>
      </c>
      <c r="E3483" s="6" t="s">
        <v>15</v>
      </c>
      <c r="F3483" s="6" t="s">
        <v>119</v>
      </c>
      <c r="G3483" s="6" t="s">
        <v>120</v>
      </c>
      <c r="H3483" s="6" t="s">
        <v>20</v>
      </c>
      <c r="I3483" s="8">
        <v>0.35</v>
      </c>
      <c r="J3483" s="9">
        <v>1250</v>
      </c>
      <c r="K3483" s="10">
        <f t="shared" si="26"/>
        <v>437.5</v>
      </c>
      <c r="L3483" s="10">
        <f t="shared" si="27"/>
        <v>131.25</v>
      </c>
      <c r="M3483" s="11">
        <v>0.3</v>
      </c>
      <c r="O3483" s="16"/>
      <c r="P3483" s="14"/>
      <c r="Q3483" s="12"/>
      <c r="R3483" s="13"/>
    </row>
    <row r="3484" spans="1:18" ht="15.75" customHeight="1">
      <c r="A3484" s="1"/>
      <c r="B3484" s="6" t="s">
        <v>14</v>
      </c>
      <c r="C3484" s="6">
        <v>1185732</v>
      </c>
      <c r="D3484" s="7">
        <v>44290</v>
      </c>
      <c r="E3484" s="6" t="s">
        <v>15</v>
      </c>
      <c r="F3484" s="6" t="s">
        <v>119</v>
      </c>
      <c r="G3484" s="6" t="s">
        <v>120</v>
      </c>
      <c r="H3484" s="6" t="s">
        <v>21</v>
      </c>
      <c r="I3484" s="8">
        <v>0.5</v>
      </c>
      <c r="J3484" s="9">
        <v>1250</v>
      </c>
      <c r="K3484" s="10">
        <f t="shared" si="26"/>
        <v>625</v>
      </c>
      <c r="L3484" s="10">
        <f t="shared" si="27"/>
        <v>187.5</v>
      </c>
      <c r="M3484" s="11">
        <v>0.3</v>
      </c>
      <c r="O3484" s="16"/>
      <c r="P3484" s="14"/>
      <c r="Q3484" s="12"/>
      <c r="R3484" s="13"/>
    </row>
    <row r="3485" spans="1:18" ht="15.75" customHeight="1">
      <c r="A3485" s="1"/>
      <c r="B3485" s="6" t="s">
        <v>14</v>
      </c>
      <c r="C3485" s="6">
        <v>1185732</v>
      </c>
      <c r="D3485" s="7">
        <v>44290</v>
      </c>
      <c r="E3485" s="6" t="s">
        <v>15</v>
      </c>
      <c r="F3485" s="6" t="s">
        <v>119</v>
      </c>
      <c r="G3485" s="6" t="s">
        <v>120</v>
      </c>
      <c r="H3485" s="6" t="s">
        <v>22</v>
      </c>
      <c r="I3485" s="8">
        <v>0.4</v>
      </c>
      <c r="J3485" s="9">
        <v>2750</v>
      </c>
      <c r="K3485" s="10">
        <f t="shared" si="26"/>
        <v>1100</v>
      </c>
      <c r="L3485" s="10">
        <f t="shared" si="27"/>
        <v>385</v>
      </c>
      <c r="M3485" s="11">
        <v>0.35</v>
      </c>
      <c r="O3485" s="16"/>
      <c r="P3485" s="14"/>
      <c r="Q3485" s="12"/>
      <c r="R3485" s="13"/>
    </row>
    <row r="3486" spans="1:18" ht="15.75" customHeight="1">
      <c r="A3486" s="1"/>
      <c r="B3486" s="6" t="s">
        <v>14</v>
      </c>
      <c r="C3486" s="6">
        <v>1185732</v>
      </c>
      <c r="D3486" s="7">
        <v>44319</v>
      </c>
      <c r="E3486" s="6" t="s">
        <v>15</v>
      </c>
      <c r="F3486" s="6" t="s">
        <v>119</v>
      </c>
      <c r="G3486" s="6" t="s">
        <v>120</v>
      </c>
      <c r="H3486" s="6" t="s">
        <v>17</v>
      </c>
      <c r="I3486" s="8">
        <v>0.54999999999999993</v>
      </c>
      <c r="J3486" s="9">
        <v>5450</v>
      </c>
      <c r="K3486" s="10">
        <f t="shared" si="26"/>
        <v>2997.4999999999995</v>
      </c>
      <c r="L3486" s="10">
        <f t="shared" si="27"/>
        <v>1198.9999999999998</v>
      </c>
      <c r="M3486" s="11">
        <v>0.4</v>
      </c>
      <c r="O3486" s="16"/>
      <c r="P3486" s="14"/>
      <c r="Q3486" s="12"/>
      <c r="R3486" s="13"/>
    </row>
    <row r="3487" spans="1:18" ht="15.75" customHeight="1">
      <c r="A3487" s="1"/>
      <c r="B3487" s="6" t="s">
        <v>14</v>
      </c>
      <c r="C3487" s="6">
        <v>1185732</v>
      </c>
      <c r="D3487" s="7">
        <v>44319</v>
      </c>
      <c r="E3487" s="6" t="s">
        <v>15</v>
      </c>
      <c r="F3487" s="6" t="s">
        <v>119</v>
      </c>
      <c r="G3487" s="6" t="s">
        <v>120</v>
      </c>
      <c r="H3487" s="6" t="s">
        <v>18</v>
      </c>
      <c r="I3487" s="8">
        <v>0.5</v>
      </c>
      <c r="J3487" s="9">
        <v>2500</v>
      </c>
      <c r="K3487" s="10">
        <f t="shared" si="26"/>
        <v>1250</v>
      </c>
      <c r="L3487" s="10">
        <f t="shared" si="27"/>
        <v>500</v>
      </c>
      <c r="M3487" s="11">
        <v>0.4</v>
      </c>
      <c r="O3487" s="16"/>
      <c r="P3487" s="14"/>
      <c r="Q3487" s="12"/>
      <c r="R3487" s="13"/>
    </row>
    <row r="3488" spans="1:18" ht="15.75" customHeight="1">
      <c r="A3488" s="1"/>
      <c r="B3488" s="6" t="s">
        <v>14</v>
      </c>
      <c r="C3488" s="6">
        <v>1185732</v>
      </c>
      <c r="D3488" s="7">
        <v>44319</v>
      </c>
      <c r="E3488" s="6" t="s">
        <v>15</v>
      </c>
      <c r="F3488" s="6" t="s">
        <v>119</v>
      </c>
      <c r="G3488" s="6" t="s">
        <v>120</v>
      </c>
      <c r="H3488" s="6" t="s">
        <v>19</v>
      </c>
      <c r="I3488" s="8">
        <v>0.45</v>
      </c>
      <c r="J3488" s="9">
        <v>2750</v>
      </c>
      <c r="K3488" s="10">
        <f t="shared" si="26"/>
        <v>1237.5</v>
      </c>
      <c r="L3488" s="10">
        <f t="shared" si="27"/>
        <v>371.25</v>
      </c>
      <c r="M3488" s="11">
        <v>0.3</v>
      </c>
      <c r="O3488" s="16"/>
      <c r="P3488" s="14"/>
      <c r="Q3488" s="12"/>
      <c r="R3488" s="13"/>
    </row>
    <row r="3489" spans="1:18" ht="15.75" customHeight="1">
      <c r="A3489" s="1"/>
      <c r="B3489" s="6" t="s">
        <v>14</v>
      </c>
      <c r="C3489" s="6">
        <v>1185732</v>
      </c>
      <c r="D3489" s="7">
        <v>44319</v>
      </c>
      <c r="E3489" s="6" t="s">
        <v>15</v>
      </c>
      <c r="F3489" s="6" t="s">
        <v>119</v>
      </c>
      <c r="G3489" s="6" t="s">
        <v>120</v>
      </c>
      <c r="H3489" s="6" t="s">
        <v>20</v>
      </c>
      <c r="I3489" s="8">
        <v>0.45</v>
      </c>
      <c r="J3489" s="9">
        <v>2250</v>
      </c>
      <c r="K3489" s="10">
        <f t="shared" si="26"/>
        <v>1012.5</v>
      </c>
      <c r="L3489" s="10">
        <f t="shared" si="27"/>
        <v>303.75</v>
      </c>
      <c r="M3489" s="11">
        <v>0.3</v>
      </c>
      <c r="O3489" s="16"/>
      <c r="P3489" s="14"/>
      <c r="Q3489" s="12"/>
      <c r="R3489" s="13"/>
    </row>
    <row r="3490" spans="1:18" ht="15.75" customHeight="1">
      <c r="A3490" s="1"/>
      <c r="B3490" s="6" t="s">
        <v>14</v>
      </c>
      <c r="C3490" s="6">
        <v>1185732</v>
      </c>
      <c r="D3490" s="7">
        <v>44319</v>
      </c>
      <c r="E3490" s="6" t="s">
        <v>15</v>
      </c>
      <c r="F3490" s="6" t="s">
        <v>119</v>
      </c>
      <c r="G3490" s="6" t="s">
        <v>120</v>
      </c>
      <c r="H3490" s="6" t="s">
        <v>21</v>
      </c>
      <c r="I3490" s="8">
        <v>0.54999999999999993</v>
      </c>
      <c r="J3490" s="9">
        <v>2500</v>
      </c>
      <c r="K3490" s="10">
        <f t="shared" si="26"/>
        <v>1374.9999999999998</v>
      </c>
      <c r="L3490" s="10">
        <f t="shared" si="27"/>
        <v>412.49999999999994</v>
      </c>
      <c r="M3490" s="11">
        <v>0.3</v>
      </c>
      <c r="O3490" s="16"/>
      <c r="P3490" s="14"/>
      <c r="Q3490" s="12"/>
      <c r="R3490" s="13"/>
    </row>
    <row r="3491" spans="1:18" ht="15.75" customHeight="1">
      <c r="A3491" s="1"/>
      <c r="B3491" s="6" t="s">
        <v>14</v>
      </c>
      <c r="C3491" s="6">
        <v>1185732</v>
      </c>
      <c r="D3491" s="7">
        <v>44319</v>
      </c>
      <c r="E3491" s="6" t="s">
        <v>15</v>
      </c>
      <c r="F3491" s="6" t="s">
        <v>119</v>
      </c>
      <c r="G3491" s="6" t="s">
        <v>120</v>
      </c>
      <c r="H3491" s="6" t="s">
        <v>22</v>
      </c>
      <c r="I3491" s="8">
        <v>0.6</v>
      </c>
      <c r="J3491" s="9">
        <v>3750</v>
      </c>
      <c r="K3491" s="10">
        <f t="shared" si="26"/>
        <v>2250</v>
      </c>
      <c r="L3491" s="10">
        <f t="shared" si="27"/>
        <v>787.5</v>
      </c>
      <c r="M3491" s="11">
        <v>0.35</v>
      </c>
      <c r="O3491" s="16"/>
      <c r="P3491" s="14"/>
      <c r="Q3491" s="12"/>
      <c r="R3491" s="13"/>
    </row>
    <row r="3492" spans="1:18" ht="15.75" customHeight="1">
      <c r="A3492" s="1"/>
      <c r="B3492" s="6" t="s">
        <v>14</v>
      </c>
      <c r="C3492" s="6">
        <v>1185732</v>
      </c>
      <c r="D3492" s="7">
        <v>44352</v>
      </c>
      <c r="E3492" s="6" t="s">
        <v>15</v>
      </c>
      <c r="F3492" s="6" t="s">
        <v>119</v>
      </c>
      <c r="G3492" s="6" t="s">
        <v>120</v>
      </c>
      <c r="H3492" s="6" t="s">
        <v>17</v>
      </c>
      <c r="I3492" s="8">
        <v>0.54999999999999993</v>
      </c>
      <c r="J3492" s="9">
        <v>6250</v>
      </c>
      <c r="K3492" s="10">
        <f t="shared" si="26"/>
        <v>3437.4999999999995</v>
      </c>
      <c r="L3492" s="10">
        <f t="shared" si="27"/>
        <v>1375</v>
      </c>
      <c r="M3492" s="11">
        <v>0.4</v>
      </c>
      <c r="O3492" s="16"/>
      <c r="P3492" s="14"/>
      <c r="Q3492" s="12"/>
      <c r="R3492" s="13"/>
    </row>
    <row r="3493" spans="1:18" ht="15.75" customHeight="1">
      <c r="A3493" s="1"/>
      <c r="B3493" s="6" t="s">
        <v>14</v>
      </c>
      <c r="C3493" s="6">
        <v>1185732</v>
      </c>
      <c r="D3493" s="7">
        <v>44352</v>
      </c>
      <c r="E3493" s="6" t="s">
        <v>15</v>
      </c>
      <c r="F3493" s="6" t="s">
        <v>119</v>
      </c>
      <c r="G3493" s="6" t="s">
        <v>120</v>
      </c>
      <c r="H3493" s="6" t="s">
        <v>18</v>
      </c>
      <c r="I3493" s="8">
        <v>0.5</v>
      </c>
      <c r="J3493" s="9">
        <v>3750</v>
      </c>
      <c r="K3493" s="10">
        <f t="shared" si="26"/>
        <v>1875</v>
      </c>
      <c r="L3493" s="10">
        <f t="shared" si="27"/>
        <v>750</v>
      </c>
      <c r="M3493" s="11">
        <v>0.4</v>
      </c>
      <c r="O3493" s="16"/>
      <c r="P3493" s="14"/>
      <c r="Q3493" s="12"/>
      <c r="R3493" s="13"/>
    </row>
    <row r="3494" spans="1:18" ht="15.75" customHeight="1">
      <c r="A3494" s="1"/>
      <c r="B3494" s="6" t="s">
        <v>14</v>
      </c>
      <c r="C3494" s="6">
        <v>1185732</v>
      </c>
      <c r="D3494" s="7">
        <v>44352</v>
      </c>
      <c r="E3494" s="6" t="s">
        <v>15</v>
      </c>
      <c r="F3494" s="6" t="s">
        <v>119</v>
      </c>
      <c r="G3494" s="6" t="s">
        <v>120</v>
      </c>
      <c r="H3494" s="6" t="s">
        <v>19</v>
      </c>
      <c r="I3494" s="8">
        <v>0.45</v>
      </c>
      <c r="J3494" s="9">
        <v>3000</v>
      </c>
      <c r="K3494" s="10">
        <f t="shared" si="26"/>
        <v>1350</v>
      </c>
      <c r="L3494" s="10">
        <f t="shared" si="27"/>
        <v>405</v>
      </c>
      <c r="M3494" s="11">
        <v>0.3</v>
      </c>
      <c r="O3494" s="16"/>
      <c r="P3494" s="14"/>
      <c r="Q3494" s="12"/>
      <c r="R3494" s="13"/>
    </row>
    <row r="3495" spans="1:18" ht="15.75" customHeight="1">
      <c r="A3495" s="1"/>
      <c r="B3495" s="6" t="s">
        <v>14</v>
      </c>
      <c r="C3495" s="6">
        <v>1185732</v>
      </c>
      <c r="D3495" s="7">
        <v>44352</v>
      </c>
      <c r="E3495" s="6" t="s">
        <v>15</v>
      </c>
      <c r="F3495" s="6" t="s">
        <v>119</v>
      </c>
      <c r="G3495" s="6" t="s">
        <v>120</v>
      </c>
      <c r="H3495" s="6" t="s">
        <v>20</v>
      </c>
      <c r="I3495" s="8">
        <v>0.45</v>
      </c>
      <c r="J3495" s="9">
        <v>2750</v>
      </c>
      <c r="K3495" s="10">
        <f t="shared" si="26"/>
        <v>1237.5</v>
      </c>
      <c r="L3495" s="10">
        <f t="shared" si="27"/>
        <v>371.25</v>
      </c>
      <c r="M3495" s="11">
        <v>0.3</v>
      </c>
      <c r="O3495" s="16"/>
      <c r="P3495" s="14"/>
      <c r="Q3495" s="12"/>
      <c r="R3495" s="13"/>
    </row>
    <row r="3496" spans="1:18" ht="15.75" customHeight="1">
      <c r="A3496" s="1"/>
      <c r="B3496" s="6" t="s">
        <v>14</v>
      </c>
      <c r="C3496" s="6">
        <v>1185732</v>
      </c>
      <c r="D3496" s="7">
        <v>44352</v>
      </c>
      <c r="E3496" s="6" t="s">
        <v>15</v>
      </c>
      <c r="F3496" s="6" t="s">
        <v>119</v>
      </c>
      <c r="G3496" s="6" t="s">
        <v>120</v>
      </c>
      <c r="H3496" s="6" t="s">
        <v>21</v>
      </c>
      <c r="I3496" s="8">
        <v>0.54999999999999993</v>
      </c>
      <c r="J3496" s="9">
        <v>2750</v>
      </c>
      <c r="K3496" s="10">
        <f t="shared" si="26"/>
        <v>1512.4999999999998</v>
      </c>
      <c r="L3496" s="10">
        <f t="shared" si="27"/>
        <v>453.74999999999994</v>
      </c>
      <c r="M3496" s="11">
        <v>0.3</v>
      </c>
      <c r="O3496" s="16"/>
      <c r="P3496" s="14"/>
      <c r="Q3496" s="12"/>
      <c r="R3496" s="13"/>
    </row>
    <row r="3497" spans="1:18" ht="15.75" customHeight="1">
      <c r="A3497" s="1"/>
      <c r="B3497" s="6" t="s">
        <v>14</v>
      </c>
      <c r="C3497" s="6">
        <v>1185732</v>
      </c>
      <c r="D3497" s="7">
        <v>44352</v>
      </c>
      <c r="E3497" s="6" t="s">
        <v>15</v>
      </c>
      <c r="F3497" s="6" t="s">
        <v>119</v>
      </c>
      <c r="G3497" s="6" t="s">
        <v>120</v>
      </c>
      <c r="H3497" s="6" t="s">
        <v>22</v>
      </c>
      <c r="I3497" s="8">
        <v>0.6</v>
      </c>
      <c r="J3497" s="9">
        <v>4250</v>
      </c>
      <c r="K3497" s="10">
        <f t="shared" si="26"/>
        <v>2550</v>
      </c>
      <c r="L3497" s="10">
        <f t="shared" si="27"/>
        <v>892.5</v>
      </c>
      <c r="M3497" s="11">
        <v>0.35</v>
      </c>
      <c r="O3497" s="16"/>
      <c r="P3497" s="14"/>
      <c r="Q3497" s="12"/>
      <c r="R3497" s="13"/>
    </row>
    <row r="3498" spans="1:18" ht="15.75" customHeight="1">
      <c r="A3498" s="1"/>
      <c r="B3498" s="6" t="s">
        <v>14</v>
      </c>
      <c r="C3498" s="6">
        <v>1185732</v>
      </c>
      <c r="D3498" s="7">
        <v>44380</v>
      </c>
      <c r="E3498" s="6" t="s">
        <v>15</v>
      </c>
      <c r="F3498" s="6" t="s">
        <v>119</v>
      </c>
      <c r="G3498" s="6" t="s">
        <v>120</v>
      </c>
      <c r="H3498" s="6" t="s">
        <v>17</v>
      </c>
      <c r="I3498" s="8">
        <v>0.54999999999999993</v>
      </c>
      <c r="J3498" s="9">
        <v>6500</v>
      </c>
      <c r="K3498" s="10">
        <f t="shared" si="26"/>
        <v>3574.9999999999995</v>
      </c>
      <c r="L3498" s="10">
        <f t="shared" si="27"/>
        <v>1430</v>
      </c>
      <c r="M3498" s="11">
        <v>0.4</v>
      </c>
      <c r="O3498" s="16"/>
      <c r="P3498" s="14"/>
      <c r="Q3498" s="12"/>
      <c r="R3498" s="13"/>
    </row>
    <row r="3499" spans="1:18" ht="15.75" customHeight="1">
      <c r="A3499" s="1"/>
      <c r="B3499" s="6" t="s">
        <v>14</v>
      </c>
      <c r="C3499" s="6">
        <v>1185732</v>
      </c>
      <c r="D3499" s="7">
        <v>44380</v>
      </c>
      <c r="E3499" s="6" t="s">
        <v>15</v>
      </c>
      <c r="F3499" s="6" t="s">
        <v>119</v>
      </c>
      <c r="G3499" s="6" t="s">
        <v>120</v>
      </c>
      <c r="H3499" s="6" t="s">
        <v>18</v>
      </c>
      <c r="I3499" s="8">
        <v>0.5</v>
      </c>
      <c r="J3499" s="9">
        <v>4000</v>
      </c>
      <c r="K3499" s="10">
        <f t="shared" si="26"/>
        <v>2000</v>
      </c>
      <c r="L3499" s="10">
        <f t="shared" si="27"/>
        <v>800</v>
      </c>
      <c r="M3499" s="11">
        <v>0.4</v>
      </c>
      <c r="O3499" s="16"/>
      <c r="P3499" s="14"/>
      <c r="Q3499" s="12"/>
      <c r="R3499" s="13"/>
    </row>
    <row r="3500" spans="1:18" ht="15.75" customHeight="1">
      <c r="A3500" s="1"/>
      <c r="B3500" s="6" t="s">
        <v>14</v>
      </c>
      <c r="C3500" s="6">
        <v>1185732</v>
      </c>
      <c r="D3500" s="7">
        <v>44380</v>
      </c>
      <c r="E3500" s="6" t="s">
        <v>15</v>
      </c>
      <c r="F3500" s="6" t="s">
        <v>119</v>
      </c>
      <c r="G3500" s="6" t="s">
        <v>120</v>
      </c>
      <c r="H3500" s="6" t="s">
        <v>19</v>
      </c>
      <c r="I3500" s="8">
        <v>0.45</v>
      </c>
      <c r="J3500" s="9">
        <v>3250</v>
      </c>
      <c r="K3500" s="10">
        <f t="shared" si="26"/>
        <v>1462.5</v>
      </c>
      <c r="L3500" s="10">
        <f t="shared" si="27"/>
        <v>438.75</v>
      </c>
      <c r="M3500" s="11">
        <v>0.3</v>
      </c>
      <c r="O3500" s="16"/>
      <c r="P3500" s="14"/>
      <c r="Q3500" s="12"/>
      <c r="R3500" s="13"/>
    </row>
    <row r="3501" spans="1:18" ht="15.75" customHeight="1">
      <c r="A3501" s="1"/>
      <c r="B3501" s="6" t="s">
        <v>14</v>
      </c>
      <c r="C3501" s="6">
        <v>1185732</v>
      </c>
      <c r="D3501" s="7">
        <v>44380</v>
      </c>
      <c r="E3501" s="6" t="s">
        <v>15</v>
      </c>
      <c r="F3501" s="6" t="s">
        <v>119</v>
      </c>
      <c r="G3501" s="6" t="s">
        <v>120</v>
      </c>
      <c r="H3501" s="6" t="s">
        <v>20</v>
      </c>
      <c r="I3501" s="8">
        <v>0.45</v>
      </c>
      <c r="J3501" s="9">
        <v>2750</v>
      </c>
      <c r="K3501" s="10">
        <f t="shared" si="26"/>
        <v>1237.5</v>
      </c>
      <c r="L3501" s="10">
        <f t="shared" si="27"/>
        <v>371.25</v>
      </c>
      <c r="M3501" s="11">
        <v>0.3</v>
      </c>
      <c r="O3501" s="16"/>
      <c r="P3501" s="14"/>
      <c r="Q3501" s="12"/>
      <c r="R3501" s="13"/>
    </row>
    <row r="3502" spans="1:18" ht="15.75" customHeight="1">
      <c r="A3502" s="1"/>
      <c r="B3502" s="6" t="s">
        <v>14</v>
      </c>
      <c r="C3502" s="6">
        <v>1185732</v>
      </c>
      <c r="D3502" s="7">
        <v>44380</v>
      </c>
      <c r="E3502" s="6" t="s">
        <v>15</v>
      </c>
      <c r="F3502" s="6" t="s">
        <v>119</v>
      </c>
      <c r="G3502" s="6" t="s">
        <v>120</v>
      </c>
      <c r="H3502" s="6" t="s">
        <v>21</v>
      </c>
      <c r="I3502" s="8">
        <v>0.54999999999999993</v>
      </c>
      <c r="J3502" s="9">
        <v>3000</v>
      </c>
      <c r="K3502" s="10">
        <f t="shared" si="26"/>
        <v>1649.9999999999998</v>
      </c>
      <c r="L3502" s="10">
        <f t="shared" si="27"/>
        <v>494.99999999999989</v>
      </c>
      <c r="M3502" s="11">
        <v>0.3</v>
      </c>
      <c r="O3502" s="16"/>
      <c r="P3502" s="14"/>
      <c r="Q3502" s="12"/>
      <c r="R3502" s="13"/>
    </row>
    <row r="3503" spans="1:18" ht="15.75" customHeight="1">
      <c r="A3503" s="1"/>
      <c r="B3503" s="6" t="s">
        <v>14</v>
      </c>
      <c r="C3503" s="6">
        <v>1185732</v>
      </c>
      <c r="D3503" s="7">
        <v>44380</v>
      </c>
      <c r="E3503" s="6" t="s">
        <v>15</v>
      </c>
      <c r="F3503" s="6" t="s">
        <v>119</v>
      </c>
      <c r="G3503" s="6" t="s">
        <v>120</v>
      </c>
      <c r="H3503" s="6" t="s">
        <v>22</v>
      </c>
      <c r="I3503" s="8">
        <v>0.6</v>
      </c>
      <c r="J3503" s="9">
        <v>4750</v>
      </c>
      <c r="K3503" s="10">
        <f t="shared" si="26"/>
        <v>2850</v>
      </c>
      <c r="L3503" s="10">
        <f t="shared" si="27"/>
        <v>997.49999999999989</v>
      </c>
      <c r="M3503" s="11">
        <v>0.35</v>
      </c>
      <c r="O3503" s="16"/>
      <c r="P3503" s="14"/>
      <c r="Q3503" s="12"/>
      <c r="R3503" s="13"/>
    </row>
    <row r="3504" spans="1:18" ht="15.75" customHeight="1">
      <c r="A3504" s="1"/>
      <c r="B3504" s="6" t="s">
        <v>14</v>
      </c>
      <c r="C3504" s="6">
        <v>1185732</v>
      </c>
      <c r="D3504" s="7">
        <v>44412</v>
      </c>
      <c r="E3504" s="6" t="s">
        <v>15</v>
      </c>
      <c r="F3504" s="6" t="s">
        <v>119</v>
      </c>
      <c r="G3504" s="6" t="s">
        <v>120</v>
      </c>
      <c r="H3504" s="6" t="s">
        <v>17</v>
      </c>
      <c r="I3504" s="8">
        <v>0.54999999999999993</v>
      </c>
      <c r="J3504" s="9">
        <v>6250</v>
      </c>
      <c r="K3504" s="10">
        <f t="shared" si="26"/>
        <v>3437.4999999999995</v>
      </c>
      <c r="L3504" s="10">
        <f t="shared" si="27"/>
        <v>1375</v>
      </c>
      <c r="M3504" s="11">
        <v>0.4</v>
      </c>
      <c r="O3504" s="16"/>
      <c r="P3504" s="14"/>
      <c r="Q3504" s="12"/>
      <c r="R3504" s="13"/>
    </row>
    <row r="3505" spans="1:18" ht="15.75" customHeight="1">
      <c r="A3505" s="1"/>
      <c r="B3505" s="6" t="s">
        <v>14</v>
      </c>
      <c r="C3505" s="6">
        <v>1185732</v>
      </c>
      <c r="D3505" s="7">
        <v>44412</v>
      </c>
      <c r="E3505" s="6" t="s">
        <v>15</v>
      </c>
      <c r="F3505" s="6" t="s">
        <v>119</v>
      </c>
      <c r="G3505" s="6" t="s">
        <v>120</v>
      </c>
      <c r="H3505" s="6" t="s">
        <v>18</v>
      </c>
      <c r="I3505" s="8">
        <v>0.5</v>
      </c>
      <c r="J3505" s="9">
        <v>4000</v>
      </c>
      <c r="K3505" s="10">
        <f t="shared" si="26"/>
        <v>2000</v>
      </c>
      <c r="L3505" s="10">
        <f t="shared" si="27"/>
        <v>800</v>
      </c>
      <c r="M3505" s="11">
        <v>0.4</v>
      </c>
      <c r="O3505" s="16"/>
      <c r="P3505" s="14"/>
      <c r="Q3505" s="12"/>
      <c r="R3505" s="13"/>
    </row>
    <row r="3506" spans="1:18" ht="15.75" customHeight="1">
      <c r="A3506" s="1"/>
      <c r="B3506" s="6" t="s">
        <v>14</v>
      </c>
      <c r="C3506" s="6">
        <v>1185732</v>
      </c>
      <c r="D3506" s="7">
        <v>44412</v>
      </c>
      <c r="E3506" s="6" t="s">
        <v>15</v>
      </c>
      <c r="F3506" s="6" t="s">
        <v>119</v>
      </c>
      <c r="G3506" s="6" t="s">
        <v>120</v>
      </c>
      <c r="H3506" s="6" t="s">
        <v>19</v>
      </c>
      <c r="I3506" s="8">
        <v>0.45</v>
      </c>
      <c r="J3506" s="9">
        <v>3250</v>
      </c>
      <c r="K3506" s="10">
        <f t="shared" si="26"/>
        <v>1462.5</v>
      </c>
      <c r="L3506" s="10">
        <f t="shared" si="27"/>
        <v>438.75</v>
      </c>
      <c r="M3506" s="11">
        <v>0.3</v>
      </c>
      <c r="O3506" s="16"/>
      <c r="P3506" s="14"/>
      <c r="Q3506" s="12"/>
      <c r="R3506" s="13"/>
    </row>
    <row r="3507" spans="1:18" ht="15.75" customHeight="1">
      <c r="A3507" s="1"/>
      <c r="B3507" s="6" t="s">
        <v>14</v>
      </c>
      <c r="C3507" s="6">
        <v>1185732</v>
      </c>
      <c r="D3507" s="7">
        <v>44412</v>
      </c>
      <c r="E3507" s="6" t="s">
        <v>15</v>
      </c>
      <c r="F3507" s="6" t="s">
        <v>119</v>
      </c>
      <c r="G3507" s="6" t="s">
        <v>120</v>
      </c>
      <c r="H3507" s="6" t="s">
        <v>20</v>
      </c>
      <c r="I3507" s="8">
        <v>0.45</v>
      </c>
      <c r="J3507" s="9">
        <v>2250</v>
      </c>
      <c r="K3507" s="10">
        <f t="shared" si="26"/>
        <v>1012.5</v>
      </c>
      <c r="L3507" s="10">
        <f t="shared" si="27"/>
        <v>303.75</v>
      </c>
      <c r="M3507" s="11">
        <v>0.3</v>
      </c>
      <c r="O3507" s="16"/>
      <c r="P3507" s="14"/>
      <c r="Q3507" s="12"/>
      <c r="R3507" s="13"/>
    </row>
    <row r="3508" spans="1:18" ht="15.75" customHeight="1">
      <c r="A3508" s="1"/>
      <c r="B3508" s="6" t="s">
        <v>14</v>
      </c>
      <c r="C3508" s="6">
        <v>1185732</v>
      </c>
      <c r="D3508" s="7">
        <v>44412</v>
      </c>
      <c r="E3508" s="6" t="s">
        <v>15</v>
      </c>
      <c r="F3508" s="6" t="s">
        <v>119</v>
      </c>
      <c r="G3508" s="6" t="s">
        <v>120</v>
      </c>
      <c r="H3508" s="6" t="s">
        <v>21</v>
      </c>
      <c r="I3508" s="8">
        <v>0.54999999999999993</v>
      </c>
      <c r="J3508" s="9">
        <v>2000</v>
      </c>
      <c r="K3508" s="10">
        <f t="shared" si="26"/>
        <v>1099.9999999999998</v>
      </c>
      <c r="L3508" s="10">
        <f t="shared" si="27"/>
        <v>329.99999999999994</v>
      </c>
      <c r="M3508" s="11">
        <v>0.3</v>
      </c>
      <c r="O3508" s="16"/>
      <c r="P3508" s="14"/>
      <c r="Q3508" s="12"/>
      <c r="R3508" s="13"/>
    </row>
    <row r="3509" spans="1:18" ht="15.75" customHeight="1">
      <c r="A3509" s="1"/>
      <c r="B3509" s="6" t="s">
        <v>14</v>
      </c>
      <c r="C3509" s="6">
        <v>1185732</v>
      </c>
      <c r="D3509" s="7">
        <v>44412</v>
      </c>
      <c r="E3509" s="6" t="s">
        <v>15</v>
      </c>
      <c r="F3509" s="6" t="s">
        <v>119</v>
      </c>
      <c r="G3509" s="6" t="s">
        <v>120</v>
      </c>
      <c r="H3509" s="6" t="s">
        <v>22</v>
      </c>
      <c r="I3509" s="8">
        <v>0.6</v>
      </c>
      <c r="J3509" s="9">
        <v>3750</v>
      </c>
      <c r="K3509" s="10">
        <f t="shared" si="26"/>
        <v>2250</v>
      </c>
      <c r="L3509" s="10">
        <f t="shared" si="27"/>
        <v>787.5</v>
      </c>
      <c r="M3509" s="11">
        <v>0.35</v>
      </c>
      <c r="O3509" s="16"/>
      <c r="P3509" s="14"/>
      <c r="Q3509" s="12"/>
      <c r="R3509" s="13"/>
    </row>
    <row r="3510" spans="1:18" ht="15.75" customHeight="1">
      <c r="A3510" s="1"/>
      <c r="B3510" s="6" t="s">
        <v>14</v>
      </c>
      <c r="C3510" s="6">
        <v>1185732</v>
      </c>
      <c r="D3510" s="7">
        <v>44442</v>
      </c>
      <c r="E3510" s="6" t="s">
        <v>15</v>
      </c>
      <c r="F3510" s="6" t="s">
        <v>119</v>
      </c>
      <c r="G3510" s="6" t="s">
        <v>120</v>
      </c>
      <c r="H3510" s="6" t="s">
        <v>17</v>
      </c>
      <c r="I3510" s="8">
        <v>0.54999999999999993</v>
      </c>
      <c r="J3510" s="9">
        <v>5000</v>
      </c>
      <c r="K3510" s="10">
        <f t="shared" si="26"/>
        <v>2749.9999999999995</v>
      </c>
      <c r="L3510" s="10">
        <f t="shared" si="27"/>
        <v>1099.9999999999998</v>
      </c>
      <c r="M3510" s="11">
        <v>0.4</v>
      </c>
      <c r="O3510" s="16"/>
      <c r="P3510" s="14"/>
      <c r="Q3510" s="12"/>
      <c r="R3510" s="13"/>
    </row>
    <row r="3511" spans="1:18" ht="15.75" customHeight="1">
      <c r="A3511" s="1"/>
      <c r="B3511" s="6" t="s">
        <v>14</v>
      </c>
      <c r="C3511" s="6">
        <v>1185732</v>
      </c>
      <c r="D3511" s="7">
        <v>44442</v>
      </c>
      <c r="E3511" s="6" t="s">
        <v>15</v>
      </c>
      <c r="F3511" s="6" t="s">
        <v>119</v>
      </c>
      <c r="G3511" s="6" t="s">
        <v>120</v>
      </c>
      <c r="H3511" s="6" t="s">
        <v>18</v>
      </c>
      <c r="I3511" s="8">
        <v>0.5</v>
      </c>
      <c r="J3511" s="9">
        <v>3000</v>
      </c>
      <c r="K3511" s="10">
        <f t="shared" si="26"/>
        <v>1500</v>
      </c>
      <c r="L3511" s="10">
        <f t="shared" si="27"/>
        <v>600</v>
      </c>
      <c r="M3511" s="11">
        <v>0.4</v>
      </c>
      <c r="O3511" s="16"/>
      <c r="P3511" s="14"/>
      <c r="Q3511" s="12"/>
      <c r="R3511" s="13"/>
    </row>
    <row r="3512" spans="1:18" ht="15.75" customHeight="1">
      <c r="A3512" s="1"/>
      <c r="B3512" s="6" t="s">
        <v>14</v>
      </c>
      <c r="C3512" s="6">
        <v>1185732</v>
      </c>
      <c r="D3512" s="7">
        <v>44442</v>
      </c>
      <c r="E3512" s="6" t="s">
        <v>15</v>
      </c>
      <c r="F3512" s="6" t="s">
        <v>119</v>
      </c>
      <c r="G3512" s="6" t="s">
        <v>120</v>
      </c>
      <c r="H3512" s="6" t="s">
        <v>19</v>
      </c>
      <c r="I3512" s="8">
        <v>0.45</v>
      </c>
      <c r="J3512" s="9">
        <v>2000</v>
      </c>
      <c r="K3512" s="10">
        <f t="shared" si="26"/>
        <v>900</v>
      </c>
      <c r="L3512" s="10">
        <f t="shared" si="27"/>
        <v>270</v>
      </c>
      <c r="M3512" s="11">
        <v>0.3</v>
      </c>
      <c r="O3512" s="16"/>
      <c r="P3512" s="14"/>
      <c r="Q3512" s="12"/>
      <c r="R3512" s="13"/>
    </row>
    <row r="3513" spans="1:18" ht="15.75" customHeight="1">
      <c r="A3513" s="1"/>
      <c r="B3513" s="6" t="s">
        <v>14</v>
      </c>
      <c r="C3513" s="6">
        <v>1185732</v>
      </c>
      <c r="D3513" s="7">
        <v>44442</v>
      </c>
      <c r="E3513" s="6" t="s">
        <v>15</v>
      </c>
      <c r="F3513" s="6" t="s">
        <v>119</v>
      </c>
      <c r="G3513" s="6" t="s">
        <v>120</v>
      </c>
      <c r="H3513" s="6" t="s">
        <v>20</v>
      </c>
      <c r="I3513" s="8">
        <v>0.45</v>
      </c>
      <c r="J3513" s="9">
        <v>1750</v>
      </c>
      <c r="K3513" s="10">
        <f t="shared" si="26"/>
        <v>787.5</v>
      </c>
      <c r="L3513" s="10">
        <f t="shared" si="27"/>
        <v>236.25</v>
      </c>
      <c r="M3513" s="11">
        <v>0.3</v>
      </c>
      <c r="O3513" s="16"/>
      <c r="P3513" s="14"/>
      <c r="Q3513" s="12"/>
      <c r="R3513" s="13"/>
    </row>
    <row r="3514" spans="1:18" ht="15.75" customHeight="1">
      <c r="A3514" s="1"/>
      <c r="B3514" s="6" t="s">
        <v>14</v>
      </c>
      <c r="C3514" s="6">
        <v>1185732</v>
      </c>
      <c r="D3514" s="7">
        <v>44442</v>
      </c>
      <c r="E3514" s="6" t="s">
        <v>15</v>
      </c>
      <c r="F3514" s="6" t="s">
        <v>119</v>
      </c>
      <c r="G3514" s="6" t="s">
        <v>120</v>
      </c>
      <c r="H3514" s="6" t="s">
        <v>21</v>
      </c>
      <c r="I3514" s="8">
        <v>0.54999999999999993</v>
      </c>
      <c r="J3514" s="9">
        <v>1750</v>
      </c>
      <c r="K3514" s="10">
        <f t="shared" si="26"/>
        <v>962.49999999999989</v>
      </c>
      <c r="L3514" s="10">
        <f t="shared" si="27"/>
        <v>288.74999999999994</v>
      </c>
      <c r="M3514" s="11">
        <v>0.3</v>
      </c>
      <c r="O3514" s="16"/>
      <c r="P3514" s="14"/>
      <c r="Q3514" s="12"/>
      <c r="R3514" s="13"/>
    </row>
    <row r="3515" spans="1:18" ht="15.75" customHeight="1">
      <c r="A3515" s="1"/>
      <c r="B3515" s="6" t="s">
        <v>14</v>
      </c>
      <c r="C3515" s="6">
        <v>1185732</v>
      </c>
      <c r="D3515" s="7">
        <v>44442</v>
      </c>
      <c r="E3515" s="6" t="s">
        <v>15</v>
      </c>
      <c r="F3515" s="6" t="s">
        <v>119</v>
      </c>
      <c r="G3515" s="6" t="s">
        <v>120</v>
      </c>
      <c r="H3515" s="6" t="s">
        <v>22</v>
      </c>
      <c r="I3515" s="8">
        <v>0.6</v>
      </c>
      <c r="J3515" s="9">
        <v>2750</v>
      </c>
      <c r="K3515" s="10">
        <f t="shared" si="26"/>
        <v>1650</v>
      </c>
      <c r="L3515" s="10">
        <f t="shared" si="27"/>
        <v>577.5</v>
      </c>
      <c r="M3515" s="11">
        <v>0.35</v>
      </c>
      <c r="O3515" s="16"/>
      <c r="P3515" s="14"/>
      <c r="Q3515" s="12"/>
      <c r="R3515" s="13"/>
    </row>
    <row r="3516" spans="1:18" ht="15.75" customHeight="1">
      <c r="A3516" s="1"/>
      <c r="B3516" s="6" t="s">
        <v>14</v>
      </c>
      <c r="C3516" s="6">
        <v>1185732</v>
      </c>
      <c r="D3516" s="7">
        <v>44474</v>
      </c>
      <c r="E3516" s="6" t="s">
        <v>15</v>
      </c>
      <c r="F3516" s="6" t="s">
        <v>119</v>
      </c>
      <c r="G3516" s="6" t="s">
        <v>120</v>
      </c>
      <c r="H3516" s="6" t="s">
        <v>17</v>
      </c>
      <c r="I3516" s="8">
        <v>0.6</v>
      </c>
      <c r="J3516" s="9">
        <v>4500</v>
      </c>
      <c r="K3516" s="10">
        <f t="shared" si="26"/>
        <v>2700</v>
      </c>
      <c r="L3516" s="10">
        <f t="shared" si="27"/>
        <v>1080</v>
      </c>
      <c r="M3516" s="11">
        <v>0.4</v>
      </c>
      <c r="O3516" s="16"/>
      <c r="P3516" s="14"/>
      <c r="Q3516" s="12"/>
      <c r="R3516" s="13"/>
    </row>
    <row r="3517" spans="1:18" ht="15.75" customHeight="1">
      <c r="A3517" s="1"/>
      <c r="B3517" s="6" t="s">
        <v>14</v>
      </c>
      <c r="C3517" s="6">
        <v>1185732</v>
      </c>
      <c r="D3517" s="7">
        <v>44474</v>
      </c>
      <c r="E3517" s="6" t="s">
        <v>15</v>
      </c>
      <c r="F3517" s="6" t="s">
        <v>119</v>
      </c>
      <c r="G3517" s="6" t="s">
        <v>120</v>
      </c>
      <c r="H3517" s="6" t="s">
        <v>18</v>
      </c>
      <c r="I3517" s="8">
        <v>0.55000000000000004</v>
      </c>
      <c r="J3517" s="9">
        <v>2750</v>
      </c>
      <c r="K3517" s="10">
        <f t="shared" si="26"/>
        <v>1512.5000000000002</v>
      </c>
      <c r="L3517" s="10">
        <f t="shared" si="27"/>
        <v>605.00000000000011</v>
      </c>
      <c r="M3517" s="11">
        <v>0.4</v>
      </c>
      <c r="O3517" s="16"/>
      <c r="P3517" s="14"/>
      <c r="Q3517" s="12"/>
      <c r="R3517" s="13"/>
    </row>
    <row r="3518" spans="1:18" ht="15.75" customHeight="1">
      <c r="A3518" s="1"/>
      <c r="B3518" s="6" t="s">
        <v>14</v>
      </c>
      <c r="C3518" s="6">
        <v>1185732</v>
      </c>
      <c r="D3518" s="7">
        <v>44474</v>
      </c>
      <c r="E3518" s="6" t="s">
        <v>15</v>
      </c>
      <c r="F3518" s="6" t="s">
        <v>119</v>
      </c>
      <c r="G3518" s="6" t="s">
        <v>120</v>
      </c>
      <c r="H3518" s="6" t="s">
        <v>19</v>
      </c>
      <c r="I3518" s="8">
        <v>0.55000000000000004</v>
      </c>
      <c r="J3518" s="9">
        <v>1750</v>
      </c>
      <c r="K3518" s="10">
        <f t="shared" si="26"/>
        <v>962.50000000000011</v>
      </c>
      <c r="L3518" s="10">
        <f t="shared" si="27"/>
        <v>288.75</v>
      </c>
      <c r="M3518" s="11">
        <v>0.3</v>
      </c>
      <c r="O3518" s="16"/>
      <c r="P3518" s="14"/>
      <c r="Q3518" s="12"/>
      <c r="R3518" s="13"/>
    </row>
    <row r="3519" spans="1:18" ht="15.75" customHeight="1">
      <c r="A3519" s="1"/>
      <c r="B3519" s="6" t="s">
        <v>14</v>
      </c>
      <c r="C3519" s="6">
        <v>1185732</v>
      </c>
      <c r="D3519" s="7">
        <v>44474</v>
      </c>
      <c r="E3519" s="6" t="s">
        <v>15</v>
      </c>
      <c r="F3519" s="6" t="s">
        <v>119</v>
      </c>
      <c r="G3519" s="6" t="s">
        <v>120</v>
      </c>
      <c r="H3519" s="6" t="s">
        <v>20</v>
      </c>
      <c r="I3519" s="8">
        <v>0.55000000000000004</v>
      </c>
      <c r="J3519" s="9">
        <v>1500</v>
      </c>
      <c r="K3519" s="10">
        <f t="shared" si="26"/>
        <v>825.00000000000011</v>
      </c>
      <c r="L3519" s="10">
        <f t="shared" si="27"/>
        <v>247.50000000000003</v>
      </c>
      <c r="M3519" s="11">
        <v>0.3</v>
      </c>
      <c r="O3519" s="16"/>
      <c r="P3519" s="14"/>
      <c r="Q3519" s="12"/>
      <c r="R3519" s="13"/>
    </row>
    <row r="3520" spans="1:18" ht="15.75" customHeight="1">
      <c r="A3520" s="1"/>
      <c r="B3520" s="6" t="s">
        <v>14</v>
      </c>
      <c r="C3520" s="6">
        <v>1185732</v>
      </c>
      <c r="D3520" s="7">
        <v>44474</v>
      </c>
      <c r="E3520" s="6" t="s">
        <v>15</v>
      </c>
      <c r="F3520" s="6" t="s">
        <v>119</v>
      </c>
      <c r="G3520" s="6" t="s">
        <v>120</v>
      </c>
      <c r="H3520" s="6" t="s">
        <v>21</v>
      </c>
      <c r="I3520" s="8">
        <v>0.65</v>
      </c>
      <c r="J3520" s="9">
        <v>1500</v>
      </c>
      <c r="K3520" s="10">
        <f t="shared" si="26"/>
        <v>975</v>
      </c>
      <c r="L3520" s="10">
        <f t="shared" si="27"/>
        <v>292.5</v>
      </c>
      <c r="M3520" s="11">
        <v>0.3</v>
      </c>
      <c r="O3520" s="16"/>
      <c r="P3520" s="14"/>
      <c r="Q3520" s="12"/>
      <c r="R3520" s="13"/>
    </row>
    <row r="3521" spans="1:18" ht="15.75" customHeight="1">
      <c r="A3521" s="1"/>
      <c r="B3521" s="6" t="s">
        <v>14</v>
      </c>
      <c r="C3521" s="6">
        <v>1185732</v>
      </c>
      <c r="D3521" s="7">
        <v>44474</v>
      </c>
      <c r="E3521" s="6" t="s">
        <v>15</v>
      </c>
      <c r="F3521" s="6" t="s">
        <v>119</v>
      </c>
      <c r="G3521" s="6" t="s">
        <v>120</v>
      </c>
      <c r="H3521" s="6" t="s">
        <v>22</v>
      </c>
      <c r="I3521" s="8">
        <v>0.7</v>
      </c>
      <c r="J3521" s="9">
        <v>2750</v>
      </c>
      <c r="K3521" s="10">
        <f t="shared" si="26"/>
        <v>1924.9999999999998</v>
      </c>
      <c r="L3521" s="10">
        <f t="shared" si="27"/>
        <v>673.74999999999989</v>
      </c>
      <c r="M3521" s="11">
        <v>0.35</v>
      </c>
      <c r="O3521" s="16"/>
      <c r="P3521" s="14"/>
      <c r="Q3521" s="12"/>
      <c r="R3521" s="13"/>
    </row>
    <row r="3522" spans="1:18" ht="15.75" customHeight="1">
      <c r="A3522" s="1"/>
      <c r="B3522" s="6" t="s">
        <v>14</v>
      </c>
      <c r="C3522" s="6">
        <v>1185732</v>
      </c>
      <c r="D3522" s="7">
        <v>44504</v>
      </c>
      <c r="E3522" s="6" t="s">
        <v>15</v>
      </c>
      <c r="F3522" s="6" t="s">
        <v>119</v>
      </c>
      <c r="G3522" s="6" t="s">
        <v>120</v>
      </c>
      <c r="H3522" s="6" t="s">
        <v>17</v>
      </c>
      <c r="I3522" s="8">
        <v>0.65</v>
      </c>
      <c r="J3522" s="9">
        <v>4250</v>
      </c>
      <c r="K3522" s="10">
        <f t="shared" si="26"/>
        <v>2762.5</v>
      </c>
      <c r="L3522" s="10">
        <f t="shared" si="27"/>
        <v>1105</v>
      </c>
      <c r="M3522" s="11">
        <v>0.4</v>
      </c>
      <c r="O3522" s="16"/>
      <c r="P3522" s="14"/>
      <c r="Q3522" s="12"/>
      <c r="R3522" s="13"/>
    </row>
    <row r="3523" spans="1:18" ht="15.75" customHeight="1">
      <c r="A3523" s="1"/>
      <c r="B3523" s="6" t="s">
        <v>14</v>
      </c>
      <c r="C3523" s="6">
        <v>1185732</v>
      </c>
      <c r="D3523" s="7">
        <v>44504</v>
      </c>
      <c r="E3523" s="6" t="s">
        <v>15</v>
      </c>
      <c r="F3523" s="6" t="s">
        <v>119</v>
      </c>
      <c r="G3523" s="6" t="s">
        <v>120</v>
      </c>
      <c r="H3523" s="6" t="s">
        <v>18</v>
      </c>
      <c r="I3523" s="8">
        <v>0.55000000000000004</v>
      </c>
      <c r="J3523" s="9">
        <v>3000</v>
      </c>
      <c r="K3523" s="10">
        <f t="shared" si="26"/>
        <v>1650.0000000000002</v>
      </c>
      <c r="L3523" s="10">
        <f t="shared" si="27"/>
        <v>660.00000000000011</v>
      </c>
      <c r="M3523" s="11">
        <v>0.4</v>
      </c>
      <c r="O3523" s="16"/>
      <c r="P3523" s="14"/>
      <c r="Q3523" s="12"/>
      <c r="R3523" s="13"/>
    </row>
    <row r="3524" spans="1:18" ht="15.75" customHeight="1">
      <c r="A3524" s="1"/>
      <c r="B3524" s="6" t="s">
        <v>14</v>
      </c>
      <c r="C3524" s="6">
        <v>1185732</v>
      </c>
      <c r="D3524" s="7">
        <v>44504</v>
      </c>
      <c r="E3524" s="6" t="s">
        <v>15</v>
      </c>
      <c r="F3524" s="6" t="s">
        <v>119</v>
      </c>
      <c r="G3524" s="6" t="s">
        <v>120</v>
      </c>
      <c r="H3524" s="6" t="s">
        <v>19</v>
      </c>
      <c r="I3524" s="8">
        <v>0.55000000000000004</v>
      </c>
      <c r="J3524" s="9">
        <v>2950</v>
      </c>
      <c r="K3524" s="10">
        <f t="shared" si="26"/>
        <v>1622.5000000000002</v>
      </c>
      <c r="L3524" s="10">
        <f t="shared" si="27"/>
        <v>486.75000000000006</v>
      </c>
      <c r="M3524" s="11">
        <v>0.3</v>
      </c>
      <c r="O3524" s="16"/>
      <c r="P3524" s="14"/>
      <c r="Q3524" s="12"/>
      <c r="R3524" s="13"/>
    </row>
    <row r="3525" spans="1:18" ht="15.75" customHeight="1">
      <c r="A3525" s="1"/>
      <c r="B3525" s="6" t="s">
        <v>14</v>
      </c>
      <c r="C3525" s="6">
        <v>1185732</v>
      </c>
      <c r="D3525" s="7">
        <v>44504</v>
      </c>
      <c r="E3525" s="6" t="s">
        <v>15</v>
      </c>
      <c r="F3525" s="6" t="s">
        <v>119</v>
      </c>
      <c r="G3525" s="6" t="s">
        <v>120</v>
      </c>
      <c r="H3525" s="6" t="s">
        <v>20</v>
      </c>
      <c r="I3525" s="8">
        <v>0.55000000000000004</v>
      </c>
      <c r="J3525" s="9">
        <v>2750</v>
      </c>
      <c r="K3525" s="10">
        <f t="shared" si="26"/>
        <v>1512.5000000000002</v>
      </c>
      <c r="L3525" s="10">
        <f t="shared" si="27"/>
        <v>453.75000000000006</v>
      </c>
      <c r="M3525" s="11">
        <v>0.3</v>
      </c>
      <c r="O3525" s="16"/>
      <c r="P3525" s="14"/>
      <c r="Q3525" s="12"/>
      <c r="R3525" s="13"/>
    </row>
    <row r="3526" spans="1:18" ht="15.75" customHeight="1">
      <c r="A3526" s="1"/>
      <c r="B3526" s="6" t="s">
        <v>14</v>
      </c>
      <c r="C3526" s="6">
        <v>1185732</v>
      </c>
      <c r="D3526" s="7">
        <v>44504</v>
      </c>
      <c r="E3526" s="6" t="s">
        <v>15</v>
      </c>
      <c r="F3526" s="6" t="s">
        <v>119</v>
      </c>
      <c r="G3526" s="6" t="s">
        <v>120</v>
      </c>
      <c r="H3526" s="6" t="s">
        <v>21</v>
      </c>
      <c r="I3526" s="8">
        <v>0.65</v>
      </c>
      <c r="J3526" s="9">
        <v>2500</v>
      </c>
      <c r="K3526" s="10">
        <f t="shared" si="26"/>
        <v>1625</v>
      </c>
      <c r="L3526" s="10">
        <f t="shared" si="27"/>
        <v>487.5</v>
      </c>
      <c r="M3526" s="11">
        <v>0.3</v>
      </c>
      <c r="O3526" s="16"/>
      <c r="P3526" s="14"/>
      <c r="Q3526" s="12"/>
      <c r="R3526" s="13"/>
    </row>
    <row r="3527" spans="1:18" ht="15.75" customHeight="1">
      <c r="A3527" s="1"/>
      <c r="B3527" s="6" t="s">
        <v>14</v>
      </c>
      <c r="C3527" s="6">
        <v>1185732</v>
      </c>
      <c r="D3527" s="7">
        <v>44504</v>
      </c>
      <c r="E3527" s="6" t="s">
        <v>15</v>
      </c>
      <c r="F3527" s="6" t="s">
        <v>119</v>
      </c>
      <c r="G3527" s="6" t="s">
        <v>120</v>
      </c>
      <c r="H3527" s="6" t="s">
        <v>22</v>
      </c>
      <c r="I3527" s="8">
        <v>0.7</v>
      </c>
      <c r="J3527" s="9">
        <v>3500</v>
      </c>
      <c r="K3527" s="10">
        <f t="shared" si="26"/>
        <v>2450</v>
      </c>
      <c r="L3527" s="10">
        <f t="shared" si="27"/>
        <v>857.5</v>
      </c>
      <c r="M3527" s="11">
        <v>0.35</v>
      </c>
      <c r="O3527" s="16"/>
      <c r="P3527" s="14"/>
      <c r="Q3527" s="12"/>
      <c r="R3527" s="13"/>
    </row>
    <row r="3528" spans="1:18" ht="15.75" customHeight="1">
      <c r="A3528" s="1"/>
      <c r="B3528" s="6" t="s">
        <v>14</v>
      </c>
      <c r="C3528" s="6">
        <v>1185732</v>
      </c>
      <c r="D3528" s="7">
        <v>44533</v>
      </c>
      <c r="E3528" s="6" t="s">
        <v>15</v>
      </c>
      <c r="F3528" s="6" t="s">
        <v>119</v>
      </c>
      <c r="G3528" s="6" t="s">
        <v>120</v>
      </c>
      <c r="H3528" s="6" t="s">
        <v>17</v>
      </c>
      <c r="I3528" s="8">
        <v>0.65</v>
      </c>
      <c r="J3528" s="9">
        <v>5750</v>
      </c>
      <c r="K3528" s="10">
        <f t="shared" si="26"/>
        <v>3737.5</v>
      </c>
      <c r="L3528" s="10">
        <f t="shared" si="27"/>
        <v>1495</v>
      </c>
      <c r="M3528" s="11">
        <v>0.4</v>
      </c>
      <c r="O3528" s="16"/>
      <c r="P3528" s="14"/>
      <c r="Q3528" s="12"/>
      <c r="R3528" s="13"/>
    </row>
    <row r="3529" spans="1:18" ht="15.75" customHeight="1">
      <c r="A3529" s="1"/>
      <c r="B3529" s="6" t="s">
        <v>14</v>
      </c>
      <c r="C3529" s="6">
        <v>1185732</v>
      </c>
      <c r="D3529" s="7">
        <v>44533</v>
      </c>
      <c r="E3529" s="6" t="s">
        <v>15</v>
      </c>
      <c r="F3529" s="6" t="s">
        <v>119</v>
      </c>
      <c r="G3529" s="6" t="s">
        <v>120</v>
      </c>
      <c r="H3529" s="6" t="s">
        <v>18</v>
      </c>
      <c r="I3529" s="8">
        <v>0.55000000000000004</v>
      </c>
      <c r="J3529" s="9">
        <v>3750</v>
      </c>
      <c r="K3529" s="10">
        <f t="shared" si="26"/>
        <v>2062.5</v>
      </c>
      <c r="L3529" s="10">
        <f t="shared" si="27"/>
        <v>825</v>
      </c>
      <c r="M3529" s="11">
        <v>0.4</v>
      </c>
      <c r="O3529" s="16"/>
      <c r="P3529" s="14"/>
      <c r="Q3529" s="12"/>
      <c r="R3529" s="13"/>
    </row>
    <row r="3530" spans="1:18" ht="15.75" customHeight="1">
      <c r="A3530" s="1"/>
      <c r="B3530" s="6" t="s">
        <v>14</v>
      </c>
      <c r="C3530" s="6">
        <v>1185732</v>
      </c>
      <c r="D3530" s="7">
        <v>44533</v>
      </c>
      <c r="E3530" s="6" t="s">
        <v>15</v>
      </c>
      <c r="F3530" s="6" t="s">
        <v>119</v>
      </c>
      <c r="G3530" s="6" t="s">
        <v>120</v>
      </c>
      <c r="H3530" s="6" t="s">
        <v>19</v>
      </c>
      <c r="I3530" s="8">
        <v>0.55000000000000004</v>
      </c>
      <c r="J3530" s="9">
        <v>3500</v>
      </c>
      <c r="K3530" s="10">
        <f t="shared" si="26"/>
        <v>1925.0000000000002</v>
      </c>
      <c r="L3530" s="10">
        <f t="shared" si="27"/>
        <v>577.5</v>
      </c>
      <c r="M3530" s="11">
        <v>0.3</v>
      </c>
      <c r="O3530" s="16"/>
      <c r="P3530" s="14"/>
      <c r="Q3530" s="12"/>
      <c r="R3530" s="13"/>
    </row>
    <row r="3531" spans="1:18" ht="15.75" customHeight="1">
      <c r="A3531" s="1"/>
      <c r="B3531" s="6" t="s">
        <v>14</v>
      </c>
      <c r="C3531" s="6">
        <v>1185732</v>
      </c>
      <c r="D3531" s="7">
        <v>44533</v>
      </c>
      <c r="E3531" s="6" t="s">
        <v>15</v>
      </c>
      <c r="F3531" s="6" t="s">
        <v>119</v>
      </c>
      <c r="G3531" s="6" t="s">
        <v>120</v>
      </c>
      <c r="H3531" s="6" t="s">
        <v>20</v>
      </c>
      <c r="I3531" s="8">
        <v>0.55000000000000004</v>
      </c>
      <c r="J3531" s="9">
        <v>3000</v>
      </c>
      <c r="K3531" s="10">
        <f t="shared" si="26"/>
        <v>1650.0000000000002</v>
      </c>
      <c r="L3531" s="10">
        <f t="shared" si="27"/>
        <v>495.00000000000006</v>
      </c>
      <c r="M3531" s="11">
        <v>0.3</v>
      </c>
      <c r="O3531" s="16"/>
      <c r="P3531" s="14"/>
      <c r="Q3531" s="12"/>
      <c r="R3531" s="13"/>
    </row>
    <row r="3532" spans="1:18" ht="15.75" customHeight="1">
      <c r="A3532" s="1"/>
      <c r="B3532" s="6" t="s">
        <v>14</v>
      </c>
      <c r="C3532" s="6">
        <v>1185732</v>
      </c>
      <c r="D3532" s="7">
        <v>44533</v>
      </c>
      <c r="E3532" s="6" t="s">
        <v>15</v>
      </c>
      <c r="F3532" s="6" t="s">
        <v>119</v>
      </c>
      <c r="G3532" s="6" t="s">
        <v>120</v>
      </c>
      <c r="H3532" s="6" t="s">
        <v>21</v>
      </c>
      <c r="I3532" s="8">
        <v>0.65</v>
      </c>
      <c r="J3532" s="9">
        <v>3000</v>
      </c>
      <c r="K3532" s="10">
        <f t="shared" si="26"/>
        <v>1950</v>
      </c>
      <c r="L3532" s="10">
        <f t="shared" si="27"/>
        <v>585</v>
      </c>
      <c r="M3532" s="11">
        <v>0.3</v>
      </c>
      <c r="O3532" s="16"/>
      <c r="P3532" s="14"/>
      <c r="Q3532" s="12"/>
      <c r="R3532" s="13"/>
    </row>
    <row r="3533" spans="1:18" ht="15.75" customHeight="1">
      <c r="A3533" s="1"/>
      <c r="B3533" s="6" t="s">
        <v>14</v>
      </c>
      <c r="C3533" s="6">
        <v>1185732</v>
      </c>
      <c r="D3533" s="7">
        <v>44533</v>
      </c>
      <c r="E3533" s="6" t="s">
        <v>15</v>
      </c>
      <c r="F3533" s="6" t="s">
        <v>119</v>
      </c>
      <c r="G3533" s="6" t="s">
        <v>120</v>
      </c>
      <c r="H3533" s="6" t="s">
        <v>22</v>
      </c>
      <c r="I3533" s="8">
        <v>0.7</v>
      </c>
      <c r="J3533" s="9">
        <v>4000</v>
      </c>
      <c r="K3533" s="10">
        <f t="shared" si="26"/>
        <v>2800</v>
      </c>
      <c r="L3533" s="10">
        <f t="shared" si="27"/>
        <v>979.99999999999989</v>
      </c>
      <c r="M3533" s="11">
        <v>0.35</v>
      </c>
      <c r="O3533" s="16"/>
      <c r="P3533" s="14"/>
      <c r="Q3533" s="12"/>
      <c r="R3533" s="13"/>
    </row>
    <row r="3534" spans="1:18" ht="15.75" customHeight="1">
      <c r="A3534" s="1" t="s">
        <v>39</v>
      </c>
      <c r="B3534" s="6" t="s">
        <v>14</v>
      </c>
      <c r="C3534" s="6">
        <v>1185732</v>
      </c>
      <c r="D3534" s="7">
        <v>44206</v>
      </c>
      <c r="E3534" s="6" t="s">
        <v>15</v>
      </c>
      <c r="F3534" s="6" t="s">
        <v>121</v>
      </c>
      <c r="G3534" s="6" t="s">
        <v>122</v>
      </c>
      <c r="H3534" s="6" t="s">
        <v>17</v>
      </c>
      <c r="I3534" s="8">
        <v>0.35000000000000003</v>
      </c>
      <c r="J3534" s="9">
        <v>4250</v>
      </c>
      <c r="K3534" s="10">
        <f t="shared" si="26"/>
        <v>1487.5000000000002</v>
      </c>
      <c r="L3534" s="10">
        <f t="shared" si="27"/>
        <v>520.625</v>
      </c>
      <c r="M3534" s="11">
        <v>0.35</v>
      </c>
      <c r="O3534" s="16"/>
      <c r="P3534" s="14"/>
      <c r="Q3534" s="12"/>
      <c r="R3534" s="13"/>
    </row>
    <row r="3535" spans="1:18" ht="15.75" customHeight="1">
      <c r="A3535" s="1"/>
      <c r="B3535" s="6" t="s">
        <v>14</v>
      </c>
      <c r="C3535" s="6">
        <v>1185732</v>
      </c>
      <c r="D3535" s="7">
        <v>44206</v>
      </c>
      <c r="E3535" s="6" t="s">
        <v>15</v>
      </c>
      <c r="F3535" s="6" t="s">
        <v>121</v>
      </c>
      <c r="G3535" s="6" t="s">
        <v>122</v>
      </c>
      <c r="H3535" s="6" t="s">
        <v>18</v>
      </c>
      <c r="I3535" s="8">
        <v>0.35000000000000003</v>
      </c>
      <c r="J3535" s="9">
        <v>2250</v>
      </c>
      <c r="K3535" s="10">
        <f t="shared" si="26"/>
        <v>787.50000000000011</v>
      </c>
      <c r="L3535" s="10">
        <f t="shared" si="27"/>
        <v>275.625</v>
      </c>
      <c r="M3535" s="11">
        <v>0.35</v>
      </c>
      <c r="O3535" s="16"/>
      <c r="P3535" s="14"/>
      <c r="Q3535" s="12"/>
      <c r="R3535" s="13"/>
    </row>
    <row r="3536" spans="1:18" ht="15.75" customHeight="1">
      <c r="A3536" s="1"/>
      <c r="B3536" s="6" t="s">
        <v>14</v>
      </c>
      <c r="C3536" s="6">
        <v>1185732</v>
      </c>
      <c r="D3536" s="7">
        <v>44206</v>
      </c>
      <c r="E3536" s="6" t="s">
        <v>15</v>
      </c>
      <c r="F3536" s="6" t="s">
        <v>121</v>
      </c>
      <c r="G3536" s="6" t="s">
        <v>122</v>
      </c>
      <c r="H3536" s="6" t="s">
        <v>19</v>
      </c>
      <c r="I3536" s="8">
        <v>0.25000000000000006</v>
      </c>
      <c r="J3536" s="9">
        <v>2250</v>
      </c>
      <c r="K3536" s="10">
        <f t="shared" si="26"/>
        <v>562.50000000000011</v>
      </c>
      <c r="L3536" s="10">
        <f t="shared" si="27"/>
        <v>225.00000000000006</v>
      </c>
      <c r="M3536" s="11">
        <v>0.4</v>
      </c>
      <c r="O3536" s="16"/>
      <c r="P3536" s="14"/>
      <c r="Q3536" s="12"/>
      <c r="R3536" s="13"/>
    </row>
    <row r="3537" spans="1:18" ht="15.75" customHeight="1">
      <c r="A3537" s="1"/>
      <c r="B3537" s="6" t="s">
        <v>14</v>
      </c>
      <c r="C3537" s="6">
        <v>1185732</v>
      </c>
      <c r="D3537" s="7">
        <v>44206</v>
      </c>
      <c r="E3537" s="6" t="s">
        <v>15</v>
      </c>
      <c r="F3537" s="6" t="s">
        <v>121</v>
      </c>
      <c r="G3537" s="6" t="s">
        <v>122</v>
      </c>
      <c r="H3537" s="6" t="s">
        <v>20</v>
      </c>
      <c r="I3537" s="8">
        <v>0.3</v>
      </c>
      <c r="J3537" s="9">
        <v>750</v>
      </c>
      <c r="K3537" s="10">
        <f t="shared" si="26"/>
        <v>225</v>
      </c>
      <c r="L3537" s="10">
        <f t="shared" si="27"/>
        <v>90</v>
      </c>
      <c r="M3537" s="11">
        <v>0.4</v>
      </c>
      <c r="O3537" s="16"/>
      <c r="P3537" s="14"/>
      <c r="Q3537" s="12"/>
      <c r="R3537" s="13"/>
    </row>
    <row r="3538" spans="1:18" ht="15.75" customHeight="1">
      <c r="A3538" s="1"/>
      <c r="B3538" s="6" t="s">
        <v>14</v>
      </c>
      <c r="C3538" s="6">
        <v>1185732</v>
      </c>
      <c r="D3538" s="7">
        <v>44206</v>
      </c>
      <c r="E3538" s="6" t="s">
        <v>15</v>
      </c>
      <c r="F3538" s="6" t="s">
        <v>121</v>
      </c>
      <c r="G3538" s="6" t="s">
        <v>122</v>
      </c>
      <c r="H3538" s="6" t="s">
        <v>21</v>
      </c>
      <c r="I3538" s="8">
        <v>0.45</v>
      </c>
      <c r="J3538" s="9">
        <v>1250</v>
      </c>
      <c r="K3538" s="10">
        <f t="shared" si="26"/>
        <v>562.5</v>
      </c>
      <c r="L3538" s="10">
        <f t="shared" si="27"/>
        <v>168.75</v>
      </c>
      <c r="M3538" s="11">
        <v>0.3</v>
      </c>
      <c r="O3538" s="16"/>
      <c r="P3538" s="14"/>
      <c r="Q3538" s="12"/>
      <c r="R3538" s="13"/>
    </row>
    <row r="3539" spans="1:18" ht="15.75" customHeight="1">
      <c r="A3539" s="1"/>
      <c r="B3539" s="6" t="s">
        <v>14</v>
      </c>
      <c r="C3539" s="6">
        <v>1185732</v>
      </c>
      <c r="D3539" s="7">
        <v>44206</v>
      </c>
      <c r="E3539" s="6" t="s">
        <v>15</v>
      </c>
      <c r="F3539" s="6" t="s">
        <v>121</v>
      </c>
      <c r="G3539" s="6" t="s">
        <v>122</v>
      </c>
      <c r="H3539" s="6" t="s">
        <v>22</v>
      </c>
      <c r="I3539" s="8">
        <v>0.35000000000000003</v>
      </c>
      <c r="J3539" s="9">
        <v>2250</v>
      </c>
      <c r="K3539" s="10">
        <f t="shared" si="26"/>
        <v>787.50000000000011</v>
      </c>
      <c r="L3539" s="10">
        <f t="shared" si="27"/>
        <v>315.00000000000006</v>
      </c>
      <c r="M3539" s="11">
        <v>0.4</v>
      </c>
      <c r="O3539" s="16"/>
      <c r="P3539" s="14"/>
      <c r="Q3539" s="12"/>
      <c r="R3539" s="13"/>
    </row>
    <row r="3540" spans="1:18" ht="15.75" customHeight="1">
      <c r="A3540" s="1"/>
      <c r="B3540" s="6" t="s">
        <v>14</v>
      </c>
      <c r="C3540" s="6">
        <v>1185732</v>
      </c>
      <c r="D3540" s="7">
        <v>44235</v>
      </c>
      <c r="E3540" s="6" t="s">
        <v>15</v>
      </c>
      <c r="F3540" s="6" t="s">
        <v>121</v>
      </c>
      <c r="G3540" s="6" t="s">
        <v>122</v>
      </c>
      <c r="H3540" s="6" t="s">
        <v>17</v>
      </c>
      <c r="I3540" s="8">
        <v>0.35000000000000003</v>
      </c>
      <c r="J3540" s="9">
        <v>4750</v>
      </c>
      <c r="K3540" s="10">
        <f t="shared" si="26"/>
        <v>1662.5000000000002</v>
      </c>
      <c r="L3540" s="10">
        <f t="shared" si="27"/>
        <v>581.875</v>
      </c>
      <c r="M3540" s="11">
        <v>0.35</v>
      </c>
      <c r="O3540" s="16"/>
      <c r="P3540" s="14"/>
      <c r="Q3540" s="12"/>
      <c r="R3540" s="13"/>
    </row>
    <row r="3541" spans="1:18" ht="15.75" customHeight="1">
      <c r="A3541" s="1"/>
      <c r="B3541" s="6" t="s">
        <v>14</v>
      </c>
      <c r="C3541" s="6">
        <v>1185732</v>
      </c>
      <c r="D3541" s="7">
        <v>44235</v>
      </c>
      <c r="E3541" s="6" t="s">
        <v>15</v>
      </c>
      <c r="F3541" s="6" t="s">
        <v>121</v>
      </c>
      <c r="G3541" s="6" t="s">
        <v>122</v>
      </c>
      <c r="H3541" s="6" t="s">
        <v>18</v>
      </c>
      <c r="I3541" s="8">
        <v>0.35000000000000003</v>
      </c>
      <c r="J3541" s="9">
        <v>1250</v>
      </c>
      <c r="K3541" s="10">
        <f t="shared" si="26"/>
        <v>437.50000000000006</v>
      </c>
      <c r="L3541" s="10">
        <f t="shared" si="27"/>
        <v>153.125</v>
      </c>
      <c r="M3541" s="11">
        <v>0.35</v>
      </c>
      <c r="O3541" s="16"/>
      <c r="P3541" s="14"/>
      <c r="Q3541" s="12"/>
      <c r="R3541" s="13"/>
    </row>
    <row r="3542" spans="1:18" ht="15.75" customHeight="1">
      <c r="A3542" s="1"/>
      <c r="B3542" s="6" t="s">
        <v>14</v>
      </c>
      <c r="C3542" s="6">
        <v>1185732</v>
      </c>
      <c r="D3542" s="7">
        <v>44235</v>
      </c>
      <c r="E3542" s="6" t="s">
        <v>15</v>
      </c>
      <c r="F3542" s="6" t="s">
        <v>121</v>
      </c>
      <c r="G3542" s="6" t="s">
        <v>122</v>
      </c>
      <c r="H3542" s="6" t="s">
        <v>19</v>
      </c>
      <c r="I3542" s="8">
        <v>0.25000000000000006</v>
      </c>
      <c r="J3542" s="9">
        <v>1750</v>
      </c>
      <c r="K3542" s="10">
        <f t="shared" si="26"/>
        <v>437.50000000000011</v>
      </c>
      <c r="L3542" s="10">
        <f t="shared" si="27"/>
        <v>175.00000000000006</v>
      </c>
      <c r="M3542" s="11">
        <v>0.4</v>
      </c>
      <c r="O3542" s="16"/>
      <c r="P3542" s="14"/>
      <c r="Q3542" s="12"/>
      <c r="R3542" s="13"/>
    </row>
    <row r="3543" spans="1:18" ht="15.75" customHeight="1">
      <c r="A3543" s="1"/>
      <c r="B3543" s="6" t="s">
        <v>14</v>
      </c>
      <c r="C3543" s="6">
        <v>1185732</v>
      </c>
      <c r="D3543" s="7">
        <v>44235</v>
      </c>
      <c r="E3543" s="6" t="s">
        <v>15</v>
      </c>
      <c r="F3543" s="6" t="s">
        <v>121</v>
      </c>
      <c r="G3543" s="6" t="s">
        <v>122</v>
      </c>
      <c r="H3543" s="6" t="s">
        <v>20</v>
      </c>
      <c r="I3543" s="8">
        <v>0.3</v>
      </c>
      <c r="J3543" s="9">
        <v>500</v>
      </c>
      <c r="K3543" s="10">
        <f t="shared" si="26"/>
        <v>150</v>
      </c>
      <c r="L3543" s="10">
        <f t="shared" si="27"/>
        <v>60</v>
      </c>
      <c r="M3543" s="11">
        <v>0.4</v>
      </c>
      <c r="O3543" s="16"/>
      <c r="P3543" s="14"/>
      <c r="Q3543" s="12"/>
      <c r="R3543" s="13"/>
    </row>
    <row r="3544" spans="1:18" ht="15.75" customHeight="1">
      <c r="A3544" s="1"/>
      <c r="B3544" s="6" t="s">
        <v>14</v>
      </c>
      <c r="C3544" s="6">
        <v>1185732</v>
      </c>
      <c r="D3544" s="7">
        <v>44235</v>
      </c>
      <c r="E3544" s="6" t="s">
        <v>15</v>
      </c>
      <c r="F3544" s="6" t="s">
        <v>121</v>
      </c>
      <c r="G3544" s="6" t="s">
        <v>122</v>
      </c>
      <c r="H3544" s="6" t="s">
        <v>21</v>
      </c>
      <c r="I3544" s="8">
        <v>0.45</v>
      </c>
      <c r="J3544" s="9">
        <v>1250</v>
      </c>
      <c r="K3544" s="10">
        <f t="shared" si="26"/>
        <v>562.5</v>
      </c>
      <c r="L3544" s="10">
        <f t="shared" si="27"/>
        <v>168.75</v>
      </c>
      <c r="M3544" s="11">
        <v>0.3</v>
      </c>
      <c r="O3544" s="16"/>
      <c r="P3544" s="14"/>
      <c r="Q3544" s="12"/>
      <c r="R3544" s="13"/>
    </row>
    <row r="3545" spans="1:18" ht="15.75" customHeight="1">
      <c r="A3545" s="1"/>
      <c r="B3545" s="6" t="s">
        <v>14</v>
      </c>
      <c r="C3545" s="6">
        <v>1185732</v>
      </c>
      <c r="D3545" s="7">
        <v>44235</v>
      </c>
      <c r="E3545" s="6" t="s">
        <v>15</v>
      </c>
      <c r="F3545" s="6" t="s">
        <v>121</v>
      </c>
      <c r="G3545" s="6" t="s">
        <v>122</v>
      </c>
      <c r="H3545" s="6" t="s">
        <v>22</v>
      </c>
      <c r="I3545" s="8">
        <v>0.35000000000000003</v>
      </c>
      <c r="J3545" s="9">
        <v>2250</v>
      </c>
      <c r="K3545" s="10">
        <f t="shared" si="26"/>
        <v>787.50000000000011</v>
      </c>
      <c r="L3545" s="10">
        <f t="shared" si="27"/>
        <v>315.00000000000006</v>
      </c>
      <c r="M3545" s="11">
        <v>0.4</v>
      </c>
      <c r="O3545" s="16"/>
      <c r="P3545" s="14"/>
      <c r="Q3545" s="12"/>
      <c r="R3545" s="13"/>
    </row>
    <row r="3546" spans="1:18" ht="15.75" customHeight="1">
      <c r="A3546" s="1"/>
      <c r="B3546" s="6" t="s">
        <v>14</v>
      </c>
      <c r="C3546" s="6">
        <v>1185732</v>
      </c>
      <c r="D3546" s="7">
        <v>44261</v>
      </c>
      <c r="E3546" s="6" t="s">
        <v>15</v>
      </c>
      <c r="F3546" s="6" t="s">
        <v>121</v>
      </c>
      <c r="G3546" s="6" t="s">
        <v>122</v>
      </c>
      <c r="H3546" s="6" t="s">
        <v>17</v>
      </c>
      <c r="I3546" s="8">
        <v>0.35000000000000003</v>
      </c>
      <c r="J3546" s="9">
        <v>4450</v>
      </c>
      <c r="K3546" s="10">
        <f t="shared" si="26"/>
        <v>1557.5000000000002</v>
      </c>
      <c r="L3546" s="10">
        <f t="shared" si="27"/>
        <v>545.125</v>
      </c>
      <c r="M3546" s="11">
        <v>0.35</v>
      </c>
      <c r="O3546" s="16"/>
      <c r="P3546" s="14"/>
      <c r="Q3546" s="12"/>
      <c r="R3546" s="13"/>
    </row>
    <row r="3547" spans="1:18" ht="15.75" customHeight="1">
      <c r="A3547" s="1"/>
      <c r="B3547" s="6" t="s">
        <v>14</v>
      </c>
      <c r="C3547" s="6">
        <v>1185732</v>
      </c>
      <c r="D3547" s="7">
        <v>44261</v>
      </c>
      <c r="E3547" s="6" t="s">
        <v>15</v>
      </c>
      <c r="F3547" s="6" t="s">
        <v>121</v>
      </c>
      <c r="G3547" s="6" t="s">
        <v>122</v>
      </c>
      <c r="H3547" s="6" t="s">
        <v>18</v>
      </c>
      <c r="I3547" s="8">
        <v>0.35000000000000003</v>
      </c>
      <c r="J3547" s="9">
        <v>1500</v>
      </c>
      <c r="K3547" s="10">
        <f t="shared" si="26"/>
        <v>525</v>
      </c>
      <c r="L3547" s="10">
        <f t="shared" si="27"/>
        <v>183.75</v>
      </c>
      <c r="M3547" s="11">
        <v>0.35</v>
      </c>
      <c r="O3547" s="16"/>
      <c r="P3547" s="14"/>
      <c r="Q3547" s="12"/>
      <c r="R3547" s="13"/>
    </row>
    <row r="3548" spans="1:18" ht="15.75" customHeight="1">
      <c r="A3548" s="1"/>
      <c r="B3548" s="6" t="s">
        <v>14</v>
      </c>
      <c r="C3548" s="6">
        <v>1185732</v>
      </c>
      <c r="D3548" s="7">
        <v>44261</v>
      </c>
      <c r="E3548" s="6" t="s">
        <v>15</v>
      </c>
      <c r="F3548" s="6" t="s">
        <v>121</v>
      </c>
      <c r="G3548" s="6" t="s">
        <v>122</v>
      </c>
      <c r="H3548" s="6" t="s">
        <v>19</v>
      </c>
      <c r="I3548" s="8">
        <v>0.25000000000000006</v>
      </c>
      <c r="J3548" s="9">
        <v>1750</v>
      </c>
      <c r="K3548" s="10">
        <f t="shared" si="26"/>
        <v>437.50000000000011</v>
      </c>
      <c r="L3548" s="10">
        <f t="shared" si="27"/>
        <v>175.00000000000006</v>
      </c>
      <c r="M3548" s="11">
        <v>0.4</v>
      </c>
      <c r="O3548" s="16"/>
      <c r="P3548" s="14"/>
      <c r="Q3548" s="12"/>
      <c r="R3548" s="13"/>
    </row>
    <row r="3549" spans="1:18" ht="15.75" customHeight="1">
      <c r="A3549" s="1"/>
      <c r="B3549" s="6" t="s">
        <v>14</v>
      </c>
      <c r="C3549" s="6">
        <v>1185732</v>
      </c>
      <c r="D3549" s="7">
        <v>44261</v>
      </c>
      <c r="E3549" s="6" t="s">
        <v>15</v>
      </c>
      <c r="F3549" s="6" t="s">
        <v>121</v>
      </c>
      <c r="G3549" s="6" t="s">
        <v>122</v>
      </c>
      <c r="H3549" s="6" t="s">
        <v>20</v>
      </c>
      <c r="I3549" s="8">
        <v>0.3</v>
      </c>
      <c r="J3549" s="9">
        <v>250</v>
      </c>
      <c r="K3549" s="10">
        <f t="shared" si="26"/>
        <v>75</v>
      </c>
      <c r="L3549" s="10">
        <f t="shared" si="27"/>
        <v>30</v>
      </c>
      <c r="M3549" s="11">
        <v>0.4</v>
      </c>
      <c r="O3549" s="16"/>
      <c r="P3549" s="14"/>
      <c r="Q3549" s="12"/>
      <c r="R3549" s="13"/>
    </row>
    <row r="3550" spans="1:18" ht="15.75" customHeight="1">
      <c r="A3550" s="1"/>
      <c r="B3550" s="6" t="s">
        <v>14</v>
      </c>
      <c r="C3550" s="6">
        <v>1185732</v>
      </c>
      <c r="D3550" s="7">
        <v>44261</v>
      </c>
      <c r="E3550" s="6" t="s">
        <v>15</v>
      </c>
      <c r="F3550" s="6" t="s">
        <v>121</v>
      </c>
      <c r="G3550" s="6" t="s">
        <v>122</v>
      </c>
      <c r="H3550" s="6" t="s">
        <v>21</v>
      </c>
      <c r="I3550" s="8">
        <v>0.45</v>
      </c>
      <c r="J3550" s="9">
        <v>750</v>
      </c>
      <c r="K3550" s="10">
        <f t="shared" si="26"/>
        <v>337.5</v>
      </c>
      <c r="L3550" s="10">
        <f t="shared" si="27"/>
        <v>101.25</v>
      </c>
      <c r="M3550" s="11">
        <v>0.3</v>
      </c>
      <c r="O3550" s="16"/>
      <c r="P3550" s="14"/>
      <c r="Q3550" s="12"/>
      <c r="R3550" s="13"/>
    </row>
    <row r="3551" spans="1:18" ht="15.75" customHeight="1">
      <c r="A3551" s="1"/>
      <c r="B3551" s="6" t="s">
        <v>14</v>
      </c>
      <c r="C3551" s="6">
        <v>1185732</v>
      </c>
      <c r="D3551" s="7">
        <v>44261</v>
      </c>
      <c r="E3551" s="6" t="s">
        <v>15</v>
      </c>
      <c r="F3551" s="6" t="s">
        <v>121</v>
      </c>
      <c r="G3551" s="6" t="s">
        <v>122</v>
      </c>
      <c r="H3551" s="6" t="s">
        <v>22</v>
      </c>
      <c r="I3551" s="8">
        <v>0.35000000000000003</v>
      </c>
      <c r="J3551" s="9">
        <v>1750</v>
      </c>
      <c r="K3551" s="10">
        <f t="shared" si="26"/>
        <v>612.50000000000011</v>
      </c>
      <c r="L3551" s="10">
        <f t="shared" si="27"/>
        <v>245.00000000000006</v>
      </c>
      <c r="M3551" s="11">
        <v>0.4</v>
      </c>
      <c r="O3551" s="16"/>
      <c r="P3551" s="14"/>
      <c r="Q3551" s="12"/>
      <c r="R3551" s="13"/>
    </row>
    <row r="3552" spans="1:18" ht="15.75" customHeight="1">
      <c r="A3552" s="1"/>
      <c r="B3552" s="6" t="s">
        <v>14</v>
      </c>
      <c r="C3552" s="6">
        <v>1185732</v>
      </c>
      <c r="D3552" s="7">
        <v>44293</v>
      </c>
      <c r="E3552" s="6" t="s">
        <v>15</v>
      </c>
      <c r="F3552" s="6" t="s">
        <v>121</v>
      </c>
      <c r="G3552" s="6" t="s">
        <v>122</v>
      </c>
      <c r="H3552" s="6" t="s">
        <v>17</v>
      </c>
      <c r="I3552" s="8">
        <v>0.35000000000000003</v>
      </c>
      <c r="J3552" s="9">
        <v>4250</v>
      </c>
      <c r="K3552" s="10">
        <f t="shared" si="26"/>
        <v>1487.5000000000002</v>
      </c>
      <c r="L3552" s="10">
        <f t="shared" si="27"/>
        <v>520.625</v>
      </c>
      <c r="M3552" s="11">
        <v>0.35</v>
      </c>
      <c r="O3552" s="16"/>
      <c r="P3552" s="14"/>
      <c r="Q3552" s="12"/>
      <c r="R3552" s="13"/>
    </row>
    <row r="3553" spans="1:18" ht="15.75" customHeight="1">
      <c r="A3553" s="1"/>
      <c r="B3553" s="6" t="s">
        <v>14</v>
      </c>
      <c r="C3553" s="6">
        <v>1185732</v>
      </c>
      <c r="D3553" s="7">
        <v>44293</v>
      </c>
      <c r="E3553" s="6" t="s">
        <v>15</v>
      </c>
      <c r="F3553" s="6" t="s">
        <v>121</v>
      </c>
      <c r="G3553" s="6" t="s">
        <v>122</v>
      </c>
      <c r="H3553" s="6" t="s">
        <v>18</v>
      </c>
      <c r="I3553" s="8">
        <v>0.35000000000000003</v>
      </c>
      <c r="J3553" s="9">
        <v>1250</v>
      </c>
      <c r="K3553" s="10">
        <f t="shared" si="26"/>
        <v>437.50000000000006</v>
      </c>
      <c r="L3553" s="10">
        <f t="shared" si="27"/>
        <v>153.125</v>
      </c>
      <c r="M3553" s="11">
        <v>0.35</v>
      </c>
      <c r="O3553" s="16"/>
      <c r="P3553" s="14"/>
      <c r="Q3553" s="12"/>
      <c r="R3553" s="13"/>
    </row>
    <row r="3554" spans="1:18" ht="15.75" customHeight="1">
      <c r="A3554" s="1"/>
      <c r="B3554" s="6" t="s">
        <v>14</v>
      </c>
      <c r="C3554" s="6">
        <v>1185732</v>
      </c>
      <c r="D3554" s="7">
        <v>44293</v>
      </c>
      <c r="E3554" s="6" t="s">
        <v>15</v>
      </c>
      <c r="F3554" s="6" t="s">
        <v>121</v>
      </c>
      <c r="G3554" s="6" t="s">
        <v>122</v>
      </c>
      <c r="H3554" s="6" t="s">
        <v>19</v>
      </c>
      <c r="I3554" s="8">
        <v>0.25000000000000006</v>
      </c>
      <c r="J3554" s="9">
        <v>1250</v>
      </c>
      <c r="K3554" s="10">
        <f t="shared" si="26"/>
        <v>312.50000000000006</v>
      </c>
      <c r="L3554" s="10">
        <f t="shared" si="27"/>
        <v>125.00000000000003</v>
      </c>
      <c r="M3554" s="11">
        <v>0.4</v>
      </c>
      <c r="O3554" s="16"/>
      <c r="P3554" s="14"/>
      <c r="Q3554" s="12"/>
      <c r="R3554" s="13"/>
    </row>
    <row r="3555" spans="1:18" ht="15.75" customHeight="1">
      <c r="A3555" s="1"/>
      <c r="B3555" s="6" t="s">
        <v>14</v>
      </c>
      <c r="C3555" s="6">
        <v>1185732</v>
      </c>
      <c r="D3555" s="7">
        <v>44293</v>
      </c>
      <c r="E3555" s="6" t="s">
        <v>15</v>
      </c>
      <c r="F3555" s="6" t="s">
        <v>121</v>
      </c>
      <c r="G3555" s="6" t="s">
        <v>122</v>
      </c>
      <c r="H3555" s="6" t="s">
        <v>20</v>
      </c>
      <c r="I3555" s="8">
        <v>0.3</v>
      </c>
      <c r="J3555" s="9">
        <v>500</v>
      </c>
      <c r="K3555" s="10">
        <f t="shared" si="26"/>
        <v>150</v>
      </c>
      <c r="L3555" s="10">
        <f t="shared" si="27"/>
        <v>60</v>
      </c>
      <c r="M3555" s="11">
        <v>0.4</v>
      </c>
      <c r="O3555" s="16"/>
      <c r="P3555" s="14"/>
      <c r="Q3555" s="12"/>
      <c r="R3555" s="13"/>
    </row>
    <row r="3556" spans="1:18" ht="15.75" customHeight="1">
      <c r="A3556" s="1"/>
      <c r="B3556" s="6" t="s">
        <v>14</v>
      </c>
      <c r="C3556" s="6">
        <v>1185732</v>
      </c>
      <c r="D3556" s="7">
        <v>44293</v>
      </c>
      <c r="E3556" s="6" t="s">
        <v>15</v>
      </c>
      <c r="F3556" s="6" t="s">
        <v>121</v>
      </c>
      <c r="G3556" s="6" t="s">
        <v>122</v>
      </c>
      <c r="H3556" s="6" t="s">
        <v>21</v>
      </c>
      <c r="I3556" s="8">
        <v>0.45</v>
      </c>
      <c r="J3556" s="9">
        <v>500</v>
      </c>
      <c r="K3556" s="10">
        <f t="shared" si="26"/>
        <v>225</v>
      </c>
      <c r="L3556" s="10">
        <f t="shared" si="27"/>
        <v>67.5</v>
      </c>
      <c r="M3556" s="11">
        <v>0.3</v>
      </c>
      <c r="O3556" s="16"/>
      <c r="P3556" s="14"/>
      <c r="Q3556" s="12"/>
      <c r="R3556" s="13"/>
    </row>
    <row r="3557" spans="1:18" ht="15.75" customHeight="1">
      <c r="A3557" s="1"/>
      <c r="B3557" s="6" t="s">
        <v>14</v>
      </c>
      <c r="C3557" s="6">
        <v>1185732</v>
      </c>
      <c r="D3557" s="7">
        <v>44293</v>
      </c>
      <c r="E3557" s="6" t="s">
        <v>15</v>
      </c>
      <c r="F3557" s="6" t="s">
        <v>121</v>
      </c>
      <c r="G3557" s="6" t="s">
        <v>122</v>
      </c>
      <c r="H3557" s="6" t="s">
        <v>22</v>
      </c>
      <c r="I3557" s="8">
        <v>0.35000000000000003</v>
      </c>
      <c r="J3557" s="9">
        <v>2000</v>
      </c>
      <c r="K3557" s="10">
        <f t="shared" si="26"/>
        <v>700.00000000000011</v>
      </c>
      <c r="L3557" s="10">
        <f t="shared" si="27"/>
        <v>280.00000000000006</v>
      </c>
      <c r="M3557" s="11">
        <v>0.4</v>
      </c>
      <c r="O3557" s="16"/>
      <c r="P3557" s="14"/>
      <c r="Q3557" s="12"/>
      <c r="R3557" s="13"/>
    </row>
    <row r="3558" spans="1:18" ht="15.75" customHeight="1">
      <c r="A3558" s="1"/>
      <c r="B3558" s="6" t="s">
        <v>14</v>
      </c>
      <c r="C3558" s="6">
        <v>1185732</v>
      </c>
      <c r="D3558" s="7">
        <v>44322</v>
      </c>
      <c r="E3558" s="6" t="s">
        <v>15</v>
      </c>
      <c r="F3558" s="6" t="s">
        <v>121</v>
      </c>
      <c r="G3558" s="6" t="s">
        <v>122</v>
      </c>
      <c r="H3558" s="6" t="s">
        <v>17</v>
      </c>
      <c r="I3558" s="8">
        <v>0.49999999999999994</v>
      </c>
      <c r="J3558" s="9">
        <v>4700</v>
      </c>
      <c r="K3558" s="10">
        <f t="shared" si="26"/>
        <v>2349.9999999999995</v>
      </c>
      <c r="L3558" s="10">
        <f t="shared" si="27"/>
        <v>822.49999999999977</v>
      </c>
      <c r="M3558" s="11">
        <v>0.35</v>
      </c>
      <c r="O3558" s="16"/>
      <c r="P3558" s="14"/>
      <c r="Q3558" s="12"/>
      <c r="R3558" s="13"/>
    </row>
    <row r="3559" spans="1:18" ht="15.75" customHeight="1">
      <c r="A3559" s="1"/>
      <c r="B3559" s="6" t="s">
        <v>14</v>
      </c>
      <c r="C3559" s="6">
        <v>1185732</v>
      </c>
      <c r="D3559" s="7">
        <v>44322</v>
      </c>
      <c r="E3559" s="6" t="s">
        <v>15</v>
      </c>
      <c r="F3559" s="6" t="s">
        <v>121</v>
      </c>
      <c r="G3559" s="6" t="s">
        <v>122</v>
      </c>
      <c r="H3559" s="6" t="s">
        <v>18</v>
      </c>
      <c r="I3559" s="8">
        <v>0.45</v>
      </c>
      <c r="J3559" s="9">
        <v>1750</v>
      </c>
      <c r="K3559" s="10">
        <f t="shared" si="26"/>
        <v>787.5</v>
      </c>
      <c r="L3559" s="10">
        <f t="shared" si="27"/>
        <v>275.625</v>
      </c>
      <c r="M3559" s="11">
        <v>0.35</v>
      </c>
      <c r="O3559" s="16"/>
      <c r="P3559" s="14"/>
      <c r="Q3559" s="12"/>
      <c r="R3559" s="13"/>
    </row>
    <row r="3560" spans="1:18" ht="15.75" customHeight="1">
      <c r="A3560" s="1"/>
      <c r="B3560" s="6" t="s">
        <v>14</v>
      </c>
      <c r="C3560" s="6">
        <v>1185732</v>
      </c>
      <c r="D3560" s="7">
        <v>44322</v>
      </c>
      <c r="E3560" s="6" t="s">
        <v>15</v>
      </c>
      <c r="F3560" s="6" t="s">
        <v>121</v>
      </c>
      <c r="G3560" s="6" t="s">
        <v>122</v>
      </c>
      <c r="H3560" s="6" t="s">
        <v>19</v>
      </c>
      <c r="I3560" s="8">
        <v>0.4</v>
      </c>
      <c r="J3560" s="9">
        <v>2000</v>
      </c>
      <c r="K3560" s="10">
        <f t="shared" si="26"/>
        <v>800</v>
      </c>
      <c r="L3560" s="10">
        <f t="shared" si="27"/>
        <v>320</v>
      </c>
      <c r="M3560" s="11">
        <v>0.4</v>
      </c>
      <c r="O3560" s="16"/>
      <c r="P3560" s="14"/>
      <c r="Q3560" s="12"/>
      <c r="R3560" s="13"/>
    </row>
    <row r="3561" spans="1:18" ht="15.75" customHeight="1">
      <c r="A3561" s="1"/>
      <c r="B3561" s="6" t="s">
        <v>14</v>
      </c>
      <c r="C3561" s="6">
        <v>1185732</v>
      </c>
      <c r="D3561" s="7">
        <v>44322</v>
      </c>
      <c r="E3561" s="6" t="s">
        <v>15</v>
      </c>
      <c r="F3561" s="6" t="s">
        <v>121</v>
      </c>
      <c r="G3561" s="6" t="s">
        <v>122</v>
      </c>
      <c r="H3561" s="6" t="s">
        <v>20</v>
      </c>
      <c r="I3561" s="8">
        <v>0.4</v>
      </c>
      <c r="J3561" s="9">
        <v>1500</v>
      </c>
      <c r="K3561" s="10">
        <f t="shared" si="26"/>
        <v>600</v>
      </c>
      <c r="L3561" s="10">
        <f t="shared" si="27"/>
        <v>240</v>
      </c>
      <c r="M3561" s="11">
        <v>0.4</v>
      </c>
      <c r="O3561" s="16"/>
      <c r="P3561" s="14"/>
      <c r="Q3561" s="12"/>
      <c r="R3561" s="13"/>
    </row>
    <row r="3562" spans="1:18" ht="15.75" customHeight="1">
      <c r="A3562" s="1"/>
      <c r="B3562" s="6" t="s">
        <v>14</v>
      </c>
      <c r="C3562" s="6">
        <v>1185732</v>
      </c>
      <c r="D3562" s="7">
        <v>44322</v>
      </c>
      <c r="E3562" s="6" t="s">
        <v>15</v>
      </c>
      <c r="F3562" s="6" t="s">
        <v>121</v>
      </c>
      <c r="G3562" s="6" t="s">
        <v>122</v>
      </c>
      <c r="H3562" s="6" t="s">
        <v>21</v>
      </c>
      <c r="I3562" s="8">
        <v>0.49999999999999994</v>
      </c>
      <c r="J3562" s="9">
        <v>1750</v>
      </c>
      <c r="K3562" s="10">
        <f t="shared" si="26"/>
        <v>874.99999999999989</v>
      </c>
      <c r="L3562" s="10">
        <f t="shared" si="27"/>
        <v>262.49999999999994</v>
      </c>
      <c r="M3562" s="11">
        <v>0.3</v>
      </c>
      <c r="O3562" s="16"/>
      <c r="P3562" s="14"/>
      <c r="Q3562" s="12"/>
      <c r="R3562" s="13"/>
    </row>
    <row r="3563" spans="1:18" ht="15.75" customHeight="1">
      <c r="A3563" s="1"/>
      <c r="B3563" s="6" t="s">
        <v>14</v>
      </c>
      <c r="C3563" s="6">
        <v>1185732</v>
      </c>
      <c r="D3563" s="7">
        <v>44322</v>
      </c>
      <c r="E3563" s="6" t="s">
        <v>15</v>
      </c>
      <c r="F3563" s="6" t="s">
        <v>121</v>
      </c>
      <c r="G3563" s="6" t="s">
        <v>122</v>
      </c>
      <c r="H3563" s="6" t="s">
        <v>22</v>
      </c>
      <c r="I3563" s="8">
        <v>0.54999999999999993</v>
      </c>
      <c r="J3563" s="9">
        <v>3000</v>
      </c>
      <c r="K3563" s="10">
        <f t="shared" si="26"/>
        <v>1649.9999999999998</v>
      </c>
      <c r="L3563" s="10">
        <f t="shared" si="27"/>
        <v>660</v>
      </c>
      <c r="M3563" s="11">
        <v>0.4</v>
      </c>
      <c r="O3563" s="16"/>
      <c r="P3563" s="14"/>
      <c r="Q3563" s="12"/>
      <c r="R3563" s="13"/>
    </row>
    <row r="3564" spans="1:18" ht="15.75" customHeight="1">
      <c r="A3564" s="1"/>
      <c r="B3564" s="6" t="s">
        <v>14</v>
      </c>
      <c r="C3564" s="6">
        <v>1185732</v>
      </c>
      <c r="D3564" s="7">
        <v>44355</v>
      </c>
      <c r="E3564" s="6" t="s">
        <v>15</v>
      </c>
      <c r="F3564" s="6" t="s">
        <v>121</v>
      </c>
      <c r="G3564" s="6" t="s">
        <v>122</v>
      </c>
      <c r="H3564" s="6" t="s">
        <v>17</v>
      </c>
      <c r="I3564" s="8">
        <v>0.49999999999999994</v>
      </c>
      <c r="J3564" s="9">
        <v>5500</v>
      </c>
      <c r="K3564" s="10">
        <f t="shared" si="26"/>
        <v>2749.9999999999995</v>
      </c>
      <c r="L3564" s="10">
        <f t="shared" si="27"/>
        <v>962.49999999999977</v>
      </c>
      <c r="M3564" s="11">
        <v>0.35</v>
      </c>
      <c r="O3564" s="16"/>
      <c r="P3564" s="14"/>
      <c r="Q3564" s="12"/>
      <c r="R3564" s="13"/>
    </row>
    <row r="3565" spans="1:18" ht="15.75" customHeight="1">
      <c r="A3565" s="1"/>
      <c r="B3565" s="6" t="s">
        <v>14</v>
      </c>
      <c r="C3565" s="6">
        <v>1185732</v>
      </c>
      <c r="D3565" s="7">
        <v>44355</v>
      </c>
      <c r="E3565" s="6" t="s">
        <v>15</v>
      </c>
      <c r="F3565" s="6" t="s">
        <v>121</v>
      </c>
      <c r="G3565" s="6" t="s">
        <v>122</v>
      </c>
      <c r="H3565" s="6" t="s">
        <v>18</v>
      </c>
      <c r="I3565" s="8">
        <v>0.45</v>
      </c>
      <c r="J3565" s="9">
        <v>3000</v>
      </c>
      <c r="K3565" s="10">
        <f t="shared" si="26"/>
        <v>1350</v>
      </c>
      <c r="L3565" s="10">
        <f t="shared" si="27"/>
        <v>472.49999999999994</v>
      </c>
      <c r="M3565" s="11">
        <v>0.35</v>
      </c>
      <c r="O3565" s="16"/>
      <c r="P3565" s="14"/>
      <c r="Q3565" s="12"/>
      <c r="R3565" s="13"/>
    </row>
    <row r="3566" spans="1:18" ht="15.75" customHeight="1">
      <c r="A3566" s="1"/>
      <c r="B3566" s="6" t="s">
        <v>14</v>
      </c>
      <c r="C3566" s="6">
        <v>1185732</v>
      </c>
      <c r="D3566" s="7">
        <v>44355</v>
      </c>
      <c r="E3566" s="6" t="s">
        <v>15</v>
      </c>
      <c r="F3566" s="6" t="s">
        <v>121</v>
      </c>
      <c r="G3566" s="6" t="s">
        <v>122</v>
      </c>
      <c r="H3566" s="6" t="s">
        <v>19</v>
      </c>
      <c r="I3566" s="8">
        <v>0.4</v>
      </c>
      <c r="J3566" s="9">
        <v>2250</v>
      </c>
      <c r="K3566" s="10">
        <f t="shared" si="26"/>
        <v>900</v>
      </c>
      <c r="L3566" s="10">
        <f t="shared" si="27"/>
        <v>360</v>
      </c>
      <c r="M3566" s="11">
        <v>0.4</v>
      </c>
      <c r="O3566" s="16"/>
      <c r="P3566" s="14"/>
      <c r="Q3566" s="12"/>
      <c r="R3566" s="13"/>
    </row>
    <row r="3567" spans="1:18" ht="15.75" customHeight="1">
      <c r="A3567" s="1"/>
      <c r="B3567" s="6" t="s">
        <v>14</v>
      </c>
      <c r="C3567" s="6">
        <v>1185732</v>
      </c>
      <c r="D3567" s="7">
        <v>44355</v>
      </c>
      <c r="E3567" s="6" t="s">
        <v>15</v>
      </c>
      <c r="F3567" s="6" t="s">
        <v>121</v>
      </c>
      <c r="G3567" s="6" t="s">
        <v>122</v>
      </c>
      <c r="H3567" s="6" t="s">
        <v>20</v>
      </c>
      <c r="I3567" s="8">
        <v>0.4</v>
      </c>
      <c r="J3567" s="9">
        <v>2000</v>
      </c>
      <c r="K3567" s="10">
        <f t="shared" si="26"/>
        <v>800</v>
      </c>
      <c r="L3567" s="10">
        <f t="shared" si="27"/>
        <v>320</v>
      </c>
      <c r="M3567" s="11">
        <v>0.4</v>
      </c>
      <c r="O3567" s="16"/>
      <c r="P3567" s="14"/>
      <c r="Q3567" s="12"/>
      <c r="R3567" s="13"/>
    </row>
    <row r="3568" spans="1:18" ht="15.75" customHeight="1">
      <c r="A3568" s="1"/>
      <c r="B3568" s="6" t="s">
        <v>14</v>
      </c>
      <c r="C3568" s="6">
        <v>1185732</v>
      </c>
      <c r="D3568" s="7">
        <v>44355</v>
      </c>
      <c r="E3568" s="6" t="s">
        <v>15</v>
      </c>
      <c r="F3568" s="6" t="s">
        <v>121</v>
      </c>
      <c r="G3568" s="6" t="s">
        <v>122</v>
      </c>
      <c r="H3568" s="6" t="s">
        <v>21</v>
      </c>
      <c r="I3568" s="8">
        <v>0.49999999999999994</v>
      </c>
      <c r="J3568" s="9">
        <v>2000</v>
      </c>
      <c r="K3568" s="10">
        <f t="shared" si="26"/>
        <v>999.99999999999989</v>
      </c>
      <c r="L3568" s="10">
        <f t="shared" si="27"/>
        <v>299.99999999999994</v>
      </c>
      <c r="M3568" s="11">
        <v>0.3</v>
      </c>
      <c r="O3568" s="16"/>
      <c r="P3568" s="14"/>
      <c r="Q3568" s="12"/>
      <c r="R3568" s="13"/>
    </row>
    <row r="3569" spans="1:18" ht="15.75" customHeight="1">
      <c r="A3569" s="1"/>
      <c r="B3569" s="6" t="s">
        <v>14</v>
      </c>
      <c r="C3569" s="6">
        <v>1185732</v>
      </c>
      <c r="D3569" s="7">
        <v>44355</v>
      </c>
      <c r="E3569" s="6" t="s">
        <v>15</v>
      </c>
      <c r="F3569" s="6" t="s">
        <v>121</v>
      </c>
      <c r="G3569" s="6" t="s">
        <v>122</v>
      </c>
      <c r="H3569" s="6" t="s">
        <v>22</v>
      </c>
      <c r="I3569" s="8">
        <v>0.54999999999999993</v>
      </c>
      <c r="J3569" s="9">
        <v>3500</v>
      </c>
      <c r="K3569" s="10">
        <f t="shared" si="26"/>
        <v>1924.9999999999998</v>
      </c>
      <c r="L3569" s="10">
        <f t="shared" si="27"/>
        <v>770</v>
      </c>
      <c r="M3569" s="11">
        <v>0.4</v>
      </c>
      <c r="O3569" s="16"/>
      <c r="P3569" s="14"/>
      <c r="Q3569" s="12"/>
      <c r="R3569" s="13"/>
    </row>
    <row r="3570" spans="1:18" ht="15.75" customHeight="1">
      <c r="A3570" s="1"/>
      <c r="B3570" s="6" t="s">
        <v>14</v>
      </c>
      <c r="C3570" s="6">
        <v>1185732</v>
      </c>
      <c r="D3570" s="7">
        <v>44383</v>
      </c>
      <c r="E3570" s="6" t="s">
        <v>15</v>
      </c>
      <c r="F3570" s="6" t="s">
        <v>121</v>
      </c>
      <c r="G3570" s="6" t="s">
        <v>122</v>
      </c>
      <c r="H3570" s="6" t="s">
        <v>17</v>
      </c>
      <c r="I3570" s="8">
        <v>0.49999999999999994</v>
      </c>
      <c r="J3570" s="9">
        <v>5750</v>
      </c>
      <c r="K3570" s="10">
        <f t="shared" si="26"/>
        <v>2874.9999999999995</v>
      </c>
      <c r="L3570" s="10">
        <f t="shared" si="27"/>
        <v>1006.2499999999998</v>
      </c>
      <c r="M3570" s="11">
        <v>0.35</v>
      </c>
      <c r="O3570" s="16"/>
      <c r="P3570" s="14"/>
      <c r="Q3570" s="12"/>
      <c r="R3570" s="13"/>
    </row>
    <row r="3571" spans="1:18" ht="15.75" customHeight="1">
      <c r="A3571" s="1"/>
      <c r="B3571" s="6" t="s">
        <v>14</v>
      </c>
      <c r="C3571" s="6">
        <v>1185732</v>
      </c>
      <c r="D3571" s="7">
        <v>44383</v>
      </c>
      <c r="E3571" s="6" t="s">
        <v>15</v>
      </c>
      <c r="F3571" s="6" t="s">
        <v>121</v>
      </c>
      <c r="G3571" s="6" t="s">
        <v>122</v>
      </c>
      <c r="H3571" s="6" t="s">
        <v>18</v>
      </c>
      <c r="I3571" s="8">
        <v>0.45</v>
      </c>
      <c r="J3571" s="9">
        <v>3250</v>
      </c>
      <c r="K3571" s="10">
        <f t="shared" si="26"/>
        <v>1462.5</v>
      </c>
      <c r="L3571" s="10">
        <f t="shared" si="27"/>
        <v>511.87499999999994</v>
      </c>
      <c r="M3571" s="11">
        <v>0.35</v>
      </c>
      <c r="O3571" s="16"/>
      <c r="P3571" s="14"/>
      <c r="Q3571" s="12"/>
      <c r="R3571" s="13"/>
    </row>
    <row r="3572" spans="1:18" ht="15.75" customHeight="1">
      <c r="A3572" s="1"/>
      <c r="B3572" s="6" t="s">
        <v>14</v>
      </c>
      <c r="C3572" s="6">
        <v>1185732</v>
      </c>
      <c r="D3572" s="7">
        <v>44383</v>
      </c>
      <c r="E3572" s="6" t="s">
        <v>15</v>
      </c>
      <c r="F3572" s="6" t="s">
        <v>121</v>
      </c>
      <c r="G3572" s="6" t="s">
        <v>122</v>
      </c>
      <c r="H3572" s="6" t="s">
        <v>19</v>
      </c>
      <c r="I3572" s="8">
        <v>0.4</v>
      </c>
      <c r="J3572" s="9">
        <v>2500</v>
      </c>
      <c r="K3572" s="10">
        <f t="shared" si="26"/>
        <v>1000</v>
      </c>
      <c r="L3572" s="10">
        <f t="shared" si="27"/>
        <v>400</v>
      </c>
      <c r="M3572" s="11">
        <v>0.4</v>
      </c>
      <c r="O3572" s="16"/>
      <c r="P3572" s="14"/>
      <c r="Q3572" s="12"/>
      <c r="R3572" s="13"/>
    </row>
    <row r="3573" spans="1:18" ht="15.75" customHeight="1">
      <c r="A3573" s="1"/>
      <c r="B3573" s="6" t="s">
        <v>14</v>
      </c>
      <c r="C3573" s="6">
        <v>1185732</v>
      </c>
      <c r="D3573" s="7">
        <v>44383</v>
      </c>
      <c r="E3573" s="6" t="s">
        <v>15</v>
      </c>
      <c r="F3573" s="6" t="s">
        <v>121</v>
      </c>
      <c r="G3573" s="6" t="s">
        <v>122</v>
      </c>
      <c r="H3573" s="6" t="s">
        <v>20</v>
      </c>
      <c r="I3573" s="8">
        <v>0.4</v>
      </c>
      <c r="J3573" s="9">
        <v>2000</v>
      </c>
      <c r="K3573" s="10">
        <f t="shared" si="26"/>
        <v>800</v>
      </c>
      <c r="L3573" s="10">
        <f t="shared" si="27"/>
        <v>320</v>
      </c>
      <c r="M3573" s="11">
        <v>0.4</v>
      </c>
      <c r="O3573" s="16"/>
      <c r="P3573" s="14"/>
      <c r="Q3573" s="12"/>
      <c r="R3573" s="13"/>
    </row>
    <row r="3574" spans="1:18" ht="15.75" customHeight="1">
      <c r="A3574" s="1"/>
      <c r="B3574" s="6" t="s">
        <v>14</v>
      </c>
      <c r="C3574" s="6">
        <v>1185732</v>
      </c>
      <c r="D3574" s="7">
        <v>44383</v>
      </c>
      <c r="E3574" s="6" t="s">
        <v>15</v>
      </c>
      <c r="F3574" s="6" t="s">
        <v>121</v>
      </c>
      <c r="G3574" s="6" t="s">
        <v>122</v>
      </c>
      <c r="H3574" s="6" t="s">
        <v>21</v>
      </c>
      <c r="I3574" s="8">
        <v>0.49999999999999994</v>
      </c>
      <c r="J3574" s="9">
        <v>2250</v>
      </c>
      <c r="K3574" s="10">
        <f t="shared" si="26"/>
        <v>1124.9999999999998</v>
      </c>
      <c r="L3574" s="10">
        <f t="shared" si="27"/>
        <v>337.49999999999994</v>
      </c>
      <c r="M3574" s="11">
        <v>0.3</v>
      </c>
      <c r="O3574" s="16"/>
      <c r="P3574" s="14"/>
      <c r="Q3574" s="12"/>
      <c r="R3574" s="13"/>
    </row>
    <row r="3575" spans="1:18" ht="15.75" customHeight="1">
      <c r="A3575" s="1"/>
      <c r="B3575" s="6" t="s">
        <v>14</v>
      </c>
      <c r="C3575" s="6">
        <v>1185732</v>
      </c>
      <c r="D3575" s="7">
        <v>44383</v>
      </c>
      <c r="E3575" s="6" t="s">
        <v>15</v>
      </c>
      <c r="F3575" s="6" t="s">
        <v>121</v>
      </c>
      <c r="G3575" s="6" t="s">
        <v>122</v>
      </c>
      <c r="H3575" s="6" t="s">
        <v>22</v>
      </c>
      <c r="I3575" s="8">
        <v>0.54999999999999993</v>
      </c>
      <c r="J3575" s="9">
        <v>4000</v>
      </c>
      <c r="K3575" s="10">
        <f t="shared" si="26"/>
        <v>2199.9999999999995</v>
      </c>
      <c r="L3575" s="10">
        <f t="shared" si="27"/>
        <v>879.99999999999989</v>
      </c>
      <c r="M3575" s="11">
        <v>0.4</v>
      </c>
      <c r="O3575" s="16"/>
      <c r="P3575" s="14"/>
      <c r="Q3575" s="12"/>
      <c r="R3575" s="13"/>
    </row>
    <row r="3576" spans="1:18" ht="15.75" customHeight="1">
      <c r="A3576" s="1"/>
      <c r="B3576" s="6" t="s">
        <v>14</v>
      </c>
      <c r="C3576" s="6">
        <v>1185732</v>
      </c>
      <c r="D3576" s="7">
        <v>44415</v>
      </c>
      <c r="E3576" s="6" t="s">
        <v>15</v>
      </c>
      <c r="F3576" s="6" t="s">
        <v>121</v>
      </c>
      <c r="G3576" s="6" t="s">
        <v>122</v>
      </c>
      <c r="H3576" s="6" t="s">
        <v>17</v>
      </c>
      <c r="I3576" s="8">
        <v>0.49999999999999994</v>
      </c>
      <c r="J3576" s="9">
        <v>5500</v>
      </c>
      <c r="K3576" s="10">
        <f t="shared" ref="K3576:K3830" si="28">I3576*J3576</f>
        <v>2749.9999999999995</v>
      </c>
      <c r="L3576" s="10">
        <f t="shared" ref="L3576:L3830" si="29">K3576*M3576</f>
        <v>962.49999999999977</v>
      </c>
      <c r="M3576" s="11">
        <v>0.35</v>
      </c>
      <c r="O3576" s="16"/>
      <c r="P3576" s="14"/>
      <c r="Q3576" s="12"/>
      <c r="R3576" s="13"/>
    </row>
    <row r="3577" spans="1:18" ht="15.75" customHeight="1">
      <c r="A3577" s="1"/>
      <c r="B3577" s="6" t="s">
        <v>14</v>
      </c>
      <c r="C3577" s="6">
        <v>1185732</v>
      </c>
      <c r="D3577" s="7">
        <v>44415</v>
      </c>
      <c r="E3577" s="6" t="s">
        <v>15</v>
      </c>
      <c r="F3577" s="6" t="s">
        <v>121</v>
      </c>
      <c r="G3577" s="6" t="s">
        <v>122</v>
      </c>
      <c r="H3577" s="6" t="s">
        <v>18</v>
      </c>
      <c r="I3577" s="8">
        <v>0.45</v>
      </c>
      <c r="J3577" s="9">
        <v>3250</v>
      </c>
      <c r="K3577" s="10">
        <f t="shared" si="28"/>
        <v>1462.5</v>
      </c>
      <c r="L3577" s="10">
        <f t="shared" si="29"/>
        <v>511.87499999999994</v>
      </c>
      <c r="M3577" s="11">
        <v>0.35</v>
      </c>
      <c r="O3577" s="16"/>
      <c r="P3577" s="14"/>
      <c r="Q3577" s="12"/>
      <c r="R3577" s="13"/>
    </row>
    <row r="3578" spans="1:18" ht="15.75" customHeight="1">
      <c r="A3578" s="1"/>
      <c r="B3578" s="6" t="s">
        <v>14</v>
      </c>
      <c r="C3578" s="6">
        <v>1185732</v>
      </c>
      <c r="D3578" s="7">
        <v>44415</v>
      </c>
      <c r="E3578" s="6" t="s">
        <v>15</v>
      </c>
      <c r="F3578" s="6" t="s">
        <v>121</v>
      </c>
      <c r="G3578" s="6" t="s">
        <v>122</v>
      </c>
      <c r="H3578" s="6" t="s">
        <v>19</v>
      </c>
      <c r="I3578" s="8">
        <v>0.4</v>
      </c>
      <c r="J3578" s="9">
        <v>2500</v>
      </c>
      <c r="K3578" s="10">
        <f t="shared" si="28"/>
        <v>1000</v>
      </c>
      <c r="L3578" s="10">
        <f t="shared" si="29"/>
        <v>400</v>
      </c>
      <c r="M3578" s="11">
        <v>0.4</v>
      </c>
      <c r="O3578" s="16"/>
      <c r="P3578" s="14"/>
      <c r="Q3578" s="12"/>
      <c r="R3578" s="13"/>
    </row>
    <row r="3579" spans="1:18" ht="15.75" customHeight="1">
      <c r="A3579" s="1"/>
      <c r="B3579" s="6" t="s">
        <v>14</v>
      </c>
      <c r="C3579" s="6">
        <v>1185732</v>
      </c>
      <c r="D3579" s="7">
        <v>44415</v>
      </c>
      <c r="E3579" s="6" t="s">
        <v>15</v>
      </c>
      <c r="F3579" s="6" t="s">
        <v>121</v>
      </c>
      <c r="G3579" s="6" t="s">
        <v>122</v>
      </c>
      <c r="H3579" s="6" t="s">
        <v>20</v>
      </c>
      <c r="I3579" s="8">
        <v>0.4</v>
      </c>
      <c r="J3579" s="9">
        <v>1500</v>
      </c>
      <c r="K3579" s="10">
        <f t="shared" si="28"/>
        <v>600</v>
      </c>
      <c r="L3579" s="10">
        <f t="shared" si="29"/>
        <v>240</v>
      </c>
      <c r="M3579" s="11">
        <v>0.4</v>
      </c>
      <c r="O3579" s="16"/>
      <c r="P3579" s="14"/>
      <c r="Q3579" s="12"/>
      <c r="R3579" s="13"/>
    </row>
    <row r="3580" spans="1:18" ht="15.75" customHeight="1">
      <c r="A3580" s="1"/>
      <c r="B3580" s="6" t="s">
        <v>14</v>
      </c>
      <c r="C3580" s="6">
        <v>1185732</v>
      </c>
      <c r="D3580" s="7">
        <v>44415</v>
      </c>
      <c r="E3580" s="6" t="s">
        <v>15</v>
      </c>
      <c r="F3580" s="6" t="s">
        <v>121</v>
      </c>
      <c r="G3580" s="6" t="s">
        <v>122</v>
      </c>
      <c r="H3580" s="6" t="s">
        <v>21</v>
      </c>
      <c r="I3580" s="8">
        <v>0.49999999999999994</v>
      </c>
      <c r="J3580" s="9">
        <v>1250</v>
      </c>
      <c r="K3580" s="10">
        <f t="shared" si="28"/>
        <v>624.99999999999989</v>
      </c>
      <c r="L3580" s="10">
        <f t="shared" si="29"/>
        <v>187.49999999999997</v>
      </c>
      <c r="M3580" s="11">
        <v>0.3</v>
      </c>
      <c r="O3580" s="16"/>
      <c r="P3580" s="14"/>
      <c r="Q3580" s="12"/>
      <c r="R3580" s="13"/>
    </row>
    <row r="3581" spans="1:18" ht="15.75" customHeight="1">
      <c r="A3581" s="1"/>
      <c r="B3581" s="6" t="s">
        <v>14</v>
      </c>
      <c r="C3581" s="6">
        <v>1185732</v>
      </c>
      <c r="D3581" s="7">
        <v>44415</v>
      </c>
      <c r="E3581" s="6" t="s">
        <v>15</v>
      </c>
      <c r="F3581" s="6" t="s">
        <v>121</v>
      </c>
      <c r="G3581" s="6" t="s">
        <v>122</v>
      </c>
      <c r="H3581" s="6" t="s">
        <v>22</v>
      </c>
      <c r="I3581" s="8">
        <v>0.54999999999999993</v>
      </c>
      <c r="J3581" s="9">
        <v>3000</v>
      </c>
      <c r="K3581" s="10">
        <f t="shared" si="28"/>
        <v>1649.9999999999998</v>
      </c>
      <c r="L3581" s="10">
        <f t="shared" si="29"/>
        <v>660</v>
      </c>
      <c r="M3581" s="11">
        <v>0.4</v>
      </c>
      <c r="O3581" s="16"/>
      <c r="P3581" s="14"/>
      <c r="Q3581" s="12"/>
      <c r="R3581" s="13"/>
    </row>
    <row r="3582" spans="1:18" ht="15.75" customHeight="1">
      <c r="A3582" s="1"/>
      <c r="B3582" s="6" t="s">
        <v>14</v>
      </c>
      <c r="C3582" s="6">
        <v>1185732</v>
      </c>
      <c r="D3582" s="7">
        <v>44445</v>
      </c>
      <c r="E3582" s="6" t="s">
        <v>15</v>
      </c>
      <c r="F3582" s="6" t="s">
        <v>121</v>
      </c>
      <c r="G3582" s="6" t="s">
        <v>122</v>
      </c>
      <c r="H3582" s="6" t="s">
        <v>17</v>
      </c>
      <c r="I3582" s="8">
        <v>0.49999999999999994</v>
      </c>
      <c r="J3582" s="9">
        <v>4250</v>
      </c>
      <c r="K3582" s="10">
        <f t="shared" si="28"/>
        <v>2124.9999999999995</v>
      </c>
      <c r="L3582" s="10">
        <f t="shared" si="29"/>
        <v>743.74999999999977</v>
      </c>
      <c r="M3582" s="11">
        <v>0.35</v>
      </c>
      <c r="O3582" s="16"/>
      <c r="P3582" s="14"/>
      <c r="Q3582" s="12"/>
      <c r="R3582" s="13"/>
    </row>
    <row r="3583" spans="1:18" ht="15.75" customHeight="1">
      <c r="A3583" s="1"/>
      <c r="B3583" s="6" t="s">
        <v>14</v>
      </c>
      <c r="C3583" s="6">
        <v>1185732</v>
      </c>
      <c r="D3583" s="7">
        <v>44445</v>
      </c>
      <c r="E3583" s="6" t="s">
        <v>15</v>
      </c>
      <c r="F3583" s="6" t="s">
        <v>121</v>
      </c>
      <c r="G3583" s="6" t="s">
        <v>122</v>
      </c>
      <c r="H3583" s="6" t="s">
        <v>18</v>
      </c>
      <c r="I3583" s="8">
        <v>0.45</v>
      </c>
      <c r="J3583" s="9">
        <v>2250</v>
      </c>
      <c r="K3583" s="10">
        <f t="shared" si="28"/>
        <v>1012.5</v>
      </c>
      <c r="L3583" s="10">
        <f t="shared" si="29"/>
        <v>354.375</v>
      </c>
      <c r="M3583" s="11">
        <v>0.35</v>
      </c>
      <c r="O3583" s="16"/>
      <c r="P3583" s="14"/>
      <c r="Q3583" s="12"/>
      <c r="R3583" s="13"/>
    </row>
    <row r="3584" spans="1:18" ht="15.75" customHeight="1">
      <c r="A3584" s="1"/>
      <c r="B3584" s="6" t="s">
        <v>14</v>
      </c>
      <c r="C3584" s="6">
        <v>1185732</v>
      </c>
      <c r="D3584" s="7">
        <v>44445</v>
      </c>
      <c r="E3584" s="6" t="s">
        <v>15</v>
      </c>
      <c r="F3584" s="6" t="s">
        <v>121</v>
      </c>
      <c r="G3584" s="6" t="s">
        <v>122</v>
      </c>
      <c r="H3584" s="6" t="s">
        <v>19</v>
      </c>
      <c r="I3584" s="8">
        <v>0.4</v>
      </c>
      <c r="J3584" s="9">
        <v>1250</v>
      </c>
      <c r="K3584" s="10">
        <f t="shared" si="28"/>
        <v>500</v>
      </c>
      <c r="L3584" s="10">
        <f t="shared" si="29"/>
        <v>200</v>
      </c>
      <c r="M3584" s="11">
        <v>0.4</v>
      </c>
      <c r="O3584" s="16"/>
      <c r="P3584" s="14"/>
      <c r="Q3584" s="12"/>
      <c r="R3584" s="13"/>
    </row>
    <row r="3585" spans="1:18" ht="15.75" customHeight="1">
      <c r="A3585" s="1"/>
      <c r="B3585" s="6" t="s">
        <v>14</v>
      </c>
      <c r="C3585" s="6">
        <v>1185732</v>
      </c>
      <c r="D3585" s="7">
        <v>44445</v>
      </c>
      <c r="E3585" s="6" t="s">
        <v>15</v>
      </c>
      <c r="F3585" s="6" t="s">
        <v>121</v>
      </c>
      <c r="G3585" s="6" t="s">
        <v>122</v>
      </c>
      <c r="H3585" s="6" t="s">
        <v>20</v>
      </c>
      <c r="I3585" s="8">
        <v>0.4</v>
      </c>
      <c r="J3585" s="9">
        <v>1000</v>
      </c>
      <c r="K3585" s="10">
        <f t="shared" si="28"/>
        <v>400</v>
      </c>
      <c r="L3585" s="10">
        <f t="shared" si="29"/>
        <v>160</v>
      </c>
      <c r="M3585" s="11">
        <v>0.4</v>
      </c>
      <c r="O3585" s="16"/>
      <c r="P3585" s="14"/>
      <c r="Q3585" s="12"/>
      <c r="R3585" s="13"/>
    </row>
    <row r="3586" spans="1:18" ht="15.75" customHeight="1">
      <c r="A3586" s="1"/>
      <c r="B3586" s="6" t="s">
        <v>14</v>
      </c>
      <c r="C3586" s="6">
        <v>1185732</v>
      </c>
      <c r="D3586" s="7">
        <v>44445</v>
      </c>
      <c r="E3586" s="6" t="s">
        <v>15</v>
      </c>
      <c r="F3586" s="6" t="s">
        <v>121</v>
      </c>
      <c r="G3586" s="6" t="s">
        <v>122</v>
      </c>
      <c r="H3586" s="6" t="s">
        <v>21</v>
      </c>
      <c r="I3586" s="8">
        <v>0.49999999999999994</v>
      </c>
      <c r="J3586" s="9">
        <v>1000</v>
      </c>
      <c r="K3586" s="10">
        <f t="shared" si="28"/>
        <v>499.99999999999994</v>
      </c>
      <c r="L3586" s="10">
        <f t="shared" si="29"/>
        <v>149.99999999999997</v>
      </c>
      <c r="M3586" s="11">
        <v>0.3</v>
      </c>
      <c r="O3586" s="16"/>
      <c r="P3586" s="14"/>
      <c r="Q3586" s="12"/>
      <c r="R3586" s="13"/>
    </row>
    <row r="3587" spans="1:18" ht="15.75" customHeight="1">
      <c r="A3587" s="1"/>
      <c r="B3587" s="6" t="s">
        <v>14</v>
      </c>
      <c r="C3587" s="6">
        <v>1185732</v>
      </c>
      <c r="D3587" s="7">
        <v>44445</v>
      </c>
      <c r="E3587" s="6" t="s">
        <v>15</v>
      </c>
      <c r="F3587" s="6" t="s">
        <v>121</v>
      </c>
      <c r="G3587" s="6" t="s">
        <v>122</v>
      </c>
      <c r="H3587" s="6" t="s">
        <v>22</v>
      </c>
      <c r="I3587" s="8">
        <v>0.54999999999999993</v>
      </c>
      <c r="J3587" s="9">
        <v>2000</v>
      </c>
      <c r="K3587" s="10">
        <f t="shared" si="28"/>
        <v>1099.9999999999998</v>
      </c>
      <c r="L3587" s="10">
        <f t="shared" si="29"/>
        <v>439.99999999999994</v>
      </c>
      <c r="M3587" s="11">
        <v>0.4</v>
      </c>
      <c r="O3587" s="16"/>
      <c r="P3587" s="14"/>
      <c r="Q3587" s="12"/>
      <c r="R3587" s="13"/>
    </row>
    <row r="3588" spans="1:18" ht="15.75" customHeight="1">
      <c r="A3588" s="1"/>
      <c r="B3588" s="6" t="s">
        <v>14</v>
      </c>
      <c r="C3588" s="6">
        <v>1185732</v>
      </c>
      <c r="D3588" s="7">
        <v>44477</v>
      </c>
      <c r="E3588" s="6" t="s">
        <v>15</v>
      </c>
      <c r="F3588" s="6" t="s">
        <v>121</v>
      </c>
      <c r="G3588" s="6" t="s">
        <v>122</v>
      </c>
      <c r="H3588" s="6" t="s">
        <v>17</v>
      </c>
      <c r="I3588" s="8">
        <v>0.54999999999999993</v>
      </c>
      <c r="J3588" s="9">
        <v>3750</v>
      </c>
      <c r="K3588" s="10">
        <f t="shared" si="28"/>
        <v>2062.4999999999995</v>
      </c>
      <c r="L3588" s="10">
        <f t="shared" si="29"/>
        <v>721.87499999999977</v>
      </c>
      <c r="M3588" s="11">
        <v>0.35</v>
      </c>
      <c r="O3588" s="16"/>
      <c r="P3588" s="14"/>
      <c r="Q3588" s="12"/>
      <c r="R3588" s="13"/>
    </row>
    <row r="3589" spans="1:18" ht="15.75" customHeight="1">
      <c r="A3589" s="1"/>
      <c r="B3589" s="6" t="s">
        <v>14</v>
      </c>
      <c r="C3589" s="6">
        <v>1185732</v>
      </c>
      <c r="D3589" s="7">
        <v>44477</v>
      </c>
      <c r="E3589" s="6" t="s">
        <v>15</v>
      </c>
      <c r="F3589" s="6" t="s">
        <v>121</v>
      </c>
      <c r="G3589" s="6" t="s">
        <v>122</v>
      </c>
      <c r="H3589" s="6" t="s">
        <v>18</v>
      </c>
      <c r="I3589" s="8">
        <v>0.5</v>
      </c>
      <c r="J3589" s="9">
        <v>2000</v>
      </c>
      <c r="K3589" s="10">
        <f t="shared" si="28"/>
        <v>1000</v>
      </c>
      <c r="L3589" s="10">
        <f t="shared" si="29"/>
        <v>350</v>
      </c>
      <c r="M3589" s="11">
        <v>0.35</v>
      </c>
      <c r="O3589" s="16"/>
      <c r="P3589" s="14"/>
      <c r="Q3589" s="12"/>
      <c r="R3589" s="13"/>
    </row>
    <row r="3590" spans="1:18" ht="15.75" customHeight="1">
      <c r="A3590" s="1"/>
      <c r="B3590" s="6" t="s">
        <v>14</v>
      </c>
      <c r="C3590" s="6">
        <v>1185732</v>
      </c>
      <c r="D3590" s="7">
        <v>44477</v>
      </c>
      <c r="E3590" s="6" t="s">
        <v>15</v>
      </c>
      <c r="F3590" s="6" t="s">
        <v>121</v>
      </c>
      <c r="G3590" s="6" t="s">
        <v>122</v>
      </c>
      <c r="H3590" s="6" t="s">
        <v>19</v>
      </c>
      <c r="I3590" s="8">
        <v>0.5</v>
      </c>
      <c r="J3590" s="9">
        <v>1000</v>
      </c>
      <c r="K3590" s="10">
        <f t="shared" si="28"/>
        <v>500</v>
      </c>
      <c r="L3590" s="10">
        <f t="shared" si="29"/>
        <v>200</v>
      </c>
      <c r="M3590" s="11">
        <v>0.4</v>
      </c>
      <c r="O3590" s="16"/>
      <c r="P3590" s="14"/>
      <c r="Q3590" s="12"/>
      <c r="R3590" s="13"/>
    </row>
    <row r="3591" spans="1:18" ht="15.75" customHeight="1">
      <c r="A3591" s="1"/>
      <c r="B3591" s="6" t="s">
        <v>14</v>
      </c>
      <c r="C3591" s="6">
        <v>1185732</v>
      </c>
      <c r="D3591" s="7">
        <v>44477</v>
      </c>
      <c r="E3591" s="6" t="s">
        <v>15</v>
      </c>
      <c r="F3591" s="6" t="s">
        <v>121</v>
      </c>
      <c r="G3591" s="6" t="s">
        <v>122</v>
      </c>
      <c r="H3591" s="6" t="s">
        <v>20</v>
      </c>
      <c r="I3591" s="8">
        <v>0.5</v>
      </c>
      <c r="J3591" s="9">
        <v>750</v>
      </c>
      <c r="K3591" s="10">
        <f t="shared" si="28"/>
        <v>375</v>
      </c>
      <c r="L3591" s="10">
        <f t="shared" si="29"/>
        <v>150</v>
      </c>
      <c r="M3591" s="11">
        <v>0.4</v>
      </c>
      <c r="O3591" s="16"/>
      <c r="P3591" s="14"/>
      <c r="Q3591" s="12"/>
      <c r="R3591" s="13"/>
    </row>
    <row r="3592" spans="1:18" ht="15.75" customHeight="1">
      <c r="A3592" s="1"/>
      <c r="B3592" s="6" t="s">
        <v>14</v>
      </c>
      <c r="C3592" s="6">
        <v>1185732</v>
      </c>
      <c r="D3592" s="7">
        <v>44477</v>
      </c>
      <c r="E3592" s="6" t="s">
        <v>15</v>
      </c>
      <c r="F3592" s="6" t="s">
        <v>121</v>
      </c>
      <c r="G3592" s="6" t="s">
        <v>122</v>
      </c>
      <c r="H3592" s="6" t="s">
        <v>21</v>
      </c>
      <c r="I3592" s="8">
        <v>0.6</v>
      </c>
      <c r="J3592" s="9">
        <v>750</v>
      </c>
      <c r="K3592" s="10">
        <f t="shared" si="28"/>
        <v>450</v>
      </c>
      <c r="L3592" s="10">
        <f t="shared" si="29"/>
        <v>135</v>
      </c>
      <c r="M3592" s="11">
        <v>0.3</v>
      </c>
      <c r="O3592" s="16"/>
      <c r="P3592" s="14"/>
      <c r="Q3592" s="12"/>
      <c r="R3592" s="13"/>
    </row>
    <row r="3593" spans="1:18" ht="15.75" customHeight="1">
      <c r="A3593" s="1"/>
      <c r="B3593" s="6" t="s">
        <v>14</v>
      </c>
      <c r="C3593" s="6">
        <v>1185732</v>
      </c>
      <c r="D3593" s="7">
        <v>44477</v>
      </c>
      <c r="E3593" s="6" t="s">
        <v>15</v>
      </c>
      <c r="F3593" s="6" t="s">
        <v>121</v>
      </c>
      <c r="G3593" s="6" t="s">
        <v>122</v>
      </c>
      <c r="H3593" s="6" t="s">
        <v>22</v>
      </c>
      <c r="I3593" s="8">
        <v>0.64999999999999991</v>
      </c>
      <c r="J3593" s="9">
        <v>2000</v>
      </c>
      <c r="K3593" s="10">
        <f t="shared" si="28"/>
        <v>1299.9999999999998</v>
      </c>
      <c r="L3593" s="10">
        <f t="shared" si="29"/>
        <v>519.99999999999989</v>
      </c>
      <c r="M3593" s="11">
        <v>0.4</v>
      </c>
      <c r="O3593" s="16"/>
      <c r="P3593" s="14"/>
      <c r="Q3593" s="12"/>
      <c r="R3593" s="13"/>
    </row>
    <row r="3594" spans="1:18" ht="15.75" customHeight="1">
      <c r="A3594" s="1"/>
      <c r="B3594" s="6" t="s">
        <v>14</v>
      </c>
      <c r="C3594" s="6">
        <v>1185732</v>
      </c>
      <c r="D3594" s="7">
        <v>44507</v>
      </c>
      <c r="E3594" s="6" t="s">
        <v>15</v>
      </c>
      <c r="F3594" s="6" t="s">
        <v>121</v>
      </c>
      <c r="G3594" s="6" t="s">
        <v>122</v>
      </c>
      <c r="H3594" s="6" t="s">
        <v>17</v>
      </c>
      <c r="I3594" s="8">
        <v>0.6</v>
      </c>
      <c r="J3594" s="9">
        <v>3500</v>
      </c>
      <c r="K3594" s="10">
        <f t="shared" si="28"/>
        <v>2100</v>
      </c>
      <c r="L3594" s="10">
        <f t="shared" si="29"/>
        <v>735</v>
      </c>
      <c r="M3594" s="11">
        <v>0.35</v>
      </c>
      <c r="O3594" s="16"/>
      <c r="P3594" s="14"/>
      <c r="Q3594" s="12"/>
      <c r="R3594" s="13"/>
    </row>
    <row r="3595" spans="1:18" ht="15.75" customHeight="1">
      <c r="A3595" s="1"/>
      <c r="B3595" s="6" t="s">
        <v>14</v>
      </c>
      <c r="C3595" s="6">
        <v>1185732</v>
      </c>
      <c r="D3595" s="7">
        <v>44507</v>
      </c>
      <c r="E3595" s="6" t="s">
        <v>15</v>
      </c>
      <c r="F3595" s="6" t="s">
        <v>121</v>
      </c>
      <c r="G3595" s="6" t="s">
        <v>122</v>
      </c>
      <c r="H3595" s="6" t="s">
        <v>18</v>
      </c>
      <c r="I3595" s="8">
        <v>0.5</v>
      </c>
      <c r="J3595" s="9">
        <v>2250</v>
      </c>
      <c r="K3595" s="10">
        <f t="shared" si="28"/>
        <v>1125</v>
      </c>
      <c r="L3595" s="10">
        <f t="shared" si="29"/>
        <v>393.75</v>
      </c>
      <c r="M3595" s="11">
        <v>0.35</v>
      </c>
      <c r="O3595" s="16"/>
      <c r="P3595" s="14"/>
      <c r="Q3595" s="12"/>
      <c r="R3595" s="13"/>
    </row>
    <row r="3596" spans="1:18" ht="15.75" customHeight="1">
      <c r="A3596" s="1"/>
      <c r="B3596" s="6" t="s">
        <v>14</v>
      </c>
      <c r="C3596" s="6">
        <v>1185732</v>
      </c>
      <c r="D3596" s="7">
        <v>44507</v>
      </c>
      <c r="E3596" s="6" t="s">
        <v>15</v>
      </c>
      <c r="F3596" s="6" t="s">
        <v>121</v>
      </c>
      <c r="G3596" s="6" t="s">
        <v>122</v>
      </c>
      <c r="H3596" s="6" t="s">
        <v>19</v>
      </c>
      <c r="I3596" s="8">
        <v>0.5</v>
      </c>
      <c r="J3596" s="9">
        <v>2200</v>
      </c>
      <c r="K3596" s="10">
        <f t="shared" si="28"/>
        <v>1100</v>
      </c>
      <c r="L3596" s="10">
        <f t="shared" si="29"/>
        <v>440</v>
      </c>
      <c r="M3596" s="11">
        <v>0.4</v>
      </c>
      <c r="O3596" s="16"/>
      <c r="P3596" s="14"/>
      <c r="Q3596" s="12"/>
      <c r="R3596" s="13"/>
    </row>
    <row r="3597" spans="1:18" ht="15.75" customHeight="1">
      <c r="A3597" s="1"/>
      <c r="B3597" s="6" t="s">
        <v>14</v>
      </c>
      <c r="C3597" s="6">
        <v>1185732</v>
      </c>
      <c r="D3597" s="7">
        <v>44507</v>
      </c>
      <c r="E3597" s="6" t="s">
        <v>15</v>
      </c>
      <c r="F3597" s="6" t="s">
        <v>121</v>
      </c>
      <c r="G3597" s="6" t="s">
        <v>122</v>
      </c>
      <c r="H3597" s="6" t="s">
        <v>20</v>
      </c>
      <c r="I3597" s="8">
        <v>0.5</v>
      </c>
      <c r="J3597" s="9">
        <v>2000</v>
      </c>
      <c r="K3597" s="10">
        <f t="shared" si="28"/>
        <v>1000</v>
      </c>
      <c r="L3597" s="10">
        <f t="shared" si="29"/>
        <v>400</v>
      </c>
      <c r="M3597" s="11">
        <v>0.4</v>
      </c>
      <c r="O3597" s="16"/>
      <c r="P3597" s="14"/>
      <c r="Q3597" s="12"/>
      <c r="R3597" s="13"/>
    </row>
    <row r="3598" spans="1:18" ht="15.75" customHeight="1">
      <c r="A3598" s="1"/>
      <c r="B3598" s="6" t="s">
        <v>14</v>
      </c>
      <c r="C3598" s="6">
        <v>1185732</v>
      </c>
      <c r="D3598" s="7">
        <v>44507</v>
      </c>
      <c r="E3598" s="6" t="s">
        <v>15</v>
      </c>
      <c r="F3598" s="6" t="s">
        <v>121</v>
      </c>
      <c r="G3598" s="6" t="s">
        <v>122</v>
      </c>
      <c r="H3598" s="6" t="s">
        <v>21</v>
      </c>
      <c r="I3598" s="8">
        <v>0.6</v>
      </c>
      <c r="J3598" s="9">
        <v>1750</v>
      </c>
      <c r="K3598" s="10">
        <f t="shared" si="28"/>
        <v>1050</v>
      </c>
      <c r="L3598" s="10">
        <f t="shared" si="29"/>
        <v>315</v>
      </c>
      <c r="M3598" s="11">
        <v>0.3</v>
      </c>
      <c r="O3598" s="16"/>
      <c r="P3598" s="14"/>
      <c r="Q3598" s="12"/>
      <c r="R3598" s="13"/>
    </row>
    <row r="3599" spans="1:18" ht="15.75" customHeight="1">
      <c r="A3599" s="1"/>
      <c r="B3599" s="6" t="s">
        <v>14</v>
      </c>
      <c r="C3599" s="6">
        <v>1185732</v>
      </c>
      <c r="D3599" s="7">
        <v>44507</v>
      </c>
      <c r="E3599" s="6" t="s">
        <v>15</v>
      </c>
      <c r="F3599" s="6" t="s">
        <v>121</v>
      </c>
      <c r="G3599" s="6" t="s">
        <v>122</v>
      </c>
      <c r="H3599" s="6" t="s">
        <v>22</v>
      </c>
      <c r="I3599" s="8">
        <v>0.64999999999999991</v>
      </c>
      <c r="J3599" s="9">
        <v>2750</v>
      </c>
      <c r="K3599" s="10">
        <f t="shared" si="28"/>
        <v>1787.4999999999998</v>
      </c>
      <c r="L3599" s="10">
        <f t="shared" si="29"/>
        <v>715</v>
      </c>
      <c r="M3599" s="11">
        <v>0.4</v>
      </c>
      <c r="O3599" s="16"/>
      <c r="P3599" s="14"/>
      <c r="Q3599" s="12"/>
      <c r="R3599" s="13"/>
    </row>
    <row r="3600" spans="1:18" ht="15.75" customHeight="1">
      <c r="A3600" s="1"/>
      <c r="B3600" s="6" t="s">
        <v>14</v>
      </c>
      <c r="C3600" s="6">
        <v>1185732</v>
      </c>
      <c r="D3600" s="7">
        <v>44536</v>
      </c>
      <c r="E3600" s="6" t="s">
        <v>15</v>
      </c>
      <c r="F3600" s="6" t="s">
        <v>121</v>
      </c>
      <c r="G3600" s="6" t="s">
        <v>122</v>
      </c>
      <c r="H3600" s="6" t="s">
        <v>17</v>
      </c>
      <c r="I3600" s="8">
        <v>0.6</v>
      </c>
      <c r="J3600" s="9">
        <v>5000</v>
      </c>
      <c r="K3600" s="10">
        <f t="shared" si="28"/>
        <v>3000</v>
      </c>
      <c r="L3600" s="10">
        <f t="shared" si="29"/>
        <v>1050</v>
      </c>
      <c r="M3600" s="11">
        <v>0.35</v>
      </c>
      <c r="O3600" s="16"/>
      <c r="P3600" s="14"/>
      <c r="Q3600" s="12"/>
      <c r="R3600" s="13"/>
    </row>
    <row r="3601" spans="1:18" ht="15.75" customHeight="1">
      <c r="A3601" s="1"/>
      <c r="B3601" s="6" t="s">
        <v>14</v>
      </c>
      <c r="C3601" s="6">
        <v>1185732</v>
      </c>
      <c r="D3601" s="7">
        <v>44536</v>
      </c>
      <c r="E3601" s="6" t="s">
        <v>15</v>
      </c>
      <c r="F3601" s="6" t="s">
        <v>121</v>
      </c>
      <c r="G3601" s="6" t="s">
        <v>122</v>
      </c>
      <c r="H3601" s="6" t="s">
        <v>18</v>
      </c>
      <c r="I3601" s="8">
        <v>0.5</v>
      </c>
      <c r="J3601" s="9">
        <v>3000</v>
      </c>
      <c r="K3601" s="10">
        <f t="shared" si="28"/>
        <v>1500</v>
      </c>
      <c r="L3601" s="10">
        <f t="shared" si="29"/>
        <v>525</v>
      </c>
      <c r="M3601" s="11">
        <v>0.35</v>
      </c>
      <c r="O3601" s="16"/>
      <c r="P3601" s="14"/>
      <c r="Q3601" s="12"/>
      <c r="R3601" s="13"/>
    </row>
    <row r="3602" spans="1:18" ht="15.75" customHeight="1">
      <c r="A3602" s="1"/>
      <c r="B3602" s="6" t="s">
        <v>14</v>
      </c>
      <c r="C3602" s="6">
        <v>1185732</v>
      </c>
      <c r="D3602" s="7">
        <v>44536</v>
      </c>
      <c r="E3602" s="6" t="s">
        <v>15</v>
      </c>
      <c r="F3602" s="6" t="s">
        <v>121</v>
      </c>
      <c r="G3602" s="6" t="s">
        <v>122</v>
      </c>
      <c r="H3602" s="6" t="s">
        <v>19</v>
      </c>
      <c r="I3602" s="8">
        <v>0.5</v>
      </c>
      <c r="J3602" s="9">
        <v>2750</v>
      </c>
      <c r="K3602" s="10">
        <f t="shared" si="28"/>
        <v>1375</v>
      </c>
      <c r="L3602" s="10">
        <f t="shared" si="29"/>
        <v>550</v>
      </c>
      <c r="M3602" s="11">
        <v>0.4</v>
      </c>
      <c r="O3602" s="16"/>
      <c r="P3602" s="14"/>
      <c r="Q3602" s="12"/>
      <c r="R3602" s="13"/>
    </row>
    <row r="3603" spans="1:18" ht="15.75" customHeight="1">
      <c r="A3603" s="1"/>
      <c r="B3603" s="6" t="s">
        <v>14</v>
      </c>
      <c r="C3603" s="6">
        <v>1185732</v>
      </c>
      <c r="D3603" s="7">
        <v>44536</v>
      </c>
      <c r="E3603" s="6" t="s">
        <v>15</v>
      </c>
      <c r="F3603" s="6" t="s">
        <v>121</v>
      </c>
      <c r="G3603" s="6" t="s">
        <v>122</v>
      </c>
      <c r="H3603" s="6" t="s">
        <v>20</v>
      </c>
      <c r="I3603" s="8">
        <v>0.5</v>
      </c>
      <c r="J3603" s="9">
        <v>2250</v>
      </c>
      <c r="K3603" s="10">
        <f t="shared" si="28"/>
        <v>1125</v>
      </c>
      <c r="L3603" s="10">
        <f t="shared" si="29"/>
        <v>450</v>
      </c>
      <c r="M3603" s="11">
        <v>0.4</v>
      </c>
      <c r="O3603" s="16"/>
      <c r="P3603" s="14"/>
      <c r="Q3603" s="12"/>
      <c r="R3603" s="13"/>
    </row>
    <row r="3604" spans="1:18" ht="15.75" customHeight="1">
      <c r="A3604" s="1"/>
      <c r="B3604" s="6" t="s">
        <v>14</v>
      </c>
      <c r="C3604" s="6">
        <v>1185732</v>
      </c>
      <c r="D3604" s="7">
        <v>44536</v>
      </c>
      <c r="E3604" s="6" t="s">
        <v>15</v>
      </c>
      <c r="F3604" s="6" t="s">
        <v>121</v>
      </c>
      <c r="G3604" s="6" t="s">
        <v>122</v>
      </c>
      <c r="H3604" s="6" t="s">
        <v>21</v>
      </c>
      <c r="I3604" s="8">
        <v>0.6</v>
      </c>
      <c r="J3604" s="9">
        <v>2250</v>
      </c>
      <c r="K3604" s="10">
        <f t="shared" si="28"/>
        <v>1350</v>
      </c>
      <c r="L3604" s="10">
        <f t="shared" si="29"/>
        <v>405</v>
      </c>
      <c r="M3604" s="11">
        <v>0.3</v>
      </c>
      <c r="O3604" s="16"/>
      <c r="P3604" s="14"/>
      <c r="Q3604" s="12"/>
      <c r="R3604" s="13"/>
    </row>
    <row r="3605" spans="1:18" ht="15.75" customHeight="1">
      <c r="A3605" s="1"/>
      <c r="B3605" s="6" t="s">
        <v>14</v>
      </c>
      <c r="C3605" s="6">
        <v>1185732</v>
      </c>
      <c r="D3605" s="7">
        <v>44536</v>
      </c>
      <c r="E3605" s="6" t="s">
        <v>15</v>
      </c>
      <c r="F3605" s="6" t="s">
        <v>121</v>
      </c>
      <c r="G3605" s="6" t="s">
        <v>122</v>
      </c>
      <c r="H3605" s="6" t="s">
        <v>22</v>
      </c>
      <c r="I3605" s="8">
        <v>0.64999999999999991</v>
      </c>
      <c r="J3605" s="9">
        <v>3250</v>
      </c>
      <c r="K3605" s="10">
        <f t="shared" si="28"/>
        <v>2112.4999999999995</v>
      </c>
      <c r="L3605" s="10">
        <f t="shared" si="29"/>
        <v>844.99999999999989</v>
      </c>
      <c r="M3605" s="11">
        <v>0.4</v>
      </c>
      <c r="O3605" s="16"/>
      <c r="P3605" s="14"/>
      <c r="Q3605" s="12"/>
      <c r="R3605" s="13"/>
    </row>
    <row r="3606" spans="1:18" ht="15.75" customHeight="1">
      <c r="A3606" s="1" t="s">
        <v>39</v>
      </c>
      <c r="B3606" s="6" t="s">
        <v>14</v>
      </c>
      <c r="C3606" s="6">
        <v>1185732</v>
      </c>
      <c r="D3606" s="7">
        <v>44213</v>
      </c>
      <c r="E3606" s="6" t="s">
        <v>15</v>
      </c>
      <c r="F3606" s="6" t="s">
        <v>123</v>
      </c>
      <c r="G3606" s="6" t="s">
        <v>124</v>
      </c>
      <c r="H3606" s="6" t="s">
        <v>17</v>
      </c>
      <c r="I3606" s="8">
        <v>0.4</v>
      </c>
      <c r="J3606" s="9">
        <v>4500</v>
      </c>
      <c r="K3606" s="10">
        <f t="shared" si="28"/>
        <v>1800</v>
      </c>
      <c r="L3606" s="10">
        <f t="shared" si="29"/>
        <v>540</v>
      </c>
      <c r="M3606" s="11">
        <v>0.3</v>
      </c>
      <c r="O3606" s="16"/>
      <c r="P3606" s="14"/>
      <c r="Q3606" s="12"/>
      <c r="R3606" s="13"/>
    </row>
    <row r="3607" spans="1:18" ht="15.75" customHeight="1">
      <c r="A3607" s="1"/>
      <c r="B3607" s="6" t="s">
        <v>14</v>
      </c>
      <c r="C3607" s="6">
        <v>1185732</v>
      </c>
      <c r="D3607" s="7">
        <v>44213</v>
      </c>
      <c r="E3607" s="6" t="s">
        <v>15</v>
      </c>
      <c r="F3607" s="6" t="s">
        <v>123</v>
      </c>
      <c r="G3607" s="6" t="s">
        <v>124</v>
      </c>
      <c r="H3607" s="6" t="s">
        <v>18</v>
      </c>
      <c r="I3607" s="8">
        <v>0.4</v>
      </c>
      <c r="J3607" s="9">
        <v>2500</v>
      </c>
      <c r="K3607" s="10">
        <f t="shared" si="28"/>
        <v>1000</v>
      </c>
      <c r="L3607" s="10">
        <f t="shared" si="29"/>
        <v>300</v>
      </c>
      <c r="M3607" s="11">
        <v>0.3</v>
      </c>
      <c r="O3607" s="16"/>
      <c r="P3607" s="14"/>
      <c r="Q3607" s="12"/>
      <c r="R3607" s="13"/>
    </row>
    <row r="3608" spans="1:18" ht="15.75" customHeight="1">
      <c r="A3608" s="1"/>
      <c r="B3608" s="6" t="s">
        <v>14</v>
      </c>
      <c r="C3608" s="6">
        <v>1185732</v>
      </c>
      <c r="D3608" s="7">
        <v>44213</v>
      </c>
      <c r="E3608" s="6" t="s">
        <v>15</v>
      </c>
      <c r="F3608" s="6" t="s">
        <v>123</v>
      </c>
      <c r="G3608" s="6" t="s">
        <v>124</v>
      </c>
      <c r="H3608" s="6" t="s">
        <v>19</v>
      </c>
      <c r="I3608" s="8">
        <v>0.30000000000000004</v>
      </c>
      <c r="J3608" s="9">
        <v>2500</v>
      </c>
      <c r="K3608" s="10">
        <f t="shared" si="28"/>
        <v>750.00000000000011</v>
      </c>
      <c r="L3608" s="10">
        <f t="shared" si="29"/>
        <v>187.50000000000003</v>
      </c>
      <c r="M3608" s="11">
        <v>0.25</v>
      </c>
      <c r="O3608" s="16"/>
      <c r="P3608" s="14"/>
      <c r="Q3608" s="12"/>
      <c r="R3608" s="13"/>
    </row>
    <row r="3609" spans="1:18" ht="15.75" customHeight="1">
      <c r="A3609" s="1"/>
      <c r="B3609" s="6" t="s">
        <v>14</v>
      </c>
      <c r="C3609" s="6">
        <v>1185732</v>
      </c>
      <c r="D3609" s="7">
        <v>44213</v>
      </c>
      <c r="E3609" s="6" t="s">
        <v>15</v>
      </c>
      <c r="F3609" s="6" t="s">
        <v>123</v>
      </c>
      <c r="G3609" s="6" t="s">
        <v>124</v>
      </c>
      <c r="H3609" s="6" t="s">
        <v>20</v>
      </c>
      <c r="I3609" s="8">
        <v>0.35</v>
      </c>
      <c r="J3609" s="9">
        <v>1000</v>
      </c>
      <c r="K3609" s="10">
        <f t="shared" si="28"/>
        <v>350</v>
      </c>
      <c r="L3609" s="10">
        <f t="shared" si="29"/>
        <v>87.5</v>
      </c>
      <c r="M3609" s="11">
        <v>0.25</v>
      </c>
      <c r="O3609" s="16"/>
      <c r="P3609" s="14"/>
      <c r="Q3609" s="12"/>
      <c r="R3609" s="13"/>
    </row>
    <row r="3610" spans="1:18" ht="15.75" customHeight="1">
      <c r="A3610" s="1"/>
      <c r="B3610" s="6" t="s">
        <v>14</v>
      </c>
      <c r="C3610" s="6">
        <v>1185732</v>
      </c>
      <c r="D3610" s="7">
        <v>44213</v>
      </c>
      <c r="E3610" s="6" t="s">
        <v>15</v>
      </c>
      <c r="F3610" s="6" t="s">
        <v>123</v>
      </c>
      <c r="G3610" s="6" t="s">
        <v>124</v>
      </c>
      <c r="H3610" s="6" t="s">
        <v>21</v>
      </c>
      <c r="I3610" s="8">
        <v>0.5</v>
      </c>
      <c r="J3610" s="9">
        <v>1500</v>
      </c>
      <c r="K3610" s="10">
        <f t="shared" si="28"/>
        <v>750</v>
      </c>
      <c r="L3610" s="10">
        <f t="shared" si="29"/>
        <v>187.5</v>
      </c>
      <c r="M3610" s="11">
        <v>0.25</v>
      </c>
      <c r="O3610" s="16"/>
      <c r="P3610" s="14"/>
      <c r="Q3610" s="12"/>
      <c r="R3610" s="13"/>
    </row>
    <row r="3611" spans="1:18" ht="15.75" customHeight="1">
      <c r="A3611" s="1"/>
      <c r="B3611" s="6" t="s">
        <v>14</v>
      </c>
      <c r="C3611" s="6">
        <v>1185732</v>
      </c>
      <c r="D3611" s="7">
        <v>44213</v>
      </c>
      <c r="E3611" s="6" t="s">
        <v>15</v>
      </c>
      <c r="F3611" s="6" t="s">
        <v>123</v>
      </c>
      <c r="G3611" s="6" t="s">
        <v>124</v>
      </c>
      <c r="H3611" s="6" t="s">
        <v>22</v>
      </c>
      <c r="I3611" s="8">
        <v>0.4</v>
      </c>
      <c r="J3611" s="9">
        <v>2500</v>
      </c>
      <c r="K3611" s="10">
        <f t="shared" si="28"/>
        <v>1000</v>
      </c>
      <c r="L3611" s="10">
        <f t="shared" si="29"/>
        <v>300</v>
      </c>
      <c r="M3611" s="11">
        <v>0.3</v>
      </c>
      <c r="O3611" s="16"/>
      <c r="P3611" s="14"/>
      <c r="Q3611" s="12"/>
      <c r="R3611" s="13"/>
    </row>
    <row r="3612" spans="1:18" ht="15.75" customHeight="1">
      <c r="A3612" s="1"/>
      <c r="B3612" s="6" t="s">
        <v>14</v>
      </c>
      <c r="C3612" s="6">
        <v>1185732</v>
      </c>
      <c r="D3612" s="7">
        <v>44242</v>
      </c>
      <c r="E3612" s="6" t="s">
        <v>15</v>
      </c>
      <c r="F3612" s="6" t="s">
        <v>123</v>
      </c>
      <c r="G3612" s="6" t="s">
        <v>124</v>
      </c>
      <c r="H3612" s="6" t="s">
        <v>17</v>
      </c>
      <c r="I3612" s="8">
        <v>0.4</v>
      </c>
      <c r="J3612" s="9">
        <v>5000</v>
      </c>
      <c r="K3612" s="10">
        <f t="shared" si="28"/>
        <v>2000</v>
      </c>
      <c r="L3612" s="10">
        <f t="shared" si="29"/>
        <v>600</v>
      </c>
      <c r="M3612" s="11">
        <v>0.3</v>
      </c>
      <c r="O3612" s="16"/>
      <c r="P3612" s="14"/>
      <c r="Q3612" s="12"/>
      <c r="R3612" s="13"/>
    </row>
    <row r="3613" spans="1:18" ht="15.75" customHeight="1">
      <c r="A3613" s="1"/>
      <c r="B3613" s="6" t="s">
        <v>14</v>
      </c>
      <c r="C3613" s="6">
        <v>1185732</v>
      </c>
      <c r="D3613" s="7">
        <v>44242</v>
      </c>
      <c r="E3613" s="6" t="s">
        <v>15</v>
      </c>
      <c r="F3613" s="6" t="s">
        <v>123</v>
      </c>
      <c r="G3613" s="6" t="s">
        <v>124</v>
      </c>
      <c r="H3613" s="6" t="s">
        <v>18</v>
      </c>
      <c r="I3613" s="8">
        <v>0.4</v>
      </c>
      <c r="J3613" s="9">
        <v>1500</v>
      </c>
      <c r="K3613" s="10">
        <f t="shared" si="28"/>
        <v>600</v>
      </c>
      <c r="L3613" s="10">
        <f t="shared" si="29"/>
        <v>180</v>
      </c>
      <c r="M3613" s="11">
        <v>0.3</v>
      </c>
      <c r="O3613" s="16"/>
      <c r="P3613" s="14"/>
      <c r="Q3613" s="12"/>
      <c r="R3613" s="13"/>
    </row>
    <row r="3614" spans="1:18" ht="15.75" customHeight="1">
      <c r="A3614" s="1"/>
      <c r="B3614" s="6" t="s">
        <v>14</v>
      </c>
      <c r="C3614" s="6">
        <v>1185732</v>
      </c>
      <c r="D3614" s="7">
        <v>44242</v>
      </c>
      <c r="E3614" s="6" t="s">
        <v>15</v>
      </c>
      <c r="F3614" s="6" t="s">
        <v>123</v>
      </c>
      <c r="G3614" s="6" t="s">
        <v>124</v>
      </c>
      <c r="H3614" s="6" t="s">
        <v>19</v>
      </c>
      <c r="I3614" s="8">
        <v>0.30000000000000004</v>
      </c>
      <c r="J3614" s="9">
        <v>2000</v>
      </c>
      <c r="K3614" s="10">
        <f t="shared" si="28"/>
        <v>600.00000000000011</v>
      </c>
      <c r="L3614" s="10">
        <f t="shared" si="29"/>
        <v>150.00000000000003</v>
      </c>
      <c r="M3614" s="11">
        <v>0.25</v>
      </c>
      <c r="O3614" s="16"/>
      <c r="P3614" s="14"/>
      <c r="Q3614" s="12"/>
      <c r="R3614" s="13"/>
    </row>
    <row r="3615" spans="1:18" ht="15.75" customHeight="1">
      <c r="A3615" s="1"/>
      <c r="B3615" s="6" t="s">
        <v>14</v>
      </c>
      <c r="C3615" s="6">
        <v>1185732</v>
      </c>
      <c r="D3615" s="7">
        <v>44242</v>
      </c>
      <c r="E3615" s="6" t="s">
        <v>15</v>
      </c>
      <c r="F3615" s="6" t="s">
        <v>123</v>
      </c>
      <c r="G3615" s="6" t="s">
        <v>124</v>
      </c>
      <c r="H3615" s="6" t="s">
        <v>20</v>
      </c>
      <c r="I3615" s="8">
        <v>0.35</v>
      </c>
      <c r="J3615" s="9">
        <v>2500</v>
      </c>
      <c r="K3615" s="10">
        <f t="shared" si="28"/>
        <v>875</v>
      </c>
      <c r="L3615" s="10">
        <f t="shared" si="29"/>
        <v>218.75</v>
      </c>
      <c r="M3615" s="11">
        <v>0.25</v>
      </c>
      <c r="O3615" s="16"/>
      <c r="P3615" s="14"/>
      <c r="Q3615" s="12"/>
      <c r="R3615" s="13"/>
    </row>
    <row r="3616" spans="1:18" ht="15.75" customHeight="1">
      <c r="A3616" s="1"/>
      <c r="B3616" s="6" t="s">
        <v>14</v>
      </c>
      <c r="C3616" s="6">
        <v>1185732</v>
      </c>
      <c r="D3616" s="7">
        <v>44242</v>
      </c>
      <c r="E3616" s="6" t="s">
        <v>15</v>
      </c>
      <c r="F3616" s="6" t="s">
        <v>123</v>
      </c>
      <c r="G3616" s="6" t="s">
        <v>124</v>
      </c>
      <c r="H3616" s="6" t="s">
        <v>21</v>
      </c>
      <c r="I3616" s="8">
        <v>0.5</v>
      </c>
      <c r="J3616" s="9">
        <v>1500</v>
      </c>
      <c r="K3616" s="10">
        <f t="shared" si="28"/>
        <v>750</v>
      </c>
      <c r="L3616" s="10">
        <f t="shared" si="29"/>
        <v>187.5</v>
      </c>
      <c r="M3616" s="11">
        <v>0.25</v>
      </c>
      <c r="O3616" s="16"/>
      <c r="P3616" s="14"/>
      <c r="Q3616" s="12"/>
      <c r="R3616" s="13"/>
    </row>
    <row r="3617" spans="1:18" ht="15.75" customHeight="1">
      <c r="A3617" s="1"/>
      <c r="B3617" s="6" t="s">
        <v>14</v>
      </c>
      <c r="C3617" s="6">
        <v>1185732</v>
      </c>
      <c r="D3617" s="7">
        <v>44242</v>
      </c>
      <c r="E3617" s="6" t="s">
        <v>15</v>
      </c>
      <c r="F3617" s="6" t="s">
        <v>123</v>
      </c>
      <c r="G3617" s="6" t="s">
        <v>124</v>
      </c>
      <c r="H3617" s="6" t="s">
        <v>22</v>
      </c>
      <c r="I3617" s="8">
        <v>0.4</v>
      </c>
      <c r="J3617" s="9">
        <v>2500</v>
      </c>
      <c r="K3617" s="10">
        <f t="shared" si="28"/>
        <v>1000</v>
      </c>
      <c r="L3617" s="10">
        <f t="shared" si="29"/>
        <v>300</v>
      </c>
      <c r="M3617" s="11">
        <v>0.3</v>
      </c>
      <c r="O3617" s="16"/>
      <c r="P3617" s="14"/>
      <c r="Q3617" s="12"/>
      <c r="R3617" s="13"/>
    </row>
    <row r="3618" spans="1:18" ht="15.75" customHeight="1">
      <c r="A3618" s="1"/>
      <c r="B3618" s="6" t="s">
        <v>14</v>
      </c>
      <c r="C3618" s="6">
        <v>1185732</v>
      </c>
      <c r="D3618" s="7">
        <v>44268</v>
      </c>
      <c r="E3618" s="6" t="s">
        <v>15</v>
      </c>
      <c r="F3618" s="6" t="s">
        <v>123</v>
      </c>
      <c r="G3618" s="6" t="s">
        <v>124</v>
      </c>
      <c r="H3618" s="6" t="s">
        <v>17</v>
      </c>
      <c r="I3618" s="8">
        <v>0.4</v>
      </c>
      <c r="J3618" s="9">
        <v>4700</v>
      </c>
      <c r="K3618" s="10">
        <f t="shared" si="28"/>
        <v>1880</v>
      </c>
      <c r="L3618" s="10">
        <f t="shared" si="29"/>
        <v>564</v>
      </c>
      <c r="M3618" s="11">
        <v>0.3</v>
      </c>
      <c r="O3618" s="16"/>
      <c r="P3618" s="14"/>
      <c r="Q3618" s="12"/>
      <c r="R3618" s="13"/>
    </row>
    <row r="3619" spans="1:18" ht="15.75" customHeight="1">
      <c r="A3619" s="1"/>
      <c r="B3619" s="6" t="s">
        <v>14</v>
      </c>
      <c r="C3619" s="6">
        <v>1185732</v>
      </c>
      <c r="D3619" s="7">
        <v>44268</v>
      </c>
      <c r="E3619" s="6" t="s">
        <v>15</v>
      </c>
      <c r="F3619" s="6" t="s">
        <v>123</v>
      </c>
      <c r="G3619" s="6" t="s">
        <v>124</v>
      </c>
      <c r="H3619" s="6" t="s">
        <v>18</v>
      </c>
      <c r="I3619" s="8">
        <v>0.4</v>
      </c>
      <c r="J3619" s="9">
        <v>1750</v>
      </c>
      <c r="K3619" s="10">
        <f t="shared" si="28"/>
        <v>700</v>
      </c>
      <c r="L3619" s="10">
        <f t="shared" si="29"/>
        <v>210</v>
      </c>
      <c r="M3619" s="11">
        <v>0.3</v>
      </c>
      <c r="O3619" s="16"/>
      <c r="P3619" s="14"/>
      <c r="Q3619" s="12"/>
      <c r="R3619" s="13"/>
    </row>
    <row r="3620" spans="1:18" ht="15.75" customHeight="1">
      <c r="A3620" s="1"/>
      <c r="B3620" s="6" t="s">
        <v>14</v>
      </c>
      <c r="C3620" s="6">
        <v>1185732</v>
      </c>
      <c r="D3620" s="7">
        <v>44268</v>
      </c>
      <c r="E3620" s="6" t="s">
        <v>15</v>
      </c>
      <c r="F3620" s="6" t="s">
        <v>123</v>
      </c>
      <c r="G3620" s="6" t="s">
        <v>124</v>
      </c>
      <c r="H3620" s="6" t="s">
        <v>19</v>
      </c>
      <c r="I3620" s="8">
        <v>0.30000000000000004</v>
      </c>
      <c r="J3620" s="9">
        <v>2000</v>
      </c>
      <c r="K3620" s="10">
        <f t="shared" si="28"/>
        <v>600.00000000000011</v>
      </c>
      <c r="L3620" s="10">
        <f t="shared" si="29"/>
        <v>150.00000000000003</v>
      </c>
      <c r="M3620" s="11">
        <v>0.25</v>
      </c>
      <c r="O3620" s="16"/>
      <c r="P3620" s="14"/>
      <c r="Q3620" s="12"/>
      <c r="R3620" s="13"/>
    </row>
    <row r="3621" spans="1:18" ht="15.75" customHeight="1">
      <c r="A3621" s="1"/>
      <c r="B3621" s="6" t="s">
        <v>14</v>
      </c>
      <c r="C3621" s="6">
        <v>1185732</v>
      </c>
      <c r="D3621" s="7">
        <v>44268</v>
      </c>
      <c r="E3621" s="6" t="s">
        <v>15</v>
      </c>
      <c r="F3621" s="6" t="s">
        <v>123</v>
      </c>
      <c r="G3621" s="6" t="s">
        <v>124</v>
      </c>
      <c r="H3621" s="6" t="s">
        <v>20</v>
      </c>
      <c r="I3621" s="8">
        <v>0.35</v>
      </c>
      <c r="J3621" s="9">
        <v>3000</v>
      </c>
      <c r="K3621" s="10">
        <f t="shared" si="28"/>
        <v>1050</v>
      </c>
      <c r="L3621" s="10">
        <f t="shared" si="29"/>
        <v>262.5</v>
      </c>
      <c r="M3621" s="11">
        <v>0.25</v>
      </c>
      <c r="O3621" s="16"/>
      <c r="P3621" s="14"/>
      <c r="Q3621" s="12"/>
      <c r="R3621" s="13"/>
    </row>
    <row r="3622" spans="1:18" ht="15.75" customHeight="1">
      <c r="A3622" s="1"/>
      <c r="B3622" s="6" t="s">
        <v>14</v>
      </c>
      <c r="C3622" s="6">
        <v>1185732</v>
      </c>
      <c r="D3622" s="7">
        <v>44268</v>
      </c>
      <c r="E3622" s="6" t="s">
        <v>15</v>
      </c>
      <c r="F3622" s="6" t="s">
        <v>123</v>
      </c>
      <c r="G3622" s="6" t="s">
        <v>124</v>
      </c>
      <c r="H3622" s="6" t="s">
        <v>21</v>
      </c>
      <c r="I3622" s="8">
        <v>0.5</v>
      </c>
      <c r="J3622" s="9">
        <v>1000</v>
      </c>
      <c r="K3622" s="10">
        <f t="shared" si="28"/>
        <v>500</v>
      </c>
      <c r="L3622" s="10">
        <f t="shared" si="29"/>
        <v>125</v>
      </c>
      <c r="M3622" s="11">
        <v>0.25</v>
      </c>
      <c r="O3622" s="16"/>
      <c r="P3622" s="14"/>
      <c r="Q3622" s="12"/>
      <c r="R3622" s="13"/>
    </row>
    <row r="3623" spans="1:18" ht="15.75" customHeight="1">
      <c r="A3623" s="1"/>
      <c r="B3623" s="6" t="s">
        <v>14</v>
      </c>
      <c r="C3623" s="6">
        <v>1185732</v>
      </c>
      <c r="D3623" s="7">
        <v>44268</v>
      </c>
      <c r="E3623" s="6" t="s">
        <v>15</v>
      </c>
      <c r="F3623" s="6" t="s">
        <v>123</v>
      </c>
      <c r="G3623" s="6" t="s">
        <v>124</v>
      </c>
      <c r="H3623" s="6" t="s">
        <v>22</v>
      </c>
      <c r="I3623" s="8">
        <v>0.4</v>
      </c>
      <c r="J3623" s="9">
        <v>2000</v>
      </c>
      <c r="K3623" s="10">
        <f t="shared" si="28"/>
        <v>800</v>
      </c>
      <c r="L3623" s="10">
        <f t="shared" si="29"/>
        <v>240</v>
      </c>
      <c r="M3623" s="11">
        <v>0.3</v>
      </c>
      <c r="O3623" s="16"/>
      <c r="P3623" s="14"/>
      <c r="Q3623" s="12"/>
      <c r="R3623" s="13"/>
    </row>
    <row r="3624" spans="1:18" ht="15.75" customHeight="1">
      <c r="A3624" s="1"/>
      <c r="B3624" s="6" t="s">
        <v>14</v>
      </c>
      <c r="C3624" s="6">
        <v>1185732</v>
      </c>
      <c r="D3624" s="7">
        <v>44300</v>
      </c>
      <c r="E3624" s="6" t="s">
        <v>15</v>
      </c>
      <c r="F3624" s="6" t="s">
        <v>123</v>
      </c>
      <c r="G3624" s="6" t="s">
        <v>124</v>
      </c>
      <c r="H3624" s="6" t="s">
        <v>17</v>
      </c>
      <c r="I3624" s="8">
        <v>0.4</v>
      </c>
      <c r="J3624" s="9">
        <v>4500</v>
      </c>
      <c r="K3624" s="10">
        <f t="shared" si="28"/>
        <v>1800</v>
      </c>
      <c r="L3624" s="10">
        <f t="shared" si="29"/>
        <v>540</v>
      </c>
      <c r="M3624" s="11">
        <v>0.3</v>
      </c>
      <c r="O3624" s="16"/>
      <c r="P3624" s="14"/>
      <c r="Q3624" s="12"/>
      <c r="R3624" s="13"/>
    </row>
    <row r="3625" spans="1:18" ht="15.75" customHeight="1">
      <c r="A3625" s="1"/>
      <c r="B3625" s="6" t="s">
        <v>14</v>
      </c>
      <c r="C3625" s="6">
        <v>1185732</v>
      </c>
      <c r="D3625" s="7">
        <v>44300</v>
      </c>
      <c r="E3625" s="6" t="s">
        <v>15</v>
      </c>
      <c r="F3625" s="6" t="s">
        <v>123</v>
      </c>
      <c r="G3625" s="6" t="s">
        <v>124</v>
      </c>
      <c r="H3625" s="6" t="s">
        <v>18</v>
      </c>
      <c r="I3625" s="8">
        <v>0.4</v>
      </c>
      <c r="J3625" s="9">
        <v>1500</v>
      </c>
      <c r="K3625" s="10">
        <f t="shared" si="28"/>
        <v>600</v>
      </c>
      <c r="L3625" s="10">
        <f t="shared" si="29"/>
        <v>180</v>
      </c>
      <c r="M3625" s="11">
        <v>0.3</v>
      </c>
      <c r="O3625" s="16"/>
      <c r="P3625" s="14"/>
      <c r="Q3625" s="12"/>
      <c r="R3625" s="13"/>
    </row>
    <row r="3626" spans="1:18" ht="15.75" customHeight="1">
      <c r="A3626" s="1"/>
      <c r="B3626" s="6" t="s">
        <v>14</v>
      </c>
      <c r="C3626" s="6">
        <v>1185732</v>
      </c>
      <c r="D3626" s="7">
        <v>44300</v>
      </c>
      <c r="E3626" s="6" t="s">
        <v>15</v>
      </c>
      <c r="F3626" s="6" t="s">
        <v>123</v>
      </c>
      <c r="G3626" s="6" t="s">
        <v>124</v>
      </c>
      <c r="H3626" s="6" t="s">
        <v>19</v>
      </c>
      <c r="I3626" s="8">
        <v>0.30000000000000004</v>
      </c>
      <c r="J3626" s="9">
        <v>1500</v>
      </c>
      <c r="K3626" s="10">
        <f t="shared" si="28"/>
        <v>450.00000000000006</v>
      </c>
      <c r="L3626" s="10">
        <f t="shared" si="29"/>
        <v>112.50000000000001</v>
      </c>
      <c r="M3626" s="11">
        <v>0.25</v>
      </c>
      <c r="O3626" s="16"/>
      <c r="P3626" s="14"/>
      <c r="Q3626" s="12"/>
      <c r="R3626" s="13"/>
    </row>
    <row r="3627" spans="1:18" ht="15.75" customHeight="1">
      <c r="A3627" s="1"/>
      <c r="B3627" s="6" t="s">
        <v>14</v>
      </c>
      <c r="C3627" s="6">
        <v>1185732</v>
      </c>
      <c r="D3627" s="7">
        <v>44300</v>
      </c>
      <c r="E3627" s="6" t="s">
        <v>15</v>
      </c>
      <c r="F3627" s="6" t="s">
        <v>123</v>
      </c>
      <c r="G3627" s="6" t="s">
        <v>124</v>
      </c>
      <c r="H3627" s="6" t="s">
        <v>20</v>
      </c>
      <c r="I3627" s="8">
        <v>0.35</v>
      </c>
      <c r="J3627" s="9">
        <v>1250</v>
      </c>
      <c r="K3627" s="10">
        <f t="shared" si="28"/>
        <v>437.5</v>
      </c>
      <c r="L3627" s="10">
        <f t="shared" si="29"/>
        <v>109.375</v>
      </c>
      <c r="M3627" s="11">
        <v>0.25</v>
      </c>
      <c r="O3627" s="16"/>
      <c r="P3627" s="14"/>
      <c r="Q3627" s="12"/>
      <c r="R3627" s="13"/>
    </row>
    <row r="3628" spans="1:18" ht="15.75" customHeight="1">
      <c r="A3628" s="1"/>
      <c r="B3628" s="6" t="s">
        <v>14</v>
      </c>
      <c r="C3628" s="6">
        <v>1185732</v>
      </c>
      <c r="D3628" s="7">
        <v>44300</v>
      </c>
      <c r="E3628" s="6" t="s">
        <v>15</v>
      </c>
      <c r="F3628" s="6" t="s">
        <v>123</v>
      </c>
      <c r="G3628" s="6" t="s">
        <v>124</v>
      </c>
      <c r="H3628" s="6" t="s">
        <v>21</v>
      </c>
      <c r="I3628" s="8">
        <v>0.5</v>
      </c>
      <c r="J3628" s="9">
        <v>1250</v>
      </c>
      <c r="K3628" s="10">
        <f t="shared" si="28"/>
        <v>625</v>
      </c>
      <c r="L3628" s="10">
        <f t="shared" si="29"/>
        <v>156.25</v>
      </c>
      <c r="M3628" s="11">
        <v>0.25</v>
      </c>
      <c r="O3628" s="16"/>
      <c r="P3628" s="14"/>
      <c r="Q3628" s="12"/>
      <c r="R3628" s="13"/>
    </row>
    <row r="3629" spans="1:18" ht="15.75" customHeight="1">
      <c r="A3629" s="1"/>
      <c r="B3629" s="6" t="s">
        <v>14</v>
      </c>
      <c r="C3629" s="6">
        <v>1185732</v>
      </c>
      <c r="D3629" s="7">
        <v>44300</v>
      </c>
      <c r="E3629" s="6" t="s">
        <v>15</v>
      </c>
      <c r="F3629" s="6" t="s">
        <v>123</v>
      </c>
      <c r="G3629" s="6" t="s">
        <v>124</v>
      </c>
      <c r="H3629" s="6" t="s">
        <v>22</v>
      </c>
      <c r="I3629" s="8">
        <v>0.4</v>
      </c>
      <c r="J3629" s="9">
        <v>2750</v>
      </c>
      <c r="K3629" s="10">
        <f t="shared" si="28"/>
        <v>1100</v>
      </c>
      <c r="L3629" s="10">
        <f t="shared" si="29"/>
        <v>330</v>
      </c>
      <c r="M3629" s="11">
        <v>0.3</v>
      </c>
      <c r="O3629" s="16"/>
      <c r="P3629" s="14"/>
      <c r="Q3629" s="12"/>
      <c r="R3629" s="13"/>
    </row>
    <row r="3630" spans="1:18" ht="15.75" customHeight="1">
      <c r="A3630" s="1"/>
      <c r="B3630" s="6" t="s">
        <v>14</v>
      </c>
      <c r="C3630" s="6">
        <v>1185732</v>
      </c>
      <c r="D3630" s="7">
        <v>44329</v>
      </c>
      <c r="E3630" s="6" t="s">
        <v>15</v>
      </c>
      <c r="F3630" s="6" t="s">
        <v>123</v>
      </c>
      <c r="G3630" s="6" t="s">
        <v>124</v>
      </c>
      <c r="H3630" s="6" t="s">
        <v>17</v>
      </c>
      <c r="I3630" s="8">
        <v>0.54999999999999993</v>
      </c>
      <c r="J3630" s="9">
        <v>4950</v>
      </c>
      <c r="K3630" s="10">
        <f t="shared" si="28"/>
        <v>2722.4999999999995</v>
      </c>
      <c r="L3630" s="10">
        <f t="shared" si="29"/>
        <v>816.74999999999989</v>
      </c>
      <c r="M3630" s="11">
        <v>0.3</v>
      </c>
      <c r="O3630" s="16"/>
      <c r="P3630" s="14"/>
      <c r="Q3630" s="12"/>
      <c r="R3630" s="13"/>
    </row>
    <row r="3631" spans="1:18" ht="15.75" customHeight="1">
      <c r="A3631" s="1"/>
      <c r="B3631" s="6" t="s">
        <v>14</v>
      </c>
      <c r="C3631" s="6">
        <v>1185732</v>
      </c>
      <c r="D3631" s="7">
        <v>44329</v>
      </c>
      <c r="E3631" s="6" t="s">
        <v>15</v>
      </c>
      <c r="F3631" s="6" t="s">
        <v>123</v>
      </c>
      <c r="G3631" s="6" t="s">
        <v>124</v>
      </c>
      <c r="H3631" s="6" t="s">
        <v>18</v>
      </c>
      <c r="I3631" s="8">
        <v>0.5</v>
      </c>
      <c r="J3631" s="9">
        <v>2000</v>
      </c>
      <c r="K3631" s="10">
        <f t="shared" si="28"/>
        <v>1000</v>
      </c>
      <c r="L3631" s="10">
        <f t="shared" si="29"/>
        <v>300</v>
      </c>
      <c r="M3631" s="11">
        <v>0.3</v>
      </c>
      <c r="O3631" s="16"/>
      <c r="P3631" s="14"/>
      <c r="Q3631" s="12"/>
      <c r="R3631" s="13"/>
    </row>
    <row r="3632" spans="1:18" ht="15.75" customHeight="1">
      <c r="A3632" s="1"/>
      <c r="B3632" s="6" t="s">
        <v>14</v>
      </c>
      <c r="C3632" s="6">
        <v>1185732</v>
      </c>
      <c r="D3632" s="7">
        <v>44329</v>
      </c>
      <c r="E3632" s="6" t="s">
        <v>15</v>
      </c>
      <c r="F3632" s="6" t="s">
        <v>123</v>
      </c>
      <c r="G3632" s="6" t="s">
        <v>124</v>
      </c>
      <c r="H3632" s="6" t="s">
        <v>19</v>
      </c>
      <c r="I3632" s="8">
        <v>0.45</v>
      </c>
      <c r="J3632" s="9">
        <v>2250</v>
      </c>
      <c r="K3632" s="10">
        <f t="shared" si="28"/>
        <v>1012.5</v>
      </c>
      <c r="L3632" s="10">
        <f t="shared" si="29"/>
        <v>253.125</v>
      </c>
      <c r="M3632" s="11">
        <v>0.25</v>
      </c>
      <c r="O3632" s="16"/>
      <c r="P3632" s="14"/>
      <c r="Q3632" s="12"/>
      <c r="R3632" s="13"/>
    </row>
    <row r="3633" spans="1:18" ht="15.75" customHeight="1">
      <c r="A3633" s="1"/>
      <c r="B3633" s="6" t="s">
        <v>14</v>
      </c>
      <c r="C3633" s="6">
        <v>1185732</v>
      </c>
      <c r="D3633" s="7">
        <v>44329</v>
      </c>
      <c r="E3633" s="6" t="s">
        <v>15</v>
      </c>
      <c r="F3633" s="6" t="s">
        <v>123</v>
      </c>
      <c r="G3633" s="6" t="s">
        <v>124</v>
      </c>
      <c r="H3633" s="6" t="s">
        <v>20</v>
      </c>
      <c r="I3633" s="8">
        <v>0.45</v>
      </c>
      <c r="J3633" s="9">
        <v>1750</v>
      </c>
      <c r="K3633" s="10">
        <f t="shared" si="28"/>
        <v>787.5</v>
      </c>
      <c r="L3633" s="10">
        <f t="shared" si="29"/>
        <v>196.875</v>
      </c>
      <c r="M3633" s="11">
        <v>0.25</v>
      </c>
      <c r="O3633" s="16"/>
      <c r="P3633" s="14"/>
      <c r="Q3633" s="12"/>
      <c r="R3633" s="13"/>
    </row>
    <row r="3634" spans="1:18" ht="15.75" customHeight="1">
      <c r="A3634" s="1"/>
      <c r="B3634" s="6" t="s">
        <v>14</v>
      </c>
      <c r="C3634" s="6">
        <v>1185732</v>
      </c>
      <c r="D3634" s="7">
        <v>44329</v>
      </c>
      <c r="E3634" s="6" t="s">
        <v>15</v>
      </c>
      <c r="F3634" s="6" t="s">
        <v>123</v>
      </c>
      <c r="G3634" s="6" t="s">
        <v>124</v>
      </c>
      <c r="H3634" s="6" t="s">
        <v>21</v>
      </c>
      <c r="I3634" s="8">
        <v>0.54999999999999993</v>
      </c>
      <c r="J3634" s="9">
        <v>2000</v>
      </c>
      <c r="K3634" s="10">
        <f t="shared" si="28"/>
        <v>1099.9999999999998</v>
      </c>
      <c r="L3634" s="10">
        <f t="shared" si="29"/>
        <v>274.99999999999994</v>
      </c>
      <c r="M3634" s="11">
        <v>0.25</v>
      </c>
      <c r="O3634" s="16"/>
      <c r="P3634" s="14"/>
      <c r="Q3634" s="12"/>
      <c r="R3634" s="13"/>
    </row>
    <row r="3635" spans="1:18" ht="15.75" customHeight="1">
      <c r="A3635" s="1"/>
      <c r="B3635" s="6" t="s">
        <v>14</v>
      </c>
      <c r="C3635" s="6">
        <v>1185732</v>
      </c>
      <c r="D3635" s="7">
        <v>44329</v>
      </c>
      <c r="E3635" s="6" t="s">
        <v>15</v>
      </c>
      <c r="F3635" s="6" t="s">
        <v>123</v>
      </c>
      <c r="G3635" s="6" t="s">
        <v>124</v>
      </c>
      <c r="H3635" s="6" t="s">
        <v>22</v>
      </c>
      <c r="I3635" s="8">
        <v>0.6</v>
      </c>
      <c r="J3635" s="9">
        <v>3250</v>
      </c>
      <c r="K3635" s="10">
        <f t="shared" si="28"/>
        <v>1950</v>
      </c>
      <c r="L3635" s="10">
        <f t="shared" si="29"/>
        <v>585</v>
      </c>
      <c r="M3635" s="11">
        <v>0.3</v>
      </c>
      <c r="O3635" s="16"/>
      <c r="P3635" s="14"/>
      <c r="Q3635" s="12"/>
      <c r="R3635" s="13"/>
    </row>
    <row r="3636" spans="1:18" ht="15.75" customHeight="1">
      <c r="A3636" s="1"/>
      <c r="B3636" s="6" t="s">
        <v>14</v>
      </c>
      <c r="C3636" s="6">
        <v>1185732</v>
      </c>
      <c r="D3636" s="7">
        <v>44362</v>
      </c>
      <c r="E3636" s="6" t="s">
        <v>15</v>
      </c>
      <c r="F3636" s="6" t="s">
        <v>123</v>
      </c>
      <c r="G3636" s="6" t="s">
        <v>124</v>
      </c>
      <c r="H3636" s="6" t="s">
        <v>17</v>
      </c>
      <c r="I3636" s="8">
        <v>0.54999999999999993</v>
      </c>
      <c r="J3636" s="9">
        <v>5750</v>
      </c>
      <c r="K3636" s="10">
        <f t="shared" si="28"/>
        <v>3162.4999999999995</v>
      </c>
      <c r="L3636" s="10">
        <f t="shared" si="29"/>
        <v>948.74999999999977</v>
      </c>
      <c r="M3636" s="11">
        <v>0.3</v>
      </c>
      <c r="O3636" s="16"/>
      <c r="P3636" s="14"/>
      <c r="Q3636" s="12"/>
      <c r="R3636" s="13"/>
    </row>
    <row r="3637" spans="1:18" ht="15.75" customHeight="1">
      <c r="A3637" s="1"/>
      <c r="B3637" s="6" t="s">
        <v>14</v>
      </c>
      <c r="C3637" s="6">
        <v>1185732</v>
      </c>
      <c r="D3637" s="7">
        <v>44362</v>
      </c>
      <c r="E3637" s="6" t="s">
        <v>15</v>
      </c>
      <c r="F3637" s="6" t="s">
        <v>123</v>
      </c>
      <c r="G3637" s="6" t="s">
        <v>124</v>
      </c>
      <c r="H3637" s="6" t="s">
        <v>18</v>
      </c>
      <c r="I3637" s="8">
        <v>0.5</v>
      </c>
      <c r="J3637" s="9">
        <v>3250</v>
      </c>
      <c r="K3637" s="10">
        <f t="shared" si="28"/>
        <v>1625</v>
      </c>
      <c r="L3637" s="10">
        <f t="shared" si="29"/>
        <v>487.5</v>
      </c>
      <c r="M3637" s="11">
        <v>0.3</v>
      </c>
      <c r="O3637" s="16"/>
      <c r="P3637" s="14"/>
      <c r="Q3637" s="12"/>
      <c r="R3637" s="13"/>
    </row>
    <row r="3638" spans="1:18" ht="15.75" customHeight="1">
      <c r="A3638" s="1"/>
      <c r="B3638" s="6" t="s">
        <v>14</v>
      </c>
      <c r="C3638" s="6">
        <v>1185732</v>
      </c>
      <c r="D3638" s="7">
        <v>44362</v>
      </c>
      <c r="E3638" s="6" t="s">
        <v>15</v>
      </c>
      <c r="F3638" s="6" t="s">
        <v>123</v>
      </c>
      <c r="G3638" s="6" t="s">
        <v>124</v>
      </c>
      <c r="H3638" s="6" t="s">
        <v>19</v>
      </c>
      <c r="I3638" s="8">
        <v>0.45</v>
      </c>
      <c r="J3638" s="9">
        <v>2500</v>
      </c>
      <c r="K3638" s="10">
        <f t="shared" si="28"/>
        <v>1125</v>
      </c>
      <c r="L3638" s="10">
        <f t="shared" si="29"/>
        <v>281.25</v>
      </c>
      <c r="M3638" s="11">
        <v>0.25</v>
      </c>
      <c r="O3638" s="16"/>
      <c r="P3638" s="14"/>
      <c r="Q3638" s="12"/>
      <c r="R3638" s="13"/>
    </row>
    <row r="3639" spans="1:18" ht="15.75" customHeight="1">
      <c r="A3639" s="1"/>
      <c r="B3639" s="6" t="s">
        <v>14</v>
      </c>
      <c r="C3639" s="6">
        <v>1185732</v>
      </c>
      <c r="D3639" s="7">
        <v>44362</v>
      </c>
      <c r="E3639" s="6" t="s">
        <v>15</v>
      </c>
      <c r="F3639" s="6" t="s">
        <v>123</v>
      </c>
      <c r="G3639" s="6" t="s">
        <v>124</v>
      </c>
      <c r="H3639" s="6" t="s">
        <v>20</v>
      </c>
      <c r="I3639" s="8">
        <v>0.45</v>
      </c>
      <c r="J3639" s="9">
        <v>2250</v>
      </c>
      <c r="K3639" s="10">
        <f t="shared" si="28"/>
        <v>1012.5</v>
      </c>
      <c r="L3639" s="10">
        <f t="shared" si="29"/>
        <v>253.125</v>
      </c>
      <c r="M3639" s="11">
        <v>0.25</v>
      </c>
      <c r="O3639" s="16"/>
      <c r="P3639" s="14"/>
      <c r="Q3639" s="12"/>
      <c r="R3639" s="13"/>
    </row>
    <row r="3640" spans="1:18" ht="15.75" customHeight="1">
      <c r="A3640" s="1"/>
      <c r="B3640" s="6" t="s">
        <v>14</v>
      </c>
      <c r="C3640" s="6">
        <v>1185732</v>
      </c>
      <c r="D3640" s="7">
        <v>44362</v>
      </c>
      <c r="E3640" s="6" t="s">
        <v>15</v>
      </c>
      <c r="F3640" s="6" t="s">
        <v>123</v>
      </c>
      <c r="G3640" s="6" t="s">
        <v>124</v>
      </c>
      <c r="H3640" s="6" t="s">
        <v>21</v>
      </c>
      <c r="I3640" s="8">
        <v>0.54999999999999993</v>
      </c>
      <c r="J3640" s="9">
        <v>2250</v>
      </c>
      <c r="K3640" s="10">
        <f t="shared" si="28"/>
        <v>1237.4999999999998</v>
      </c>
      <c r="L3640" s="10">
        <f t="shared" si="29"/>
        <v>309.37499999999994</v>
      </c>
      <c r="M3640" s="11">
        <v>0.25</v>
      </c>
      <c r="O3640" s="16"/>
      <c r="P3640" s="14"/>
      <c r="Q3640" s="12"/>
      <c r="R3640" s="13"/>
    </row>
    <row r="3641" spans="1:18" ht="15.75" customHeight="1">
      <c r="A3641" s="1"/>
      <c r="B3641" s="6" t="s">
        <v>14</v>
      </c>
      <c r="C3641" s="6">
        <v>1185732</v>
      </c>
      <c r="D3641" s="7">
        <v>44362</v>
      </c>
      <c r="E3641" s="6" t="s">
        <v>15</v>
      </c>
      <c r="F3641" s="6" t="s">
        <v>123</v>
      </c>
      <c r="G3641" s="6" t="s">
        <v>124</v>
      </c>
      <c r="H3641" s="6" t="s">
        <v>22</v>
      </c>
      <c r="I3641" s="8">
        <v>0.6</v>
      </c>
      <c r="J3641" s="9">
        <v>3750</v>
      </c>
      <c r="K3641" s="10">
        <f t="shared" si="28"/>
        <v>2250</v>
      </c>
      <c r="L3641" s="10">
        <f t="shared" si="29"/>
        <v>675</v>
      </c>
      <c r="M3641" s="11">
        <v>0.3</v>
      </c>
      <c r="O3641" s="16"/>
      <c r="P3641" s="14"/>
      <c r="Q3641" s="12"/>
      <c r="R3641" s="13"/>
    </row>
    <row r="3642" spans="1:18" ht="15.75" customHeight="1">
      <c r="A3642" s="1"/>
      <c r="B3642" s="6" t="s">
        <v>14</v>
      </c>
      <c r="C3642" s="6">
        <v>1185732</v>
      </c>
      <c r="D3642" s="7">
        <v>44390</v>
      </c>
      <c r="E3642" s="6" t="s">
        <v>15</v>
      </c>
      <c r="F3642" s="6" t="s">
        <v>123</v>
      </c>
      <c r="G3642" s="6" t="s">
        <v>124</v>
      </c>
      <c r="H3642" s="6" t="s">
        <v>17</v>
      </c>
      <c r="I3642" s="8">
        <v>0.54999999999999993</v>
      </c>
      <c r="J3642" s="9">
        <v>6000</v>
      </c>
      <c r="K3642" s="10">
        <f t="shared" si="28"/>
        <v>3299.9999999999995</v>
      </c>
      <c r="L3642" s="10">
        <f t="shared" si="29"/>
        <v>989.99999999999977</v>
      </c>
      <c r="M3642" s="11">
        <v>0.3</v>
      </c>
      <c r="O3642" s="16"/>
      <c r="P3642" s="14"/>
      <c r="Q3642" s="12"/>
      <c r="R3642" s="13"/>
    </row>
    <row r="3643" spans="1:18" ht="15.75" customHeight="1">
      <c r="A3643" s="1"/>
      <c r="B3643" s="6" t="s">
        <v>14</v>
      </c>
      <c r="C3643" s="6">
        <v>1185732</v>
      </c>
      <c r="D3643" s="7">
        <v>44390</v>
      </c>
      <c r="E3643" s="6" t="s">
        <v>15</v>
      </c>
      <c r="F3643" s="6" t="s">
        <v>123</v>
      </c>
      <c r="G3643" s="6" t="s">
        <v>124</v>
      </c>
      <c r="H3643" s="6" t="s">
        <v>18</v>
      </c>
      <c r="I3643" s="8">
        <v>0.5</v>
      </c>
      <c r="J3643" s="9">
        <v>3500</v>
      </c>
      <c r="K3643" s="10">
        <f t="shared" si="28"/>
        <v>1750</v>
      </c>
      <c r="L3643" s="10">
        <f t="shared" si="29"/>
        <v>525</v>
      </c>
      <c r="M3643" s="11">
        <v>0.3</v>
      </c>
      <c r="O3643" s="16"/>
      <c r="P3643" s="14"/>
      <c r="Q3643" s="12"/>
      <c r="R3643" s="13"/>
    </row>
    <row r="3644" spans="1:18" ht="15.75" customHeight="1">
      <c r="A3644" s="1"/>
      <c r="B3644" s="6" t="s">
        <v>14</v>
      </c>
      <c r="C3644" s="6">
        <v>1185732</v>
      </c>
      <c r="D3644" s="7">
        <v>44390</v>
      </c>
      <c r="E3644" s="6" t="s">
        <v>15</v>
      </c>
      <c r="F3644" s="6" t="s">
        <v>123</v>
      </c>
      <c r="G3644" s="6" t="s">
        <v>124</v>
      </c>
      <c r="H3644" s="6" t="s">
        <v>19</v>
      </c>
      <c r="I3644" s="8">
        <v>0.45</v>
      </c>
      <c r="J3644" s="9">
        <v>2750</v>
      </c>
      <c r="K3644" s="10">
        <f t="shared" si="28"/>
        <v>1237.5</v>
      </c>
      <c r="L3644" s="10">
        <f t="shared" si="29"/>
        <v>309.375</v>
      </c>
      <c r="M3644" s="11">
        <v>0.25</v>
      </c>
      <c r="O3644" s="16"/>
      <c r="P3644" s="14"/>
      <c r="Q3644" s="12"/>
      <c r="R3644" s="13"/>
    </row>
    <row r="3645" spans="1:18" ht="15.75" customHeight="1">
      <c r="A3645" s="1"/>
      <c r="B3645" s="6" t="s">
        <v>14</v>
      </c>
      <c r="C3645" s="6">
        <v>1185732</v>
      </c>
      <c r="D3645" s="7">
        <v>44390</v>
      </c>
      <c r="E3645" s="6" t="s">
        <v>15</v>
      </c>
      <c r="F3645" s="6" t="s">
        <v>123</v>
      </c>
      <c r="G3645" s="6" t="s">
        <v>124</v>
      </c>
      <c r="H3645" s="6" t="s">
        <v>20</v>
      </c>
      <c r="I3645" s="8">
        <v>0.45</v>
      </c>
      <c r="J3645" s="9">
        <v>2250</v>
      </c>
      <c r="K3645" s="10">
        <f t="shared" si="28"/>
        <v>1012.5</v>
      </c>
      <c r="L3645" s="10">
        <f t="shared" si="29"/>
        <v>253.125</v>
      </c>
      <c r="M3645" s="11">
        <v>0.25</v>
      </c>
      <c r="O3645" s="16"/>
      <c r="P3645" s="14"/>
      <c r="Q3645" s="12"/>
      <c r="R3645" s="13"/>
    </row>
    <row r="3646" spans="1:18" ht="15.75" customHeight="1">
      <c r="A3646" s="1"/>
      <c r="B3646" s="6" t="s">
        <v>14</v>
      </c>
      <c r="C3646" s="6">
        <v>1185732</v>
      </c>
      <c r="D3646" s="7">
        <v>44390</v>
      </c>
      <c r="E3646" s="6" t="s">
        <v>15</v>
      </c>
      <c r="F3646" s="6" t="s">
        <v>123</v>
      </c>
      <c r="G3646" s="6" t="s">
        <v>124</v>
      </c>
      <c r="H3646" s="6" t="s">
        <v>21</v>
      </c>
      <c r="I3646" s="8">
        <v>0.54999999999999993</v>
      </c>
      <c r="J3646" s="9">
        <v>2500</v>
      </c>
      <c r="K3646" s="10">
        <f t="shared" si="28"/>
        <v>1374.9999999999998</v>
      </c>
      <c r="L3646" s="10">
        <f t="shared" si="29"/>
        <v>343.74999999999994</v>
      </c>
      <c r="M3646" s="11">
        <v>0.25</v>
      </c>
      <c r="O3646" s="16"/>
      <c r="P3646" s="14"/>
      <c r="Q3646" s="12"/>
      <c r="R3646" s="13"/>
    </row>
    <row r="3647" spans="1:18" ht="15.75" customHeight="1">
      <c r="A3647" s="1"/>
      <c r="B3647" s="6" t="s">
        <v>14</v>
      </c>
      <c r="C3647" s="6">
        <v>1185732</v>
      </c>
      <c r="D3647" s="7">
        <v>44390</v>
      </c>
      <c r="E3647" s="6" t="s">
        <v>15</v>
      </c>
      <c r="F3647" s="6" t="s">
        <v>123</v>
      </c>
      <c r="G3647" s="6" t="s">
        <v>124</v>
      </c>
      <c r="H3647" s="6" t="s">
        <v>22</v>
      </c>
      <c r="I3647" s="8">
        <v>0.6</v>
      </c>
      <c r="J3647" s="9">
        <v>4250</v>
      </c>
      <c r="K3647" s="10">
        <f t="shared" si="28"/>
        <v>2550</v>
      </c>
      <c r="L3647" s="10">
        <f t="shared" si="29"/>
        <v>765</v>
      </c>
      <c r="M3647" s="11">
        <v>0.3</v>
      </c>
      <c r="O3647" s="16"/>
      <c r="P3647" s="14"/>
      <c r="Q3647" s="12"/>
      <c r="R3647" s="13"/>
    </row>
    <row r="3648" spans="1:18" ht="15.75" customHeight="1">
      <c r="A3648" s="1"/>
      <c r="B3648" s="6" t="s">
        <v>14</v>
      </c>
      <c r="C3648" s="6">
        <v>1185732</v>
      </c>
      <c r="D3648" s="7">
        <v>44422</v>
      </c>
      <c r="E3648" s="6" t="s">
        <v>15</v>
      </c>
      <c r="F3648" s="6" t="s">
        <v>123</v>
      </c>
      <c r="G3648" s="6" t="s">
        <v>124</v>
      </c>
      <c r="H3648" s="6" t="s">
        <v>17</v>
      </c>
      <c r="I3648" s="8">
        <v>0.54999999999999993</v>
      </c>
      <c r="J3648" s="9">
        <v>5750</v>
      </c>
      <c r="K3648" s="10">
        <f t="shared" si="28"/>
        <v>3162.4999999999995</v>
      </c>
      <c r="L3648" s="10">
        <f t="shared" si="29"/>
        <v>948.74999999999977</v>
      </c>
      <c r="M3648" s="11">
        <v>0.3</v>
      </c>
      <c r="O3648" s="16"/>
      <c r="P3648" s="14"/>
      <c r="Q3648" s="12"/>
      <c r="R3648" s="13"/>
    </row>
    <row r="3649" spans="1:18" ht="15.75" customHeight="1">
      <c r="A3649" s="1"/>
      <c r="B3649" s="6" t="s">
        <v>14</v>
      </c>
      <c r="C3649" s="6">
        <v>1185732</v>
      </c>
      <c r="D3649" s="7">
        <v>44422</v>
      </c>
      <c r="E3649" s="6" t="s">
        <v>15</v>
      </c>
      <c r="F3649" s="6" t="s">
        <v>123</v>
      </c>
      <c r="G3649" s="6" t="s">
        <v>124</v>
      </c>
      <c r="H3649" s="6" t="s">
        <v>18</v>
      </c>
      <c r="I3649" s="8">
        <v>0.5</v>
      </c>
      <c r="J3649" s="9">
        <v>3500</v>
      </c>
      <c r="K3649" s="10">
        <f t="shared" si="28"/>
        <v>1750</v>
      </c>
      <c r="L3649" s="10">
        <f t="shared" si="29"/>
        <v>525</v>
      </c>
      <c r="M3649" s="11">
        <v>0.3</v>
      </c>
      <c r="O3649" s="16"/>
      <c r="P3649" s="14"/>
      <c r="Q3649" s="12"/>
      <c r="R3649" s="13"/>
    </row>
    <row r="3650" spans="1:18" ht="15.75" customHeight="1">
      <c r="A3650" s="1"/>
      <c r="B3650" s="6" t="s">
        <v>14</v>
      </c>
      <c r="C3650" s="6">
        <v>1185732</v>
      </c>
      <c r="D3650" s="7">
        <v>44422</v>
      </c>
      <c r="E3650" s="6" t="s">
        <v>15</v>
      </c>
      <c r="F3650" s="6" t="s">
        <v>123</v>
      </c>
      <c r="G3650" s="6" t="s">
        <v>124</v>
      </c>
      <c r="H3650" s="6" t="s">
        <v>19</v>
      </c>
      <c r="I3650" s="8">
        <v>0.45</v>
      </c>
      <c r="J3650" s="9">
        <v>2750</v>
      </c>
      <c r="K3650" s="10">
        <f t="shared" si="28"/>
        <v>1237.5</v>
      </c>
      <c r="L3650" s="10">
        <f t="shared" si="29"/>
        <v>309.375</v>
      </c>
      <c r="M3650" s="11">
        <v>0.25</v>
      </c>
      <c r="O3650" s="16"/>
      <c r="P3650" s="14"/>
      <c r="Q3650" s="12"/>
      <c r="R3650" s="13"/>
    </row>
    <row r="3651" spans="1:18" ht="15.75" customHeight="1">
      <c r="A3651" s="1"/>
      <c r="B3651" s="6" t="s">
        <v>14</v>
      </c>
      <c r="C3651" s="6">
        <v>1185732</v>
      </c>
      <c r="D3651" s="7">
        <v>44422</v>
      </c>
      <c r="E3651" s="6" t="s">
        <v>15</v>
      </c>
      <c r="F3651" s="6" t="s">
        <v>123</v>
      </c>
      <c r="G3651" s="6" t="s">
        <v>124</v>
      </c>
      <c r="H3651" s="6" t="s">
        <v>20</v>
      </c>
      <c r="I3651" s="8">
        <v>0.45</v>
      </c>
      <c r="J3651" s="9">
        <v>1750</v>
      </c>
      <c r="K3651" s="10">
        <f t="shared" si="28"/>
        <v>787.5</v>
      </c>
      <c r="L3651" s="10">
        <f t="shared" si="29"/>
        <v>196.875</v>
      </c>
      <c r="M3651" s="11">
        <v>0.25</v>
      </c>
      <c r="O3651" s="16"/>
      <c r="P3651" s="14"/>
      <c r="Q3651" s="12"/>
      <c r="R3651" s="13"/>
    </row>
    <row r="3652" spans="1:18" ht="15.75" customHeight="1">
      <c r="A3652" s="1"/>
      <c r="B3652" s="6" t="s">
        <v>14</v>
      </c>
      <c r="C3652" s="6">
        <v>1185732</v>
      </c>
      <c r="D3652" s="7">
        <v>44422</v>
      </c>
      <c r="E3652" s="6" t="s">
        <v>15</v>
      </c>
      <c r="F3652" s="6" t="s">
        <v>123</v>
      </c>
      <c r="G3652" s="6" t="s">
        <v>124</v>
      </c>
      <c r="H3652" s="6" t="s">
        <v>21</v>
      </c>
      <c r="I3652" s="8">
        <v>0.54999999999999993</v>
      </c>
      <c r="J3652" s="9">
        <v>1500</v>
      </c>
      <c r="K3652" s="10">
        <f t="shared" si="28"/>
        <v>824.99999999999989</v>
      </c>
      <c r="L3652" s="10">
        <f t="shared" si="29"/>
        <v>206.24999999999997</v>
      </c>
      <c r="M3652" s="11">
        <v>0.25</v>
      </c>
      <c r="O3652" s="16"/>
      <c r="P3652" s="14"/>
      <c r="Q3652" s="12"/>
      <c r="R3652" s="13"/>
    </row>
    <row r="3653" spans="1:18" ht="15.75" customHeight="1">
      <c r="A3653" s="1"/>
      <c r="B3653" s="6" t="s">
        <v>14</v>
      </c>
      <c r="C3653" s="6">
        <v>1185732</v>
      </c>
      <c r="D3653" s="7">
        <v>44422</v>
      </c>
      <c r="E3653" s="6" t="s">
        <v>15</v>
      </c>
      <c r="F3653" s="6" t="s">
        <v>123</v>
      </c>
      <c r="G3653" s="6" t="s">
        <v>124</v>
      </c>
      <c r="H3653" s="6" t="s">
        <v>22</v>
      </c>
      <c r="I3653" s="8">
        <v>0.6</v>
      </c>
      <c r="J3653" s="9">
        <v>3250</v>
      </c>
      <c r="K3653" s="10">
        <f t="shared" si="28"/>
        <v>1950</v>
      </c>
      <c r="L3653" s="10">
        <f t="shared" si="29"/>
        <v>585</v>
      </c>
      <c r="M3653" s="11">
        <v>0.3</v>
      </c>
      <c r="O3653" s="16"/>
      <c r="P3653" s="14"/>
      <c r="Q3653" s="12"/>
      <c r="R3653" s="13"/>
    </row>
    <row r="3654" spans="1:18" ht="15.75" customHeight="1">
      <c r="A3654" s="1"/>
      <c r="B3654" s="6" t="s">
        <v>14</v>
      </c>
      <c r="C3654" s="6">
        <v>1185732</v>
      </c>
      <c r="D3654" s="7">
        <v>44452</v>
      </c>
      <c r="E3654" s="6" t="s">
        <v>15</v>
      </c>
      <c r="F3654" s="6" t="s">
        <v>123</v>
      </c>
      <c r="G3654" s="6" t="s">
        <v>124</v>
      </c>
      <c r="H3654" s="6" t="s">
        <v>17</v>
      </c>
      <c r="I3654" s="8">
        <v>0.54999999999999993</v>
      </c>
      <c r="J3654" s="9">
        <v>4500</v>
      </c>
      <c r="K3654" s="10">
        <f t="shared" si="28"/>
        <v>2474.9999999999995</v>
      </c>
      <c r="L3654" s="10">
        <f t="shared" si="29"/>
        <v>742.49999999999989</v>
      </c>
      <c r="M3654" s="11">
        <v>0.3</v>
      </c>
      <c r="O3654" s="16"/>
      <c r="P3654" s="14"/>
      <c r="Q3654" s="12"/>
      <c r="R3654" s="13"/>
    </row>
    <row r="3655" spans="1:18" ht="15.75" customHeight="1">
      <c r="A3655" s="1"/>
      <c r="B3655" s="6" t="s">
        <v>14</v>
      </c>
      <c r="C3655" s="6">
        <v>1185732</v>
      </c>
      <c r="D3655" s="7">
        <v>44452</v>
      </c>
      <c r="E3655" s="6" t="s">
        <v>15</v>
      </c>
      <c r="F3655" s="6" t="s">
        <v>123</v>
      </c>
      <c r="G3655" s="6" t="s">
        <v>124</v>
      </c>
      <c r="H3655" s="6" t="s">
        <v>18</v>
      </c>
      <c r="I3655" s="8">
        <v>0.5</v>
      </c>
      <c r="J3655" s="9">
        <v>2500</v>
      </c>
      <c r="K3655" s="10">
        <f t="shared" si="28"/>
        <v>1250</v>
      </c>
      <c r="L3655" s="10">
        <f t="shared" si="29"/>
        <v>375</v>
      </c>
      <c r="M3655" s="11">
        <v>0.3</v>
      </c>
      <c r="O3655" s="16"/>
      <c r="P3655" s="14"/>
      <c r="Q3655" s="12"/>
      <c r="R3655" s="13"/>
    </row>
    <row r="3656" spans="1:18" ht="15.75" customHeight="1">
      <c r="A3656" s="1"/>
      <c r="B3656" s="6" t="s">
        <v>14</v>
      </c>
      <c r="C3656" s="6">
        <v>1185732</v>
      </c>
      <c r="D3656" s="7">
        <v>44452</v>
      </c>
      <c r="E3656" s="6" t="s">
        <v>15</v>
      </c>
      <c r="F3656" s="6" t="s">
        <v>123</v>
      </c>
      <c r="G3656" s="6" t="s">
        <v>124</v>
      </c>
      <c r="H3656" s="6" t="s">
        <v>19</v>
      </c>
      <c r="I3656" s="8">
        <v>0.45</v>
      </c>
      <c r="J3656" s="9">
        <v>1500</v>
      </c>
      <c r="K3656" s="10">
        <f t="shared" si="28"/>
        <v>675</v>
      </c>
      <c r="L3656" s="10">
        <f t="shared" si="29"/>
        <v>168.75</v>
      </c>
      <c r="M3656" s="11">
        <v>0.25</v>
      </c>
      <c r="O3656" s="16"/>
      <c r="P3656" s="14"/>
      <c r="Q3656" s="12"/>
      <c r="R3656" s="13"/>
    </row>
    <row r="3657" spans="1:18" ht="15.75" customHeight="1">
      <c r="A3657" s="1"/>
      <c r="B3657" s="6" t="s">
        <v>14</v>
      </c>
      <c r="C3657" s="6">
        <v>1185732</v>
      </c>
      <c r="D3657" s="7">
        <v>44452</v>
      </c>
      <c r="E3657" s="6" t="s">
        <v>15</v>
      </c>
      <c r="F3657" s="6" t="s">
        <v>123</v>
      </c>
      <c r="G3657" s="6" t="s">
        <v>124</v>
      </c>
      <c r="H3657" s="6" t="s">
        <v>20</v>
      </c>
      <c r="I3657" s="8">
        <v>0.45</v>
      </c>
      <c r="J3657" s="9">
        <v>1250</v>
      </c>
      <c r="K3657" s="10">
        <f t="shared" si="28"/>
        <v>562.5</v>
      </c>
      <c r="L3657" s="10">
        <f t="shared" si="29"/>
        <v>140.625</v>
      </c>
      <c r="M3657" s="11">
        <v>0.25</v>
      </c>
      <c r="O3657" s="16"/>
      <c r="P3657" s="14"/>
      <c r="Q3657" s="12"/>
      <c r="R3657" s="13"/>
    </row>
    <row r="3658" spans="1:18" ht="15.75" customHeight="1">
      <c r="A3658" s="1"/>
      <c r="B3658" s="6" t="s">
        <v>14</v>
      </c>
      <c r="C3658" s="6">
        <v>1185732</v>
      </c>
      <c r="D3658" s="7">
        <v>44452</v>
      </c>
      <c r="E3658" s="6" t="s">
        <v>15</v>
      </c>
      <c r="F3658" s="6" t="s">
        <v>123</v>
      </c>
      <c r="G3658" s="6" t="s">
        <v>124</v>
      </c>
      <c r="H3658" s="6" t="s">
        <v>21</v>
      </c>
      <c r="I3658" s="8">
        <v>0.54999999999999993</v>
      </c>
      <c r="J3658" s="9">
        <v>1250</v>
      </c>
      <c r="K3658" s="10">
        <f t="shared" si="28"/>
        <v>687.49999999999989</v>
      </c>
      <c r="L3658" s="10">
        <f t="shared" si="29"/>
        <v>171.87499999999997</v>
      </c>
      <c r="M3658" s="11">
        <v>0.25</v>
      </c>
      <c r="O3658" s="16"/>
      <c r="P3658" s="14"/>
      <c r="Q3658" s="12"/>
      <c r="R3658" s="13"/>
    </row>
    <row r="3659" spans="1:18" ht="15.75" customHeight="1">
      <c r="A3659" s="1"/>
      <c r="B3659" s="6" t="s">
        <v>14</v>
      </c>
      <c r="C3659" s="6">
        <v>1185732</v>
      </c>
      <c r="D3659" s="7">
        <v>44452</v>
      </c>
      <c r="E3659" s="6" t="s">
        <v>15</v>
      </c>
      <c r="F3659" s="6" t="s">
        <v>123</v>
      </c>
      <c r="G3659" s="6" t="s">
        <v>124</v>
      </c>
      <c r="H3659" s="6" t="s">
        <v>22</v>
      </c>
      <c r="I3659" s="8">
        <v>0.6</v>
      </c>
      <c r="J3659" s="9">
        <v>2250</v>
      </c>
      <c r="K3659" s="10">
        <f t="shared" si="28"/>
        <v>1350</v>
      </c>
      <c r="L3659" s="10">
        <f t="shared" si="29"/>
        <v>405</v>
      </c>
      <c r="M3659" s="11">
        <v>0.3</v>
      </c>
      <c r="O3659" s="16"/>
      <c r="P3659" s="14"/>
      <c r="Q3659" s="12"/>
      <c r="R3659" s="13"/>
    </row>
    <row r="3660" spans="1:18" ht="15.75" customHeight="1">
      <c r="A3660" s="1"/>
      <c r="B3660" s="6" t="s">
        <v>14</v>
      </c>
      <c r="C3660" s="6">
        <v>1185732</v>
      </c>
      <c r="D3660" s="7">
        <v>44484</v>
      </c>
      <c r="E3660" s="6" t="s">
        <v>15</v>
      </c>
      <c r="F3660" s="6" t="s">
        <v>123</v>
      </c>
      <c r="G3660" s="6" t="s">
        <v>124</v>
      </c>
      <c r="H3660" s="6" t="s">
        <v>17</v>
      </c>
      <c r="I3660" s="8">
        <v>0.6</v>
      </c>
      <c r="J3660" s="9">
        <v>4000</v>
      </c>
      <c r="K3660" s="10">
        <f t="shared" si="28"/>
        <v>2400</v>
      </c>
      <c r="L3660" s="10">
        <f t="shared" si="29"/>
        <v>720</v>
      </c>
      <c r="M3660" s="11">
        <v>0.3</v>
      </c>
      <c r="O3660" s="16"/>
      <c r="P3660" s="14"/>
      <c r="Q3660" s="12"/>
      <c r="R3660" s="13"/>
    </row>
    <row r="3661" spans="1:18" ht="15.75" customHeight="1">
      <c r="A3661" s="1"/>
      <c r="B3661" s="6" t="s">
        <v>14</v>
      </c>
      <c r="C3661" s="6">
        <v>1185732</v>
      </c>
      <c r="D3661" s="7">
        <v>44484</v>
      </c>
      <c r="E3661" s="6" t="s">
        <v>15</v>
      </c>
      <c r="F3661" s="6" t="s">
        <v>123</v>
      </c>
      <c r="G3661" s="6" t="s">
        <v>124</v>
      </c>
      <c r="H3661" s="6" t="s">
        <v>18</v>
      </c>
      <c r="I3661" s="8">
        <v>0.55000000000000004</v>
      </c>
      <c r="J3661" s="9">
        <v>2250</v>
      </c>
      <c r="K3661" s="10">
        <f t="shared" si="28"/>
        <v>1237.5</v>
      </c>
      <c r="L3661" s="10">
        <f t="shared" si="29"/>
        <v>371.25</v>
      </c>
      <c r="M3661" s="11">
        <v>0.3</v>
      </c>
      <c r="O3661" s="16"/>
      <c r="P3661" s="14"/>
      <c r="Q3661" s="12"/>
      <c r="R3661" s="13"/>
    </row>
    <row r="3662" spans="1:18" ht="15.75" customHeight="1">
      <c r="A3662" s="1"/>
      <c r="B3662" s="6" t="s">
        <v>14</v>
      </c>
      <c r="C3662" s="6">
        <v>1185732</v>
      </c>
      <c r="D3662" s="7">
        <v>44484</v>
      </c>
      <c r="E3662" s="6" t="s">
        <v>15</v>
      </c>
      <c r="F3662" s="6" t="s">
        <v>123</v>
      </c>
      <c r="G3662" s="6" t="s">
        <v>124</v>
      </c>
      <c r="H3662" s="6" t="s">
        <v>19</v>
      </c>
      <c r="I3662" s="8">
        <v>0.55000000000000004</v>
      </c>
      <c r="J3662" s="9">
        <v>1250</v>
      </c>
      <c r="K3662" s="10">
        <f t="shared" si="28"/>
        <v>687.5</v>
      </c>
      <c r="L3662" s="10">
        <f t="shared" si="29"/>
        <v>171.875</v>
      </c>
      <c r="M3662" s="11">
        <v>0.25</v>
      </c>
      <c r="O3662" s="16"/>
      <c r="P3662" s="14"/>
      <c r="Q3662" s="12"/>
      <c r="R3662" s="13"/>
    </row>
    <row r="3663" spans="1:18" ht="15.75" customHeight="1">
      <c r="A3663" s="1"/>
      <c r="B3663" s="6" t="s">
        <v>14</v>
      </c>
      <c r="C3663" s="6">
        <v>1185732</v>
      </c>
      <c r="D3663" s="7">
        <v>44484</v>
      </c>
      <c r="E3663" s="6" t="s">
        <v>15</v>
      </c>
      <c r="F3663" s="6" t="s">
        <v>123</v>
      </c>
      <c r="G3663" s="6" t="s">
        <v>124</v>
      </c>
      <c r="H3663" s="6" t="s">
        <v>20</v>
      </c>
      <c r="I3663" s="8">
        <v>0.55000000000000004</v>
      </c>
      <c r="J3663" s="9">
        <v>1000</v>
      </c>
      <c r="K3663" s="10">
        <f t="shared" si="28"/>
        <v>550</v>
      </c>
      <c r="L3663" s="10">
        <f t="shared" si="29"/>
        <v>137.5</v>
      </c>
      <c r="M3663" s="11">
        <v>0.25</v>
      </c>
      <c r="O3663" s="16"/>
      <c r="P3663" s="14"/>
      <c r="Q3663" s="12"/>
      <c r="R3663" s="13"/>
    </row>
    <row r="3664" spans="1:18" ht="15.75" customHeight="1">
      <c r="A3664" s="1"/>
      <c r="B3664" s="6" t="s">
        <v>14</v>
      </c>
      <c r="C3664" s="6">
        <v>1185732</v>
      </c>
      <c r="D3664" s="7">
        <v>44484</v>
      </c>
      <c r="E3664" s="6" t="s">
        <v>15</v>
      </c>
      <c r="F3664" s="6" t="s">
        <v>123</v>
      </c>
      <c r="G3664" s="6" t="s">
        <v>124</v>
      </c>
      <c r="H3664" s="6" t="s">
        <v>21</v>
      </c>
      <c r="I3664" s="8">
        <v>0.65</v>
      </c>
      <c r="J3664" s="9">
        <v>1000</v>
      </c>
      <c r="K3664" s="10">
        <f t="shared" si="28"/>
        <v>650</v>
      </c>
      <c r="L3664" s="10">
        <f t="shared" si="29"/>
        <v>162.5</v>
      </c>
      <c r="M3664" s="11">
        <v>0.25</v>
      </c>
      <c r="O3664" s="16"/>
      <c r="P3664" s="14"/>
      <c r="Q3664" s="12"/>
      <c r="R3664" s="13"/>
    </row>
    <row r="3665" spans="1:18" ht="15.75" customHeight="1">
      <c r="A3665" s="1"/>
      <c r="B3665" s="6" t="s">
        <v>14</v>
      </c>
      <c r="C3665" s="6">
        <v>1185732</v>
      </c>
      <c r="D3665" s="7">
        <v>44484</v>
      </c>
      <c r="E3665" s="6" t="s">
        <v>15</v>
      </c>
      <c r="F3665" s="6" t="s">
        <v>123</v>
      </c>
      <c r="G3665" s="6" t="s">
        <v>124</v>
      </c>
      <c r="H3665" s="6" t="s">
        <v>22</v>
      </c>
      <c r="I3665" s="8">
        <v>0.7</v>
      </c>
      <c r="J3665" s="9">
        <v>2250</v>
      </c>
      <c r="K3665" s="10">
        <f t="shared" si="28"/>
        <v>1575</v>
      </c>
      <c r="L3665" s="10">
        <f t="shared" si="29"/>
        <v>472.5</v>
      </c>
      <c r="M3665" s="11">
        <v>0.3</v>
      </c>
      <c r="O3665" s="16"/>
      <c r="P3665" s="14"/>
      <c r="Q3665" s="12"/>
      <c r="R3665" s="13"/>
    </row>
    <row r="3666" spans="1:18" ht="15.75" customHeight="1">
      <c r="A3666" s="1"/>
      <c r="B3666" s="6" t="s">
        <v>14</v>
      </c>
      <c r="C3666" s="6">
        <v>1185732</v>
      </c>
      <c r="D3666" s="7">
        <v>44514</v>
      </c>
      <c r="E3666" s="6" t="s">
        <v>15</v>
      </c>
      <c r="F3666" s="6" t="s">
        <v>123</v>
      </c>
      <c r="G3666" s="6" t="s">
        <v>124</v>
      </c>
      <c r="H3666" s="6" t="s">
        <v>17</v>
      </c>
      <c r="I3666" s="8">
        <v>0.65</v>
      </c>
      <c r="J3666" s="9">
        <v>3750</v>
      </c>
      <c r="K3666" s="10">
        <f t="shared" si="28"/>
        <v>2437.5</v>
      </c>
      <c r="L3666" s="10">
        <f t="shared" si="29"/>
        <v>731.25</v>
      </c>
      <c r="M3666" s="11">
        <v>0.3</v>
      </c>
      <c r="O3666" s="16"/>
      <c r="P3666" s="14"/>
      <c r="Q3666" s="12"/>
      <c r="R3666" s="13"/>
    </row>
    <row r="3667" spans="1:18" ht="15.75" customHeight="1">
      <c r="A3667" s="1"/>
      <c r="B3667" s="6" t="s">
        <v>14</v>
      </c>
      <c r="C3667" s="6">
        <v>1185732</v>
      </c>
      <c r="D3667" s="7">
        <v>44514</v>
      </c>
      <c r="E3667" s="6" t="s">
        <v>15</v>
      </c>
      <c r="F3667" s="6" t="s">
        <v>123</v>
      </c>
      <c r="G3667" s="6" t="s">
        <v>124</v>
      </c>
      <c r="H3667" s="6" t="s">
        <v>18</v>
      </c>
      <c r="I3667" s="8">
        <v>0.55000000000000004</v>
      </c>
      <c r="J3667" s="9">
        <v>3000</v>
      </c>
      <c r="K3667" s="10">
        <f t="shared" si="28"/>
        <v>1650.0000000000002</v>
      </c>
      <c r="L3667" s="10">
        <f t="shared" si="29"/>
        <v>495.00000000000006</v>
      </c>
      <c r="M3667" s="11">
        <v>0.3</v>
      </c>
      <c r="O3667" s="16"/>
      <c r="P3667" s="14"/>
      <c r="Q3667" s="12"/>
      <c r="R3667" s="13"/>
    </row>
    <row r="3668" spans="1:18" ht="15.75" customHeight="1">
      <c r="A3668" s="1"/>
      <c r="B3668" s="6" t="s">
        <v>14</v>
      </c>
      <c r="C3668" s="6">
        <v>1185732</v>
      </c>
      <c r="D3668" s="7">
        <v>44514</v>
      </c>
      <c r="E3668" s="6" t="s">
        <v>15</v>
      </c>
      <c r="F3668" s="6" t="s">
        <v>123</v>
      </c>
      <c r="G3668" s="6" t="s">
        <v>124</v>
      </c>
      <c r="H3668" s="6" t="s">
        <v>19</v>
      </c>
      <c r="I3668" s="8">
        <v>0.55000000000000004</v>
      </c>
      <c r="J3668" s="9">
        <v>2950</v>
      </c>
      <c r="K3668" s="10">
        <f t="shared" si="28"/>
        <v>1622.5000000000002</v>
      </c>
      <c r="L3668" s="10">
        <f t="shared" si="29"/>
        <v>405.62500000000006</v>
      </c>
      <c r="M3668" s="11">
        <v>0.25</v>
      </c>
      <c r="O3668" s="16"/>
      <c r="P3668" s="14"/>
      <c r="Q3668" s="12"/>
      <c r="R3668" s="13"/>
    </row>
    <row r="3669" spans="1:18" ht="15.75" customHeight="1">
      <c r="A3669" s="1"/>
      <c r="B3669" s="6" t="s">
        <v>14</v>
      </c>
      <c r="C3669" s="6">
        <v>1185732</v>
      </c>
      <c r="D3669" s="7">
        <v>44514</v>
      </c>
      <c r="E3669" s="6" t="s">
        <v>15</v>
      </c>
      <c r="F3669" s="6" t="s">
        <v>123</v>
      </c>
      <c r="G3669" s="6" t="s">
        <v>124</v>
      </c>
      <c r="H3669" s="6" t="s">
        <v>20</v>
      </c>
      <c r="I3669" s="8">
        <v>0.55000000000000004</v>
      </c>
      <c r="J3669" s="9">
        <v>2750</v>
      </c>
      <c r="K3669" s="10">
        <f t="shared" si="28"/>
        <v>1512.5000000000002</v>
      </c>
      <c r="L3669" s="10">
        <f t="shared" si="29"/>
        <v>378.12500000000006</v>
      </c>
      <c r="M3669" s="11">
        <v>0.25</v>
      </c>
      <c r="O3669" s="16"/>
      <c r="P3669" s="14"/>
      <c r="Q3669" s="12"/>
      <c r="R3669" s="13"/>
    </row>
    <row r="3670" spans="1:18" ht="15.75" customHeight="1">
      <c r="A3670" s="1"/>
      <c r="B3670" s="6" t="s">
        <v>14</v>
      </c>
      <c r="C3670" s="6">
        <v>1185732</v>
      </c>
      <c r="D3670" s="7">
        <v>44514</v>
      </c>
      <c r="E3670" s="6" t="s">
        <v>15</v>
      </c>
      <c r="F3670" s="6" t="s">
        <v>123</v>
      </c>
      <c r="G3670" s="6" t="s">
        <v>124</v>
      </c>
      <c r="H3670" s="6" t="s">
        <v>21</v>
      </c>
      <c r="I3670" s="8">
        <v>0.65</v>
      </c>
      <c r="J3670" s="9">
        <v>2500</v>
      </c>
      <c r="K3670" s="10">
        <f t="shared" si="28"/>
        <v>1625</v>
      </c>
      <c r="L3670" s="10">
        <f t="shared" si="29"/>
        <v>406.25</v>
      </c>
      <c r="M3670" s="11">
        <v>0.25</v>
      </c>
      <c r="O3670" s="16"/>
      <c r="P3670" s="14"/>
      <c r="Q3670" s="12"/>
      <c r="R3670" s="13"/>
    </row>
    <row r="3671" spans="1:18" ht="15.75" customHeight="1">
      <c r="A3671" s="1"/>
      <c r="B3671" s="6" t="s">
        <v>14</v>
      </c>
      <c r="C3671" s="6">
        <v>1185732</v>
      </c>
      <c r="D3671" s="7">
        <v>44514</v>
      </c>
      <c r="E3671" s="6" t="s">
        <v>15</v>
      </c>
      <c r="F3671" s="6" t="s">
        <v>123</v>
      </c>
      <c r="G3671" s="6" t="s">
        <v>124</v>
      </c>
      <c r="H3671" s="6" t="s">
        <v>22</v>
      </c>
      <c r="I3671" s="8">
        <v>0.7</v>
      </c>
      <c r="J3671" s="9">
        <v>3500</v>
      </c>
      <c r="K3671" s="10">
        <f t="shared" si="28"/>
        <v>2450</v>
      </c>
      <c r="L3671" s="10">
        <f t="shared" si="29"/>
        <v>735</v>
      </c>
      <c r="M3671" s="11">
        <v>0.3</v>
      </c>
      <c r="O3671" s="16"/>
      <c r="P3671" s="14"/>
      <c r="Q3671" s="12"/>
      <c r="R3671" s="13"/>
    </row>
    <row r="3672" spans="1:18" ht="15.75" customHeight="1">
      <c r="A3672" s="1"/>
      <c r="B3672" s="6" t="s">
        <v>14</v>
      </c>
      <c r="C3672" s="6">
        <v>1185732</v>
      </c>
      <c r="D3672" s="7">
        <v>44543</v>
      </c>
      <c r="E3672" s="6" t="s">
        <v>15</v>
      </c>
      <c r="F3672" s="6" t="s">
        <v>123</v>
      </c>
      <c r="G3672" s="6" t="s">
        <v>124</v>
      </c>
      <c r="H3672" s="6" t="s">
        <v>17</v>
      </c>
      <c r="I3672" s="8">
        <v>0.65</v>
      </c>
      <c r="J3672" s="9">
        <v>5750</v>
      </c>
      <c r="K3672" s="10">
        <f t="shared" si="28"/>
        <v>3737.5</v>
      </c>
      <c r="L3672" s="10">
        <f t="shared" si="29"/>
        <v>1121.25</v>
      </c>
      <c r="M3672" s="11">
        <v>0.3</v>
      </c>
      <c r="O3672" s="16"/>
      <c r="P3672" s="14"/>
      <c r="Q3672" s="12"/>
      <c r="R3672" s="13"/>
    </row>
    <row r="3673" spans="1:18" ht="15.75" customHeight="1">
      <c r="A3673" s="1"/>
      <c r="B3673" s="6" t="s">
        <v>14</v>
      </c>
      <c r="C3673" s="6">
        <v>1185732</v>
      </c>
      <c r="D3673" s="7">
        <v>44543</v>
      </c>
      <c r="E3673" s="6" t="s">
        <v>15</v>
      </c>
      <c r="F3673" s="6" t="s">
        <v>123</v>
      </c>
      <c r="G3673" s="6" t="s">
        <v>124</v>
      </c>
      <c r="H3673" s="6" t="s">
        <v>18</v>
      </c>
      <c r="I3673" s="8">
        <v>0.55000000000000004</v>
      </c>
      <c r="J3673" s="9">
        <v>3750</v>
      </c>
      <c r="K3673" s="10">
        <f t="shared" si="28"/>
        <v>2062.5</v>
      </c>
      <c r="L3673" s="10">
        <f t="shared" si="29"/>
        <v>618.75</v>
      </c>
      <c r="M3673" s="11">
        <v>0.3</v>
      </c>
      <c r="O3673" s="16"/>
      <c r="P3673" s="14"/>
      <c r="Q3673" s="12"/>
      <c r="R3673" s="13"/>
    </row>
    <row r="3674" spans="1:18" ht="15.75" customHeight="1">
      <c r="A3674" s="1"/>
      <c r="B3674" s="6" t="s">
        <v>14</v>
      </c>
      <c r="C3674" s="6">
        <v>1185732</v>
      </c>
      <c r="D3674" s="7">
        <v>44543</v>
      </c>
      <c r="E3674" s="6" t="s">
        <v>15</v>
      </c>
      <c r="F3674" s="6" t="s">
        <v>123</v>
      </c>
      <c r="G3674" s="6" t="s">
        <v>124</v>
      </c>
      <c r="H3674" s="6" t="s">
        <v>19</v>
      </c>
      <c r="I3674" s="8">
        <v>0.55000000000000004</v>
      </c>
      <c r="J3674" s="9">
        <v>3500</v>
      </c>
      <c r="K3674" s="10">
        <f t="shared" si="28"/>
        <v>1925.0000000000002</v>
      </c>
      <c r="L3674" s="10">
        <f t="shared" si="29"/>
        <v>481.25000000000006</v>
      </c>
      <c r="M3674" s="11">
        <v>0.25</v>
      </c>
      <c r="O3674" s="16"/>
      <c r="P3674" s="14"/>
      <c r="Q3674" s="12"/>
      <c r="R3674" s="13"/>
    </row>
    <row r="3675" spans="1:18" ht="15.75" customHeight="1">
      <c r="A3675" s="1"/>
      <c r="B3675" s="6" t="s">
        <v>14</v>
      </c>
      <c r="C3675" s="6">
        <v>1185732</v>
      </c>
      <c r="D3675" s="7">
        <v>44543</v>
      </c>
      <c r="E3675" s="6" t="s">
        <v>15</v>
      </c>
      <c r="F3675" s="6" t="s">
        <v>123</v>
      </c>
      <c r="G3675" s="6" t="s">
        <v>124</v>
      </c>
      <c r="H3675" s="6" t="s">
        <v>20</v>
      </c>
      <c r="I3675" s="8">
        <v>0.55000000000000004</v>
      </c>
      <c r="J3675" s="9">
        <v>3000</v>
      </c>
      <c r="K3675" s="10">
        <f t="shared" si="28"/>
        <v>1650.0000000000002</v>
      </c>
      <c r="L3675" s="10">
        <f t="shared" si="29"/>
        <v>412.50000000000006</v>
      </c>
      <c r="M3675" s="11">
        <v>0.25</v>
      </c>
      <c r="O3675" s="16"/>
      <c r="P3675" s="14"/>
      <c r="Q3675" s="12"/>
      <c r="R3675" s="13"/>
    </row>
    <row r="3676" spans="1:18" ht="15.75" customHeight="1">
      <c r="A3676" s="1"/>
      <c r="B3676" s="6" t="s">
        <v>14</v>
      </c>
      <c r="C3676" s="6">
        <v>1185732</v>
      </c>
      <c r="D3676" s="7">
        <v>44543</v>
      </c>
      <c r="E3676" s="6" t="s">
        <v>15</v>
      </c>
      <c r="F3676" s="6" t="s">
        <v>123</v>
      </c>
      <c r="G3676" s="6" t="s">
        <v>124</v>
      </c>
      <c r="H3676" s="6" t="s">
        <v>21</v>
      </c>
      <c r="I3676" s="8">
        <v>0.65</v>
      </c>
      <c r="J3676" s="9">
        <v>3000</v>
      </c>
      <c r="K3676" s="10">
        <f t="shared" si="28"/>
        <v>1950</v>
      </c>
      <c r="L3676" s="10">
        <f t="shared" si="29"/>
        <v>487.5</v>
      </c>
      <c r="M3676" s="11">
        <v>0.25</v>
      </c>
      <c r="O3676" s="16"/>
      <c r="P3676" s="14"/>
      <c r="Q3676" s="12"/>
      <c r="R3676" s="13"/>
    </row>
    <row r="3677" spans="1:18" ht="15.75" customHeight="1">
      <c r="A3677" s="1"/>
      <c r="B3677" s="6" t="s">
        <v>14</v>
      </c>
      <c r="C3677" s="6">
        <v>1185732</v>
      </c>
      <c r="D3677" s="7">
        <v>44543</v>
      </c>
      <c r="E3677" s="6" t="s">
        <v>15</v>
      </c>
      <c r="F3677" s="6" t="s">
        <v>123</v>
      </c>
      <c r="G3677" s="6" t="s">
        <v>124</v>
      </c>
      <c r="H3677" s="6" t="s">
        <v>22</v>
      </c>
      <c r="I3677" s="8">
        <v>0.7</v>
      </c>
      <c r="J3677" s="9">
        <v>4000</v>
      </c>
      <c r="K3677" s="10">
        <f t="shared" si="28"/>
        <v>2800</v>
      </c>
      <c r="L3677" s="10">
        <f t="shared" si="29"/>
        <v>840</v>
      </c>
      <c r="M3677" s="11">
        <v>0.3</v>
      </c>
      <c r="O3677" s="16"/>
      <c r="P3677" s="14"/>
      <c r="Q3677" s="12"/>
      <c r="R3677" s="13"/>
    </row>
    <row r="3678" spans="1:18" ht="15.75" customHeight="1">
      <c r="A3678" s="1" t="s">
        <v>39</v>
      </c>
      <c r="B3678" s="6" t="s">
        <v>14</v>
      </c>
      <c r="C3678" s="6">
        <v>1185732</v>
      </c>
      <c r="D3678" s="7">
        <v>44210</v>
      </c>
      <c r="E3678" s="6" t="s">
        <v>15</v>
      </c>
      <c r="F3678" s="6" t="s">
        <v>125</v>
      </c>
      <c r="G3678" s="6" t="s">
        <v>126</v>
      </c>
      <c r="H3678" s="6" t="s">
        <v>17</v>
      </c>
      <c r="I3678" s="8">
        <v>0.45</v>
      </c>
      <c r="J3678" s="9">
        <v>5250</v>
      </c>
      <c r="K3678" s="10">
        <f t="shared" si="28"/>
        <v>2362.5</v>
      </c>
      <c r="L3678" s="10">
        <f t="shared" si="29"/>
        <v>1063.125</v>
      </c>
      <c r="M3678" s="11">
        <v>0.45</v>
      </c>
      <c r="O3678" s="16"/>
      <c r="P3678" s="14"/>
      <c r="Q3678" s="12"/>
      <c r="R3678" s="13"/>
    </row>
    <row r="3679" spans="1:18" ht="15.75" customHeight="1">
      <c r="A3679" s="1"/>
      <c r="B3679" s="6" t="s">
        <v>14</v>
      </c>
      <c r="C3679" s="6">
        <v>1185732</v>
      </c>
      <c r="D3679" s="7">
        <v>44210</v>
      </c>
      <c r="E3679" s="6" t="s">
        <v>15</v>
      </c>
      <c r="F3679" s="6" t="s">
        <v>125</v>
      </c>
      <c r="G3679" s="6" t="s">
        <v>126</v>
      </c>
      <c r="H3679" s="6" t="s">
        <v>18</v>
      </c>
      <c r="I3679" s="8">
        <v>0.45</v>
      </c>
      <c r="J3679" s="9">
        <v>3250</v>
      </c>
      <c r="K3679" s="10">
        <f t="shared" si="28"/>
        <v>1462.5</v>
      </c>
      <c r="L3679" s="10">
        <f t="shared" si="29"/>
        <v>658.125</v>
      </c>
      <c r="M3679" s="11">
        <v>0.45</v>
      </c>
      <c r="O3679" s="16"/>
      <c r="P3679" s="14"/>
      <c r="Q3679" s="12"/>
      <c r="R3679" s="13"/>
    </row>
    <row r="3680" spans="1:18" ht="15.75" customHeight="1">
      <c r="A3680" s="1"/>
      <c r="B3680" s="6" t="s">
        <v>14</v>
      </c>
      <c r="C3680" s="6">
        <v>1185732</v>
      </c>
      <c r="D3680" s="7">
        <v>44210</v>
      </c>
      <c r="E3680" s="6" t="s">
        <v>15</v>
      </c>
      <c r="F3680" s="6" t="s">
        <v>125</v>
      </c>
      <c r="G3680" s="6" t="s">
        <v>126</v>
      </c>
      <c r="H3680" s="6" t="s">
        <v>19</v>
      </c>
      <c r="I3680" s="8">
        <v>0.35000000000000003</v>
      </c>
      <c r="J3680" s="9">
        <v>3250</v>
      </c>
      <c r="K3680" s="10">
        <f t="shared" si="28"/>
        <v>1137.5</v>
      </c>
      <c r="L3680" s="10">
        <f t="shared" si="29"/>
        <v>398.125</v>
      </c>
      <c r="M3680" s="11">
        <v>0.35</v>
      </c>
      <c r="O3680" s="16"/>
      <c r="P3680" s="14"/>
      <c r="Q3680" s="12"/>
      <c r="R3680" s="13"/>
    </row>
    <row r="3681" spans="1:18" ht="15.75" customHeight="1">
      <c r="A3681" s="1"/>
      <c r="B3681" s="6" t="s">
        <v>14</v>
      </c>
      <c r="C3681" s="6">
        <v>1185732</v>
      </c>
      <c r="D3681" s="7">
        <v>44210</v>
      </c>
      <c r="E3681" s="6" t="s">
        <v>15</v>
      </c>
      <c r="F3681" s="6" t="s">
        <v>125</v>
      </c>
      <c r="G3681" s="6" t="s">
        <v>126</v>
      </c>
      <c r="H3681" s="6" t="s">
        <v>20</v>
      </c>
      <c r="I3681" s="8">
        <v>0.39999999999999997</v>
      </c>
      <c r="J3681" s="9">
        <v>1750</v>
      </c>
      <c r="K3681" s="10">
        <f t="shared" si="28"/>
        <v>699.99999999999989</v>
      </c>
      <c r="L3681" s="10">
        <f t="shared" si="29"/>
        <v>244.99999999999994</v>
      </c>
      <c r="M3681" s="11">
        <v>0.35</v>
      </c>
      <c r="O3681" s="16"/>
      <c r="P3681" s="14"/>
      <c r="Q3681" s="12"/>
      <c r="R3681" s="13"/>
    </row>
    <row r="3682" spans="1:18" ht="15.75" customHeight="1">
      <c r="A3682" s="1"/>
      <c r="B3682" s="6" t="s">
        <v>14</v>
      </c>
      <c r="C3682" s="6">
        <v>1185732</v>
      </c>
      <c r="D3682" s="7">
        <v>44210</v>
      </c>
      <c r="E3682" s="6" t="s">
        <v>15</v>
      </c>
      <c r="F3682" s="6" t="s">
        <v>125</v>
      </c>
      <c r="G3682" s="6" t="s">
        <v>126</v>
      </c>
      <c r="H3682" s="6" t="s">
        <v>21</v>
      </c>
      <c r="I3682" s="8">
        <v>0.55000000000000004</v>
      </c>
      <c r="J3682" s="9">
        <v>2250</v>
      </c>
      <c r="K3682" s="10">
        <f t="shared" si="28"/>
        <v>1237.5</v>
      </c>
      <c r="L3682" s="10">
        <f t="shared" si="29"/>
        <v>433.125</v>
      </c>
      <c r="M3682" s="11">
        <v>0.35</v>
      </c>
      <c r="O3682" s="16"/>
      <c r="P3682" s="14"/>
      <c r="Q3682" s="12"/>
      <c r="R3682" s="13"/>
    </row>
    <row r="3683" spans="1:18" ht="15.75" customHeight="1">
      <c r="A3683" s="1"/>
      <c r="B3683" s="6" t="s">
        <v>14</v>
      </c>
      <c r="C3683" s="6">
        <v>1185732</v>
      </c>
      <c r="D3683" s="7">
        <v>44210</v>
      </c>
      <c r="E3683" s="6" t="s">
        <v>15</v>
      </c>
      <c r="F3683" s="6" t="s">
        <v>125</v>
      </c>
      <c r="G3683" s="6" t="s">
        <v>126</v>
      </c>
      <c r="H3683" s="6" t="s">
        <v>22</v>
      </c>
      <c r="I3683" s="8">
        <v>0.45</v>
      </c>
      <c r="J3683" s="9">
        <v>3250</v>
      </c>
      <c r="K3683" s="10">
        <f t="shared" si="28"/>
        <v>1462.5</v>
      </c>
      <c r="L3683" s="10">
        <f t="shared" si="29"/>
        <v>585</v>
      </c>
      <c r="M3683" s="11">
        <v>0.39999999999999997</v>
      </c>
      <c r="O3683" s="16"/>
      <c r="P3683" s="14"/>
      <c r="Q3683" s="12"/>
      <c r="R3683" s="13"/>
    </row>
    <row r="3684" spans="1:18" ht="15.75" customHeight="1">
      <c r="A3684" s="1"/>
      <c r="B3684" s="6" t="s">
        <v>14</v>
      </c>
      <c r="C3684" s="6">
        <v>1185732</v>
      </c>
      <c r="D3684" s="7">
        <v>44239</v>
      </c>
      <c r="E3684" s="6" t="s">
        <v>15</v>
      </c>
      <c r="F3684" s="6" t="s">
        <v>125</v>
      </c>
      <c r="G3684" s="6" t="s">
        <v>126</v>
      </c>
      <c r="H3684" s="6" t="s">
        <v>17</v>
      </c>
      <c r="I3684" s="8">
        <v>0.45</v>
      </c>
      <c r="J3684" s="9">
        <v>5750</v>
      </c>
      <c r="K3684" s="10">
        <f t="shared" si="28"/>
        <v>2587.5</v>
      </c>
      <c r="L3684" s="10">
        <f t="shared" si="29"/>
        <v>1164.375</v>
      </c>
      <c r="M3684" s="11">
        <v>0.45</v>
      </c>
      <c r="O3684" s="16"/>
      <c r="P3684" s="14"/>
      <c r="Q3684" s="12"/>
      <c r="R3684" s="13"/>
    </row>
    <row r="3685" spans="1:18" ht="15.75" customHeight="1">
      <c r="A3685" s="1"/>
      <c r="B3685" s="6" t="s">
        <v>14</v>
      </c>
      <c r="C3685" s="6">
        <v>1185732</v>
      </c>
      <c r="D3685" s="7">
        <v>44239</v>
      </c>
      <c r="E3685" s="6" t="s">
        <v>15</v>
      </c>
      <c r="F3685" s="6" t="s">
        <v>125</v>
      </c>
      <c r="G3685" s="6" t="s">
        <v>126</v>
      </c>
      <c r="H3685" s="6" t="s">
        <v>18</v>
      </c>
      <c r="I3685" s="8">
        <v>0.45</v>
      </c>
      <c r="J3685" s="9">
        <v>2250</v>
      </c>
      <c r="K3685" s="10">
        <f t="shared" si="28"/>
        <v>1012.5</v>
      </c>
      <c r="L3685" s="10">
        <f t="shared" si="29"/>
        <v>455.625</v>
      </c>
      <c r="M3685" s="11">
        <v>0.45</v>
      </c>
      <c r="O3685" s="16"/>
      <c r="P3685" s="14"/>
      <c r="Q3685" s="12"/>
      <c r="R3685" s="13"/>
    </row>
    <row r="3686" spans="1:18" ht="15.75" customHeight="1">
      <c r="A3686" s="1"/>
      <c r="B3686" s="6" t="s">
        <v>14</v>
      </c>
      <c r="C3686" s="6">
        <v>1185732</v>
      </c>
      <c r="D3686" s="7">
        <v>44239</v>
      </c>
      <c r="E3686" s="6" t="s">
        <v>15</v>
      </c>
      <c r="F3686" s="6" t="s">
        <v>125</v>
      </c>
      <c r="G3686" s="6" t="s">
        <v>126</v>
      </c>
      <c r="H3686" s="6" t="s">
        <v>19</v>
      </c>
      <c r="I3686" s="8">
        <v>0.35000000000000003</v>
      </c>
      <c r="J3686" s="9">
        <v>2750</v>
      </c>
      <c r="K3686" s="10">
        <f t="shared" si="28"/>
        <v>962.50000000000011</v>
      </c>
      <c r="L3686" s="10">
        <f t="shared" si="29"/>
        <v>336.875</v>
      </c>
      <c r="M3686" s="11">
        <v>0.35</v>
      </c>
      <c r="O3686" s="16"/>
      <c r="P3686" s="14"/>
      <c r="Q3686" s="12"/>
      <c r="R3686" s="13"/>
    </row>
    <row r="3687" spans="1:18" ht="15.75" customHeight="1">
      <c r="A3687" s="1"/>
      <c r="B3687" s="6" t="s">
        <v>14</v>
      </c>
      <c r="C3687" s="6">
        <v>1185732</v>
      </c>
      <c r="D3687" s="7">
        <v>44239</v>
      </c>
      <c r="E3687" s="6" t="s">
        <v>15</v>
      </c>
      <c r="F3687" s="6" t="s">
        <v>125</v>
      </c>
      <c r="G3687" s="6" t="s">
        <v>126</v>
      </c>
      <c r="H3687" s="6" t="s">
        <v>20</v>
      </c>
      <c r="I3687" s="8">
        <v>0.39999999999999997</v>
      </c>
      <c r="J3687" s="9">
        <v>1500</v>
      </c>
      <c r="K3687" s="10">
        <f t="shared" si="28"/>
        <v>600</v>
      </c>
      <c r="L3687" s="10">
        <f t="shared" si="29"/>
        <v>210</v>
      </c>
      <c r="M3687" s="11">
        <v>0.35</v>
      </c>
      <c r="O3687" s="16"/>
      <c r="P3687" s="14"/>
      <c r="Q3687" s="12"/>
      <c r="R3687" s="13"/>
    </row>
    <row r="3688" spans="1:18" ht="15.75" customHeight="1">
      <c r="A3688" s="1"/>
      <c r="B3688" s="6" t="s">
        <v>14</v>
      </c>
      <c r="C3688" s="6">
        <v>1185732</v>
      </c>
      <c r="D3688" s="7">
        <v>44239</v>
      </c>
      <c r="E3688" s="6" t="s">
        <v>15</v>
      </c>
      <c r="F3688" s="6" t="s">
        <v>125</v>
      </c>
      <c r="G3688" s="6" t="s">
        <v>126</v>
      </c>
      <c r="H3688" s="6" t="s">
        <v>21</v>
      </c>
      <c r="I3688" s="8">
        <v>0.55000000000000004</v>
      </c>
      <c r="J3688" s="9">
        <v>2250</v>
      </c>
      <c r="K3688" s="10">
        <f t="shared" si="28"/>
        <v>1237.5</v>
      </c>
      <c r="L3688" s="10">
        <f t="shared" si="29"/>
        <v>433.125</v>
      </c>
      <c r="M3688" s="11">
        <v>0.35</v>
      </c>
      <c r="O3688" s="16"/>
      <c r="P3688" s="14"/>
      <c r="Q3688" s="12"/>
      <c r="R3688" s="13"/>
    </row>
    <row r="3689" spans="1:18" ht="15.75" customHeight="1">
      <c r="A3689" s="1"/>
      <c r="B3689" s="6" t="s">
        <v>14</v>
      </c>
      <c r="C3689" s="6">
        <v>1185732</v>
      </c>
      <c r="D3689" s="7">
        <v>44239</v>
      </c>
      <c r="E3689" s="6" t="s">
        <v>15</v>
      </c>
      <c r="F3689" s="6" t="s">
        <v>125</v>
      </c>
      <c r="G3689" s="6" t="s">
        <v>126</v>
      </c>
      <c r="H3689" s="6" t="s">
        <v>22</v>
      </c>
      <c r="I3689" s="8">
        <v>0.45</v>
      </c>
      <c r="J3689" s="9">
        <v>3250</v>
      </c>
      <c r="K3689" s="10">
        <f t="shared" si="28"/>
        <v>1462.5</v>
      </c>
      <c r="L3689" s="10">
        <f t="shared" si="29"/>
        <v>585</v>
      </c>
      <c r="M3689" s="11">
        <v>0.39999999999999997</v>
      </c>
      <c r="O3689" s="16"/>
      <c r="P3689" s="14"/>
      <c r="Q3689" s="12"/>
      <c r="R3689" s="13"/>
    </row>
    <row r="3690" spans="1:18" ht="15.75" customHeight="1">
      <c r="A3690" s="1"/>
      <c r="B3690" s="6" t="s">
        <v>14</v>
      </c>
      <c r="C3690" s="6">
        <v>1185732</v>
      </c>
      <c r="D3690" s="7">
        <v>44265</v>
      </c>
      <c r="E3690" s="6" t="s">
        <v>15</v>
      </c>
      <c r="F3690" s="6" t="s">
        <v>125</v>
      </c>
      <c r="G3690" s="6" t="s">
        <v>126</v>
      </c>
      <c r="H3690" s="6" t="s">
        <v>17</v>
      </c>
      <c r="I3690" s="8">
        <v>0.45</v>
      </c>
      <c r="J3690" s="9">
        <v>5450</v>
      </c>
      <c r="K3690" s="10">
        <f t="shared" si="28"/>
        <v>2452.5</v>
      </c>
      <c r="L3690" s="10">
        <f t="shared" si="29"/>
        <v>1103.625</v>
      </c>
      <c r="M3690" s="11">
        <v>0.45</v>
      </c>
      <c r="O3690" s="16"/>
      <c r="P3690" s="14"/>
      <c r="Q3690" s="12"/>
      <c r="R3690" s="13"/>
    </row>
    <row r="3691" spans="1:18" ht="15.75" customHeight="1">
      <c r="A3691" s="1"/>
      <c r="B3691" s="6" t="s">
        <v>14</v>
      </c>
      <c r="C3691" s="6">
        <v>1185732</v>
      </c>
      <c r="D3691" s="7">
        <v>44265</v>
      </c>
      <c r="E3691" s="6" t="s">
        <v>15</v>
      </c>
      <c r="F3691" s="6" t="s">
        <v>125</v>
      </c>
      <c r="G3691" s="6" t="s">
        <v>126</v>
      </c>
      <c r="H3691" s="6" t="s">
        <v>18</v>
      </c>
      <c r="I3691" s="8">
        <v>0.45</v>
      </c>
      <c r="J3691" s="9">
        <v>2500</v>
      </c>
      <c r="K3691" s="10">
        <f t="shared" si="28"/>
        <v>1125</v>
      </c>
      <c r="L3691" s="10">
        <f t="shared" si="29"/>
        <v>506.25</v>
      </c>
      <c r="M3691" s="11">
        <v>0.45</v>
      </c>
      <c r="O3691" s="16"/>
      <c r="P3691" s="14"/>
      <c r="Q3691" s="12"/>
      <c r="R3691" s="13"/>
    </row>
    <row r="3692" spans="1:18" ht="15.75" customHeight="1">
      <c r="A3692" s="1"/>
      <c r="B3692" s="6" t="s">
        <v>14</v>
      </c>
      <c r="C3692" s="6">
        <v>1185732</v>
      </c>
      <c r="D3692" s="7">
        <v>44265</v>
      </c>
      <c r="E3692" s="6" t="s">
        <v>15</v>
      </c>
      <c r="F3692" s="6" t="s">
        <v>125</v>
      </c>
      <c r="G3692" s="6" t="s">
        <v>126</v>
      </c>
      <c r="H3692" s="6" t="s">
        <v>19</v>
      </c>
      <c r="I3692" s="8">
        <v>0.35000000000000003</v>
      </c>
      <c r="J3692" s="9">
        <v>2750</v>
      </c>
      <c r="K3692" s="10">
        <f t="shared" si="28"/>
        <v>962.50000000000011</v>
      </c>
      <c r="L3692" s="10">
        <f t="shared" si="29"/>
        <v>336.875</v>
      </c>
      <c r="M3692" s="11">
        <v>0.35</v>
      </c>
      <c r="O3692" s="16"/>
      <c r="P3692" s="14"/>
      <c r="Q3692" s="12"/>
      <c r="R3692" s="13"/>
    </row>
    <row r="3693" spans="1:18" ht="15.75" customHeight="1">
      <c r="A3693" s="1"/>
      <c r="B3693" s="6" t="s">
        <v>14</v>
      </c>
      <c r="C3693" s="6">
        <v>1185732</v>
      </c>
      <c r="D3693" s="7">
        <v>44265</v>
      </c>
      <c r="E3693" s="6" t="s">
        <v>15</v>
      </c>
      <c r="F3693" s="6" t="s">
        <v>125</v>
      </c>
      <c r="G3693" s="6" t="s">
        <v>126</v>
      </c>
      <c r="H3693" s="6" t="s">
        <v>20</v>
      </c>
      <c r="I3693" s="8">
        <v>0.39999999999999997</v>
      </c>
      <c r="J3693" s="9">
        <v>1250</v>
      </c>
      <c r="K3693" s="10">
        <f t="shared" si="28"/>
        <v>499.99999999999994</v>
      </c>
      <c r="L3693" s="10">
        <f t="shared" si="29"/>
        <v>174.99999999999997</v>
      </c>
      <c r="M3693" s="11">
        <v>0.35</v>
      </c>
      <c r="O3693" s="16"/>
      <c r="P3693" s="14"/>
      <c r="Q3693" s="12"/>
      <c r="R3693" s="13"/>
    </row>
    <row r="3694" spans="1:18" ht="15.75" customHeight="1">
      <c r="A3694" s="1"/>
      <c r="B3694" s="6" t="s">
        <v>14</v>
      </c>
      <c r="C3694" s="6">
        <v>1185732</v>
      </c>
      <c r="D3694" s="7">
        <v>44265</v>
      </c>
      <c r="E3694" s="6" t="s">
        <v>15</v>
      </c>
      <c r="F3694" s="6" t="s">
        <v>125</v>
      </c>
      <c r="G3694" s="6" t="s">
        <v>126</v>
      </c>
      <c r="H3694" s="6" t="s">
        <v>21</v>
      </c>
      <c r="I3694" s="8">
        <v>0.55000000000000004</v>
      </c>
      <c r="J3694" s="9">
        <v>1750</v>
      </c>
      <c r="K3694" s="10">
        <f t="shared" si="28"/>
        <v>962.50000000000011</v>
      </c>
      <c r="L3694" s="10">
        <f t="shared" si="29"/>
        <v>336.875</v>
      </c>
      <c r="M3694" s="11">
        <v>0.35</v>
      </c>
      <c r="O3694" s="16"/>
      <c r="P3694" s="14"/>
      <c r="Q3694" s="12"/>
      <c r="R3694" s="13"/>
    </row>
    <row r="3695" spans="1:18" ht="15.75" customHeight="1">
      <c r="A3695" s="1"/>
      <c r="B3695" s="6" t="s">
        <v>14</v>
      </c>
      <c r="C3695" s="6">
        <v>1185732</v>
      </c>
      <c r="D3695" s="7">
        <v>44265</v>
      </c>
      <c r="E3695" s="6" t="s">
        <v>15</v>
      </c>
      <c r="F3695" s="6" t="s">
        <v>125</v>
      </c>
      <c r="G3695" s="6" t="s">
        <v>126</v>
      </c>
      <c r="H3695" s="6" t="s">
        <v>22</v>
      </c>
      <c r="I3695" s="8">
        <v>0.45</v>
      </c>
      <c r="J3695" s="9">
        <v>2750</v>
      </c>
      <c r="K3695" s="10">
        <f t="shared" si="28"/>
        <v>1237.5</v>
      </c>
      <c r="L3695" s="10">
        <f t="shared" si="29"/>
        <v>494.99999999999994</v>
      </c>
      <c r="M3695" s="11">
        <v>0.39999999999999997</v>
      </c>
      <c r="O3695" s="16"/>
      <c r="P3695" s="14"/>
      <c r="Q3695" s="12"/>
      <c r="R3695" s="13"/>
    </row>
    <row r="3696" spans="1:18" ht="15.75" customHeight="1">
      <c r="A3696" s="1"/>
      <c r="B3696" s="6" t="s">
        <v>14</v>
      </c>
      <c r="C3696" s="6">
        <v>1185732</v>
      </c>
      <c r="D3696" s="7">
        <v>44297</v>
      </c>
      <c r="E3696" s="6" t="s">
        <v>15</v>
      </c>
      <c r="F3696" s="6" t="s">
        <v>125</v>
      </c>
      <c r="G3696" s="6" t="s">
        <v>126</v>
      </c>
      <c r="H3696" s="6" t="s">
        <v>17</v>
      </c>
      <c r="I3696" s="8">
        <v>0.45</v>
      </c>
      <c r="J3696" s="9">
        <v>5250</v>
      </c>
      <c r="K3696" s="10">
        <f t="shared" si="28"/>
        <v>2362.5</v>
      </c>
      <c r="L3696" s="10">
        <f t="shared" si="29"/>
        <v>1063.125</v>
      </c>
      <c r="M3696" s="11">
        <v>0.45</v>
      </c>
      <c r="O3696" s="16"/>
      <c r="P3696" s="14"/>
      <c r="Q3696" s="12"/>
      <c r="R3696" s="13"/>
    </row>
    <row r="3697" spans="1:18" ht="15.75" customHeight="1">
      <c r="A3697" s="1"/>
      <c r="B3697" s="6" t="s">
        <v>14</v>
      </c>
      <c r="C3697" s="6">
        <v>1185732</v>
      </c>
      <c r="D3697" s="7">
        <v>44297</v>
      </c>
      <c r="E3697" s="6" t="s">
        <v>15</v>
      </c>
      <c r="F3697" s="6" t="s">
        <v>125</v>
      </c>
      <c r="G3697" s="6" t="s">
        <v>126</v>
      </c>
      <c r="H3697" s="6" t="s">
        <v>18</v>
      </c>
      <c r="I3697" s="8">
        <v>0.45</v>
      </c>
      <c r="J3697" s="9">
        <v>2250</v>
      </c>
      <c r="K3697" s="10">
        <f t="shared" si="28"/>
        <v>1012.5</v>
      </c>
      <c r="L3697" s="10">
        <f t="shared" si="29"/>
        <v>455.625</v>
      </c>
      <c r="M3697" s="11">
        <v>0.45</v>
      </c>
      <c r="O3697" s="16"/>
      <c r="P3697" s="14"/>
      <c r="Q3697" s="12"/>
      <c r="R3697" s="13"/>
    </row>
    <row r="3698" spans="1:18" ht="15.75" customHeight="1">
      <c r="A3698" s="1"/>
      <c r="B3698" s="6" t="s">
        <v>14</v>
      </c>
      <c r="C3698" s="6">
        <v>1185732</v>
      </c>
      <c r="D3698" s="7">
        <v>44297</v>
      </c>
      <c r="E3698" s="6" t="s">
        <v>15</v>
      </c>
      <c r="F3698" s="6" t="s">
        <v>125</v>
      </c>
      <c r="G3698" s="6" t="s">
        <v>126</v>
      </c>
      <c r="H3698" s="6" t="s">
        <v>19</v>
      </c>
      <c r="I3698" s="8">
        <v>0.35000000000000003</v>
      </c>
      <c r="J3698" s="9">
        <v>2250</v>
      </c>
      <c r="K3698" s="10">
        <f t="shared" si="28"/>
        <v>787.50000000000011</v>
      </c>
      <c r="L3698" s="10">
        <f t="shared" si="29"/>
        <v>275.625</v>
      </c>
      <c r="M3698" s="11">
        <v>0.35</v>
      </c>
      <c r="O3698" s="16"/>
      <c r="P3698" s="14"/>
      <c r="Q3698" s="12"/>
      <c r="R3698" s="13"/>
    </row>
    <row r="3699" spans="1:18" ht="15.75" customHeight="1">
      <c r="A3699" s="1"/>
      <c r="B3699" s="6" t="s">
        <v>14</v>
      </c>
      <c r="C3699" s="6">
        <v>1185732</v>
      </c>
      <c r="D3699" s="7">
        <v>44297</v>
      </c>
      <c r="E3699" s="6" t="s">
        <v>15</v>
      </c>
      <c r="F3699" s="6" t="s">
        <v>125</v>
      </c>
      <c r="G3699" s="6" t="s">
        <v>126</v>
      </c>
      <c r="H3699" s="6" t="s">
        <v>20</v>
      </c>
      <c r="I3699" s="8">
        <v>0.39999999999999997</v>
      </c>
      <c r="J3699" s="9">
        <v>1500</v>
      </c>
      <c r="K3699" s="10">
        <f t="shared" si="28"/>
        <v>600</v>
      </c>
      <c r="L3699" s="10">
        <f t="shared" si="29"/>
        <v>210</v>
      </c>
      <c r="M3699" s="11">
        <v>0.35</v>
      </c>
      <c r="O3699" s="16"/>
      <c r="P3699" s="14"/>
      <c r="Q3699" s="12"/>
      <c r="R3699" s="13"/>
    </row>
    <row r="3700" spans="1:18" ht="15.75" customHeight="1">
      <c r="A3700" s="1"/>
      <c r="B3700" s="6" t="s">
        <v>14</v>
      </c>
      <c r="C3700" s="6">
        <v>1185732</v>
      </c>
      <c r="D3700" s="7">
        <v>44297</v>
      </c>
      <c r="E3700" s="6" t="s">
        <v>15</v>
      </c>
      <c r="F3700" s="6" t="s">
        <v>125</v>
      </c>
      <c r="G3700" s="6" t="s">
        <v>126</v>
      </c>
      <c r="H3700" s="6" t="s">
        <v>21</v>
      </c>
      <c r="I3700" s="8">
        <v>0.55000000000000004</v>
      </c>
      <c r="J3700" s="9">
        <v>1500</v>
      </c>
      <c r="K3700" s="10">
        <f t="shared" si="28"/>
        <v>825.00000000000011</v>
      </c>
      <c r="L3700" s="10">
        <f t="shared" si="29"/>
        <v>288.75</v>
      </c>
      <c r="M3700" s="11">
        <v>0.35</v>
      </c>
      <c r="O3700" s="16"/>
      <c r="P3700" s="14"/>
      <c r="Q3700" s="12"/>
      <c r="R3700" s="13"/>
    </row>
    <row r="3701" spans="1:18" ht="15.75" customHeight="1">
      <c r="A3701" s="1"/>
      <c r="B3701" s="6" t="s">
        <v>14</v>
      </c>
      <c r="C3701" s="6">
        <v>1185732</v>
      </c>
      <c r="D3701" s="7">
        <v>44297</v>
      </c>
      <c r="E3701" s="6" t="s">
        <v>15</v>
      </c>
      <c r="F3701" s="6" t="s">
        <v>125</v>
      </c>
      <c r="G3701" s="6" t="s">
        <v>126</v>
      </c>
      <c r="H3701" s="6" t="s">
        <v>22</v>
      </c>
      <c r="I3701" s="8">
        <v>0.45</v>
      </c>
      <c r="J3701" s="9">
        <v>3000</v>
      </c>
      <c r="K3701" s="10">
        <f t="shared" si="28"/>
        <v>1350</v>
      </c>
      <c r="L3701" s="10">
        <f t="shared" si="29"/>
        <v>540</v>
      </c>
      <c r="M3701" s="11">
        <v>0.39999999999999997</v>
      </c>
      <c r="O3701" s="16"/>
      <c r="P3701" s="14"/>
      <c r="Q3701" s="12"/>
      <c r="R3701" s="13"/>
    </row>
    <row r="3702" spans="1:18" ht="15.75" customHeight="1">
      <c r="A3702" s="1"/>
      <c r="B3702" s="6" t="s">
        <v>14</v>
      </c>
      <c r="C3702" s="6">
        <v>1185732</v>
      </c>
      <c r="D3702" s="7">
        <v>44326</v>
      </c>
      <c r="E3702" s="6" t="s">
        <v>15</v>
      </c>
      <c r="F3702" s="6" t="s">
        <v>125</v>
      </c>
      <c r="G3702" s="6" t="s">
        <v>126</v>
      </c>
      <c r="H3702" s="6" t="s">
        <v>17</v>
      </c>
      <c r="I3702" s="8">
        <v>0.6</v>
      </c>
      <c r="J3702" s="9">
        <v>5700</v>
      </c>
      <c r="K3702" s="10">
        <f t="shared" si="28"/>
        <v>3420</v>
      </c>
      <c r="L3702" s="10">
        <f t="shared" si="29"/>
        <v>1539</v>
      </c>
      <c r="M3702" s="11">
        <v>0.45</v>
      </c>
      <c r="O3702" s="16"/>
      <c r="P3702" s="14"/>
      <c r="Q3702" s="12"/>
      <c r="R3702" s="13"/>
    </row>
    <row r="3703" spans="1:18" ht="15.75" customHeight="1">
      <c r="A3703" s="1"/>
      <c r="B3703" s="6" t="s">
        <v>14</v>
      </c>
      <c r="C3703" s="6">
        <v>1185732</v>
      </c>
      <c r="D3703" s="7">
        <v>44326</v>
      </c>
      <c r="E3703" s="6" t="s">
        <v>15</v>
      </c>
      <c r="F3703" s="6" t="s">
        <v>125</v>
      </c>
      <c r="G3703" s="6" t="s">
        <v>126</v>
      </c>
      <c r="H3703" s="6" t="s">
        <v>18</v>
      </c>
      <c r="I3703" s="8">
        <v>0.55000000000000004</v>
      </c>
      <c r="J3703" s="9">
        <v>2750</v>
      </c>
      <c r="K3703" s="10">
        <f t="shared" si="28"/>
        <v>1512.5000000000002</v>
      </c>
      <c r="L3703" s="10">
        <f t="shared" si="29"/>
        <v>680.62500000000011</v>
      </c>
      <c r="M3703" s="11">
        <v>0.45</v>
      </c>
      <c r="O3703" s="16"/>
      <c r="P3703" s="14"/>
      <c r="Q3703" s="12"/>
      <c r="R3703" s="13"/>
    </row>
    <row r="3704" spans="1:18" ht="15.75" customHeight="1">
      <c r="A3704" s="1"/>
      <c r="B3704" s="6" t="s">
        <v>14</v>
      </c>
      <c r="C3704" s="6">
        <v>1185732</v>
      </c>
      <c r="D3704" s="7">
        <v>44326</v>
      </c>
      <c r="E3704" s="6" t="s">
        <v>15</v>
      </c>
      <c r="F3704" s="6" t="s">
        <v>125</v>
      </c>
      <c r="G3704" s="6" t="s">
        <v>126</v>
      </c>
      <c r="H3704" s="6" t="s">
        <v>19</v>
      </c>
      <c r="I3704" s="8">
        <v>0.5</v>
      </c>
      <c r="J3704" s="9">
        <v>3000</v>
      </c>
      <c r="K3704" s="10">
        <f t="shared" si="28"/>
        <v>1500</v>
      </c>
      <c r="L3704" s="10">
        <f t="shared" si="29"/>
        <v>525</v>
      </c>
      <c r="M3704" s="11">
        <v>0.35</v>
      </c>
      <c r="O3704" s="16"/>
      <c r="P3704" s="14"/>
      <c r="Q3704" s="12"/>
      <c r="R3704" s="13"/>
    </row>
    <row r="3705" spans="1:18" ht="15.75" customHeight="1">
      <c r="A3705" s="1"/>
      <c r="B3705" s="6" t="s">
        <v>14</v>
      </c>
      <c r="C3705" s="6">
        <v>1185732</v>
      </c>
      <c r="D3705" s="7">
        <v>44326</v>
      </c>
      <c r="E3705" s="6" t="s">
        <v>15</v>
      </c>
      <c r="F3705" s="6" t="s">
        <v>125</v>
      </c>
      <c r="G3705" s="6" t="s">
        <v>126</v>
      </c>
      <c r="H3705" s="6" t="s">
        <v>20</v>
      </c>
      <c r="I3705" s="8">
        <v>0.5</v>
      </c>
      <c r="J3705" s="9">
        <v>2500</v>
      </c>
      <c r="K3705" s="10">
        <f t="shared" si="28"/>
        <v>1250</v>
      </c>
      <c r="L3705" s="10">
        <f t="shared" si="29"/>
        <v>437.5</v>
      </c>
      <c r="M3705" s="11">
        <v>0.35</v>
      </c>
      <c r="O3705" s="16"/>
      <c r="P3705" s="14"/>
      <c r="Q3705" s="12"/>
      <c r="R3705" s="13"/>
    </row>
    <row r="3706" spans="1:18" ht="15.75" customHeight="1">
      <c r="A3706" s="1"/>
      <c r="B3706" s="6" t="s">
        <v>14</v>
      </c>
      <c r="C3706" s="6">
        <v>1185732</v>
      </c>
      <c r="D3706" s="7">
        <v>44326</v>
      </c>
      <c r="E3706" s="6" t="s">
        <v>15</v>
      </c>
      <c r="F3706" s="6" t="s">
        <v>125</v>
      </c>
      <c r="G3706" s="6" t="s">
        <v>126</v>
      </c>
      <c r="H3706" s="6" t="s">
        <v>21</v>
      </c>
      <c r="I3706" s="8">
        <v>0.6</v>
      </c>
      <c r="J3706" s="9">
        <v>2750</v>
      </c>
      <c r="K3706" s="10">
        <f t="shared" si="28"/>
        <v>1650</v>
      </c>
      <c r="L3706" s="10">
        <f t="shared" si="29"/>
        <v>577.5</v>
      </c>
      <c r="M3706" s="11">
        <v>0.35</v>
      </c>
      <c r="O3706" s="16"/>
      <c r="P3706" s="14"/>
      <c r="Q3706" s="12"/>
      <c r="R3706" s="13"/>
    </row>
    <row r="3707" spans="1:18" ht="15.75" customHeight="1">
      <c r="A3707" s="1"/>
      <c r="B3707" s="6" t="s">
        <v>14</v>
      </c>
      <c r="C3707" s="6">
        <v>1185732</v>
      </c>
      <c r="D3707" s="7">
        <v>44326</v>
      </c>
      <c r="E3707" s="6" t="s">
        <v>15</v>
      </c>
      <c r="F3707" s="6" t="s">
        <v>125</v>
      </c>
      <c r="G3707" s="6" t="s">
        <v>126</v>
      </c>
      <c r="H3707" s="6" t="s">
        <v>22</v>
      </c>
      <c r="I3707" s="8">
        <v>0.65</v>
      </c>
      <c r="J3707" s="9">
        <v>4000</v>
      </c>
      <c r="K3707" s="10">
        <f t="shared" si="28"/>
        <v>2600</v>
      </c>
      <c r="L3707" s="10">
        <f t="shared" si="29"/>
        <v>1040</v>
      </c>
      <c r="M3707" s="11">
        <v>0.39999999999999997</v>
      </c>
      <c r="O3707" s="16"/>
      <c r="P3707" s="14"/>
      <c r="Q3707" s="12"/>
      <c r="R3707" s="13"/>
    </row>
    <row r="3708" spans="1:18" ht="15.75" customHeight="1">
      <c r="A3708" s="1"/>
      <c r="B3708" s="6" t="s">
        <v>14</v>
      </c>
      <c r="C3708" s="6">
        <v>1185732</v>
      </c>
      <c r="D3708" s="7">
        <v>44359</v>
      </c>
      <c r="E3708" s="6" t="s">
        <v>15</v>
      </c>
      <c r="F3708" s="6" t="s">
        <v>125</v>
      </c>
      <c r="G3708" s="6" t="s">
        <v>126</v>
      </c>
      <c r="H3708" s="6" t="s">
        <v>17</v>
      </c>
      <c r="I3708" s="8">
        <v>0.6</v>
      </c>
      <c r="J3708" s="9">
        <v>6500</v>
      </c>
      <c r="K3708" s="10">
        <f t="shared" si="28"/>
        <v>3900</v>
      </c>
      <c r="L3708" s="10">
        <f t="shared" si="29"/>
        <v>1755</v>
      </c>
      <c r="M3708" s="11">
        <v>0.45</v>
      </c>
      <c r="O3708" s="16"/>
      <c r="P3708" s="14"/>
      <c r="Q3708" s="12"/>
      <c r="R3708" s="13"/>
    </row>
    <row r="3709" spans="1:18" ht="15.75" customHeight="1">
      <c r="A3709" s="1"/>
      <c r="B3709" s="6" t="s">
        <v>14</v>
      </c>
      <c r="C3709" s="6">
        <v>1185732</v>
      </c>
      <c r="D3709" s="7">
        <v>44359</v>
      </c>
      <c r="E3709" s="6" t="s">
        <v>15</v>
      </c>
      <c r="F3709" s="6" t="s">
        <v>125</v>
      </c>
      <c r="G3709" s="6" t="s">
        <v>126</v>
      </c>
      <c r="H3709" s="6" t="s">
        <v>18</v>
      </c>
      <c r="I3709" s="8">
        <v>0.55000000000000004</v>
      </c>
      <c r="J3709" s="9">
        <v>4000</v>
      </c>
      <c r="K3709" s="10">
        <f t="shared" si="28"/>
        <v>2200</v>
      </c>
      <c r="L3709" s="10">
        <f t="shared" si="29"/>
        <v>990</v>
      </c>
      <c r="M3709" s="11">
        <v>0.45</v>
      </c>
      <c r="O3709" s="16"/>
      <c r="P3709" s="14"/>
      <c r="Q3709" s="12"/>
      <c r="R3709" s="13"/>
    </row>
    <row r="3710" spans="1:18" ht="15.75" customHeight="1">
      <c r="A3710" s="1"/>
      <c r="B3710" s="6" t="s">
        <v>14</v>
      </c>
      <c r="C3710" s="6">
        <v>1185732</v>
      </c>
      <c r="D3710" s="7">
        <v>44359</v>
      </c>
      <c r="E3710" s="6" t="s">
        <v>15</v>
      </c>
      <c r="F3710" s="6" t="s">
        <v>125</v>
      </c>
      <c r="G3710" s="6" t="s">
        <v>126</v>
      </c>
      <c r="H3710" s="6" t="s">
        <v>19</v>
      </c>
      <c r="I3710" s="8">
        <v>0.5</v>
      </c>
      <c r="J3710" s="9">
        <v>3250</v>
      </c>
      <c r="K3710" s="10">
        <f t="shared" si="28"/>
        <v>1625</v>
      </c>
      <c r="L3710" s="10">
        <f t="shared" si="29"/>
        <v>568.75</v>
      </c>
      <c r="M3710" s="11">
        <v>0.35</v>
      </c>
      <c r="O3710" s="16"/>
      <c r="P3710" s="14"/>
      <c r="Q3710" s="12"/>
      <c r="R3710" s="13"/>
    </row>
    <row r="3711" spans="1:18" ht="15.75" customHeight="1">
      <c r="A3711" s="1"/>
      <c r="B3711" s="6" t="s">
        <v>14</v>
      </c>
      <c r="C3711" s="6">
        <v>1185732</v>
      </c>
      <c r="D3711" s="7">
        <v>44359</v>
      </c>
      <c r="E3711" s="6" t="s">
        <v>15</v>
      </c>
      <c r="F3711" s="6" t="s">
        <v>125</v>
      </c>
      <c r="G3711" s="6" t="s">
        <v>126</v>
      </c>
      <c r="H3711" s="6" t="s">
        <v>20</v>
      </c>
      <c r="I3711" s="8">
        <v>0.5</v>
      </c>
      <c r="J3711" s="9">
        <v>3000</v>
      </c>
      <c r="K3711" s="10">
        <f t="shared" si="28"/>
        <v>1500</v>
      </c>
      <c r="L3711" s="10">
        <f t="shared" si="29"/>
        <v>525</v>
      </c>
      <c r="M3711" s="11">
        <v>0.35</v>
      </c>
      <c r="O3711" s="16"/>
      <c r="P3711" s="14"/>
      <c r="Q3711" s="12"/>
      <c r="R3711" s="13"/>
    </row>
    <row r="3712" spans="1:18" ht="15.75" customHeight="1">
      <c r="A3712" s="1"/>
      <c r="B3712" s="6" t="s">
        <v>14</v>
      </c>
      <c r="C3712" s="6">
        <v>1185732</v>
      </c>
      <c r="D3712" s="7">
        <v>44359</v>
      </c>
      <c r="E3712" s="6" t="s">
        <v>15</v>
      </c>
      <c r="F3712" s="6" t="s">
        <v>125</v>
      </c>
      <c r="G3712" s="6" t="s">
        <v>126</v>
      </c>
      <c r="H3712" s="6" t="s">
        <v>21</v>
      </c>
      <c r="I3712" s="8">
        <v>0.6</v>
      </c>
      <c r="J3712" s="9">
        <v>3000</v>
      </c>
      <c r="K3712" s="10">
        <f t="shared" si="28"/>
        <v>1800</v>
      </c>
      <c r="L3712" s="10">
        <f t="shared" si="29"/>
        <v>630</v>
      </c>
      <c r="M3712" s="11">
        <v>0.35</v>
      </c>
      <c r="O3712" s="16"/>
      <c r="P3712" s="14"/>
      <c r="Q3712" s="12"/>
      <c r="R3712" s="13"/>
    </row>
    <row r="3713" spans="1:18" ht="15.75" customHeight="1">
      <c r="A3713" s="1"/>
      <c r="B3713" s="6" t="s">
        <v>14</v>
      </c>
      <c r="C3713" s="6">
        <v>1185732</v>
      </c>
      <c r="D3713" s="7">
        <v>44359</v>
      </c>
      <c r="E3713" s="6" t="s">
        <v>15</v>
      </c>
      <c r="F3713" s="6" t="s">
        <v>125</v>
      </c>
      <c r="G3713" s="6" t="s">
        <v>126</v>
      </c>
      <c r="H3713" s="6" t="s">
        <v>22</v>
      </c>
      <c r="I3713" s="8">
        <v>0.65</v>
      </c>
      <c r="J3713" s="9">
        <v>4500</v>
      </c>
      <c r="K3713" s="10">
        <f t="shared" si="28"/>
        <v>2925</v>
      </c>
      <c r="L3713" s="10">
        <f t="shared" si="29"/>
        <v>1170</v>
      </c>
      <c r="M3713" s="11">
        <v>0.39999999999999997</v>
      </c>
      <c r="O3713" s="16"/>
      <c r="P3713" s="14"/>
      <c r="Q3713" s="12"/>
      <c r="R3713" s="13"/>
    </row>
    <row r="3714" spans="1:18" ht="15.75" customHeight="1">
      <c r="A3714" s="1"/>
      <c r="B3714" s="6" t="s">
        <v>14</v>
      </c>
      <c r="C3714" s="6">
        <v>1185732</v>
      </c>
      <c r="D3714" s="7">
        <v>44387</v>
      </c>
      <c r="E3714" s="6" t="s">
        <v>15</v>
      </c>
      <c r="F3714" s="6" t="s">
        <v>125</v>
      </c>
      <c r="G3714" s="6" t="s">
        <v>126</v>
      </c>
      <c r="H3714" s="6" t="s">
        <v>17</v>
      </c>
      <c r="I3714" s="8">
        <v>0.6</v>
      </c>
      <c r="J3714" s="9">
        <v>6750</v>
      </c>
      <c r="K3714" s="10">
        <f t="shared" si="28"/>
        <v>4050</v>
      </c>
      <c r="L3714" s="10">
        <f t="shared" si="29"/>
        <v>1822.5</v>
      </c>
      <c r="M3714" s="11">
        <v>0.45</v>
      </c>
      <c r="O3714" s="16"/>
      <c r="P3714" s="14"/>
      <c r="Q3714" s="12"/>
      <c r="R3714" s="13"/>
    </row>
    <row r="3715" spans="1:18" ht="15.75" customHeight="1">
      <c r="A3715" s="1"/>
      <c r="B3715" s="6" t="s">
        <v>14</v>
      </c>
      <c r="C3715" s="6">
        <v>1185732</v>
      </c>
      <c r="D3715" s="7">
        <v>44387</v>
      </c>
      <c r="E3715" s="6" t="s">
        <v>15</v>
      </c>
      <c r="F3715" s="6" t="s">
        <v>125</v>
      </c>
      <c r="G3715" s="6" t="s">
        <v>126</v>
      </c>
      <c r="H3715" s="6" t="s">
        <v>18</v>
      </c>
      <c r="I3715" s="8">
        <v>0.55000000000000004</v>
      </c>
      <c r="J3715" s="9">
        <v>4250</v>
      </c>
      <c r="K3715" s="10">
        <f t="shared" si="28"/>
        <v>2337.5</v>
      </c>
      <c r="L3715" s="10">
        <f t="shared" si="29"/>
        <v>1051.875</v>
      </c>
      <c r="M3715" s="11">
        <v>0.45</v>
      </c>
      <c r="O3715" s="16"/>
      <c r="P3715" s="14"/>
      <c r="Q3715" s="12"/>
      <c r="R3715" s="13"/>
    </row>
    <row r="3716" spans="1:18" ht="15.75" customHeight="1">
      <c r="A3716" s="1"/>
      <c r="B3716" s="6" t="s">
        <v>14</v>
      </c>
      <c r="C3716" s="6">
        <v>1185732</v>
      </c>
      <c r="D3716" s="7">
        <v>44387</v>
      </c>
      <c r="E3716" s="6" t="s">
        <v>15</v>
      </c>
      <c r="F3716" s="6" t="s">
        <v>125</v>
      </c>
      <c r="G3716" s="6" t="s">
        <v>126</v>
      </c>
      <c r="H3716" s="6" t="s">
        <v>19</v>
      </c>
      <c r="I3716" s="8">
        <v>0.5</v>
      </c>
      <c r="J3716" s="9">
        <v>3500</v>
      </c>
      <c r="K3716" s="10">
        <f t="shared" si="28"/>
        <v>1750</v>
      </c>
      <c r="L3716" s="10">
        <f t="shared" si="29"/>
        <v>612.5</v>
      </c>
      <c r="M3716" s="11">
        <v>0.35</v>
      </c>
      <c r="O3716" s="16"/>
      <c r="P3716" s="14"/>
      <c r="Q3716" s="12"/>
      <c r="R3716" s="13"/>
    </row>
    <row r="3717" spans="1:18" ht="15.75" customHeight="1">
      <c r="A3717" s="1"/>
      <c r="B3717" s="6" t="s">
        <v>14</v>
      </c>
      <c r="C3717" s="6">
        <v>1185732</v>
      </c>
      <c r="D3717" s="7">
        <v>44387</v>
      </c>
      <c r="E3717" s="6" t="s">
        <v>15</v>
      </c>
      <c r="F3717" s="6" t="s">
        <v>125</v>
      </c>
      <c r="G3717" s="6" t="s">
        <v>126</v>
      </c>
      <c r="H3717" s="6" t="s">
        <v>20</v>
      </c>
      <c r="I3717" s="8">
        <v>0.5</v>
      </c>
      <c r="J3717" s="9">
        <v>3000</v>
      </c>
      <c r="K3717" s="10">
        <f t="shared" si="28"/>
        <v>1500</v>
      </c>
      <c r="L3717" s="10">
        <f t="shared" si="29"/>
        <v>525</v>
      </c>
      <c r="M3717" s="11">
        <v>0.35</v>
      </c>
      <c r="O3717" s="16"/>
      <c r="P3717" s="14"/>
      <c r="Q3717" s="12"/>
      <c r="R3717" s="13"/>
    </row>
    <row r="3718" spans="1:18" ht="15.75" customHeight="1">
      <c r="A3718" s="1"/>
      <c r="B3718" s="6" t="s">
        <v>14</v>
      </c>
      <c r="C3718" s="6">
        <v>1185732</v>
      </c>
      <c r="D3718" s="7">
        <v>44387</v>
      </c>
      <c r="E3718" s="6" t="s">
        <v>15</v>
      </c>
      <c r="F3718" s="6" t="s">
        <v>125</v>
      </c>
      <c r="G3718" s="6" t="s">
        <v>126</v>
      </c>
      <c r="H3718" s="6" t="s">
        <v>21</v>
      </c>
      <c r="I3718" s="8">
        <v>0.6</v>
      </c>
      <c r="J3718" s="9">
        <v>3250</v>
      </c>
      <c r="K3718" s="10">
        <f t="shared" si="28"/>
        <v>1950</v>
      </c>
      <c r="L3718" s="10">
        <f t="shared" si="29"/>
        <v>682.5</v>
      </c>
      <c r="M3718" s="11">
        <v>0.35</v>
      </c>
      <c r="O3718" s="16"/>
      <c r="P3718" s="14"/>
      <c r="Q3718" s="12"/>
      <c r="R3718" s="13"/>
    </row>
    <row r="3719" spans="1:18" ht="15.75" customHeight="1">
      <c r="A3719" s="1"/>
      <c r="B3719" s="6" t="s">
        <v>14</v>
      </c>
      <c r="C3719" s="6">
        <v>1185732</v>
      </c>
      <c r="D3719" s="7">
        <v>44387</v>
      </c>
      <c r="E3719" s="6" t="s">
        <v>15</v>
      </c>
      <c r="F3719" s="6" t="s">
        <v>125</v>
      </c>
      <c r="G3719" s="6" t="s">
        <v>126</v>
      </c>
      <c r="H3719" s="6" t="s">
        <v>22</v>
      </c>
      <c r="I3719" s="8">
        <v>0.65</v>
      </c>
      <c r="J3719" s="9">
        <v>5000</v>
      </c>
      <c r="K3719" s="10">
        <f t="shared" si="28"/>
        <v>3250</v>
      </c>
      <c r="L3719" s="10">
        <f t="shared" si="29"/>
        <v>1300</v>
      </c>
      <c r="M3719" s="11">
        <v>0.39999999999999997</v>
      </c>
      <c r="O3719" s="16"/>
      <c r="P3719" s="14"/>
      <c r="Q3719" s="12"/>
      <c r="R3719" s="13"/>
    </row>
    <row r="3720" spans="1:18" ht="15.75" customHeight="1">
      <c r="A3720" s="1"/>
      <c r="B3720" s="6" t="s">
        <v>14</v>
      </c>
      <c r="C3720" s="6">
        <v>1185732</v>
      </c>
      <c r="D3720" s="7">
        <v>44419</v>
      </c>
      <c r="E3720" s="6" t="s">
        <v>15</v>
      </c>
      <c r="F3720" s="6" t="s">
        <v>125</v>
      </c>
      <c r="G3720" s="6" t="s">
        <v>126</v>
      </c>
      <c r="H3720" s="6" t="s">
        <v>17</v>
      </c>
      <c r="I3720" s="8">
        <v>0.6</v>
      </c>
      <c r="J3720" s="9">
        <v>6500</v>
      </c>
      <c r="K3720" s="10">
        <f t="shared" si="28"/>
        <v>3900</v>
      </c>
      <c r="L3720" s="10">
        <f t="shared" si="29"/>
        <v>1755</v>
      </c>
      <c r="M3720" s="11">
        <v>0.45</v>
      </c>
      <c r="O3720" s="16"/>
      <c r="P3720" s="14"/>
      <c r="Q3720" s="12"/>
      <c r="R3720" s="13"/>
    </row>
    <row r="3721" spans="1:18" ht="15.75" customHeight="1">
      <c r="A3721" s="1"/>
      <c r="B3721" s="6" t="s">
        <v>14</v>
      </c>
      <c r="C3721" s="6">
        <v>1185732</v>
      </c>
      <c r="D3721" s="7">
        <v>44419</v>
      </c>
      <c r="E3721" s="6" t="s">
        <v>15</v>
      </c>
      <c r="F3721" s="6" t="s">
        <v>125</v>
      </c>
      <c r="G3721" s="6" t="s">
        <v>126</v>
      </c>
      <c r="H3721" s="6" t="s">
        <v>18</v>
      </c>
      <c r="I3721" s="8">
        <v>0.55000000000000004</v>
      </c>
      <c r="J3721" s="9">
        <v>4250</v>
      </c>
      <c r="K3721" s="10">
        <f t="shared" si="28"/>
        <v>2337.5</v>
      </c>
      <c r="L3721" s="10">
        <f t="shared" si="29"/>
        <v>1051.875</v>
      </c>
      <c r="M3721" s="11">
        <v>0.45</v>
      </c>
      <c r="O3721" s="16"/>
      <c r="P3721" s="14"/>
      <c r="Q3721" s="12"/>
      <c r="R3721" s="13"/>
    </row>
    <row r="3722" spans="1:18" ht="15.75" customHeight="1">
      <c r="A3722" s="1"/>
      <c r="B3722" s="6" t="s">
        <v>14</v>
      </c>
      <c r="C3722" s="6">
        <v>1185732</v>
      </c>
      <c r="D3722" s="7">
        <v>44419</v>
      </c>
      <c r="E3722" s="6" t="s">
        <v>15</v>
      </c>
      <c r="F3722" s="6" t="s">
        <v>125</v>
      </c>
      <c r="G3722" s="6" t="s">
        <v>126</v>
      </c>
      <c r="H3722" s="6" t="s">
        <v>19</v>
      </c>
      <c r="I3722" s="8">
        <v>0.5</v>
      </c>
      <c r="J3722" s="9">
        <v>3500</v>
      </c>
      <c r="K3722" s="10">
        <f t="shared" si="28"/>
        <v>1750</v>
      </c>
      <c r="L3722" s="10">
        <f t="shared" si="29"/>
        <v>612.5</v>
      </c>
      <c r="M3722" s="11">
        <v>0.35</v>
      </c>
      <c r="O3722" s="16"/>
      <c r="P3722" s="14"/>
      <c r="Q3722" s="12"/>
      <c r="R3722" s="13"/>
    </row>
    <row r="3723" spans="1:18" ht="15.75" customHeight="1">
      <c r="A3723" s="1"/>
      <c r="B3723" s="6" t="s">
        <v>14</v>
      </c>
      <c r="C3723" s="6">
        <v>1185732</v>
      </c>
      <c r="D3723" s="7">
        <v>44419</v>
      </c>
      <c r="E3723" s="6" t="s">
        <v>15</v>
      </c>
      <c r="F3723" s="6" t="s">
        <v>125</v>
      </c>
      <c r="G3723" s="6" t="s">
        <v>126</v>
      </c>
      <c r="H3723" s="6" t="s">
        <v>20</v>
      </c>
      <c r="I3723" s="8">
        <v>0.5</v>
      </c>
      <c r="J3723" s="9">
        <v>2500</v>
      </c>
      <c r="K3723" s="10">
        <f t="shared" si="28"/>
        <v>1250</v>
      </c>
      <c r="L3723" s="10">
        <f t="shared" si="29"/>
        <v>437.5</v>
      </c>
      <c r="M3723" s="11">
        <v>0.35</v>
      </c>
      <c r="O3723" s="16"/>
      <c r="P3723" s="14"/>
      <c r="Q3723" s="12"/>
      <c r="R3723" s="13"/>
    </row>
    <row r="3724" spans="1:18" ht="15.75" customHeight="1">
      <c r="A3724" s="1"/>
      <c r="B3724" s="6" t="s">
        <v>14</v>
      </c>
      <c r="C3724" s="6">
        <v>1185732</v>
      </c>
      <c r="D3724" s="7">
        <v>44419</v>
      </c>
      <c r="E3724" s="6" t="s">
        <v>15</v>
      </c>
      <c r="F3724" s="6" t="s">
        <v>125</v>
      </c>
      <c r="G3724" s="6" t="s">
        <v>126</v>
      </c>
      <c r="H3724" s="6" t="s">
        <v>21</v>
      </c>
      <c r="I3724" s="8">
        <v>0.6</v>
      </c>
      <c r="J3724" s="9">
        <v>2250</v>
      </c>
      <c r="K3724" s="10">
        <f t="shared" si="28"/>
        <v>1350</v>
      </c>
      <c r="L3724" s="10">
        <f t="shared" si="29"/>
        <v>472.49999999999994</v>
      </c>
      <c r="M3724" s="11">
        <v>0.35</v>
      </c>
      <c r="O3724" s="16"/>
      <c r="P3724" s="14"/>
      <c r="Q3724" s="12"/>
      <c r="R3724" s="13"/>
    </row>
    <row r="3725" spans="1:18" ht="15.75" customHeight="1">
      <c r="A3725" s="1"/>
      <c r="B3725" s="6" t="s">
        <v>14</v>
      </c>
      <c r="C3725" s="6">
        <v>1185732</v>
      </c>
      <c r="D3725" s="7">
        <v>44419</v>
      </c>
      <c r="E3725" s="6" t="s">
        <v>15</v>
      </c>
      <c r="F3725" s="6" t="s">
        <v>125</v>
      </c>
      <c r="G3725" s="6" t="s">
        <v>126</v>
      </c>
      <c r="H3725" s="6" t="s">
        <v>22</v>
      </c>
      <c r="I3725" s="8">
        <v>0.65</v>
      </c>
      <c r="J3725" s="9">
        <v>4000</v>
      </c>
      <c r="K3725" s="10">
        <f t="shared" si="28"/>
        <v>2600</v>
      </c>
      <c r="L3725" s="10">
        <f t="shared" si="29"/>
        <v>1040</v>
      </c>
      <c r="M3725" s="11">
        <v>0.39999999999999997</v>
      </c>
      <c r="O3725" s="16"/>
      <c r="P3725" s="14"/>
      <c r="Q3725" s="12"/>
      <c r="R3725" s="13"/>
    </row>
    <row r="3726" spans="1:18" ht="15.75" customHeight="1">
      <c r="A3726" s="1"/>
      <c r="B3726" s="6" t="s">
        <v>14</v>
      </c>
      <c r="C3726" s="6">
        <v>1185732</v>
      </c>
      <c r="D3726" s="7">
        <v>44449</v>
      </c>
      <c r="E3726" s="6" t="s">
        <v>15</v>
      </c>
      <c r="F3726" s="6" t="s">
        <v>125</v>
      </c>
      <c r="G3726" s="6" t="s">
        <v>126</v>
      </c>
      <c r="H3726" s="6" t="s">
        <v>17</v>
      </c>
      <c r="I3726" s="8">
        <v>0.6</v>
      </c>
      <c r="J3726" s="9">
        <v>5250</v>
      </c>
      <c r="K3726" s="10">
        <f t="shared" si="28"/>
        <v>3150</v>
      </c>
      <c r="L3726" s="10">
        <f t="shared" si="29"/>
        <v>1417.5</v>
      </c>
      <c r="M3726" s="11">
        <v>0.45</v>
      </c>
      <c r="O3726" s="16"/>
      <c r="P3726" s="14"/>
      <c r="Q3726" s="12"/>
      <c r="R3726" s="13"/>
    </row>
    <row r="3727" spans="1:18" ht="15.75" customHeight="1">
      <c r="A3727" s="1"/>
      <c r="B3727" s="6" t="s">
        <v>14</v>
      </c>
      <c r="C3727" s="6">
        <v>1185732</v>
      </c>
      <c r="D3727" s="7">
        <v>44449</v>
      </c>
      <c r="E3727" s="6" t="s">
        <v>15</v>
      </c>
      <c r="F3727" s="6" t="s">
        <v>125</v>
      </c>
      <c r="G3727" s="6" t="s">
        <v>126</v>
      </c>
      <c r="H3727" s="6" t="s">
        <v>18</v>
      </c>
      <c r="I3727" s="8">
        <v>0.55000000000000004</v>
      </c>
      <c r="J3727" s="9">
        <v>3250</v>
      </c>
      <c r="K3727" s="10">
        <f t="shared" si="28"/>
        <v>1787.5000000000002</v>
      </c>
      <c r="L3727" s="10">
        <f t="shared" si="29"/>
        <v>804.37500000000011</v>
      </c>
      <c r="M3727" s="11">
        <v>0.45</v>
      </c>
      <c r="O3727" s="16"/>
      <c r="P3727" s="14"/>
      <c r="Q3727" s="12"/>
      <c r="R3727" s="13"/>
    </row>
    <row r="3728" spans="1:18" ht="15.75" customHeight="1">
      <c r="A3728" s="1"/>
      <c r="B3728" s="6" t="s">
        <v>14</v>
      </c>
      <c r="C3728" s="6">
        <v>1185732</v>
      </c>
      <c r="D3728" s="7">
        <v>44449</v>
      </c>
      <c r="E3728" s="6" t="s">
        <v>15</v>
      </c>
      <c r="F3728" s="6" t="s">
        <v>125</v>
      </c>
      <c r="G3728" s="6" t="s">
        <v>126</v>
      </c>
      <c r="H3728" s="6" t="s">
        <v>19</v>
      </c>
      <c r="I3728" s="8">
        <v>0.5</v>
      </c>
      <c r="J3728" s="9">
        <v>2250</v>
      </c>
      <c r="K3728" s="10">
        <f t="shared" si="28"/>
        <v>1125</v>
      </c>
      <c r="L3728" s="10">
        <f t="shared" si="29"/>
        <v>393.75</v>
      </c>
      <c r="M3728" s="11">
        <v>0.35</v>
      </c>
      <c r="O3728" s="16"/>
      <c r="P3728" s="14"/>
      <c r="Q3728" s="12"/>
      <c r="R3728" s="13"/>
    </row>
    <row r="3729" spans="1:18" ht="15.75" customHeight="1">
      <c r="A3729" s="1"/>
      <c r="B3729" s="6" t="s">
        <v>14</v>
      </c>
      <c r="C3729" s="6">
        <v>1185732</v>
      </c>
      <c r="D3729" s="7">
        <v>44449</v>
      </c>
      <c r="E3729" s="6" t="s">
        <v>15</v>
      </c>
      <c r="F3729" s="6" t="s">
        <v>125</v>
      </c>
      <c r="G3729" s="6" t="s">
        <v>126</v>
      </c>
      <c r="H3729" s="6" t="s">
        <v>20</v>
      </c>
      <c r="I3729" s="8">
        <v>0.5</v>
      </c>
      <c r="J3729" s="9">
        <v>2000</v>
      </c>
      <c r="K3729" s="10">
        <f t="shared" si="28"/>
        <v>1000</v>
      </c>
      <c r="L3729" s="10">
        <f t="shared" si="29"/>
        <v>350</v>
      </c>
      <c r="M3729" s="11">
        <v>0.35</v>
      </c>
      <c r="O3729" s="16"/>
      <c r="P3729" s="14"/>
      <c r="Q3729" s="12"/>
      <c r="R3729" s="13"/>
    </row>
    <row r="3730" spans="1:18" ht="15.75" customHeight="1">
      <c r="A3730" s="1"/>
      <c r="B3730" s="6" t="s">
        <v>14</v>
      </c>
      <c r="C3730" s="6">
        <v>1185732</v>
      </c>
      <c r="D3730" s="7">
        <v>44449</v>
      </c>
      <c r="E3730" s="6" t="s">
        <v>15</v>
      </c>
      <c r="F3730" s="6" t="s">
        <v>125</v>
      </c>
      <c r="G3730" s="6" t="s">
        <v>126</v>
      </c>
      <c r="H3730" s="6" t="s">
        <v>21</v>
      </c>
      <c r="I3730" s="8">
        <v>0.6</v>
      </c>
      <c r="J3730" s="9">
        <v>2000</v>
      </c>
      <c r="K3730" s="10">
        <f t="shared" si="28"/>
        <v>1200</v>
      </c>
      <c r="L3730" s="10">
        <f t="shared" si="29"/>
        <v>420</v>
      </c>
      <c r="M3730" s="11">
        <v>0.35</v>
      </c>
      <c r="O3730" s="16"/>
      <c r="P3730" s="14"/>
      <c r="Q3730" s="12"/>
      <c r="R3730" s="13"/>
    </row>
    <row r="3731" spans="1:18" ht="15.75" customHeight="1">
      <c r="A3731" s="1"/>
      <c r="B3731" s="6" t="s">
        <v>14</v>
      </c>
      <c r="C3731" s="6">
        <v>1185732</v>
      </c>
      <c r="D3731" s="7">
        <v>44449</v>
      </c>
      <c r="E3731" s="6" t="s">
        <v>15</v>
      </c>
      <c r="F3731" s="6" t="s">
        <v>125</v>
      </c>
      <c r="G3731" s="6" t="s">
        <v>126</v>
      </c>
      <c r="H3731" s="6" t="s">
        <v>22</v>
      </c>
      <c r="I3731" s="8">
        <v>0.65</v>
      </c>
      <c r="J3731" s="9">
        <v>3000</v>
      </c>
      <c r="K3731" s="10">
        <f t="shared" si="28"/>
        <v>1950</v>
      </c>
      <c r="L3731" s="10">
        <f t="shared" si="29"/>
        <v>779.99999999999989</v>
      </c>
      <c r="M3731" s="11">
        <v>0.39999999999999997</v>
      </c>
      <c r="O3731" s="16"/>
      <c r="P3731" s="14"/>
      <c r="Q3731" s="12"/>
      <c r="R3731" s="13"/>
    </row>
    <row r="3732" spans="1:18" ht="15.75" customHeight="1">
      <c r="A3732" s="1"/>
      <c r="B3732" s="6" t="s">
        <v>14</v>
      </c>
      <c r="C3732" s="6">
        <v>1185732</v>
      </c>
      <c r="D3732" s="7">
        <v>44481</v>
      </c>
      <c r="E3732" s="6" t="s">
        <v>15</v>
      </c>
      <c r="F3732" s="6" t="s">
        <v>125</v>
      </c>
      <c r="G3732" s="6" t="s">
        <v>126</v>
      </c>
      <c r="H3732" s="6" t="s">
        <v>17</v>
      </c>
      <c r="I3732" s="8">
        <v>0.65</v>
      </c>
      <c r="J3732" s="9">
        <v>4750</v>
      </c>
      <c r="K3732" s="10">
        <f t="shared" si="28"/>
        <v>3087.5</v>
      </c>
      <c r="L3732" s="10">
        <f t="shared" si="29"/>
        <v>1389.375</v>
      </c>
      <c r="M3732" s="11">
        <v>0.45</v>
      </c>
      <c r="O3732" s="16"/>
      <c r="P3732" s="14"/>
      <c r="Q3732" s="12"/>
      <c r="R3732" s="13"/>
    </row>
    <row r="3733" spans="1:18" ht="15.75" customHeight="1">
      <c r="A3733" s="1"/>
      <c r="B3733" s="6" t="s">
        <v>14</v>
      </c>
      <c r="C3733" s="6">
        <v>1185732</v>
      </c>
      <c r="D3733" s="7">
        <v>44481</v>
      </c>
      <c r="E3733" s="6" t="s">
        <v>15</v>
      </c>
      <c r="F3733" s="6" t="s">
        <v>125</v>
      </c>
      <c r="G3733" s="6" t="s">
        <v>126</v>
      </c>
      <c r="H3733" s="6" t="s">
        <v>18</v>
      </c>
      <c r="I3733" s="8">
        <v>0.60000000000000009</v>
      </c>
      <c r="J3733" s="9">
        <v>3000</v>
      </c>
      <c r="K3733" s="10">
        <f t="shared" si="28"/>
        <v>1800.0000000000002</v>
      </c>
      <c r="L3733" s="10">
        <f t="shared" si="29"/>
        <v>810.00000000000011</v>
      </c>
      <c r="M3733" s="11">
        <v>0.45</v>
      </c>
      <c r="O3733" s="16"/>
      <c r="P3733" s="14"/>
      <c r="Q3733" s="12"/>
      <c r="R3733" s="13"/>
    </row>
    <row r="3734" spans="1:18" ht="15.75" customHeight="1">
      <c r="A3734" s="1"/>
      <c r="B3734" s="6" t="s">
        <v>14</v>
      </c>
      <c r="C3734" s="6">
        <v>1185732</v>
      </c>
      <c r="D3734" s="7">
        <v>44481</v>
      </c>
      <c r="E3734" s="6" t="s">
        <v>15</v>
      </c>
      <c r="F3734" s="6" t="s">
        <v>125</v>
      </c>
      <c r="G3734" s="6" t="s">
        <v>126</v>
      </c>
      <c r="H3734" s="6" t="s">
        <v>19</v>
      </c>
      <c r="I3734" s="8">
        <v>0.60000000000000009</v>
      </c>
      <c r="J3734" s="9">
        <v>2000</v>
      </c>
      <c r="K3734" s="10">
        <f t="shared" si="28"/>
        <v>1200.0000000000002</v>
      </c>
      <c r="L3734" s="10">
        <f t="shared" si="29"/>
        <v>420.00000000000006</v>
      </c>
      <c r="M3734" s="11">
        <v>0.35</v>
      </c>
      <c r="O3734" s="16"/>
      <c r="P3734" s="14"/>
      <c r="Q3734" s="12"/>
      <c r="R3734" s="13"/>
    </row>
    <row r="3735" spans="1:18" ht="15.75" customHeight="1">
      <c r="A3735" s="1"/>
      <c r="B3735" s="6" t="s">
        <v>14</v>
      </c>
      <c r="C3735" s="6">
        <v>1185732</v>
      </c>
      <c r="D3735" s="7">
        <v>44481</v>
      </c>
      <c r="E3735" s="6" t="s">
        <v>15</v>
      </c>
      <c r="F3735" s="6" t="s">
        <v>125</v>
      </c>
      <c r="G3735" s="6" t="s">
        <v>126</v>
      </c>
      <c r="H3735" s="6" t="s">
        <v>20</v>
      </c>
      <c r="I3735" s="8">
        <v>0.60000000000000009</v>
      </c>
      <c r="J3735" s="9">
        <v>1750</v>
      </c>
      <c r="K3735" s="10">
        <f t="shared" si="28"/>
        <v>1050.0000000000002</v>
      </c>
      <c r="L3735" s="10">
        <f t="shared" si="29"/>
        <v>367.50000000000006</v>
      </c>
      <c r="M3735" s="11">
        <v>0.35</v>
      </c>
      <c r="O3735" s="16"/>
      <c r="P3735" s="14"/>
      <c r="Q3735" s="12"/>
      <c r="R3735" s="13"/>
    </row>
    <row r="3736" spans="1:18" ht="15.75" customHeight="1">
      <c r="A3736" s="1"/>
      <c r="B3736" s="6" t="s">
        <v>14</v>
      </c>
      <c r="C3736" s="6">
        <v>1185732</v>
      </c>
      <c r="D3736" s="7">
        <v>44481</v>
      </c>
      <c r="E3736" s="6" t="s">
        <v>15</v>
      </c>
      <c r="F3736" s="6" t="s">
        <v>125</v>
      </c>
      <c r="G3736" s="6" t="s">
        <v>126</v>
      </c>
      <c r="H3736" s="6" t="s">
        <v>21</v>
      </c>
      <c r="I3736" s="8">
        <v>0.70000000000000007</v>
      </c>
      <c r="J3736" s="9">
        <v>1750</v>
      </c>
      <c r="K3736" s="10">
        <f t="shared" si="28"/>
        <v>1225.0000000000002</v>
      </c>
      <c r="L3736" s="10">
        <f t="shared" si="29"/>
        <v>428.75000000000006</v>
      </c>
      <c r="M3736" s="11">
        <v>0.35</v>
      </c>
      <c r="O3736" s="16"/>
      <c r="P3736" s="14"/>
      <c r="Q3736" s="12"/>
      <c r="R3736" s="13"/>
    </row>
    <row r="3737" spans="1:18" ht="15.75" customHeight="1">
      <c r="A3737" s="1"/>
      <c r="B3737" s="6" t="s">
        <v>14</v>
      </c>
      <c r="C3737" s="6">
        <v>1185732</v>
      </c>
      <c r="D3737" s="7">
        <v>44481</v>
      </c>
      <c r="E3737" s="6" t="s">
        <v>15</v>
      </c>
      <c r="F3737" s="6" t="s">
        <v>125</v>
      </c>
      <c r="G3737" s="6" t="s">
        <v>126</v>
      </c>
      <c r="H3737" s="6" t="s">
        <v>22</v>
      </c>
      <c r="I3737" s="8">
        <v>0.75</v>
      </c>
      <c r="J3737" s="9">
        <v>3000</v>
      </c>
      <c r="K3737" s="10">
        <f t="shared" si="28"/>
        <v>2250</v>
      </c>
      <c r="L3737" s="10">
        <f t="shared" si="29"/>
        <v>899.99999999999989</v>
      </c>
      <c r="M3737" s="11">
        <v>0.39999999999999997</v>
      </c>
      <c r="O3737" s="16"/>
      <c r="P3737" s="14"/>
      <c r="Q3737" s="12"/>
      <c r="R3737" s="13"/>
    </row>
    <row r="3738" spans="1:18" ht="15.75" customHeight="1">
      <c r="A3738" s="1"/>
      <c r="B3738" s="6" t="s">
        <v>14</v>
      </c>
      <c r="C3738" s="6">
        <v>1185732</v>
      </c>
      <c r="D3738" s="7">
        <v>44511</v>
      </c>
      <c r="E3738" s="6" t="s">
        <v>15</v>
      </c>
      <c r="F3738" s="6" t="s">
        <v>125</v>
      </c>
      <c r="G3738" s="6" t="s">
        <v>126</v>
      </c>
      <c r="H3738" s="6" t="s">
        <v>17</v>
      </c>
      <c r="I3738" s="8">
        <v>0.70000000000000007</v>
      </c>
      <c r="J3738" s="9">
        <v>4500</v>
      </c>
      <c r="K3738" s="10">
        <f t="shared" si="28"/>
        <v>3150.0000000000005</v>
      </c>
      <c r="L3738" s="10">
        <f t="shared" si="29"/>
        <v>1417.5000000000002</v>
      </c>
      <c r="M3738" s="11">
        <v>0.45</v>
      </c>
      <c r="O3738" s="16"/>
      <c r="P3738" s="14"/>
      <c r="Q3738" s="12"/>
      <c r="R3738" s="13"/>
    </row>
    <row r="3739" spans="1:18" ht="15.75" customHeight="1">
      <c r="A3739" s="1"/>
      <c r="B3739" s="6" t="s">
        <v>14</v>
      </c>
      <c r="C3739" s="6">
        <v>1185732</v>
      </c>
      <c r="D3739" s="7">
        <v>44511</v>
      </c>
      <c r="E3739" s="6" t="s">
        <v>15</v>
      </c>
      <c r="F3739" s="6" t="s">
        <v>125</v>
      </c>
      <c r="G3739" s="6" t="s">
        <v>126</v>
      </c>
      <c r="H3739" s="6" t="s">
        <v>18</v>
      </c>
      <c r="I3739" s="8">
        <v>0.60000000000000009</v>
      </c>
      <c r="J3739" s="9">
        <v>3250</v>
      </c>
      <c r="K3739" s="10">
        <f t="shared" si="28"/>
        <v>1950.0000000000002</v>
      </c>
      <c r="L3739" s="10">
        <f t="shared" si="29"/>
        <v>877.50000000000011</v>
      </c>
      <c r="M3739" s="11">
        <v>0.45</v>
      </c>
      <c r="O3739" s="16"/>
      <c r="P3739" s="14"/>
      <c r="Q3739" s="12"/>
      <c r="R3739" s="13"/>
    </row>
    <row r="3740" spans="1:18" ht="15.75" customHeight="1">
      <c r="A3740" s="1"/>
      <c r="B3740" s="6" t="s">
        <v>14</v>
      </c>
      <c r="C3740" s="6">
        <v>1185732</v>
      </c>
      <c r="D3740" s="7">
        <v>44511</v>
      </c>
      <c r="E3740" s="6" t="s">
        <v>15</v>
      </c>
      <c r="F3740" s="6" t="s">
        <v>125</v>
      </c>
      <c r="G3740" s="6" t="s">
        <v>126</v>
      </c>
      <c r="H3740" s="6" t="s">
        <v>19</v>
      </c>
      <c r="I3740" s="8">
        <v>0.60000000000000009</v>
      </c>
      <c r="J3740" s="9">
        <v>3200</v>
      </c>
      <c r="K3740" s="10">
        <f t="shared" si="28"/>
        <v>1920.0000000000002</v>
      </c>
      <c r="L3740" s="10">
        <f t="shared" si="29"/>
        <v>672</v>
      </c>
      <c r="M3740" s="11">
        <v>0.35</v>
      </c>
      <c r="O3740" s="16"/>
      <c r="P3740" s="14"/>
      <c r="Q3740" s="12"/>
      <c r="R3740" s="13"/>
    </row>
    <row r="3741" spans="1:18" ht="15.75" customHeight="1">
      <c r="A3741" s="1"/>
      <c r="B3741" s="6" t="s">
        <v>14</v>
      </c>
      <c r="C3741" s="6">
        <v>1185732</v>
      </c>
      <c r="D3741" s="7">
        <v>44511</v>
      </c>
      <c r="E3741" s="6" t="s">
        <v>15</v>
      </c>
      <c r="F3741" s="6" t="s">
        <v>125</v>
      </c>
      <c r="G3741" s="6" t="s">
        <v>126</v>
      </c>
      <c r="H3741" s="6" t="s">
        <v>20</v>
      </c>
      <c r="I3741" s="8">
        <v>0.60000000000000009</v>
      </c>
      <c r="J3741" s="9">
        <v>3000</v>
      </c>
      <c r="K3741" s="10">
        <f t="shared" si="28"/>
        <v>1800.0000000000002</v>
      </c>
      <c r="L3741" s="10">
        <f t="shared" si="29"/>
        <v>630</v>
      </c>
      <c r="M3741" s="11">
        <v>0.35</v>
      </c>
      <c r="O3741" s="16"/>
      <c r="P3741" s="14"/>
      <c r="Q3741" s="12"/>
      <c r="R3741" s="13"/>
    </row>
    <row r="3742" spans="1:18" ht="15.75" customHeight="1">
      <c r="A3742" s="1"/>
      <c r="B3742" s="6" t="s">
        <v>14</v>
      </c>
      <c r="C3742" s="6">
        <v>1185732</v>
      </c>
      <c r="D3742" s="7">
        <v>44511</v>
      </c>
      <c r="E3742" s="6" t="s">
        <v>15</v>
      </c>
      <c r="F3742" s="6" t="s">
        <v>125</v>
      </c>
      <c r="G3742" s="6" t="s">
        <v>126</v>
      </c>
      <c r="H3742" s="6" t="s">
        <v>21</v>
      </c>
      <c r="I3742" s="8">
        <v>0.70000000000000007</v>
      </c>
      <c r="J3742" s="9">
        <v>2750</v>
      </c>
      <c r="K3742" s="10">
        <f t="shared" si="28"/>
        <v>1925.0000000000002</v>
      </c>
      <c r="L3742" s="10">
        <f t="shared" si="29"/>
        <v>673.75</v>
      </c>
      <c r="M3742" s="11">
        <v>0.35</v>
      </c>
      <c r="O3742" s="16"/>
      <c r="P3742" s="14"/>
      <c r="Q3742" s="12"/>
      <c r="R3742" s="13"/>
    </row>
    <row r="3743" spans="1:18" ht="15.75" customHeight="1">
      <c r="A3743" s="1"/>
      <c r="B3743" s="6" t="s">
        <v>14</v>
      </c>
      <c r="C3743" s="6">
        <v>1185732</v>
      </c>
      <c r="D3743" s="7">
        <v>44511</v>
      </c>
      <c r="E3743" s="6" t="s">
        <v>15</v>
      </c>
      <c r="F3743" s="6" t="s">
        <v>125</v>
      </c>
      <c r="G3743" s="6" t="s">
        <v>126</v>
      </c>
      <c r="H3743" s="6" t="s">
        <v>22</v>
      </c>
      <c r="I3743" s="8">
        <v>0.75</v>
      </c>
      <c r="J3743" s="9">
        <v>3750</v>
      </c>
      <c r="K3743" s="10">
        <f t="shared" si="28"/>
        <v>2812.5</v>
      </c>
      <c r="L3743" s="10">
        <f t="shared" si="29"/>
        <v>1125</v>
      </c>
      <c r="M3743" s="11">
        <v>0.39999999999999997</v>
      </c>
      <c r="O3743" s="16"/>
      <c r="P3743" s="14"/>
      <c r="Q3743" s="12"/>
      <c r="R3743" s="13"/>
    </row>
    <row r="3744" spans="1:18" ht="15.75" customHeight="1">
      <c r="A3744" s="1"/>
      <c r="B3744" s="6" t="s">
        <v>14</v>
      </c>
      <c r="C3744" s="6">
        <v>1185732</v>
      </c>
      <c r="D3744" s="7">
        <v>44540</v>
      </c>
      <c r="E3744" s="6" t="s">
        <v>15</v>
      </c>
      <c r="F3744" s="6" t="s">
        <v>125</v>
      </c>
      <c r="G3744" s="6" t="s">
        <v>126</v>
      </c>
      <c r="H3744" s="6" t="s">
        <v>17</v>
      </c>
      <c r="I3744" s="8">
        <v>0.70000000000000007</v>
      </c>
      <c r="J3744" s="9">
        <v>6000</v>
      </c>
      <c r="K3744" s="10">
        <f t="shared" si="28"/>
        <v>4200</v>
      </c>
      <c r="L3744" s="10">
        <f t="shared" si="29"/>
        <v>1890</v>
      </c>
      <c r="M3744" s="11">
        <v>0.45</v>
      </c>
      <c r="O3744" s="16"/>
      <c r="P3744" s="14"/>
      <c r="Q3744" s="12"/>
      <c r="R3744" s="13"/>
    </row>
    <row r="3745" spans="1:18" ht="15.75" customHeight="1">
      <c r="A3745" s="1"/>
      <c r="B3745" s="6" t="s">
        <v>14</v>
      </c>
      <c r="C3745" s="6">
        <v>1185732</v>
      </c>
      <c r="D3745" s="7">
        <v>44540</v>
      </c>
      <c r="E3745" s="6" t="s">
        <v>15</v>
      </c>
      <c r="F3745" s="6" t="s">
        <v>125</v>
      </c>
      <c r="G3745" s="6" t="s">
        <v>126</v>
      </c>
      <c r="H3745" s="6" t="s">
        <v>18</v>
      </c>
      <c r="I3745" s="8">
        <v>0.60000000000000009</v>
      </c>
      <c r="J3745" s="9">
        <v>4000</v>
      </c>
      <c r="K3745" s="10">
        <f t="shared" si="28"/>
        <v>2400.0000000000005</v>
      </c>
      <c r="L3745" s="10">
        <f t="shared" si="29"/>
        <v>1080.0000000000002</v>
      </c>
      <c r="M3745" s="11">
        <v>0.45</v>
      </c>
      <c r="O3745" s="16"/>
      <c r="P3745" s="14"/>
      <c r="Q3745" s="12"/>
      <c r="R3745" s="13"/>
    </row>
    <row r="3746" spans="1:18" ht="15.75" customHeight="1">
      <c r="A3746" s="1"/>
      <c r="B3746" s="6" t="s">
        <v>14</v>
      </c>
      <c r="C3746" s="6">
        <v>1185732</v>
      </c>
      <c r="D3746" s="7">
        <v>44540</v>
      </c>
      <c r="E3746" s="6" t="s">
        <v>15</v>
      </c>
      <c r="F3746" s="6" t="s">
        <v>125</v>
      </c>
      <c r="G3746" s="6" t="s">
        <v>126</v>
      </c>
      <c r="H3746" s="6" t="s">
        <v>19</v>
      </c>
      <c r="I3746" s="8">
        <v>0.60000000000000009</v>
      </c>
      <c r="J3746" s="9">
        <v>3750</v>
      </c>
      <c r="K3746" s="10">
        <f t="shared" si="28"/>
        <v>2250.0000000000005</v>
      </c>
      <c r="L3746" s="10">
        <f t="shared" si="29"/>
        <v>787.50000000000011</v>
      </c>
      <c r="M3746" s="11">
        <v>0.35</v>
      </c>
      <c r="O3746" s="16"/>
      <c r="P3746" s="14"/>
      <c r="Q3746" s="12"/>
      <c r="R3746" s="13"/>
    </row>
    <row r="3747" spans="1:18" ht="15.75" customHeight="1">
      <c r="A3747" s="1"/>
      <c r="B3747" s="6" t="s">
        <v>14</v>
      </c>
      <c r="C3747" s="6">
        <v>1185732</v>
      </c>
      <c r="D3747" s="7">
        <v>44540</v>
      </c>
      <c r="E3747" s="6" t="s">
        <v>15</v>
      </c>
      <c r="F3747" s="6" t="s">
        <v>125</v>
      </c>
      <c r="G3747" s="6" t="s">
        <v>126</v>
      </c>
      <c r="H3747" s="6" t="s">
        <v>20</v>
      </c>
      <c r="I3747" s="8">
        <v>0.60000000000000009</v>
      </c>
      <c r="J3747" s="9">
        <v>3250</v>
      </c>
      <c r="K3747" s="10">
        <f t="shared" si="28"/>
        <v>1950.0000000000002</v>
      </c>
      <c r="L3747" s="10">
        <f t="shared" si="29"/>
        <v>682.5</v>
      </c>
      <c r="M3747" s="11">
        <v>0.35</v>
      </c>
      <c r="O3747" s="16"/>
      <c r="P3747" s="14"/>
      <c r="Q3747" s="12"/>
      <c r="R3747" s="13"/>
    </row>
    <row r="3748" spans="1:18" ht="15.75" customHeight="1">
      <c r="A3748" s="1"/>
      <c r="B3748" s="6" t="s">
        <v>14</v>
      </c>
      <c r="C3748" s="6">
        <v>1185732</v>
      </c>
      <c r="D3748" s="7">
        <v>44540</v>
      </c>
      <c r="E3748" s="6" t="s">
        <v>15</v>
      </c>
      <c r="F3748" s="6" t="s">
        <v>125</v>
      </c>
      <c r="G3748" s="6" t="s">
        <v>126</v>
      </c>
      <c r="H3748" s="6" t="s">
        <v>21</v>
      </c>
      <c r="I3748" s="8">
        <v>0.70000000000000007</v>
      </c>
      <c r="J3748" s="9">
        <v>3250</v>
      </c>
      <c r="K3748" s="10">
        <f t="shared" si="28"/>
        <v>2275</v>
      </c>
      <c r="L3748" s="10">
        <f t="shared" si="29"/>
        <v>796.25</v>
      </c>
      <c r="M3748" s="11">
        <v>0.35</v>
      </c>
      <c r="O3748" s="16"/>
      <c r="P3748" s="14"/>
      <c r="Q3748" s="12"/>
      <c r="R3748" s="13"/>
    </row>
    <row r="3749" spans="1:18" ht="15.75" customHeight="1">
      <c r="A3749" s="1"/>
      <c r="B3749" s="6" t="s">
        <v>14</v>
      </c>
      <c r="C3749" s="6">
        <v>1185732</v>
      </c>
      <c r="D3749" s="7">
        <v>44540</v>
      </c>
      <c r="E3749" s="6" t="s">
        <v>15</v>
      </c>
      <c r="F3749" s="6" t="s">
        <v>125</v>
      </c>
      <c r="G3749" s="6" t="s">
        <v>126</v>
      </c>
      <c r="H3749" s="6" t="s">
        <v>22</v>
      </c>
      <c r="I3749" s="8">
        <v>0.75</v>
      </c>
      <c r="J3749" s="9">
        <v>4250</v>
      </c>
      <c r="K3749" s="10">
        <f t="shared" si="28"/>
        <v>3187.5</v>
      </c>
      <c r="L3749" s="10">
        <f t="shared" si="29"/>
        <v>1275</v>
      </c>
      <c r="M3749" s="11">
        <v>0.39999999999999997</v>
      </c>
      <c r="O3749" s="16"/>
      <c r="P3749" s="14"/>
      <c r="Q3749" s="12"/>
      <c r="R3749" s="13"/>
    </row>
    <row r="3750" spans="1:18" ht="15.75" customHeight="1">
      <c r="A3750" s="1" t="s">
        <v>39</v>
      </c>
      <c r="B3750" s="6" t="s">
        <v>14</v>
      </c>
      <c r="C3750" s="6">
        <v>1185732</v>
      </c>
      <c r="D3750" s="7">
        <v>44217</v>
      </c>
      <c r="E3750" s="6" t="s">
        <v>15</v>
      </c>
      <c r="F3750" s="6" t="s">
        <v>127</v>
      </c>
      <c r="G3750" s="6" t="s">
        <v>128</v>
      </c>
      <c r="H3750" s="6" t="s">
        <v>17</v>
      </c>
      <c r="I3750" s="8">
        <v>0.5</v>
      </c>
      <c r="J3750" s="9">
        <v>5250</v>
      </c>
      <c r="K3750" s="10">
        <f t="shared" si="28"/>
        <v>2625</v>
      </c>
      <c r="L3750" s="10">
        <f t="shared" si="29"/>
        <v>1050</v>
      </c>
      <c r="M3750" s="11">
        <v>0.4</v>
      </c>
      <c r="O3750" s="16"/>
      <c r="P3750" s="14"/>
      <c r="Q3750" s="12"/>
      <c r="R3750" s="13"/>
    </row>
    <row r="3751" spans="1:18" ht="15.75" customHeight="1">
      <c r="A3751" s="1"/>
      <c r="B3751" s="6" t="s">
        <v>14</v>
      </c>
      <c r="C3751" s="6">
        <v>1185732</v>
      </c>
      <c r="D3751" s="7">
        <v>44217</v>
      </c>
      <c r="E3751" s="6" t="s">
        <v>15</v>
      </c>
      <c r="F3751" s="6" t="s">
        <v>127</v>
      </c>
      <c r="G3751" s="6" t="s">
        <v>128</v>
      </c>
      <c r="H3751" s="6" t="s">
        <v>18</v>
      </c>
      <c r="I3751" s="8">
        <v>0.5</v>
      </c>
      <c r="J3751" s="9">
        <v>3250</v>
      </c>
      <c r="K3751" s="10">
        <f t="shared" si="28"/>
        <v>1625</v>
      </c>
      <c r="L3751" s="10">
        <f t="shared" si="29"/>
        <v>650</v>
      </c>
      <c r="M3751" s="11">
        <v>0.4</v>
      </c>
      <c r="O3751" s="16"/>
      <c r="P3751" s="14"/>
      <c r="Q3751" s="12"/>
      <c r="R3751" s="13"/>
    </row>
    <row r="3752" spans="1:18" ht="15.75" customHeight="1">
      <c r="A3752" s="1"/>
      <c r="B3752" s="6" t="s">
        <v>14</v>
      </c>
      <c r="C3752" s="6">
        <v>1185732</v>
      </c>
      <c r="D3752" s="7">
        <v>44217</v>
      </c>
      <c r="E3752" s="6" t="s">
        <v>15</v>
      </c>
      <c r="F3752" s="6" t="s">
        <v>127</v>
      </c>
      <c r="G3752" s="6" t="s">
        <v>128</v>
      </c>
      <c r="H3752" s="6" t="s">
        <v>19</v>
      </c>
      <c r="I3752" s="8">
        <v>0.4</v>
      </c>
      <c r="J3752" s="9">
        <v>3250</v>
      </c>
      <c r="K3752" s="10">
        <f t="shared" si="28"/>
        <v>1300</v>
      </c>
      <c r="L3752" s="10">
        <f t="shared" si="29"/>
        <v>390</v>
      </c>
      <c r="M3752" s="11">
        <v>0.3</v>
      </c>
      <c r="O3752" s="16"/>
      <c r="P3752" s="14"/>
      <c r="Q3752" s="12"/>
      <c r="R3752" s="13"/>
    </row>
    <row r="3753" spans="1:18" ht="15.75" customHeight="1">
      <c r="A3753" s="1"/>
      <c r="B3753" s="6" t="s">
        <v>14</v>
      </c>
      <c r="C3753" s="6">
        <v>1185732</v>
      </c>
      <c r="D3753" s="7">
        <v>44217</v>
      </c>
      <c r="E3753" s="6" t="s">
        <v>15</v>
      </c>
      <c r="F3753" s="6" t="s">
        <v>127</v>
      </c>
      <c r="G3753" s="6" t="s">
        <v>128</v>
      </c>
      <c r="H3753" s="6" t="s">
        <v>20</v>
      </c>
      <c r="I3753" s="8">
        <v>0.44999999999999996</v>
      </c>
      <c r="J3753" s="9">
        <v>1750</v>
      </c>
      <c r="K3753" s="10">
        <f t="shared" si="28"/>
        <v>787.49999999999989</v>
      </c>
      <c r="L3753" s="10">
        <f t="shared" si="29"/>
        <v>236.24999999999994</v>
      </c>
      <c r="M3753" s="11">
        <v>0.3</v>
      </c>
      <c r="O3753" s="16"/>
      <c r="P3753" s="14"/>
      <c r="Q3753" s="12"/>
      <c r="R3753" s="13"/>
    </row>
    <row r="3754" spans="1:18" ht="15.75" customHeight="1">
      <c r="A3754" s="1"/>
      <c r="B3754" s="6" t="s">
        <v>14</v>
      </c>
      <c r="C3754" s="6">
        <v>1185732</v>
      </c>
      <c r="D3754" s="7">
        <v>44217</v>
      </c>
      <c r="E3754" s="6" t="s">
        <v>15</v>
      </c>
      <c r="F3754" s="6" t="s">
        <v>127</v>
      </c>
      <c r="G3754" s="6" t="s">
        <v>128</v>
      </c>
      <c r="H3754" s="6" t="s">
        <v>21</v>
      </c>
      <c r="I3754" s="8">
        <v>0.60000000000000009</v>
      </c>
      <c r="J3754" s="9">
        <v>2250</v>
      </c>
      <c r="K3754" s="10">
        <f t="shared" si="28"/>
        <v>1350.0000000000002</v>
      </c>
      <c r="L3754" s="10">
        <f t="shared" si="29"/>
        <v>405.00000000000006</v>
      </c>
      <c r="M3754" s="11">
        <v>0.3</v>
      </c>
      <c r="O3754" s="16"/>
      <c r="P3754" s="14"/>
      <c r="Q3754" s="12"/>
      <c r="R3754" s="13"/>
    </row>
    <row r="3755" spans="1:18" ht="15.75" customHeight="1">
      <c r="A3755" s="1"/>
      <c r="B3755" s="6" t="s">
        <v>14</v>
      </c>
      <c r="C3755" s="6">
        <v>1185732</v>
      </c>
      <c r="D3755" s="7">
        <v>44217</v>
      </c>
      <c r="E3755" s="6" t="s">
        <v>15</v>
      </c>
      <c r="F3755" s="6" t="s">
        <v>127</v>
      </c>
      <c r="G3755" s="6" t="s">
        <v>128</v>
      </c>
      <c r="H3755" s="6" t="s">
        <v>22</v>
      </c>
      <c r="I3755" s="8">
        <v>0.5</v>
      </c>
      <c r="J3755" s="9">
        <v>3250</v>
      </c>
      <c r="K3755" s="10">
        <f t="shared" si="28"/>
        <v>1625</v>
      </c>
      <c r="L3755" s="10">
        <f t="shared" si="29"/>
        <v>568.75</v>
      </c>
      <c r="M3755" s="11">
        <v>0.35</v>
      </c>
      <c r="O3755" s="16"/>
      <c r="P3755" s="14"/>
      <c r="Q3755" s="12"/>
      <c r="R3755" s="13"/>
    </row>
    <row r="3756" spans="1:18" ht="15.75" customHeight="1">
      <c r="A3756" s="1"/>
      <c r="B3756" s="6" t="s">
        <v>14</v>
      </c>
      <c r="C3756" s="6">
        <v>1185732</v>
      </c>
      <c r="D3756" s="7">
        <v>44246</v>
      </c>
      <c r="E3756" s="6" t="s">
        <v>15</v>
      </c>
      <c r="F3756" s="6" t="s">
        <v>127</v>
      </c>
      <c r="G3756" s="6" t="s">
        <v>128</v>
      </c>
      <c r="H3756" s="6" t="s">
        <v>17</v>
      </c>
      <c r="I3756" s="8">
        <v>0.5</v>
      </c>
      <c r="J3756" s="9">
        <v>6000</v>
      </c>
      <c r="K3756" s="10">
        <f t="shared" si="28"/>
        <v>3000</v>
      </c>
      <c r="L3756" s="10">
        <f t="shared" si="29"/>
        <v>1200</v>
      </c>
      <c r="M3756" s="11">
        <v>0.4</v>
      </c>
      <c r="O3756" s="16"/>
      <c r="P3756" s="14"/>
      <c r="Q3756" s="12"/>
      <c r="R3756" s="13"/>
    </row>
    <row r="3757" spans="1:18" ht="15.75" customHeight="1">
      <c r="A3757" s="1"/>
      <c r="B3757" s="6" t="s">
        <v>14</v>
      </c>
      <c r="C3757" s="6">
        <v>1185732</v>
      </c>
      <c r="D3757" s="7">
        <v>44246</v>
      </c>
      <c r="E3757" s="6" t="s">
        <v>15</v>
      </c>
      <c r="F3757" s="6" t="s">
        <v>127</v>
      </c>
      <c r="G3757" s="6" t="s">
        <v>128</v>
      </c>
      <c r="H3757" s="6" t="s">
        <v>18</v>
      </c>
      <c r="I3757" s="8">
        <v>0.5</v>
      </c>
      <c r="J3757" s="9">
        <v>2500</v>
      </c>
      <c r="K3757" s="10">
        <f t="shared" si="28"/>
        <v>1250</v>
      </c>
      <c r="L3757" s="10">
        <f t="shared" si="29"/>
        <v>500</v>
      </c>
      <c r="M3757" s="11">
        <v>0.4</v>
      </c>
      <c r="O3757" s="16"/>
      <c r="P3757" s="14"/>
      <c r="Q3757" s="12"/>
      <c r="R3757" s="13"/>
    </row>
    <row r="3758" spans="1:18" ht="15.75" customHeight="1">
      <c r="A3758" s="1"/>
      <c r="B3758" s="6" t="s">
        <v>14</v>
      </c>
      <c r="C3758" s="6">
        <v>1185732</v>
      </c>
      <c r="D3758" s="7">
        <v>44246</v>
      </c>
      <c r="E3758" s="6" t="s">
        <v>15</v>
      </c>
      <c r="F3758" s="6" t="s">
        <v>127</v>
      </c>
      <c r="G3758" s="6" t="s">
        <v>128</v>
      </c>
      <c r="H3758" s="6" t="s">
        <v>19</v>
      </c>
      <c r="I3758" s="8">
        <v>0.4</v>
      </c>
      <c r="J3758" s="9">
        <v>3000</v>
      </c>
      <c r="K3758" s="10">
        <f t="shared" si="28"/>
        <v>1200</v>
      </c>
      <c r="L3758" s="10">
        <f t="shared" si="29"/>
        <v>360</v>
      </c>
      <c r="M3758" s="11">
        <v>0.3</v>
      </c>
      <c r="O3758" s="16"/>
      <c r="P3758" s="14"/>
      <c r="Q3758" s="12"/>
      <c r="R3758" s="13"/>
    </row>
    <row r="3759" spans="1:18" ht="15.75" customHeight="1">
      <c r="A3759" s="1"/>
      <c r="B3759" s="6" t="s">
        <v>14</v>
      </c>
      <c r="C3759" s="6">
        <v>1185732</v>
      </c>
      <c r="D3759" s="7">
        <v>44246</v>
      </c>
      <c r="E3759" s="6" t="s">
        <v>15</v>
      </c>
      <c r="F3759" s="6" t="s">
        <v>127</v>
      </c>
      <c r="G3759" s="6" t="s">
        <v>128</v>
      </c>
      <c r="H3759" s="6" t="s">
        <v>20</v>
      </c>
      <c r="I3759" s="8">
        <v>0.44999999999999996</v>
      </c>
      <c r="J3759" s="9">
        <v>2000</v>
      </c>
      <c r="K3759" s="10">
        <f t="shared" si="28"/>
        <v>899.99999999999989</v>
      </c>
      <c r="L3759" s="10">
        <f t="shared" si="29"/>
        <v>269.99999999999994</v>
      </c>
      <c r="M3759" s="11">
        <v>0.3</v>
      </c>
      <c r="O3759" s="16"/>
      <c r="P3759" s="14"/>
      <c r="Q3759" s="12"/>
      <c r="R3759" s="13"/>
    </row>
    <row r="3760" spans="1:18" ht="15.75" customHeight="1">
      <c r="A3760" s="1"/>
      <c r="B3760" s="6" t="s">
        <v>14</v>
      </c>
      <c r="C3760" s="6">
        <v>1185732</v>
      </c>
      <c r="D3760" s="7">
        <v>44246</v>
      </c>
      <c r="E3760" s="6" t="s">
        <v>15</v>
      </c>
      <c r="F3760" s="6" t="s">
        <v>127</v>
      </c>
      <c r="G3760" s="6" t="s">
        <v>128</v>
      </c>
      <c r="H3760" s="6" t="s">
        <v>21</v>
      </c>
      <c r="I3760" s="8">
        <v>0.60000000000000009</v>
      </c>
      <c r="J3760" s="9">
        <v>2750</v>
      </c>
      <c r="K3760" s="10">
        <f t="shared" si="28"/>
        <v>1650.0000000000002</v>
      </c>
      <c r="L3760" s="10">
        <f t="shared" si="29"/>
        <v>495.00000000000006</v>
      </c>
      <c r="M3760" s="11">
        <v>0.3</v>
      </c>
      <c r="O3760" s="16"/>
      <c r="P3760" s="14"/>
      <c r="Q3760" s="12"/>
      <c r="R3760" s="13"/>
    </row>
    <row r="3761" spans="1:18" ht="15.75" customHeight="1">
      <c r="A3761" s="1"/>
      <c r="B3761" s="6" t="s">
        <v>14</v>
      </c>
      <c r="C3761" s="6">
        <v>1185732</v>
      </c>
      <c r="D3761" s="7">
        <v>44246</v>
      </c>
      <c r="E3761" s="6" t="s">
        <v>15</v>
      </c>
      <c r="F3761" s="6" t="s">
        <v>127</v>
      </c>
      <c r="G3761" s="6" t="s">
        <v>128</v>
      </c>
      <c r="H3761" s="6" t="s">
        <v>22</v>
      </c>
      <c r="I3761" s="8">
        <v>0.5</v>
      </c>
      <c r="J3761" s="9">
        <v>3750</v>
      </c>
      <c r="K3761" s="10">
        <f t="shared" si="28"/>
        <v>1875</v>
      </c>
      <c r="L3761" s="10">
        <f t="shared" si="29"/>
        <v>656.25</v>
      </c>
      <c r="M3761" s="11">
        <v>0.35</v>
      </c>
      <c r="O3761" s="16"/>
      <c r="P3761" s="14"/>
      <c r="Q3761" s="12"/>
      <c r="R3761" s="13"/>
    </row>
    <row r="3762" spans="1:18" ht="15.75" customHeight="1">
      <c r="A3762" s="1"/>
      <c r="B3762" s="6" t="s">
        <v>14</v>
      </c>
      <c r="C3762" s="6">
        <v>1185732</v>
      </c>
      <c r="D3762" s="7">
        <v>44272</v>
      </c>
      <c r="E3762" s="6" t="s">
        <v>15</v>
      </c>
      <c r="F3762" s="6" t="s">
        <v>127</v>
      </c>
      <c r="G3762" s="6" t="s">
        <v>128</v>
      </c>
      <c r="H3762" s="6" t="s">
        <v>17</v>
      </c>
      <c r="I3762" s="8">
        <v>0.5</v>
      </c>
      <c r="J3762" s="9">
        <v>5700</v>
      </c>
      <c r="K3762" s="10">
        <f t="shared" si="28"/>
        <v>2850</v>
      </c>
      <c r="L3762" s="10">
        <f t="shared" si="29"/>
        <v>1140</v>
      </c>
      <c r="M3762" s="11">
        <v>0.4</v>
      </c>
      <c r="O3762" s="16"/>
      <c r="P3762" s="14"/>
      <c r="Q3762" s="12"/>
      <c r="R3762" s="13"/>
    </row>
    <row r="3763" spans="1:18" ht="15.75" customHeight="1">
      <c r="A3763" s="1"/>
      <c r="B3763" s="6" t="s">
        <v>14</v>
      </c>
      <c r="C3763" s="6">
        <v>1185732</v>
      </c>
      <c r="D3763" s="7">
        <v>44272</v>
      </c>
      <c r="E3763" s="6" t="s">
        <v>15</v>
      </c>
      <c r="F3763" s="6" t="s">
        <v>127</v>
      </c>
      <c r="G3763" s="6" t="s">
        <v>128</v>
      </c>
      <c r="H3763" s="6" t="s">
        <v>18</v>
      </c>
      <c r="I3763" s="8">
        <v>0.5</v>
      </c>
      <c r="J3763" s="9">
        <v>2750</v>
      </c>
      <c r="K3763" s="10">
        <f t="shared" si="28"/>
        <v>1375</v>
      </c>
      <c r="L3763" s="10">
        <f t="shared" si="29"/>
        <v>550</v>
      </c>
      <c r="M3763" s="11">
        <v>0.4</v>
      </c>
      <c r="O3763" s="16"/>
      <c r="P3763" s="14"/>
      <c r="Q3763" s="12"/>
      <c r="R3763" s="13"/>
    </row>
    <row r="3764" spans="1:18" ht="15.75" customHeight="1">
      <c r="A3764" s="1"/>
      <c r="B3764" s="6" t="s">
        <v>14</v>
      </c>
      <c r="C3764" s="6">
        <v>1185732</v>
      </c>
      <c r="D3764" s="7">
        <v>44272</v>
      </c>
      <c r="E3764" s="6" t="s">
        <v>15</v>
      </c>
      <c r="F3764" s="6" t="s">
        <v>127</v>
      </c>
      <c r="G3764" s="6" t="s">
        <v>128</v>
      </c>
      <c r="H3764" s="6" t="s">
        <v>19</v>
      </c>
      <c r="I3764" s="8">
        <v>0.4</v>
      </c>
      <c r="J3764" s="9">
        <v>3000</v>
      </c>
      <c r="K3764" s="10">
        <f t="shared" si="28"/>
        <v>1200</v>
      </c>
      <c r="L3764" s="10">
        <f t="shared" si="29"/>
        <v>360</v>
      </c>
      <c r="M3764" s="11">
        <v>0.3</v>
      </c>
      <c r="O3764" s="16"/>
      <c r="P3764" s="14"/>
      <c r="Q3764" s="12"/>
      <c r="R3764" s="13"/>
    </row>
    <row r="3765" spans="1:18" ht="15.75" customHeight="1">
      <c r="A3765" s="1"/>
      <c r="B3765" s="6" t="s">
        <v>14</v>
      </c>
      <c r="C3765" s="6">
        <v>1185732</v>
      </c>
      <c r="D3765" s="7">
        <v>44272</v>
      </c>
      <c r="E3765" s="6" t="s">
        <v>15</v>
      </c>
      <c r="F3765" s="6" t="s">
        <v>127</v>
      </c>
      <c r="G3765" s="6" t="s">
        <v>128</v>
      </c>
      <c r="H3765" s="6" t="s">
        <v>20</v>
      </c>
      <c r="I3765" s="8">
        <v>0.44999999999999996</v>
      </c>
      <c r="J3765" s="9">
        <v>1500</v>
      </c>
      <c r="K3765" s="10">
        <f t="shared" si="28"/>
        <v>674.99999999999989</v>
      </c>
      <c r="L3765" s="10">
        <f t="shared" si="29"/>
        <v>202.49999999999997</v>
      </c>
      <c r="M3765" s="11">
        <v>0.3</v>
      </c>
      <c r="O3765" s="16"/>
      <c r="P3765" s="14"/>
      <c r="Q3765" s="12"/>
      <c r="R3765" s="13"/>
    </row>
    <row r="3766" spans="1:18" ht="15.75" customHeight="1">
      <c r="A3766" s="1"/>
      <c r="B3766" s="6" t="s">
        <v>14</v>
      </c>
      <c r="C3766" s="6">
        <v>1185732</v>
      </c>
      <c r="D3766" s="7">
        <v>44272</v>
      </c>
      <c r="E3766" s="6" t="s">
        <v>15</v>
      </c>
      <c r="F3766" s="6" t="s">
        <v>127</v>
      </c>
      <c r="G3766" s="6" t="s">
        <v>128</v>
      </c>
      <c r="H3766" s="6" t="s">
        <v>21</v>
      </c>
      <c r="I3766" s="8">
        <v>0.60000000000000009</v>
      </c>
      <c r="J3766" s="9">
        <v>2000</v>
      </c>
      <c r="K3766" s="10">
        <f t="shared" si="28"/>
        <v>1200.0000000000002</v>
      </c>
      <c r="L3766" s="10">
        <f t="shared" si="29"/>
        <v>360.00000000000006</v>
      </c>
      <c r="M3766" s="11">
        <v>0.3</v>
      </c>
      <c r="O3766" s="16"/>
      <c r="P3766" s="14"/>
      <c r="Q3766" s="12"/>
      <c r="R3766" s="13"/>
    </row>
    <row r="3767" spans="1:18" ht="15.75" customHeight="1">
      <c r="A3767" s="1"/>
      <c r="B3767" s="6" t="s">
        <v>14</v>
      </c>
      <c r="C3767" s="6">
        <v>1185732</v>
      </c>
      <c r="D3767" s="7">
        <v>44272</v>
      </c>
      <c r="E3767" s="6" t="s">
        <v>15</v>
      </c>
      <c r="F3767" s="6" t="s">
        <v>127</v>
      </c>
      <c r="G3767" s="6" t="s">
        <v>128</v>
      </c>
      <c r="H3767" s="6" t="s">
        <v>22</v>
      </c>
      <c r="I3767" s="8">
        <v>0.5</v>
      </c>
      <c r="J3767" s="9">
        <v>3000</v>
      </c>
      <c r="K3767" s="10">
        <f t="shared" si="28"/>
        <v>1500</v>
      </c>
      <c r="L3767" s="10">
        <f t="shared" si="29"/>
        <v>525</v>
      </c>
      <c r="M3767" s="11">
        <v>0.35</v>
      </c>
      <c r="O3767" s="16"/>
      <c r="P3767" s="14"/>
      <c r="Q3767" s="12"/>
      <c r="R3767" s="13"/>
    </row>
    <row r="3768" spans="1:18" ht="15.75" customHeight="1">
      <c r="A3768" s="1"/>
      <c r="B3768" s="6" t="s">
        <v>14</v>
      </c>
      <c r="C3768" s="6">
        <v>1185732</v>
      </c>
      <c r="D3768" s="7">
        <v>44304</v>
      </c>
      <c r="E3768" s="6" t="s">
        <v>15</v>
      </c>
      <c r="F3768" s="6" t="s">
        <v>127</v>
      </c>
      <c r="G3768" s="6" t="s">
        <v>128</v>
      </c>
      <c r="H3768" s="6" t="s">
        <v>17</v>
      </c>
      <c r="I3768" s="8">
        <v>0.5</v>
      </c>
      <c r="J3768" s="9">
        <v>5500</v>
      </c>
      <c r="K3768" s="10">
        <f t="shared" si="28"/>
        <v>2750</v>
      </c>
      <c r="L3768" s="10">
        <f t="shared" si="29"/>
        <v>1100</v>
      </c>
      <c r="M3768" s="11">
        <v>0.4</v>
      </c>
      <c r="O3768" s="16"/>
      <c r="P3768" s="14"/>
      <c r="Q3768" s="12"/>
      <c r="R3768" s="13"/>
    </row>
    <row r="3769" spans="1:18" ht="15.75" customHeight="1">
      <c r="A3769" s="1"/>
      <c r="B3769" s="6" t="s">
        <v>14</v>
      </c>
      <c r="C3769" s="6">
        <v>1185732</v>
      </c>
      <c r="D3769" s="7">
        <v>44304</v>
      </c>
      <c r="E3769" s="6" t="s">
        <v>15</v>
      </c>
      <c r="F3769" s="6" t="s">
        <v>127</v>
      </c>
      <c r="G3769" s="6" t="s">
        <v>128</v>
      </c>
      <c r="H3769" s="6" t="s">
        <v>18</v>
      </c>
      <c r="I3769" s="8">
        <v>0.5</v>
      </c>
      <c r="J3769" s="9">
        <v>2500</v>
      </c>
      <c r="K3769" s="10">
        <f t="shared" si="28"/>
        <v>1250</v>
      </c>
      <c r="L3769" s="10">
        <f t="shared" si="29"/>
        <v>500</v>
      </c>
      <c r="M3769" s="11">
        <v>0.4</v>
      </c>
      <c r="O3769" s="16"/>
      <c r="P3769" s="14"/>
      <c r="Q3769" s="12"/>
      <c r="R3769" s="13"/>
    </row>
    <row r="3770" spans="1:18" ht="15.75" customHeight="1">
      <c r="A3770" s="1"/>
      <c r="B3770" s="6" t="s">
        <v>14</v>
      </c>
      <c r="C3770" s="6">
        <v>1185732</v>
      </c>
      <c r="D3770" s="7">
        <v>44304</v>
      </c>
      <c r="E3770" s="6" t="s">
        <v>15</v>
      </c>
      <c r="F3770" s="6" t="s">
        <v>127</v>
      </c>
      <c r="G3770" s="6" t="s">
        <v>128</v>
      </c>
      <c r="H3770" s="6" t="s">
        <v>19</v>
      </c>
      <c r="I3770" s="8">
        <v>0.4</v>
      </c>
      <c r="J3770" s="9">
        <v>2500</v>
      </c>
      <c r="K3770" s="10">
        <f t="shared" si="28"/>
        <v>1000</v>
      </c>
      <c r="L3770" s="10">
        <f t="shared" si="29"/>
        <v>300</v>
      </c>
      <c r="M3770" s="11">
        <v>0.3</v>
      </c>
      <c r="O3770" s="16"/>
      <c r="P3770" s="14"/>
      <c r="Q3770" s="12"/>
      <c r="R3770" s="13"/>
    </row>
    <row r="3771" spans="1:18" ht="15.75" customHeight="1">
      <c r="A3771" s="1"/>
      <c r="B3771" s="6" t="s">
        <v>14</v>
      </c>
      <c r="C3771" s="6">
        <v>1185732</v>
      </c>
      <c r="D3771" s="7">
        <v>44304</v>
      </c>
      <c r="E3771" s="6" t="s">
        <v>15</v>
      </c>
      <c r="F3771" s="6" t="s">
        <v>127</v>
      </c>
      <c r="G3771" s="6" t="s">
        <v>128</v>
      </c>
      <c r="H3771" s="6" t="s">
        <v>20</v>
      </c>
      <c r="I3771" s="8">
        <v>0.44999999999999996</v>
      </c>
      <c r="J3771" s="9">
        <v>1750</v>
      </c>
      <c r="K3771" s="10">
        <f t="shared" si="28"/>
        <v>787.49999999999989</v>
      </c>
      <c r="L3771" s="10">
        <f t="shared" si="29"/>
        <v>236.24999999999994</v>
      </c>
      <c r="M3771" s="11">
        <v>0.3</v>
      </c>
      <c r="O3771" s="16"/>
      <c r="P3771" s="14"/>
      <c r="Q3771" s="12"/>
      <c r="R3771" s="13"/>
    </row>
    <row r="3772" spans="1:18" ht="15.75" customHeight="1">
      <c r="A3772" s="1"/>
      <c r="B3772" s="6" t="s">
        <v>14</v>
      </c>
      <c r="C3772" s="6">
        <v>1185732</v>
      </c>
      <c r="D3772" s="7">
        <v>44304</v>
      </c>
      <c r="E3772" s="6" t="s">
        <v>15</v>
      </c>
      <c r="F3772" s="6" t="s">
        <v>127</v>
      </c>
      <c r="G3772" s="6" t="s">
        <v>128</v>
      </c>
      <c r="H3772" s="6" t="s">
        <v>21</v>
      </c>
      <c r="I3772" s="8">
        <v>0.60000000000000009</v>
      </c>
      <c r="J3772" s="9">
        <v>1750</v>
      </c>
      <c r="K3772" s="10">
        <f t="shared" si="28"/>
        <v>1050.0000000000002</v>
      </c>
      <c r="L3772" s="10">
        <f t="shared" si="29"/>
        <v>315.00000000000006</v>
      </c>
      <c r="M3772" s="11">
        <v>0.3</v>
      </c>
      <c r="O3772" s="16"/>
      <c r="P3772" s="14"/>
      <c r="Q3772" s="12"/>
      <c r="R3772" s="13"/>
    </row>
    <row r="3773" spans="1:18" ht="15.75" customHeight="1">
      <c r="A3773" s="1"/>
      <c r="B3773" s="6" t="s">
        <v>14</v>
      </c>
      <c r="C3773" s="6">
        <v>1185732</v>
      </c>
      <c r="D3773" s="7">
        <v>44304</v>
      </c>
      <c r="E3773" s="6" t="s">
        <v>15</v>
      </c>
      <c r="F3773" s="6" t="s">
        <v>127</v>
      </c>
      <c r="G3773" s="6" t="s">
        <v>128</v>
      </c>
      <c r="H3773" s="6" t="s">
        <v>22</v>
      </c>
      <c r="I3773" s="8">
        <v>0.5</v>
      </c>
      <c r="J3773" s="9">
        <v>3250</v>
      </c>
      <c r="K3773" s="10">
        <f t="shared" si="28"/>
        <v>1625</v>
      </c>
      <c r="L3773" s="10">
        <f t="shared" si="29"/>
        <v>568.75</v>
      </c>
      <c r="M3773" s="11">
        <v>0.35</v>
      </c>
      <c r="O3773" s="16"/>
      <c r="P3773" s="14"/>
      <c r="Q3773" s="12"/>
      <c r="R3773" s="13"/>
    </row>
    <row r="3774" spans="1:18" ht="15.75" customHeight="1">
      <c r="A3774" s="1"/>
      <c r="B3774" s="6" t="s">
        <v>14</v>
      </c>
      <c r="C3774" s="6">
        <v>1185732</v>
      </c>
      <c r="D3774" s="7">
        <v>44333</v>
      </c>
      <c r="E3774" s="6" t="s">
        <v>15</v>
      </c>
      <c r="F3774" s="6" t="s">
        <v>127</v>
      </c>
      <c r="G3774" s="6" t="s">
        <v>128</v>
      </c>
      <c r="H3774" s="6" t="s">
        <v>17</v>
      </c>
      <c r="I3774" s="8">
        <v>0.65</v>
      </c>
      <c r="J3774" s="9">
        <v>5950</v>
      </c>
      <c r="K3774" s="10">
        <f t="shared" si="28"/>
        <v>3867.5</v>
      </c>
      <c r="L3774" s="10">
        <f t="shared" si="29"/>
        <v>1547</v>
      </c>
      <c r="M3774" s="11">
        <v>0.4</v>
      </c>
      <c r="O3774" s="16"/>
      <c r="P3774" s="14"/>
      <c r="Q3774" s="12"/>
      <c r="R3774" s="13"/>
    </row>
    <row r="3775" spans="1:18" ht="15.75" customHeight="1">
      <c r="A3775" s="1"/>
      <c r="B3775" s="6" t="s">
        <v>14</v>
      </c>
      <c r="C3775" s="6">
        <v>1185732</v>
      </c>
      <c r="D3775" s="7">
        <v>44333</v>
      </c>
      <c r="E3775" s="6" t="s">
        <v>15</v>
      </c>
      <c r="F3775" s="6" t="s">
        <v>127</v>
      </c>
      <c r="G3775" s="6" t="s">
        <v>128</v>
      </c>
      <c r="H3775" s="6" t="s">
        <v>18</v>
      </c>
      <c r="I3775" s="8">
        <v>0.60000000000000009</v>
      </c>
      <c r="J3775" s="9">
        <v>3000</v>
      </c>
      <c r="K3775" s="10">
        <f t="shared" si="28"/>
        <v>1800.0000000000002</v>
      </c>
      <c r="L3775" s="10">
        <f t="shared" si="29"/>
        <v>720.00000000000011</v>
      </c>
      <c r="M3775" s="11">
        <v>0.4</v>
      </c>
      <c r="O3775" s="16"/>
      <c r="P3775" s="14"/>
      <c r="Q3775" s="12"/>
      <c r="R3775" s="13"/>
    </row>
    <row r="3776" spans="1:18" ht="15.75" customHeight="1">
      <c r="A3776" s="1"/>
      <c r="B3776" s="6" t="s">
        <v>14</v>
      </c>
      <c r="C3776" s="6">
        <v>1185732</v>
      </c>
      <c r="D3776" s="7">
        <v>44333</v>
      </c>
      <c r="E3776" s="6" t="s">
        <v>15</v>
      </c>
      <c r="F3776" s="6" t="s">
        <v>127</v>
      </c>
      <c r="G3776" s="6" t="s">
        <v>128</v>
      </c>
      <c r="H3776" s="6" t="s">
        <v>19</v>
      </c>
      <c r="I3776" s="8">
        <v>0.55000000000000004</v>
      </c>
      <c r="J3776" s="9">
        <v>3250</v>
      </c>
      <c r="K3776" s="10">
        <f t="shared" si="28"/>
        <v>1787.5000000000002</v>
      </c>
      <c r="L3776" s="10">
        <f t="shared" si="29"/>
        <v>536.25</v>
      </c>
      <c r="M3776" s="11">
        <v>0.3</v>
      </c>
      <c r="O3776" s="16"/>
      <c r="P3776" s="14"/>
      <c r="Q3776" s="12"/>
      <c r="R3776" s="13"/>
    </row>
    <row r="3777" spans="1:18" ht="15.75" customHeight="1">
      <c r="A3777" s="1"/>
      <c r="B3777" s="6" t="s">
        <v>14</v>
      </c>
      <c r="C3777" s="6">
        <v>1185732</v>
      </c>
      <c r="D3777" s="7">
        <v>44333</v>
      </c>
      <c r="E3777" s="6" t="s">
        <v>15</v>
      </c>
      <c r="F3777" s="6" t="s">
        <v>127</v>
      </c>
      <c r="G3777" s="6" t="s">
        <v>128</v>
      </c>
      <c r="H3777" s="6" t="s">
        <v>20</v>
      </c>
      <c r="I3777" s="8">
        <v>0.55000000000000004</v>
      </c>
      <c r="J3777" s="9">
        <v>2750</v>
      </c>
      <c r="K3777" s="10">
        <f t="shared" si="28"/>
        <v>1512.5000000000002</v>
      </c>
      <c r="L3777" s="10">
        <f t="shared" si="29"/>
        <v>453.75000000000006</v>
      </c>
      <c r="M3777" s="11">
        <v>0.3</v>
      </c>
      <c r="O3777" s="16"/>
      <c r="P3777" s="14"/>
      <c r="Q3777" s="12"/>
      <c r="R3777" s="13"/>
    </row>
    <row r="3778" spans="1:18" ht="15.75" customHeight="1">
      <c r="A3778" s="1"/>
      <c r="B3778" s="6" t="s">
        <v>14</v>
      </c>
      <c r="C3778" s="6">
        <v>1185732</v>
      </c>
      <c r="D3778" s="7">
        <v>44333</v>
      </c>
      <c r="E3778" s="6" t="s">
        <v>15</v>
      </c>
      <c r="F3778" s="6" t="s">
        <v>127</v>
      </c>
      <c r="G3778" s="6" t="s">
        <v>128</v>
      </c>
      <c r="H3778" s="6" t="s">
        <v>21</v>
      </c>
      <c r="I3778" s="8">
        <v>0.65</v>
      </c>
      <c r="J3778" s="9">
        <v>3000</v>
      </c>
      <c r="K3778" s="10">
        <f t="shared" si="28"/>
        <v>1950</v>
      </c>
      <c r="L3778" s="10">
        <f t="shared" si="29"/>
        <v>585</v>
      </c>
      <c r="M3778" s="11">
        <v>0.3</v>
      </c>
      <c r="O3778" s="16"/>
      <c r="P3778" s="14"/>
      <c r="Q3778" s="12"/>
      <c r="R3778" s="13"/>
    </row>
    <row r="3779" spans="1:18" ht="15.75" customHeight="1">
      <c r="A3779" s="1"/>
      <c r="B3779" s="6" t="s">
        <v>14</v>
      </c>
      <c r="C3779" s="6">
        <v>1185732</v>
      </c>
      <c r="D3779" s="7">
        <v>44333</v>
      </c>
      <c r="E3779" s="6" t="s">
        <v>15</v>
      </c>
      <c r="F3779" s="6" t="s">
        <v>127</v>
      </c>
      <c r="G3779" s="6" t="s">
        <v>128</v>
      </c>
      <c r="H3779" s="6" t="s">
        <v>22</v>
      </c>
      <c r="I3779" s="8">
        <v>0.70000000000000007</v>
      </c>
      <c r="J3779" s="9">
        <v>4250</v>
      </c>
      <c r="K3779" s="10">
        <f t="shared" si="28"/>
        <v>2975.0000000000005</v>
      </c>
      <c r="L3779" s="10">
        <f t="shared" si="29"/>
        <v>1041.25</v>
      </c>
      <c r="M3779" s="11">
        <v>0.35</v>
      </c>
      <c r="O3779" s="16"/>
      <c r="P3779" s="14"/>
      <c r="Q3779" s="12"/>
      <c r="R3779" s="13"/>
    </row>
    <row r="3780" spans="1:18" ht="15.75" customHeight="1">
      <c r="A3780" s="1"/>
      <c r="B3780" s="6" t="s">
        <v>14</v>
      </c>
      <c r="C3780" s="6">
        <v>1185732</v>
      </c>
      <c r="D3780" s="7">
        <v>44366</v>
      </c>
      <c r="E3780" s="6" t="s">
        <v>15</v>
      </c>
      <c r="F3780" s="6" t="s">
        <v>127</v>
      </c>
      <c r="G3780" s="6" t="s">
        <v>128</v>
      </c>
      <c r="H3780" s="6" t="s">
        <v>17</v>
      </c>
      <c r="I3780" s="8">
        <v>0.65</v>
      </c>
      <c r="J3780" s="9">
        <v>6750</v>
      </c>
      <c r="K3780" s="10">
        <f t="shared" si="28"/>
        <v>4387.5</v>
      </c>
      <c r="L3780" s="10">
        <f t="shared" si="29"/>
        <v>1755</v>
      </c>
      <c r="M3780" s="11">
        <v>0.4</v>
      </c>
      <c r="O3780" s="16"/>
      <c r="P3780" s="14"/>
      <c r="Q3780" s="12"/>
      <c r="R3780" s="13"/>
    </row>
    <row r="3781" spans="1:18" ht="15.75" customHeight="1">
      <c r="A3781" s="1"/>
      <c r="B3781" s="6" t="s">
        <v>14</v>
      </c>
      <c r="C3781" s="6">
        <v>1185732</v>
      </c>
      <c r="D3781" s="7">
        <v>44366</v>
      </c>
      <c r="E3781" s="6" t="s">
        <v>15</v>
      </c>
      <c r="F3781" s="6" t="s">
        <v>127</v>
      </c>
      <c r="G3781" s="6" t="s">
        <v>128</v>
      </c>
      <c r="H3781" s="6" t="s">
        <v>18</v>
      </c>
      <c r="I3781" s="8">
        <v>0.60000000000000009</v>
      </c>
      <c r="J3781" s="9">
        <v>4250</v>
      </c>
      <c r="K3781" s="10">
        <f t="shared" si="28"/>
        <v>2550.0000000000005</v>
      </c>
      <c r="L3781" s="10">
        <f t="shared" si="29"/>
        <v>1020.0000000000002</v>
      </c>
      <c r="M3781" s="11">
        <v>0.4</v>
      </c>
      <c r="O3781" s="16"/>
      <c r="P3781" s="14"/>
      <c r="Q3781" s="12"/>
      <c r="R3781" s="13"/>
    </row>
    <row r="3782" spans="1:18" ht="15.75" customHeight="1">
      <c r="A3782" s="1"/>
      <c r="B3782" s="6" t="s">
        <v>14</v>
      </c>
      <c r="C3782" s="6">
        <v>1185732</v>
      </c>
      <c r="D3782" s="7">
        <v>44366</v>
      </c>
      <c r="E3782" s="6" t="s">
        <v>15</v>
      </c>
      <c r="F3782" s="6" t="s">
        <v>127</v>
      </c>
      <c r="G3782" s="6" t="s">
        <v>128</v>
      </c>
      <c r="H3782" s="6" t="s">
        <v>19</v>
      </c>
      <c r="I3782" s="8">
        <v>0.55000000000000004</v>
      </c>
      <c r="J3782" s="9">
        <v>3500</v>
      </c>
      <c r="K3782" s="10">
        <f t="shared" si="28"/>
        <v>1925.0000000000002</v>
      </c>
      <c r="L3782" s="10">
        <f t="shared" si="29"/>
        <v>577.5</v>
      </c>
      <c r="M3782" s="11">
        <v>0.3</v>
      </c>
      <c r="O3782" s="16"/>
      <c r="P3782" s="14"/>
      <c r="Q3782" s="12"/>
      <c r="R3782" s="13"/>
    </row>
    <row r="3783" spans="1:18" ht="15.75" customHeight="1">
      <c r="A3783" s="1"/>
      <c r="B3783" s="6" t="s">
        <v>14</v>
      </c>
      <c r="C3783" s="6">
        <v>1185732</v>
      </c>
      <c r="D3783" s="7">
        <v>44366</v>
      </c>
      <c r="E3783" s="6" t="s">
        <v>15</v>
      </c>
      <c r="F3783" s="6" t="s">
        <v>127</v>
      </c>
      <c r="G3783" s="6" t="s">
        <v>128</v>
      </c>
      <c r="H3783" s="6" t="s">
        <v>20</v>
      </c>
      <c r="I3783" s="8">
        <v>0.55000000000000004</v>
      </c>
      <c r="J3783" s="9">
        <v>3250</v>
      </c>
      <c r="K3783" s="10">
        <f t="shared" si="28"/>
        <v>1787.5000000000002</v>
      </c>
      <c r="L3783" s="10">
        <f t="shared" si="29"/>
        <v>536.25</v>
      </c>
      <c r="M3783" s="11">
        <v>0.3</v>
      </c>
      <c r="O3783" s="16"/>
      <c r="P3783" s="14"/>
      <c r="Q3783" s="12"/>
      <c r="R3783" s="13"/>
    </row>
    <row r="3784" spans="1:18" ht="15.75" customHeight="1">
      <c r="A3784" s="1"/>
      <c r="B3784" s="6" t="s">
        <v>14</v>
      </c>
      <c r="C3784" s="6">
        <v>1185732</v>
      </c>
      <c r="D3784" s="7">
        <v>44366</v>
      </c>
      <c r="E3784" s="6" t="s">
        <v>15</v>
      </c>
      <c r="F3784" s="6" t="s">
        <v>127</v>
      </c>
      <c r="G3784" s="6" t="s">
        <v>128</v>
      </c>
      <c r="H3784" s="6" t="s">
        <v>21</v>
      </c>
      <c r="I3784" s="8">
        <v>0.65</v>
      </c>
      <c r="J3784" s="9">
        <v>3250</v>
      </c>
      <c r="K3784" s="10">
        <f t="shared" si="28"/>
        <v>2112.5</v>
      </c>
      <c r="L3784" s="10">
        <f t="shared" si="29"/>
        <v>633.75</v>
      </c>
      <c r="M3784" s="11">
        <v>0.3</v>
      </c>
      <c r="O3784" s="16"/>
      <c r="P3784" s="14"/>
      <c r="Q3784" s="12"/>
      <c r="R3784" s="13"/>
    </row>
    <row r="3785" spans="1:18" ht="15.75" customHeight="1">
      <c r="A3785" s="1"/>
      <c r="B3785" s="6" t="s">
        <v>14</v>
      </c>
      <c r="C3785" s="6">
        <v>1185732</v>
      </c>
      <c r="D3785" s="7">
        <v>44366</v>
      </c>
      <c r="E3785" s="6" t="s">
        <v>15</v>
      </c>
      <c r="F3785" s="6" t="s">
        <v>127</v>
      </c>
      <c r="G3785" s="6" t="s">
        <v>128</v>
      </c>
      <c r="H3785" s="6" t="s">
        <v>22</v>
      </c>
      <c r="I3785" s="8">
        <v>0.70000000000000007</v>
      </c>
      <c r="J3785" s="9">
        <v>4750</v>
      </c>
      <c r="K3785" s="10">
        <f t="shared" si="28"/>
        <v>3325.0000000000005</v>
      </c>
      <c r="L3785" s="10">
        <f t="shared" si="29"/>
        <v>1163.75</v>
      </c>
      <c r="M3785" s="11">
        <v>0.35</v>
      </c>
      <c r="O3785" s="16"/>
      <c r="P3785" s="14"/>
      <c r="Q3785" s="12"/>
      <c r="R3785" s="13"/>
    </row>
    <row r="3786" spans="1:18" ht="15.75" customHeight="1">
      <c r="A3786" s="1"/>
      <c r="B3786" s="6" t="s">
        <v>14</v>
      </c>
      <c r="C3786" s="6">
        <v>1185732</v>
      </c>
      <c r="D3786" s="7">
        <v>44394</v>
      </c>
      <c r="E3786" s="6" t="s">
        <v>15</v>
      </c>
      <c r="F3786" s="6" t="s">
        <v>127</v>
      </c>
      <c r="G3786" s="6" t="s">
        <v>128</v>
      </c>
      <c r="H3786" s="6" t="s">
        <v>17</v>
      </c>
      <c r="I3786" s="8">
        <v>0.65</v>
      </c>
      <c r="J3786" s="9">
        <v>7000</v>
      </c>
      <c r="K3786" s="10">
        <f t="shared" si="28"/>
        <v>4550</v>
      </c>
      <c r="L3786" s="10">
        <f t="shared" si="29"/>
        <v>1820</v>
      </c>
      <c r="M3786" s="11">
        <v>0.4</v>
      </c>
      <c r="O3786" s="16"/>
      <c r="P3786" s="14"/>
      <c r="Q3786" s="12"/>
      <c r="R3786" s="13"/>
    </row>
    <row r="3787" spans="1:18" ht="15.75" customHeight="1">
      <c r="A3787" s="1"/>
      <c r="B3787" s="6" t="s">
        <v>14</v>
      </c>
      <c r="C3787" s="6">
        <v>1185732</v>
      </c>
      <c r="D3787" s="7">
        <v>44394</v>
      </c>
      <c r="E3787" s="6" t="s">
        <v>15</v>
      </c>
      <c r="F3787" s="6" t="s">
        <v>127</v>
      </c>
      <c r="G3787" s="6" t="s">
        <v>128</v>
      </c>
      <c r="H3787" s="6" t="s">
        <v>18</v>
      </c>
      <c r="I3787" s="8">
        <v>0.60000000000000009</v>
      </c>
      <c r="J3787" s="9">
        <v>4500</v>
      </c>
      <c r="K3787" s="10">
        <f t="shared" si="28"/>
        <v>2700.0000000000005</v>
      </c>
      <c r="L3787" s="10">
        <f t="shared" si="29"/>
        <v>1080.0000000000002</v>
      </c>
      <c r="M3787" s="11">
        <v>0.4</v>
      </c>
      <c r="O3787" s="16"/>
      <c r="P3787" s="14"/>
      <c r="Q3787" s="12"/>
      <c r="R3787" s="13"/>
    </row>
    <row r="3788" spans="1:18" ht="15.75" customHeight="1">
      <c r="A3788" s="1"/>
      <c r="B3788" s="6" t="s">
        <v>14</v>
      </c>
      <c r="C3788" s="6">
        <v>1185732</v>
      </c>
      <c r="D3788" s="7">
        <v>44394</v>
      </c>
      <c r="E3788" s="6" t="s">
        <v>15</v>
      </c>
      <c r="F3788" s="6" t="s">
        <v>127</v>
      </c>
      <c r="G3788" s="6" t="s">
        <v>128</v>
      </c>
      <c r="H3788" s="6" t="s">
        <v>19</v>
      </c>
      <c r="I3788" s="8">
        <v>0.55000000000000004</v>
      </c>
      <c r="J3788" s="9">
        <v>3750</v>
      </c>
      <c r="K3788" s="10">
        <f t="shared" si="28"/>
        <v>2062.5</v>
      </c>
      <c r="L3788" s="10">
        <f t="shared" si="29"/>
        <v>618.75</v>
      </c>
      <c r="M3788" s="11">
        <v>0.3</v>
      </c>
      <c r="O3788" s="16"/>
      <c r="P3788" s="14"/>
      <c r="Q3788" s="12"/>
      <c r="R3788" s="13"/>
    </row>
    <row r="3789" spans="1:18" ht="15.75" customHeight="1">
      <c r="A3789" s="1"/>
      <c r="B3789" s="6" t="s">
        <v>14</v>
      </c>
      <c r="C3789" s="6">
        <v>1185732</v>
      </c>
      <c r="D3789" s="7">
        <v>44394</v>
      </c>
      <c r="E3789" s="6" t="s">
        <v>15</v>
      </c>
      <c r="F3789" s="6" t="s">
        <v>127</v>
      </c>
      <c r="G3789" s="6" t="s">
        <v>128</v>
      </c>
      <c r="H3789" s="6" t="s">
        <v>20</v>
      </c>
      <c r="I3789" s="8">
        <v>0.55000000000000004</v>
      </c>
      <c r="J3789" s="9">
        <v>3250</v>
      </c>
      <c r="K3789" s="10">
        <f t="shared" si="28"/>
        <v>1787.5000000000002</v>
      </c>
      <c r="L3789" s="10">
        <f t="shared" si="29"/>
        <v>536.25</v>
      </c>
      <c r="M3789" s="11">
        <v>0.3</v>
      </c>
      <c r="O3789" s="16"/>
      <c r="P3789" s="14"/>
      <c r="Q3789" s="12"/>
      <c r="R3789" s="13"/>
    </row>
    <row r="3790" spans="1:18" ht="15.75" customHeight="1">
      <c r="A3790" s="1"/>
      <c r="B3790" s="6" t="s">
        <v>14</v>
      </c>
      <c r="C3790" s="6">
        <v>1185732</v>
      </c>
      <c r="D3790" s="7">
        <v>44394</v>
      </c>
      <c r="E3790" s="6" t="s">
        <v>15</v>
      </c>
      <c r="F3790" s="6" t="s">
        <v>127</v>
      </c>
      <c r="G3790" s="6" t="s">
        <v>128</v>
      </c>
      <c r="H3790" s="6" t="s">
        <v>21</v>
      </c>
      <c r="I3790" s="8">
        <v>0.65</v>
      </c>
      <c r="J3790" s="9">
        <v>3500</v>
      </c>
      <c r="K3790" s="10">
        <f t="shared" si="28"/>
        <v>2275</v>
      </c>
      <c r="L3790" s="10">
        <f t="shared" si="29"/>
        <v>682.5</v>
      </c>
      <c r="M3790" s="11">
        <v>0.3</v>
      </c>
      <c r="O3790" s="16"/>
      <c r="P3790" s="14"/>
      <c r="Q3790" s="12"/>
      <c r="R3790" s="13"/>
    </row>
    <row r="3791" spans="1:18" ht="15.75" customHeight="1">
      <c r="A3791" s="1"/>
      <c r="B3791" s="6" t="s">
        <v>14</v>
      </c>
      <c r="C3791" s="6">
        <v>1185732</v>
      </c>
      <c r="D3791" s="7">
        <v>44394</v>
      </c>
      <c r="E3791" s="6" t="s">
        <v>15</v>
      </c>
      <c r="F3791" s="6" t="s">
        <v>127</v>
      </c>
      <c r="G3791" s="6" t="s">
        <v>128</v>
      </c>
      <c r="H3791" s="6" t="s">
        <v>22</v>
      </c>
      <c r="I3791" s="8">
        <v>0.70000000000000007</v>
      </c>
      <c r="J3791" s="9">
        <v>5250</v>
      </c>
      <c r="K3791" s="10">
        <f t="shared" si="28"/>
        <v>3675.0000000000005</v>
      </c>
      <c r="L3791" s="10">
        <f t="shared" si="29"/>
        <v>1286.25</v>
      </c>
      <c r="M3791" s="11">
        <v>0.35</v>
      </c>
      <c r="O3791" s="16"/>
      <c r="P3791" s="14"/>
      <c r="Q3791" s="12"/>
      <c r="R3791" s="13"/>
    </row>
    <row r="3792" spans="1:18" ht="15.75" customHeight="1">
      <c r="A3792" s="1"/>
      <c r="B3792" s="6" t="s">
        <v>14</v>
      </c>
      <c r="C3792" s="6">
        <v>1185732</v>
      </c>
      <c r="D3792" s="7">
        <v>44426</v>
      </c>
      <c r="E3792" s="6" t="s">
        <v>15</v>
      </c>
      <c r="F3792" s="6" t="s">
        <v>127</v>
      </c>
      <c r="G3792" s="6" t="s">
        <v>128</v>
      </c>
      <c r="H3792" s="6" t="s">
        <v>17</v>
      </c>
      <c r="I3792" s="8">
        <v>0.65</v>
      </c>
      <c r="J3792" s="9">
        <v>6750</v>
      </c>
      <c r="K3792" s="10">
        <f t="shared" si="28"/>
        <v>4387.5</v>
      </c>
      <c r="L3792" s="10">
        <f t="shared" si="29"/>
        <v>1755</v>
      </c>
      <c r="M3792" s="11">
        <v>0.4</v>
      </c>
      <c r="O3792" s="16"/>
      <c r="P3792" s="14"/>
      <c r="Q3792" s="12"/>
      <c r="R3792" s="13"/>
    </row>
    <row r="3793" spans="1:18" ht="15.75" customHeight="1">
      <c r="A3793" s="1"/>
      <c r="B3793" s="6" t="s">
        <v>14</v>
      </c>
      <c r="C3793" s="6">
        <v>1185732</v>
      </c>
      <c r="D3793" s="7">
        <v>44426</v>
      </c>
      <c r="E3793" s="6" t="s">
        <v>15</v>
      </c>
      <c r="F3793" s="6" t="s">
        <v>127</v>
      </c>
      <c r="G3793" s="6" t="s">
        <v>128</v>
      </c>
      <c r="H3793" s="6" t="s">
        <v>18</v>
      </c>
      <c r="I3793" s="8">
        <v>0.60000000000000009</v>
      </c>
      <c r="J3793" s="9">
        <v>4500</v>
      </c>
      <c r="K3793" s="10">
        <f t="shared" si="28"/>
        <v>2700.0000000000005</v>
      </c>
      <c r="L3793" s="10">
        <f t="shared" si="29"/>
        <v>1080.0000000000002</v>
      </c>
      <c r="M3793" s="11">
        <v>0.4</v>
      </c>
      <c r="O3793" s="16"/>
      <c r="P3793" s="14"/>
      <c r="Q3793" s="12"/>
      <c r="R3793" s="13"/>
    </row>
    <row r="3794" spans="1:18" ht="15.75" customHeight="1">
      <c r="A3794" s="1"/>
      <c r="B3794" s="6" t="s">
        <v>14</v>
      </c>
      <c r="C3794" s="6">
        <v>1185732</v>
      </c>
      <c r="D3794" s="7">
        <v>44426</v>
      </c>
      <c r="E3794" s="6" t="s">
        <v>15</v>
      </c>
      <c r="F3794" s="6" t="s">
        <v>127</v>
      </c>
      <c r="G3794" s="6" t="s">
        <v>128</v>
      </c>
      <c r="H3794" s="6" t="s">
        <v>19</v>
      </c>
      <c r="I3794" s="8">
        <v>0.55000000000000004</v>
      </c>
      <c r="J3794" s="9">
        <v>3750</v>
      </c>
      <c r="K3794" s="10">
        <f t="shared" si="28"/>
        <v>2062.5</v>
      </c>
      <c r="L3794" s="10">
        <f t="shared" si="29"/>
        <v>618.75</v>
      </c>
      <c r="M3794" s="11">
        <v>0.3</v>
      </c>
      <c r="O3794" s="16"/>
      <c r="P3794" s="14"/>
      <c r="Q3794" s="12"/>
      <c r="R3794" s="13"/>
    </row>
    <row r="3795" spans="1:18" ht="15.75" customHeight="1">
      <c r="A3795" s="1"/>
      <c r="B3795" s="6" t="s">
        <v>14</v>
      </c>
      <c r="C3795" s="6">
        <v>1185732</v>
      </c>
      <c r="D3795" s="7">
        <v>44426</v>
      </c>
      <c r="E3795" s="6" t="s">
        <v>15</v>
      </c>
      <c r="F3795" s="6" t="s">
        <v>127</v>
      </c>
      <c r="G3795" s="6" t="s">
        <v>128</v>
      </c>
      <c r="H3795" s="6" t="s">
        <v>20</v>
      </c>
      <c r="I3795" s="8">
        <v>0.55000000000000004</v>
      </c>
      <c r="J3795" s="9">
        <v>2750</v>
      </c>
      <c r="K3795" s="10">
        <f t="shared" si="28"/>
        <v>1512.5000000000002</v>
      </c>
      <c r="L3795" s="10">
        <f t="shared" si="29"/>
        <v>453.75000000000006</v>
      </c>
      <c r="M3795" s="11">
        <v>0.3</v>
      </c>
      <c r="O3795" s="16"/>
      <c r="P3795" s="14"/>
      <c r="Q3795" s="12"/>
      <c r="R3795" s="13"/>
    </row>
    <row r="3796" spans="1:18" ht="15.75" customHeight="1">
      <c r="A3796" s="1"/>
      <c r="B3796" s="6" t="s">
        <v>14</v>
      </c>
      <c r="C3796" s="6">
        <v>1185732</v>
      </c>
      <c r="D3796" s="7">
        <v>44426</v>
      </c>
      <c r="E3796" s="6" t="s">
        <v>15</v>
      </c>
      <c r="F3796" s="6" t="s">
        <v>127</v>
      </c>
      <c r="G3796" s="6" t="s">
        <v>128</v>
      </c>
      <c r="H3796" s="6" t="s">
        <v>21</v>
      </c>
      <c r="I3796" s="8">
        <v>0.65</v>
      </c>
      <c r="J3796" s="9">
        <v>2500</v>
      </c>
      <c r="K3796" s="10">
        <f t="shared" si="28"/>
        <v>1625</v>
      </c>
      <c r="L3796" s="10">
        <f t="shared" si="29"/>
        <v>487.5</v>
      </c>
      <c r="M3796" s="11">
        <v>0.3</v>
      </c>
      <c r="O3796" s="16"/>
      <c r="P3796" s="14"/>
      <c r="Q3796" s="12"/>
      <c r="R3796" s="13"/>
    </row>
    <row r="3797" spans="1:18" ht="15.75" customHeight="1">
      <c r="A3797" s="1"/>
      <c r="B3797" s="6" t="s">
        <v>14</v>
      </c>
      <c r="C3797" s="6">
        <v>1185732</v>
      </c>
      <c r="D3797" s="7">
        <v>44426</v>
      </c>
      <c r="E3797" s="6" t="s">
        <v>15</v>
      </c>
      <c r="F3797" s="6" t="s">
        <v>127</v>
      </c>
      <c r="G3797" s="6" t="s">
        <v>128</v>
      </c>
      <c r="H3797" s="6" t="s">
        <v>22</v>
      </c>
      <c r="I3797" s="8">
        <v>0.70000000000000007</v>
      </c>
      <c r="J3797" s="9">
        <v>4250</v>
      </c>
      <c r="K3797" s="10">
        <f t="shared" si="28"/>
        <v>2975.0000000000005</v>
      </c>
      <c r="L3797" s="10">
        <f t="shared" si="29"/>
        <v>1041.25</v>
      </c>
      <c r="M3797" s="11">
        <v>0.35</v>
      </c>
      <c r="O3797" s="16"/>
      <c r="P3797" s="14"/>
      <c r="Q3797" s="12"/>
      <c r="R3797" s="13"/>
    </row>
    <row r="3798" spans="1:18" ht="15.75" customHeight="1">
      <c r="A3798" s="1"/>
      <c r="B3798" s="6" t="s">
        <v>14</v>
      </c>
      <c r="C3798" s="6">
        <v>1185732</v>
      </c>
      <c r="D3798" s="7">
        <v>44456</v>
      </c>
      <c r="E3798" s="6" t="s">
        <v>15</v>
      </c>
      <c r="F3798" s="6" t="s">
        <v>127</v>
      </c>
      <c r="G3798" s="6" t="s">
        <v>128</v>
      </c>
      <c r="H3798" s="6" t="s">
        <v>17</v>
      </c>
      <c r="I3798" s="8">
        <v>0.65</v>
      </c>
      <c r="J3798" s="9">
        <v>5500</v>
      </c>
      <c r="K3798" s="10">
        <f t="shared" si="28"/>
        <v>3575</v>
      </c>
      <c r="L3798" s="10">
        <f t="shared" si="29"/>
        <v>1430</v>
      </c>
      <c r="M3798" s="11">
        <v>0.4</v>
      </c>
      <c r="O3798" s="16"/>
      <c r="P3798" s="14"/>
      <c r="Q3798" s="12"/>
      <c r="R3798" s="13"/>
    </row>
    <row r="3799" spans="1:18" ht="15.75" customHeight="1">
      <c r="A3799" s="1"/>
      <c r="B3799" s="6" t="s">
        <v>14</v>
      </c>
      <c r="C3799" s="6">
        <v>1185732</v>
      </c>
      <c r="D3799" s="7">
        <v>44456</v>
      </c>
      <c r="E3799" s="6" t="s">
        <v>15</v>
      </c>
      <c r="F3799" s="6" t="s">
        <v>127</v>
      </c>
      <c r="G3799" s="6" t="s">
        <v>128</v>
      </c>
      <c r="H3799" s="6" t="s">
        <v>18</v>
      </c>
      <c r="I3799" s="8">
        <v>0.60000000000000009</v>
      </c>
      <c r="J3799" s="9">
        <v>3500</v>
      </c>
      <c r="K3799" s="10">
        <f t="shared" si="28"/>
        <v>2100.0000000000005</v>
      </c>
      <c r="L3799" s="10">
        <f t="shared" si="29"/>
        <v>840.00000000000023</v>
      </c>
      <c r="M3799" s="11">
        <v>0.4</v>
      </c>
      <c r="O3799" s="16"/>
      <c r="P3799" s="14"/>
      <c r="Q3799" s="12"/>
      <c r="R3799" s="13"/>
    </row>
    <row r="3800" spans="1:18" ht="15.75" customHeight="1">
      <c r="A3800" s="1"/>
      <c r="B3800" s="6" t="s">
        <v>14</v>
      </c>
      <c r="C3800" s="6">
        <v>1185732</v>
      </c>
      <c r="D3800" s="7">
        <v>44456</v>
      </c>
      <c r="E3800" s="6" t="s">
        <v>15</v>
      </c>
      <c r="F3800" s="6" t="s">
        <v>127</v>
      </c>
      <c r="G3800" s="6" t="s">
        <v>128</v>
      </c>
      <c r="H3800" s="6" t="s">
        <v>19</v>
      </c>
      <c r="I3800" s="8">
        <v>0.55000000000000004</v>
      </c>
      <c r="J3800" s="9">
        <v>2500</v>
      </c>
      <c r="K3800" s="10">
        <f t="shared" si="28"/>
        <v>1375</v>
      </c>
      <c r="L3800" s="10">
        <f t="shared" si="29"/>
        <v>412.5</v>
      </c>
      <c r="M3800" s="11">
        <v>0.3</v>
      </c>
      <c r="O3800" s="16"/>
      <c r="P3800" s="14"/>
      <c r="Q3800" s="12"/>
      <c r="R3800" s="13"/>
    </row>
    <row r="3801" spans="1:18" ht="15.75" customHeight="1">
      <c r="A3801" s="1"/>
      <c r="B3801" s="6" t="s">
        <v>14</v>
      </c>
      <c r="C3801" s="6">
        <v>1185732</v>
      </c>
      <c r="D3801" s="7">
        <v>44456</v>
      </c>
      <c r="E3801" s="6" t="s">
        <v>15</v>
      </c>
      <c r="F3801" s="6" t="s">
        <v>127</v>
      </c>
      <c r="G3801" s="6" t="s">
        <v>128</v>
      </c>
      <c r="H3801" s="6" t="s">
        <v>20</v>
      </c>
      <c r="I3801" s="8">
        <v>0.55000000000000004</v>
      </c>
      <c r="J3801" s="9">
        <v>2250</v>
      </c>
      <c r="K3801" s="10">
        <f t="shared" si="28"/>
        <v>1237.5</v>
      </c>
      <c r="L3801" s="10">
        <f t="shared" si="29"/>
        <v>371.25</v>
      </c>
      <c r="M3801" s="11">
        <v>0.3</v>
      </c>
      <c r="O3801" s="16"/>
      <c r="P3801" s="14"/>
      <c r="Q3801" s="12"/>
      <c r="R3801" s="13"/>
    </row>
    <row r="3802" spans="1:18" ht="15.75" customHeight="1">
      <c r="A3802" s="1"/>
      <c r="B3802" s="6" t="s">
        <v>14</v>
      </c>
      <c r="C3802" s="6">
        <v>1185732</v>
      </c>
      <c r="D3802" s="7">
        <v>44456</v>
      </c>
      <c r="E3802" s="6" t="s">
        <v>15</v>
      </c>
      <c r="F3802" s="6" t="s">
        <v>127</v>
      </c>
      <c r="G3802" s="6" t="s">
        <v>128</v>
      </c>
      <c r="H3802" s="6" t="s">
        <v>21</v>
      </c>
      <c r="I3802" s="8">
        <v>0.65</v>
      </c>
      <c r="J3802" s="9">
        <v>2250</v>
      </c>
      <c r="K3802" s="10">
        <f t="shared" si="28"/>
        <v>1462.5</v>
      </c>
      <c r="L3802" s="10">
        <f t="shared" si="29"/>
        <v>438.75</v>
      </c>
      <c r="M3802" s="11">
        <v>0.3</v>
      </c>
      <c r="O3802" s="16"/>
      <c r="P3802" s="14"/>
      <c r="Q3802" s="12"/>
      <c r="R3802" s="13"/>
    </row>
    <row r="3803" spans="1:18" ht="15.75" customHeight="1">
      <c r="A3803" s="1"/>
      <c r="B3803" s="6" t="s">
        <v>14</v>
      </c>
      <c r="C3803" s="6">
        <v>1185732</v>
      </c>
      <c r="D3803" s="7">
        <v>44456</v>
      </c>
      <c r="E3803" s="6" t="s">
        <v>15</v>
      </c>
      <c r="F3803" s="6" t="s">
        <v>127</v>
      </c>
      <c r="G3803" s="6" t="s">
        <v>128</v>
      </c>
      <c r="H3803" s="6" t="s">
        <v>22</v>
      </c>
      <c r="I3803" s="8">
        <v>0.70000000000000007</v>
      </c>
      <c r="J3803" s="9">
        <v>3250</v>
      </c>
      <c r="K3803" s="10">
        <f t="shared" si="28"/>
        <v>2275</v>
      </c>
      <c r="L3803" s="10">
        <f t="shared" si="29"/>
        <v>796.25</v>
      </c>
      <c r="M3803" s="11">
        <v>0.35</v>
      </c>
      <c r="O3803" s="16"/>
      <c r="P3803" s="14"/>
      <c r="Q3803" s="12"/>
      <c r="R3803" s="13"/>
    </row>
    <row r="3804" spans="1:18" ht="15.75" customHeight="1">
      <c r="A3804" s="1"/>
      <c r="B3804" s="6" t="s">
        <v>14</v>
      </c>
      <c r="C3804" s="6">
        <v>1185732</v>
      </c>
      <c r="D3804" s="7">
        <v>44488</v>
      </c>
      <c r="E3804" s="6" t="s">
        <v>15</v>
      </c>
      <c r="F3804" s="6" t="s">
        <v>127</v>
      </c>
      <c r="G3804" s="6" t="s">
        <v>128</v>
      </c>
      <c r="H3804" s="6" t="s">
        <v>17</v>
      </c>
      <c r="I3804" s="8">
        <v>0.70000000000000007</v>
      </c>
      <c r="J3804" s="9">
        <v>4750</v>
      </c>
      <c r="K3804" s="10">
        <f t="shared" si="28"/>
        <v>3325.0000000000005</v>
      </c>
      <c r="L3804" s="10">
        <f t="shared" si="29"/>
        <v>1330.0000000000002</v>
      </c>
      <c r="M3804" s="11">
        <v>0.4</v>
      </c>
      <c r="O3804" s="16"/>
      <c r="P3804" s="14"/>
      <c r="Q3804" s="12"/>
      <c r="R3804" s="13"/>
    </row>
    <row r="3805" spans="1:18" ht="15.75" customHeight="1">
      <c r="A3805" s="1"/>
      <c r="B3805" s="6" t="s">
        <v>14</v>
      </c>
      <c r="C3805" s="6">
        <v>1185732</v>
      </c>
      <c r="D3805" s="7">
        <v>44488</v>
      </c>
      <c r="E3805" s="6" t="s">
        <v>15</v>
      </c>
      <c r="F3805" s="6" t="s">
        <v>127</v>
      </c>
      <c r="G3805" s="6" t="s">
        <v>128</v>
      </c>
      <c r="H3805" s="6" t="s">
        <v>18</v>
      </c>
      <c r="I3805" s="8">
        <v>0.65000000000000013</v>
      </c>
      <c r="J3805" s="9">
        <v>3000</v>
      </c>
      <c r="K3805" s="10">
        <f t="shared" si="28"/>
        <v>1950.0000000000005</v>
      </c>
      <c r="L3805" s="10">
        <f t="shared" si="29"/>
        <v>780.00000000000023</v>
      </c>
      <c r="M3805" s="11">
        <v>0.4</v>
      </c>
      <c r="O3805" s="16"/>
      <c r="P3805" s="14"/>
      <c r="Q3805" s="12"/>
      <c r="R3805" s="13"/>
    </row>
    <row r="3806" spans="1:18" ht="15.75" customHeight="1">
      <c r="A3806" s="1"/>
      <c r="B3806" s="6" t="s">
        <v>14</v>
      </c>
      <c r="C3806" s="6">
        <v>1185732</v>
      </c>
      <c r="D3806" s="7">
        <v>44488</v>
      </c>
      <c r="E3806" s="6" t="s">
        <v>15</v>
      </c>
      <c r="F3806" s="6" t="s">
        <v>127</v>
      </c>
      <c r="G3806" s="6" t="s">
        <v>128</v>
      </c>
      <c r="H3806" s="6" t="s">
        <v>19</v>
      </c>
      <c r="I3806" s="8">
        <v>0.65000000000000013</v>
      </c>
      <c r="J3806" s="9">
        <v>2000</v>
      </c>
      <c r="K3806" s="10">
        <f t="shared" si="28"/>
        <v>1300.0000000000002</v>
      </c>
      <c r="L3806" s="10">
        <f t="shared" si="29"/>
        <v>390.00000000000006</v>
      </c>
      <c r="M3806" s="11">
        <v>0.3</v>
      </c>
      <c r="O3806" s="16"/>
      <c r="P3806" s="14"/>
      <c r="Q3806" s="12"/>
      <c r="R3806" s="13"/>
    </row>
    <row r="3807" spans="1:18" ht="15.75" customHeight="1">
      <c r="A3807" s="1"/>
      <c r="B3807" s="6" t="s">
        <v>14</v>
      </c>
      <c r="C3807" s="6">
        <v>1185732</v>
      </c>
      <c r="D3807" s="7">
        <v>44488</v>
      </c>
      <c r="E3807" s="6" t="s">
        <v>15</v>
      </c>
      <c r="F3807" s="6" t="s">
        <v>127</v>
      </c>
      <c r="G3807" s="6" t="s">
        <v>128</v>
      </c>
      <c r="H3807" s="6" t="s">
        <v>20</v>
      </c>
      <c r="I3807" s="8">
        <v>0.65000000000000013</v>
      </c>
      <c r="J3807" s="9">
        <v>1750</v>
      </c>
      <c r="K3807" s="10">
        <f t="shared" si="28"/>
        <v>1137.5000000000002</v>
      </c>
      <c r="L3807" s="10">
        <f t="shared" si="29"/>
        <v>341.25000000000006</v>
      </c>
      <c r="M3807" s="11">
        <v>0.3</v>
      </c>
      <c r="O3807" s="16"/>
      <c r="P3807" s="14"/>
      <c r="Q3807" s="12"/>
      <c r="R3807" s="13"/>
    </row>
    <row r="3808" spans="1:18" ht="15.75" customHeight="1">
      <c r="A3808" s="1"/>
      <c r="B3808" s="6" t="s">
        <v>14</v>
      </c>
      <c r="C3808" s="6">
        <v>1185732</v>
      </c>
      <c r="D3808" s="7">
        <v>44488</v>
      </c>
      <c r="E3808" s="6" t="s">
        <v>15</v>
      </c>
      <c r="F3808" s="6" t="s">
        <v>127</v>
      </c>
      <c r="G3808" s="6" t="s">
        <v>128</v>
      </c>
      <c r="H3808" s="6" t="s">
        <v>21</v>
      </c>
      <c r="I3808" s="8">
        <v>0.75000000000000011</v>
      </c>
      <c r="J3808" s="9">
        <v>1750</v>
      </c>
      <c r="K3808" s="10">
        <f t="shared" si="28"/>
        <v>1312.5000000000002</v>
      </c>
      <c r="L3808" s="10">
        <f t="shared" si="29"/>
        <v>393.75000000000006</v>
      </c>
      <c r="M3808" s="11">
        <v>0.3</v>
      </c>
      <c r="O3808" s="16"/>
      <c r="P3808" s="14"/>
      <c r="Q3808" s="12"/>
      <c r="R3808" s="13"/>
    </row>
    <row r="3809" spans="1:18" ht="15.75" customHeight="1">
      <c r="A3809" s="1"/>
      <c r="B3809" s="6" t="s">
        <v>14</v>
      </c>
      <c r="C3809" s="6">
        <v>1185732</v>
      </c>
      <c r="D3809" s="7">
        <v>44488</v>
      </c>
      <c r="E3809" s="6" t="s">
        <v>15</v>
      </c>
      <c r="F3809" s="6" t="s">
        <v>127</v>
      </c>
      <c r="G3809" s="6" t="s">
        <v>128</v>
      </c>
      <c r="H3809" s="6" t="s">
        <v>22</v>
      </c>
      <c r="I3809" s="8">
        <v>0.8</v>
      </c>
      <c r="J3809" s="9">
        <v>3000</v>
      </c>
      <c r="K3809" s="10">
        <f t="shared" si="28"/>
        <v>2400</v>
      </c>
      <c r="L3809" s="10">
        <f t="shared" si="29"/>
        <v>840</v>
      </c>
      <c r="M3809" s="11">
        <v>0.35</v>
      </c>
      <c r="O3809" s="16"/>
      <c r="P3809" s="14"/>
      <c r="Q3809" s="12"/>
      <c r="R3809" s="13"/>
    </row>
    <row r="3810" spans="1:18" ht="15.75" customHeight="1">
      <c r="A3810" s="1"/>
      <c r="B3810" s="6" t="s">
        <v>14</v>
      </c>
      <c r="C3810" s="6">
        <v>1185732</v>
      </c>
      <c r="D3810" s="7">
        <v>44518</v>
      </c>
      <c r="E3810" s="6" t="s">
        <v>15</v>
      </c>
      <c r="F3810" s="6" t="s">
        <v>127</v>
      </c>
      <c r="G3810" s="6" t="s">
        <v>128</v>
      </c>
      <c r="H3810" s="6" t="s">
        <v>17</v>
      </c>
      <c r="I3810" s="8">
        <v>0.75000000000000011</v>
      </c>
      <c r="J3810" s="9">
        <v>4500</v>
      </c>
      <c r="K3810" s="10">
        <f t="shared" si="28"/>
        <v>3375.0000000000005</v>
      </c>
      <c r="L3810" s="10">
        <f t="shared" si="29"/>
        <v>1350.0000000000002</v>
      </c>
      <c r="M3810" s="11">
        <v>0.4</v>
      </c>
      <c r="O3810" s="16"/>
      <c r="P3810" s="14"/>
      <c r="Q3810" s="12"/>
      <c r="R3810" s="13"/>
    </row>
    <row r="3811" spans="1:18" ht="15.75" customHeight="1">
      <c r="A3811" s="1"/>
      <c r="B3811" s="6" t="s">
        <v>14</v>
      </c>
      <c r="C3811" s="6">
        <v>1185732</v>
      </c>
      <c r="D3811" s="7">
        <v>44518</v>
      </c>
      <c r="E3811" s="6" t="s">
        <v>15</v>
      </c>
      <c r="F3811" s="6" t="s">
        <v>127</v>
      </c>
      <c r="G3811" s="6" t="s">
        <v>128</v>
      </c>
      <c r="H3811" s="6" t="s">
        <v>18</v>
      </c>
      <c r="I3811" s="8">
        <v>0.65000000000000013</v>
      </c>
      <c r="J3811" s="9">
        <v>3250</v>
      </c>
      <c r="K3811" s="10">
        <f t="shared" si="28"/>
        <v>2112.5000000000005</v>
      </c>
      <c r="L3811" s="10">
        <f t="shared" si="29"/>
        <v>845.00000000000023</v>
      </c>
      <c r="M3811" s="11">
        <v>0.4</v>
      </c>
      <c r="O3811" s="16"/>
      <c r="P3811" s="14"/>
      <c r="Q3811" s="12"/>
      <c r="R3811" s="13"/>
    </row>
    <row r="3812" spans="1:18" ht="15.75" customHeight="1">
      <c r="A3812" s="1"/>
      <c r="B3812" s="6" t="s">
        <v>14</v>
      </c>
      <c r="C3812" s="6">
        <v>1185732</v>
      </c>
      <c r="D3812" s="7">
        <v>44518</v>
      </c>
      <c r="E3812" s="6" t="s">
        <v>15</v>
      </c>
      <c r="F3812" s="6" t="s">
        <v>127</v>
      </c>
      <c r="G3812" s="6" t="s">
        <v>128</v>
      </c>
      <c r="H3812" s="6" t="s">
        <v>19</v>
      </c>
      <c r="I3812" s="8">
        <v>0.65000000000000013</v>
      </c>
      <c r="J3812" s="9">
        <v>3450</v>
      </c>
      <c r="K3812" s="10">
        <f t="shared" si="28"/>
        <v>2242.5000000000005</v>
      </c>
      <c r="L3812" s="10">
        <f t="shared" si="29"/>
        <v>672.75000000000011</v>
      </c>
      <c r="M3812" s="11">
        <v>0.3</v>
      </c>
      <c r="O3812" s="16"/>
      <c r="P3812" s="14"/>
      <c r="Q3812" s="12"/>
      <c r="R3812" s="13"/>
    </row>
    <row r="3813" spans="1:18" ht="15.75" customHeight="1">
      <c r="A3813" s="1"/>
      <c r="B3813" s="6" t="s">
        <v>14</v>
      </c>
      <c r="C3813" s="6">
        <v>1185732</v>
      </c>
      <c r="D3813" s="7">
        <v>44518</v>
      </c>
      <c r="E3813" s="6" t="s">
        <v>15</v>
      </c>
      <c r="F3813" s="6" t="s">
        <v>127</v>
      </c>
      <c r="G3813" s="6" t="s">
        <v>128</v>
      </c>
      <c r="H3813" s="6" t="s">
        <v>20</v>
      </c>
      <c r="I3813" s="8">
        <v>0.65000000000000013</v>
      </c>
      <c r="J3813" s="9">
        <v>3250</v>
      </c>
      <c r="K3813" s="10">
        <f t="shared" si="28"/>
        <v>2112.5000000000005</v>
      </c>
      <c r="L3813" s="10">
        <f t="shared" si="29"/>
        <v>633.75000000000011</v>
      </c>
      <c r="M3813" s="11">
        <v>0.3</v>
      </c>
      <c r="O3813" s="16"/>
      <c r="P3813" s="14"/>
      <c r="Q3813" s="12"/>
      <c r="R3813" s="13"/>
    </row>
    <row r="3814" spans="1:18" ht="15.75" customHeight="1">
      <c r="A3814" s="1"/>
      <c r="B3814" s="6" t="s">
        <v>14</v>
      </c>
      <c r="C3814" s="6">
        <v>1185732</v>
      </c>
      <c r="D3814" s="7">
        <v>44518</v>
      </c>
      <c r="E3814" s="6" t="s">
        <v>15</v>
      </c>
      <c r="F3814" s="6" t="s">
        <v>127</v>
      </c>
      <c r="G3814" s="6" t="s">
        <v>128</v>
      </c>
      <c r="H3814" s="6" t="s">
        <v>21</v>
      </c>
      <c r="I3814" s="8">
        <v>0.75000000000000011</v>
      </c>
      <c r="J3814" s="9">
        <v>3000</v>
      </c>
      <c r="K3814" s="10">
        <f t="shared" si="28"/>
        <v>2250.0000000000005</v>
      </c>
      <c r="L3814" s="10">
        <f t="shared" si="29"/>
        <v>675.00000000000011</v>
      </c>
      <c r="M3814" s="11">
        <v>0.3</v>
      </c>
      <c r="O3814" s="16"/>
      <c r="P3814" s="14"/>
      <c r="Q3814" s="12"/>
      <c r="R3814" s="13"/>
    </row>
    <row r="3815" spans="1:18" ht="15.75" customHeight="1">
      <c r="A3815" s="1"/>
      <c r="B3815" s="6" t="s">
        <v>14</v>
      </c>
      <c r="C3815" s="6">
        <v>1185732</v>
      </c>
      <c r="D3815" s="7">
        <v>44518</v>
      </c>
      <c r="E3815" s="6" t="s">
        <v>15</v>
      </c>
      <c r="F3815" s="6" t="s">
        <v>127</v>
      </c>
      <c r="G3815" s="6" t="s">
        <v>128</v>
      </c>
      <c r="H3815" s="6" t="s">
        <v>22</v>
      </c>
      <c r="I3815" s="8">
        <v>0.8</v>
      </c>
      <c r="J3815" s="9">
        <v>4000</v>
      </c>
      <c r="K3815" s="10">
        <f t="shared" si="28"/>
        <v>3200</v>
      </c>
      <c r="L3815" s="10">
        <f t="shared" si="29"/>
        <v>1120</v>
      </c>
      <c r="M3815" s="11">
        <v>0.35</v>
      </c>
      <c r="O3815" s="16"/>
      <c r="P3815" s="14"/>
      <c r="Q3815" s="12"/>
      <c r="R3815" s="13"/>
    </row>
    <row r="3816" spans="1:18" ht="15.75" customHeight="1">
      <c r="A3816" s="1"/>
      <c r="B3816" s="6" t="s">
        <v>14</v>
      </c>
      <c r="C3816" s="6">
        <v>1185732</v>
      </c>
      <c r="D3816" s="7">
        <v>44547</v>
      </c>
      <c r="E3816" s="6" t="s">
        <v>15</v>
      </c>
      <c r="F3816" s="6" t="s">
        <v>127</v>
      </c>
      <c r="G3816" s="6" t="s">
        <v>128</v>
      </c>
      <c r="H3816" s="6" t="s">
        <v>17</v>
      </c>
      <c r="I3816" s="8">
        <v>0.75000000000000011</v>
      </c>
      <c r="J3816" s="9">
        <v>6250</v>
      </c>
      <c r="K3816" s="10">
        <f t="shared" si="28"/>
        <v>4687.5000000000009</v>
      </c>
      <c r="L3816" s="10">
        <f t="shared" si="29"/>
        <v>1875.0000000000005</v>
      </c>
      <c r="M3816" s="11">
        <v>0.4</v>
      </c>
      <c r="O3816" s="16"/>
      <c r="P3816" s="14"/>
      <c r="Q3816" s="12"/>
      <c r="R3816" s="13"/>
    </row>
    <row r="3817" spans="1:18" ht="15.75" customHeight="1">
      <c r="A3817" s="1"/>
      <c r="B3817" s="6" t="s">
        <v>14</v>
      </c>
      <c r="C3817" s="6">
        <v>1185732</v>
      </c>
      <c r="D3817" s="7">
        <v>44547</v>
      </c>
      <c r="E3817" s="6" t="s">
        <v>15</v>
      </c>
      <c r="F3817" s="6" t="s">
        <v>127</v>
      </c>
      <c r="G3817" s="6" t="s">
        <v>128</v>
      </c>
      <c r="H3817" s="6" t="s">
        <v>18</v>
      </c>
      <c r="I3817" s="8">
        <v>0.65000000000000013</v>
      </c>
      <c r="J3817" s="9">
        <v>4250</v>
      </c>
      <c r="K3817" s="10">
        <f t="shared" si="28"/>
        <v>2762.5000000000005</v>
      </c>
      <c r="L3817" s="10">
        <f t="shared" si="29"/>
        <v>1105.0000000000002</v>
      </c>
      <c r="M3817" s="11">
        <v>0.4</v>
      </c>
      <c r="O3817" s="16"/>
      <c r="P3817" s="14"/>
      <c r="Q3817" s="12"/>
      <c r="R3817" s="13"/>
    </row>
    <row r="3818" spans="1:18" ht="15.75" customHeight="1">
      <c r="A3818" s="1"/>
      <c r="B3818" s="6" t="s">
        <v>14</v>
      </c>
      <c r="C3818" s="6">
        <v>1185732</v>
      </c>
      <c r="D3818" s="7">
        <v>44547</v>
      </c>
      <c r="E3818" s="6" t="s">
        <v>15</v>
      </c>
      <c r="F3818" s="6" t="s">
        <v>127</v>
      </c>
      <c r="G3818" s="6" t="s">
        <v>128</v>
      </c>
      <c r="H3818" s="6" t="s">
        <v>19</v>
      </c>
      <c r="I3818" s="8">
        <v>0.65000000000000013</v>
      </c>
      <c r="J3818" s="9">
        <v>4000</v>
      </c>
      <c r="K3818" s="10">
        <f t="shared" si="28"/>
        <v>2600.0000000000005</v>
      </c>
      <c r="L3818" s="10">
        <f t="shared" si="29"/>
        <v>780.00000000000011</v>
      </c>
      <c r="M3818" s="11">
        <v>0.3</v>
      </c>
      <c r="O3818" s="16"/>
      <c r="P3818" s="14"/>
      <c r="Q3818" s="12"/>
      <c r="R3818" s="13"/>
    </row>
    <row r="3819" spans="1:18" ht="15.75" customHeight="1">
      <c r="A3819" s="1"/>
      <c r="B3819" s="6" t="s">
        <v>14</v>
      </c>
      <c r="C3819" s="6">
        <v>1185732</v>
      </c>
      <c r="D3819" s="7">
        <v>44547</v>
      </c>
      <c r="E3819" s="6" t="s">
        <v>15</v>
      </c>
      <c r="F3819" s="6" t="s">
        <v>127</v>
      </c>
      <c r="G3819" s="6" t="s">
        <v>128</v>
      </c>
      <c r="H3819" s="6" t="s">
        <v>20</v>
      </c>
      <c r="I3819" s="8">
        <v>0.65000000000000013</v>
      </c>
      <c r="J3819" s="9">
        <v>3500</v>
      </c>
      <c r="K3819" s="10">
        <f t="shared" si="28"/>
        <v>2275.0000000000005</v>
      </c>
      <c r="L3819" s="10">
        <f t="shared" si="29"/>
        <v>682.50000000000011</v>
      </c>
      <c r="M3819" s="11">
        <v>0.3</v>
      </c>
      <c r="O3819" s="16"/>
      <c r="P3819" s="14"/>
      <c r="Q3819" s="12"/>
      <c r="R3819" s="13"/>
    </row>
    <row r="3820" spans="1:18" ht="15.75" customHeight="1">
      <c r="A3820" s="1"/>
      <c r="B3820" s="6" t="s">
        <v>14</v>
      </c>
      <c r="C3820" s="6">
        <v>1185732</v>
      </c>
      <c r="D3820" s="7">
        <v>44547</v>
      </c>
      <c r="E3820" s="6" t="s">
        <v>15</v>
      </c>
      <c r="F3820" s="6" t="s">
        <v>127</v>
      </c>
      <c r="G3820" s="6" t="s">
        <v>128</v>
      </c>
      <c r="H3820" s="6" t="s">
        <v>21</v>
      </c>
      <c r="I3820" s="8">
        <v>0.75000000000000011</v>
      </c>
      <c r="J3820" s="9">
        <v>3500</v>
      </c>
      <c r="K3820" s="10">
        <f t="shared" si="28"/>
        <v>2625.0000000000005</v>
      </c>
      <c r="L3820" s="10">
        <f t="shared" si="29"/>
        <v>787.50000000000011</v>
      </c>
      <c r="M3820" s="11">
        <v>0.3</v>
      </c>
      <c r="O3820" s="16"/>
      <c r="P3820" s="14"/>
      <c r="Q3820" s="12"/>
      <c r="R3820" s="13"/>
    </row>
    <row r="3821" spans="1:18" ht="15.75" customHeight="1">
      <c r="A3821" s="1"/>
      <c r="B3821" s="6" t="s">
        <v>14</v>
      </c>
      <c r="C3821" s="6">
        <v>1185732</v>
      </c>
      <c r="D3821" s="7">
        <v>44547</v>
      </c>
      <c r="E3821" s="6" t="s">
        <v>15</v>
      </c>
      <c r="F3821" s="6" t="s">
        <v>127</v>
      </c>
      <c r="G3821" s="6" t="s">
        <v>128</v>
      </c>
      <c r="H3821" s="6" t="s">
        <v>22</v>
      </c>
      <c r="I3821" s="8">
        <v>0.8</v>
      </c>
      <c r="J3821" s="9">
        <v>4500</v>
      </c>
      <c r="K3821" s="10">
        <f t="shared" si="28"/>
        <v>3600</v>
      </c>
      <c r="L3821" s="10">
        <f t="shared" si="29"/>
        <v>1260</v>
      </c>
      <c r="M3821" s="11">
        <v>0.35</v>
      </c>
      <c r="O3821" s="16"/>
      <c r="P3821" s="14"/>
      <c r="Q3821" s="12"/>
      <c r="R3821" s="13"/>
    </row>
    <row r="3822" spans="1:18" ht="15.75" customHeight="1">
      <c r="A3822" s="1" t="s">
        <v>39</v>
      </c>
      <c r="B3822" s="6" t="s">
        <v>14</v>
      </c>
      <c r="C3822" s="6">
        <v>1185732</v>
      </c>
      <c r="D3822" s="7">
        <v>44220</v>
      </c>
      <c r="E3822" s="6" t="s">
        <v>15</v>
      </c>
      <c r="F3822" s="6" t="s">
        <v>129</v>
      </c>
      <c r="G3822" s="6" t="s">
        <v>130</v>
      </c>
      <c r="H3822" s="6" t="s">
        <v>17</v>
      </c>
      <c r="I3822" s="8">
        <v>0.55000000000000004</v>
      </c>
      <c r="J3822" s="9">
        <v>5000</v>
      </c>
      <c r="K3822" s="10">
        <f t="shared" si="28"/>
        <v>2750</v>
      </c>
      <c r="L3822" s="10">
        <f t="shared" si="29"/>
        <v>962.50000000000011</v>
      </c>
      <c r="M3822" s="11">
        <v>0.35000000000000003</v>
      </c>
      <c r="O3822" s="16"/>
      <c r="P3822" s="14">
        <f>Data!$I3822+0.05</f>
        <v>0.60000000000000009</v>
      </c>
      <c r="Q3822" s="12">
        <f>Data!$J3822-250</f>
        <v>4750</v>
      </c>
      <c r="R3822" s="13">
        <f>Data!$M3822-5%</f>
        <v>0.30000000000000004</v>
      </c>
    </row>
    <row r="3823" spans="1:18" ht="15.75" customHeight="1">
      <c r="A3823" s="1"/>
      <c r="B3823" s="6" t="s">
        <v>14</v>
      </c>
      <c r="C3823" s="6">
        <v>1185732</v>
      </c>
      <c r="D3823" s="7">
        <v>44220</v>
      </c>
      <c r="E3823" s="6" t="s">
        <v>15</v>
      </c>
      <c r="F3823" s="6" t="s">
        <v>129</v>
      </c>
      <c r="G3823" s="6" t="s">
        <v>130</v>
      </c>
      <c r="H3823" s="6" t="s">
        <v>18</v>
      </c>
      <c r="I3823" s="8">
        <v>0.55000000000000004</v>
      </c>
      <c r="J3823" s="9">
        <v>3000</v>
      </c>
      <c r="K3823" s="10">
        <f t="shared" si="28"/>
        <v>1650.0000000000002</v>
      </c>
      <c r="L3823" s="10">
        <f t="shared" si="29"/>
        <v>577.50000000000011</v>
      </c>
      <c r="M3823" s="11">
        <v>0.35000000000000003</v>
      </c>
      <c r="O3823" s="16"/>
      <c r="P3823" s="14">
        <f>Data!$I3823+0.05</f>
        <v>0.60000000000000009</v>
      </c>
      <c r="Q3823" s="12">
        <f>Data!$J3823-250</f>
        <v>2750</v>
      </c>
      <c r="R3823" s="13">
        <f>Data!$M3823-5%</f>
        <v>0.30000000000000004</v>
      </c>
    </row>
    <row r="3824" spans="1:18" ht="15.75" customHeight="1">
      <c r="A3824" s="1"/>
      <c r="B3824" s="6" t="s">
        <v>14</v>
      </c>
      <c r="C3824" s="6">
        <v>1185732</v>
      </c>
      <c r="D3824" s="7">
        <v>44220</v>
      </c>
      <c r="E3824" s="6" t="s">
        <v>15</v>
      </c>
      <c r="F3824" s="6" t="s">
        <v>129</v>
      </c>
      <c r="G3824" s="6" t="s">
        <v>130</v>
      </c>
      <c r="H3824" s="6" t="s">
        <v>19</v>
      </c>
      <c r="I3824" s="8">
        <v>0.45</v>
      </c>
      <c r="J3824" s="9">
        <v>3000</v>
      </c>
      <c r="K3824" s="10">
        <f t="shared" si="28"/>
        <v>1350</v>
      </c>
      <c r="L3824" s="10">
        <f t="shared" si="29"/>
        <v>337.5</v>
      </c>
      <c r="M3824" s="11">
        <v>0.25</v>
      </c>
      <c r="O3824" s="16"/>
      <c r="P3824" s="14">
        <f>Data!$I3824+0.05</f>
        <v>0.5</v>
      </c>
      <c r="Q3824" s="12">
        <f>Data!$J3824-250</f>
        <v>2750</v>
      </c>
      <c r="R3824" s="13">
        <f>Data!$M3824-5%</f>
        <v>0.2</v>
      </c>
    </row>
    <row r="3825" spans="1:18" ht="15.75" customHeight="1">
      <c r="A3825" s="1"/>
      <c r="B3825" s="6" t="s">
        <v>14</v>
      </c>
      <c r="C3825" s="6">
        <v>1185732</v>
      </c>
      <c r="D3825" s="7">
        <v>44220</v>
      </c>
      <c r="E3825" s="6" t="s">
        <v>15</v>
      </c>
      <c r="F3825" s="6" t="s">
        <v>129</v>
      </c>
      <c r="G3825" s="6" t="s">
        <v>130</v>
      </c>
      <c r="H3825" s="6" t="s">
        <v>20</v>
      </c>
      <c r="I3825" s="8">
        <v>0.49999999999999994</v>
      </c>
      <c r="J3825" s="9">
        <v>1500</v>
      </c>
      <c r="K3825" s="10">
        <f t="shared" si="28"/>
        <v>749.99999999999989</v>
      </c>
      <c r="L3825" s="10">
        <f t="shared" si="29"/>
        <v>187.49999999999997</v>
      </c>
      <c r="M3825" s="11">
        <v>0.25</v>
      </c>
      <c r="O3825" s="16"/>
      <c r="P3825" s="14">
        <f>Data!$I3825+0.05</f>
        <v>0.54999999999999993</v>
      </c>
      <c r="Q3825" s="12">
        <f>Data!$J3825-250</f>
        <v>1250</v>
      </c>
      <c r="R3825" s="13">
        <f>Data!$M3825-5%</f>
        <v>0.2</v>
      </c>
    </row>
    <row r="3826" spans="1:18" ht="15.75" customHeight="1">
      <c r="A3826" s="1"/>
      <c r="B3826" s="6" t="s">
        <v>14</v>
      </c>
      <c r="C3826" s="6">
        <v>1185732</v>
      </c>
      <c r="D3826" s="7">
        <v>44220</v>
      </c>
      <c r="E3826" s="6" t="s">
        <v>15</v>
      </c>
      <c r="F3826" s="6" t="s">
        <v>129</v>
      </c>
      <c r="G3826" s="6" t="s">
        <v>130</v>
      </c>
      <c r="H3826" s="6" t="s">
        <v>21</v>
      </c>
      <c r="I3826" s="8">
        <v>0.65000000000000013</v>
      </c>
      <c r="J3826" s="9">
        <v>2000</v>
      </c>
      <c r="K3826" s="10">
        <f t="shared" si="28"/>
        <v>1300.0000000000002</v>
      </c>
      <c r="L3826" s="10">
        <f t="shared" si="29"/>
        <v>325.00000000000006</v>
      </c>
      <c r="M3826" s="11">
        <v>0.25</v>
      </c>
      <c r="O3826" s="16"/>
      <c r="P3826" s="14">
        <f>Data!$I3826+0.05</f>
        <v>0.70000000000000018</v>
      </c>
      <c r="Q3826" s="12">
        <f>Data!$J3826-250</f>
        <v>1750</v>
      </c>
      <c r="R3826" s="13">
        <f>Data!$M3826-5%</f>
        <v>0.2</v>
      </c>
    </row>
    <row r="3827" spans="1:18" ht="15.75" customHeight="1">
      <c r="A3827" s="1"/>
      <c r="B3827" s="6" t="s">
        <v>14</v>
      </c>
      <c r="C3827" s="6">
        <v>1185732</v>
      </c>
      <c r="D3827" s="7">
        <v>44220</v>
      </c>
      <c r="E3827" s="6" t="s">
        <v>15</v>
      </c>
      <c r="F3827" s="6" t="s">
        <v>129</v>
      </c>
      <c r="G3827" s="6" t="s">
        <v>130</v>
      </c>
      <c r="H3827" s="6" t="s">
        <v>22</v>
      </c>
      <c r="I3827" s="8">
        <v>0.55000000000000004</v>
      </c>
      <c r="J3827" s="9">
        <v>3000</v>
      </c>
      <c r="K3827" s="10">
        <f t="shared" si="28"/>
        <v>1650.0000000000002</v>
      </c>
      <c r="L3827" s="10">
        <f t="shared" si="29"/>
        <v>495.00000000000006</v>
      </c>
      <c r="M3827" s="11">
        <v>0.3</v>
      </c>
      <c r="O3827" s="16"/>
      <c r="P3827" s="14">
        <f>Data!$I3827+0.05</f>
        <v>0.60000000000000009</v>
      </c>
      <c r="Q3827" s="12">
        <f>Data!$J3827-250</f>
        <v>2750</v>
      </c>
      <c r="R3827" s="13">
        <f>Data!$M3827-5%</f>
        <v>0.25</v>
      </c>
    </row>
    <row r="3828" spans="1:18" ht="15.75" customHeight="1">
      <c r="A3828" s="1"/>
      <c r="B3828" s="6" t="s">
        <v>14</v>
      </c>
      <c r="C3828" s="6">
        <v>1185732</v>
      </c>
      <c r="D3828" s="7">
        <v>44249</v>
      </c>
      <c r="E3828" s="6" t="s">
        <v>15</v>
      </c>
      <c r="F3828" s="6" t="s">
        <v>129</v>
      </c>
      <c r="G3828" s="6" t="s">
        <v>130</v>
      </c>
      <c r="H3828" s="6" t="s">
        <v>17</v>
      </c>
      <c r="I3828" s="8">
        <v>0.55000000000000004</v>
      </c>
      <c r="J3828" s="9">
        <v>5750</v>
      </c>
      <c r="K3828" s="10">
        <f t="shared" si="28"/>
        <v>3162.5000000000005</v>
      </c>
      <c r="L3828" s="10">
        <f t="shared" si="29"/>
        <v>1106.8750000000002</v>
      </c>
      <c r="M3828" s="11">
        <v>0.35000000000000003</v>
      </c>
      <c r="O3828" s="16"/>
      <c r="P3828" s="14">
        <f>Data!$I3828+0.05</f>
        <v>0.60000000000000009</v>
      </c>
      <c r="Q3828" s="12">
        <f>Data!$J3828-250</f>
        <v>5500</v>
      </c>
      <c r="R3828" s="13">
        <f>Data!$M3828-5%</f>
        <v>0.30000000000000004</v>
      </c>
    </row>
    <row r="3829" spans="1:18" ht="15.75" customHeight="1">
      <c r="A3829" s="1"/>
      <c r="B3829" s="6" t="s">
        <v>14</v>
      </c>
      <c r="C3829" s="6">
        <v>1185732</v>
      </c>
      <c r="D3829" s="7">
        <v>44249</v>
      </c>
      <c r="E3829" s="6" t="s">
        <v>15</v>
      </c>
      <c r="F3829" s="6" t="s">
        <v>129</v>
      </c>
      <c r="G3829" s="6" t="s">
        <v>130</v>
      </c>
      <c r="H3829" s="6" t="s">
        <v>18</v>
      </c>
      <c r="I3829" s="8">
        <v>0.55000000000000004</v>
      </c>
      <c r="J3829" s="9">
        <v>2250</v>
      </c>
      <c r="K3829" s="10">
        <f t="shared" si="28"/>
        <v>1237.5</v>
      </c>
      <c r="L3829" s="10">
        <f t="shared" si="29"/>
        <v>433.12500000000006</v>
      </c>
      <c r="M3829" s="11">
        <v>0.35000000000000003</v>
      </c>
      <c r="O3829" s="16"/>
      <c r="P3829" s="14">
        <f>Data!$I3829+0.05</f>
        <v>0.60000000000000009</v>
      </c>
      <c r="Q3829" s="12">
        <f>Data!$J3829-250</f>
        <v>2000</v>
      </c>
      <c r="R3829" s="13">
        <f>Data!$M3829-5%</f>
        <v>0.30000000000000004</v>
      </c>
    </row>
    <row r="3830" spans="1:18" ht="15.75" customHeight="1">
      <c r="A3830" s="1"/>
      <c r="B3830" s="6" t="s">
        <v>14</v>
      </c>
      <c r="C3830" s="6">
        <v>1185732</v>
      </c>
      <c r="D3830" s="7">
        <v>44249</v>
      </c>
      <c r="E3830" s="6" t="s">
        <v>15</v>
      </c>
      <c r="F3830" s="6" t="s">
        <v>129</v>
      </c>
      <c r="G3830" s="6" t="s">
        <v>130</v>
      </c>
      <c r="H3830" s="6" t="s">
        <v>19</v>
      </c>
      <c r="I3830" s="8">
        <v>0.45</v>
      </c>
      <c r="J3830" s="9">
        <v>2750</v>
      </c>
      <c r="K3830" s="10">
        <f t="shared" si="28"/>
        <v>1237.5</v>
      </c>
      <c r="L3830" s="10">
        <f t="shared" si="29"/>
        <v>309.375</v>
      </c>
      <c r="M3830" s="11">
        <v>0.25</v>
      </c>
      <c r="O3830" s="16"/>
      <c r="P3830" s="14">
        <f>Data!$I3830+0.05</f>
        <v>0.5</v>
      </c>
      <c r="Q3830" s="12">
        <f>Data!$J3830-250</f>
        <v>2500</v>
      </c>
      <c r="R3830" s="13">
        <f>Data!$M3830-5%</f>
        <v>0.2</v>
      </c>
    </row>
    <row r="3831" spans="1:18" ht="15.75" customHeight="1">
      <c r="A3831" s="1"/>
      <c r="B3831" s="6" t="s">
        <v>14</v>
      </c>
      <c r="C3831" s="6">
        <v>1185732</v>
      </c>
      <c r="D3831" s="7">
        <v>44249</v>
      </c>
      <c r="E3831" s="6" t="s">
        <v>15</v>
      </c>
      <c r="F3831" s="6" t="s">
        <v>129</v>
      </c>
      <c r="G3831" s="6" t="s">
        <v>130</v>
      </c>
      <c r="H3831" s="6" t="s">
        <v>20</v>
      </c>
      <c r="I3831" s="8">
        <v>0.49999999999999994</v>
      </c>
      <c r="J3831" s="9">
        <v>1750</v>
      </c>
      <c r="K3831" s="10">
        <f t="shared" ref="K3831:K3893" si="30">I3831*J3831</f>
        <v>874.99999999999989</v>
      </c>
      <c r="L3831" s="10">
        <f t="shared" ref="L3831:L3893" si="31">K3831*M3831</f>
        <v>218.74999999999997</v>
      </c>
      <c r="M3831" s="11">
        <v>0.25</v>
      </c>
      <c r="O3831" s="16"/>
      <c r="P3831" s="14">
        <f>Data!$I3831+0.05</f>
        <v>0.54999999999999993</v>
      </c>
      <c r="Q3831" s="12">
        <f>Data!$J3831-250</f>
        <v>1500</v>
      </c>
      <c r="R3831" s="13">
        <f>Data!$M3831-5%</f>
        <v>0.2</v>
      </c>
    </row>
    <row r="3832" spans="1:18" ht="15.75" customHeight="1">
      <c r="A3832" s="1"/>
      <c r="B3832" s="6" t="s">
        <v>14</v>
      </c>
      <c r="C3832" s="6">
        <v>1185732</v>
      </c>
      <c r="D3832" s="7">
        <v>44249</v>
      </c>
      <c r="E3832" s="6" t="s">
        <v>15</v>
      </c>
      <c r="F3832" s="6" t="s">
        <v>129</v>
      </c>
      <c r="G3832" s="6" t="s">
        <v>130</v>
      </c>
      <c r="H3832" s="6" t="s">
        <v>21</v>
      </c>
      <c r="I3832" s="8">
        <v>0.65000000000000013</v>
      </c>
      <c r="J3832" s="9">
        <v>2500</v>
      </c>
      <c r="K3832" s="10">
        <f t="shared" si="30"/>
        <v>1625.0000000000002</v>
      </c>
      <c r="L3832" s="10">
        <f t="shared" si="31"/>
        <v>406.25000000000006</v>
      </c>
      <c r="M3832" s="11">
        <v>0.25</v>
      </c>
      <c r="O3832" s="16"/>
      <c r="P3832" s="14">
        <f>Data!$I3832+0.05</f>
        <v>0.70000000000000018</v>
      </c>
      <c r="Q3832" s="12">
        <f>Data!$J3832-250</f>
        <v>2250</v>
      </c>
      <c r="R3832" s="13">
        <f>Data!$M3832-5%</f>
        <v>0.2</v>
      </c>
    </row>
    <row r="3833" spans="1:18" ht="15.75" customHeight="1">
      <c r="A3833" s="1"/>
      <c r="B3833" s="6" t="s">
        <v>14</v>
      </c>
      <c r="C3833" s="6">
        <v>1185732</v>
      </c>
      <c r="D3833" s="7">
        <v>44249</v>
      </c>
      <c r="E3833" s="6" t="s">
        <v>15</v>
      </c>
      <c r="F3833" s="6" t="s">
        <v>129</v>
      </c>
      <c r="G3833" s="6" t="s">
        <v>130</v>
      </c>
      <c r="H3833" s="6" t="s">
        <v>22</v>
      </c>
      <c r="I3833" s="8">
        <v>0.55000000000000004</v>
      </c>
      <c r="J3833" s="9">
        <v>3500</v>
      </c>
      <c r="K3833" s="10">
        <f t="shared" si="30"/>
        <v>1925.0000000000002</v>
      </c>
      <c r="L3833" s="10">
        <f t="shared" si="31"/>
        <v>577.5</v>
      </c>
      <c r="M3833" s="11">
        <v>0.3</v>
      </c>
      <c r="O3833" s="16"/>
      <c r="P3833" s="14">
        <f>Data!$I3833+0.05</f>
        <v>0.60000000000000009</v>
      </c>
      <c r="Q3833" s="12">
        <f>Data!$J3833-250</f>
        <v>3250</v>
      </c>
      <c r="R3833" s="13">
        <f>Data!$M3833-5%</f>
        <v>0.25</v>
      </c>
    </row>
    <row r="3834" spans="1:18" ht="15.75" customHeight="1">
      <c r="A3834" s="1"/>
      <c r="B3834" s="6" t="s">
        <v>14</v>
      </c>
      <c r="C3834" s="6">
        <v>1185732</v>
      </c>
      <c r="D3834" s="7">
        <v>44275</v>
      </c>
      <c r="E3834" s="6" t="s">
        <v>15</v>
      </c>
      <c r="F3834" s="6" t="s">
        <v>129</v>
      </c>
      <c r="G3834" s="6" t="s">
        <v>130</v>
      </c>
      <c r="H3834" s="6" t="s">
        <v>17</v>
      </c>
      <c r="I3834" s="8">
        <v>0.55000000000000004</v>
      </c>
      <c r="J3834" s="9">
        <v>5450</v>
      </c>
      <c r="K3834" s="10">
        <f t="shared" si="30"/>
        <v>2997.5000000000005</v>
      </c>
      <c r="L3834" s="10">
        <f t="shared" si="31"/>
        <v>1049.1250000000002</v>
      </c>
      <c r="M3834" s="11">
        <v>0.35000000000000003</v>
      </c>
      <c r="O3834" s="16"/>
      <c r="P3834" s="14">
        <f>Data!$I3834+0.05</f>
        <v>0.60000000000000009</v>
      </c>
      <c r="Q3834" s="12">
        <f>Data!$J3834-250</f>
        <v>5200</v>
      </c>
      <c r="R3834" s="13">
        <f>Data!$M3834-5%</f>
        <v>0.30000000000000004</v>
      </c>
    </row>
    <row r="3835" spans="1:18" ht="15.75" customHeight="1">
      <c r="A3835" s="1"/>
      <c r="B3835" s="6" t="s">
        <v>14</v>
      </c>
      <c r="C3835" s="6">
        <v>1185732</v>
      </c>
      <c r="D3835" s="7">
        <v>44275</v>
      </c>
      <c r="E3835" s="6" t="s">
        <v>15</v>
      </c>
      <c r="F3835" s="6" t="s">
        <v>129</v>
      </c>
      <c r="G3835" s="6" t="s">
        <v>130</v>
      </c>
      <c r="H3835" s="6" t="s">
        <v>18</v>
      </c>
      <c r="I3835" s="8">
        <v>0.55000000000000004</v>
      </c>
      <c r="J3835" s="9">
        <v>2500</v>
      </c>
      <c r="K3835" s="10">
        <f t="shared" si="30"/>
        <v>1375</v>
      </c>
      <c r="L3835" s="10">
        <f t="shared" si="31"/>
        <v>481.25000000000006</v>
      </c>
      <c r="M3835" s="11">
        <v>0.35000000000000003</v>
      </c>
      <c r="O3835" s="16"/>
      <c r="P3835" s="14">
        <f>Data!$I3835+0.05</f>
        <v>0.60000000000000009</v>
      </c>
      <c r="Q3835" s="12">
        <f>Data!$J3835-250</f>
        <v>2250</v>
      </c>
      <c r="R3835" s="13">
        <f>Data!$M3835-5%</f>
        <v>0.30000000000000004</v>
      </c>
    </row>
    <row r="3836" spans="1:18" ht="15.75" customHeight="1">
      <c r="A3836" s="1"/>
      <c r="B3836" s="6" t="s">
        <v>14</v>
      </c>
      <c r="C3836" s="6">
        <v>1185732</v>
      </c>
      <c r="D3836" s="7">
        <v>44275</v>
      </c>
      <c r="E3836" s="6" t="s">
        <v>15</v>
      </c>
      <c r="F3836" s="6" t="s">
        <v>129</v>
      </c>
      <c r="G3836" s="6" t="s">
        <v>130</v>
      </c>
      <c r="H3836" s="6" t="s">
        <v>19</v>
      </c>
      <c r="I3836" s="8">
        <v>0.45</v>
      </c>
      <c r="J3836" s="9">
        <v>2750</v>
      </c>
      <c r="K3836" s="10">
        <f t="shared" si="30"/>
        <v>1237.5</v>
      </c>
      <c r="L3836" s="10">
        <f t="shared" si="31"/>
        <v>309.375</v>
      </c>
      <c r="M3836" s="11">
        <v>0.25</v>
      </c>
      <c r="O3836" s="16"/>
      <c r="P3836" s="14">
        <f>Data!$I3836+0.05</f>
        <v>0.5</v>
      </c>
      <c r="Q3836" s="12">
        <f>Data!$J3836-250</f>
        <v>2500</v>
      </c>
      <c r="R3836" s="13">
        <f>Data!$M3836-5%</f>
        <v>0.2</v>
      </c>
    </row>
    <row r="3837" spans="1:18" ht="15.75" customHeight="1">
      <c r="A3837" s="1"/>
      <c r="B3837" s="6" t="s">
        <v>14</v>
      </c>
      <c r="C3837" s="6">
        <v>1185732</v>
      </c>
      <c r="D3837" s="7">
        <v>44275</v>
      </c>
      <c r="E3837" s="6" t="s">
        <v>15</v>
      </c>
      <c r="F3837" s="6" t="s">
        <v>129</v>
      </c>
      <c r="G3837" s="6" t="s">
        <v>130</v>
      </c>
      <c r="H3837" s="6" t="s">
        <v>20</v>
      </c>
      <c r="I3837" s="8">
        <v>0.49999999999999994</v>
      </c>
      <c r="J3837" s="9">
        <v>1250</v>
      </c>
      <c r="K3837" s="10">
        <f t="shared" si="30"/>
        <v>624.99999999999989</v>
      </c>
      <c r="L3837" s="10">
        <f t="shared" si="31"/>
        <v>156.24999999999997</v>
      </c>
      <c r="M3837" s="11">
        <v>0.25</v>
      </c>
      <c r="O3837" s="16"/>
      <c r="P3837" s="14">
        <f>Data!$I3837+0.05</f>
        <v>0.54999999999999993</v>
      </c>
      <c r="Q3837" s="12">
        <f>Data!$J3837-250</f>
        <v>1000</v>
      </c>
      <c r="R3837" s="13">
        <f>Data!$M3837-5%</f>
        <v>0.2</v>
      </c>
    </row>
    <row r="3838" spans="1:18" ht="15.75" customHeight="1">
      <c r="A3838" s="1"/>
      <c r="B3838" s="6" t="s">
        <v>14</v>
      </c>
      <c r="C3838" s="6">
        <v>1185732</v>
      </c>
      <c r="D3838" s="7">
        <v>44275</v>
      </c>
      <c r="E3838" s="6" t="s">
        <v>15</v>
      </c>
      <c r="F3838" s="6" t="s">
        <v>129</v>
      </c>
      <c r="G3838" s="6" t="s">
        <v>130</v>
      </c>
      <c r="H3838" s="6" t="s">
        <v>21</v>
      </c>
      <c r="I3838" s="8">
        <v>0.65000000000000013</v>
      </c>
      <c r="J3838" s="9">
        <v>1750</v>
      </c>
      <c r="K3838" s="10">
        <f t="shared" si="30"/>
        <v>1137.5000000000002</v>
      </c>
      <c r="L3838" s="10">
        <f t="shared" si="31"/>
        <v>284.37500000000006</v>
      </c>
      <c r="M3838" s="11">
        <v>0.25</v>
      </c>
      <c r="O3838" s="16"/>
      <c r="P3838" s="14">
        <f>Data!$I3838+0.05</f>
        <v>0.70000000000000018</v>
      </c>
      <c r="Q3838" s="12">
        <f>Data!$J3838-250</f>
        <v>1500</v>
      </c>
      <c r="R3838" s="13">
        <f>Data!$M3838-5%</f>
        <v>0.2</v>
      </c>
    </row>
    <row r="3839" spans="1:18" ht="15.75" customHeight="1">
      <c r="A3839" s="1"/>
      <c r="B3839" s="6" t="s">
        <v>14</v>
      </c>
      <c r="C3839" s="6">
        <v>1185732</v>
      </c>
      <c r="D3839" s="7">
        <v>44275</v>
      </c>
      <c r="E3839" s="6" t="s">
        <v>15</v>
      </c>
      <c r="F3839" s="6" t="s">
        <v>129</v>
      </c>
      <c r="G3839" s="6" t="s">
        <v>130</v>
      </c>
      <c r="H3839" s="6" t="s">
        <v>22</v>
      </c>
      <c r="I3839" s="8">
        <v>0.55000000000000004</v>
      </c>
      <c r="J3839" s="9">
        <v>2750</v>
      </c>
      <c r="K3839" s="10">
        <f t="shared" si="30"/>
        <v>1512.5000000000002</v>
      </c>
      <c r="L3839" s="10">
        <f t="shared" si="31"/>
        <v>453.75000000000006</v>
      </c>
      <c r="M3839" s="11">
        <v>0.3</v>
      </c>
      <c r="O3839" s="16"/>
      <c r="P3839" s="14">
        <f>Data!$I3839+0.05</f>
        <v>0.60000000000000009</v>
      </c>
      <c r="Q3839" s="12">
        <f>Data!$J3839-250</f>
        <v>2500</v>
      </c>
      <c r="R3839" s="13">
        <f>Data!$M3839-5%</f>
        <v>0.25</v>
      </c>
    </row>
    <row r="3840" spans="1:18" ht="15.75" customHeight="1">
      <c r="A3840" s="1"/>
      <c r="B3840" s="6" t="s">
        <v>14</v>
      </c>
      <c r="C3840" s="6">
        <v>1185732</v>
      </c>
      <c r="D3840" s="7">
        <v>44307</v>
      </c>
      <c r="E3840" s="6" t="s">
        <v>15</v>
      </c>
      <c r="F3840" s="6" t="s">
        <v>129</v>
      </c>
      <c r="G3840" s="6" t="s">
        <v>130</v>
      </c>
      <c r="H3840" s="6" t="s">
        <v>17</v>
      </c>
      <c r="I3840" s="8">
        <v>0.55000000000000004</v>
      </c>
      <c r="J3840" s="9">
        <v>5250</v>
      </c>
      <c r="K3840" s="10">
        <f t="shared" si="30"/>
        <v>2887.5000000000005</v>
      </c>
      <c r="L3840" s="10">
        <f t="shared" si="31"/>
        <v>1010.6250000000002</v>
      </c>
      <c r="M3840" s="11">
        <v>0.35000000000000003</v>
      </c>
      <c r="O3840" s="16"/>
      <c r="P3840" s="14">
        <f>Data!$I3840+0.05</f>
        <v>0.60000000000000009</v>
      </c>
      <c r="Q3840" s="12">
        <f>Data!$J3840-250</f>
        <v>5000</v>
      </c>
      <c r="R3840" s="13">
        <f>Data!$M3840-5%</f>
        <v>0.30000000000000004</v>
      </c>
    </row>
    <row r="3841" spans="1:18" ht="15.75" customHeight="1">
      <c r="A3841" s="1"/>
      <c r="B3841" s="6" t="s">
        <v>14</v>
      </c>
      <c r="C3841" s="6">
        <v>1185732</v>
      </c>
      <c r="D3841" s="7">
        <v>44307</v>
      </c>
      <c r="E3841" s="6" t="s">
        <v>15</v>
      </c>
      <c r="F3841" s="6" t="s">
        <v>129</v>
      </c>
      <c r="G3841" s="6" t="s">
        <v>130</v>
      </c>
      <c r="H3841" s="6" t="s">
        <v>18</v>
      </c>
      <c r="I3841" s="8">
        <v>0.55000000000000004</v>
      </c>
      <c r="J3841" s="9">
        <v>2250</v>
      </c>
      <c r="K3841" s="10">
        <f t="shared" si="30"/>
        <v>1237.5</v>
      </c>
      <c r="L3841" s="10">
        <f t="shared" si="31"/>
        <v>433.12500000000006</v>
      </c>
      <c r="M3841" s="11">
        <v>0.35000000000000003</v>
      </c>
      <c r="O3841" s="16"/>
      <c r="P3841" s="14">
        <f>Data!$I3841+0.05</f>
        <v>0.60000000000000009</v>
      </c>
      <c r="Q3841" s="12">
        <f>Data!$J3841-250</f>
        <v>2000</v>
      </c>
      <c r="R3841" s="13">
        <f>Data!$M3841-5%</f>
        <v>0.30000000000000004</v>
      </c>
    </row>
    <row r="3842" spans="1:18" ht="15.75" customHeight="1">
      <c r="A3842" s="1"/>
      <c r="B3842" s="6" t="s">
        <v>14</v>
      </c>
      <c r="C3842" s="6">
        <v>1185732</v>
      </c>
      <c r="D3842" s="7">
        <v>44307</v>
      </c>
      <c r="E3842" s="6" t="s">
        <v>15</v>
      </c>
      <c r="F3842" s="6" t="s">
        <v>129</v>
      </c>
      <c r="G3842" s="6" t="s">
        <v>130</v>
      </c>
      <c r="H3842" s="6" t="s">
        <v>19</v>
      </c>
      <c r="I3842" s="8">
        <v>0.45</v>
      </c>
      <c r="J3842" s="9">
        <v>2250</v>
      </c>
      <c r="K3842" s="10">
        <f t="shared" si="30"/>
        <v>1012.5</v>
      </c>
      <c r="L3842" s="10">
        <f t="shared" si="31"/>
        <v>253.125</v>
      </c>
      <c r="M3842" s="11">
        <v>0.25</v>
      </c>
      <c r="O3842" s="16"/>
      <c r="P3842" s="14">
        <f>Data!$I3842+0.05</f>
        <v>0.5</v>
      </c>
      <c r="Q3842" s="12">
        <f>Data!$J3842-250</f>
        <v>2000</v>
      </c>
      <c r="R3842" s="13">
        <f>Data!$M3842-5%</f>
        <v>0.2</v>
      </c>
    </row>
    <row r="3843" spans="1:18" ht="15.75" customHeight="1">
      <c r="A3843" s="1"/>
      <c r="B3843" s="6" t="s">
        <v>14</v>
      </c>
      <c r="C3843" s="6">
        <v>1185732</v>
      </c>
      <c r="D3843" s="7">
        <v>44307</v>
      </c>
      <c r="E3843" s="6" t="s">
        <v>15</v>
      </c>
      <c r="F3843" s="6" t="s">
        <v>129</v>
      </c>
      <c r="G3843" s="6" t="s">
        <v>130</v>
      </c>
      <c r="H3843" s="6" t="s">
        <v>20</v>
      </c>
      <c r="I3843" s="8">
        <v>0.49999999999999994</v>
      </c>
      <c r="J3843" s="9">
        <v>1500</v>
      </c>
      <c r="K3843" s="10">
        <f t="shared" si="30"/>
        <v>749.99999999999989</v>
      </c>
      <c r="L3843" s="10">
        <f t="shared" si="31"/>
        <v>187.49999999999997</v>
      </c>
      <c r="M3843" s="11">
        <v>0.25</v>
      </c>
      <c r="O3843" s="16"/>
      <c r="P3843" s="14">
        <f>Data!$I3843+0.05</f>
        <v>0.54999999999999993</v>
      </c>
      <c r="Q3843" s="12">
        <f>Data!$J3843-250</f>
        <v>1250</v>
      </c>
      <c r="R3843" s="13">
        <f>Data!$M3843-5%</f>
        <v>0.2</v>
      </c>
    </row>
    <row r="3844" spans="1:18" ht="15.75" customHeight="1">
      <c r="A3844" s="1"/>
      <c r="B3844" s="6" t="s">
        <v>14</v>
      </c>
      <c r="C3844" s="6">
        <v>1185732</v>
      </c>
      <c r="D3844" s="7">
        <v>44307</v>
      </c>
      <c r="E3844" s="6" t="s">
        <v>15</v>
      </c>
      <c r="F3844" s="6" t="s">
        <v>129</v>
      </c>
      <c r="G3844" s="6" t="s">
        <v>130</v>
      </c>
      <c r="H3844" s="6" t="s">
        <v>21</v>
      </c>
      <c r="I3844" s="8">
        <v>0.60000000000000009</v>
      </c>
      <c r="J3844" s="9">
        <v>1500</v>
      </c>
      <c r="K3844" s="10">
        <f t="shared" si="30"/>
        <v>900.00000000000011</v>
      </c>
      <c r="L3844" s="10">
        <f t="shared" si="31"/>
        <v>225.00000000000003</v>
      </c>
      <c r="M3844" s="11">
        <v>0.25</v>
      </c>
      <c r="O3844" s="16"/>
      <c r="P3844" s="14">
        <f>Data!$I3844+0</f>
        <v>0.60000000000000009</v>
      </c>
      <c r="Q3844" s="12">
        <f>Data!$J3844-250</f>
        <v>1250</v>
      </c>
      <c r="R3844" s="13">
        <f>Data!$M3844-5%</f>
        <v>0.2</v>
      </c>
    </row>
    <row r="3845" spans="1:18" ht="15.75" customHeight="1">
      <c r="A3845" s="1"/>
      <c r="B3845" s="6" t="s">
        <v>14</v>
      </c>
      <c r="C3845" s="6">
        <v>1185732</v>
      </c>
      <c r="D3845" s="7">
        <v>44307</v>
      </c>
      <c r="E3845" s="6" t="s">
        <v>15</v>
      </c>
      <c r="F3845" s="6" t="s">
        <v>129</v>
      </c>
      <c r="G3845" s="6" t="s">
        <v>130</v>
      </c>
      <c r="H3845" s="6" t="s">
        <v>22</v>
      </c>
      <c r="I3845" s="8">
        <v>0.5</v>
      </c>
      <c r="J3845" s="9">
        <v>3000</v>
      </c>
      <c r="K3845" s="10">
        <f t="shared" si="30"/>
        <v>1500</v>
      </c>
      <c r="L3845" s="10">
        <f t="shared" si="31"/>
        <v>450</v>
      </c>
      <c r="M3845" s="11">
        <v>0.3</v>
      </c>
      <c r="O3845" s="16"/>
      <c r="P3845" s="14">
        <f>Data!$I3845+0</f>
        <v>0.5</v>
      </c>
      <c r="Q3845" s="12">
        <f>Data!$J3845-250</f>
        <v>2750</v>
      </c>
      <c r="R3845" s="13">
        <f>Data!$M3845-5%</f>
        <v>0.25</v>
      </c>
    </row>
    <row r="3846" spans="1:18" ht="15.75" customHeight="1">
      <c r="A3846" s="1"/>
      <c r="B3846" s="6" t="s">
        <v>14</v>
      </c>
      <c r="C3846" s="6">
        <v>1185732</v>
      </c>
      <c r="D3846" s="7">
        <v>44336</v>
      </c>
      <c r="E3846" s="6" t="s">
        <v>15</v>
      </c>
      <c r="F3846" s="6" t="s">
        <v>129</v>
      </c>
      <c r="G3846" s="6" t="s">
        <v>130</v>
      </c>
      <c r="H3846" s="6" t="s">
        <v>17</v>
      </c>
      <c r="I3846" s="8">
        <v>0.65</v>
      </c>
      <c r="J3846" s="9">
        <v>5700</v>
      </c>
      <c r="K3846" s="10">
        <f t="shared" si="30"/>
        <v>3705</v>
      </c>
      <c r="L3846" s="10">
        <f t="shared" si="31"/>
        <v>1296.7500000000002</v>
      </c>
      <c r="M3846" s="11">
        <v>0.35000000000000003</v>
      </c>
      <c r="O3846" s="16"/>
      <c r="P3846" s="14">
        <f>Data!$I3846+0</f>
        <v>0.65</v>
      </c>
      <c r="Q3846" s="12">
        <f>Data!$J3846-250</f>
        <v>5450</v>
      </c>
      <c r="R3846" s="13">
        <f>Data!$M3846-5%</f>
        <v>0.30000000000000004</v>
      </c>
    </row>
    <row r="3847" spans="1:18" ht="15.75" customHeight="1">
      <c r="A3847" s="1"/>
      <c r="B3847" s="6" t="s">
        <v>14</v>
      </c>
      <c r="C3847" s="6">
        <v>1185732</v>
      </c>
      <c r="D3847" s="7">
        <v>44336</v>
      </c>
      <c r="E3847" s="6" t="s">
        <v>15</v>
      </c>
      <c r="F3847" s="6" t="s">
        <v>129</v>
      </c>
      <c r="G3847" s="6" t="s">
        <v>130</v>
      </c>
      <c r="H3847" s="6" t="s">
        <v>18</v>
      </c>
      <c r="I3847" s="8">
        <v>0.60000000000000009</v>
      </c>
      <c r="J3847" s="9">
        <v>2750</v>
      </c>
      <c r="K3847" s="10">
        <f t="shared" si="30"/>
        <v>1650.0000000000002</v>
      </c>
      <c r="L3847" s="10">
        <f t="shared" si="31"/>
        <v>577.50000000000011</v>
      </c>
      <c r="M3847" s="11">
        <v>0.35000000000000003</v>
      </c>
      <c r="O3847" s="16"/>
      <c r="P3847" s="14">
        <f>Data!$I3847+0</f>
        <v>0.60000000000000009</v>
      </c>
      <c r="Q3847" s="12">
        <f>Data!$J3847-250</f>
        <v>2500</v>
      </c>
      <c r="R3847" s="13">
        <f>Data!$M3847-5%</f>
        <v>0.30000000000000004</v>
      </c>
    </row>
    <row r="3848" spans="1:18" ht="15.75" customHeight="1">
      <c r="A3848" s="1"/>
      <c r="B3848" s="6" t="s">
        <v>14</v>
      </c>
      <c r="C3848" s="6">
        <v>1185732</v>
      </c>
      <c r="D3848" s="7">
        <v>44336</v>
      </c>
      <c r="E3848" s="6" t="s">
        <v>15</v>
      </c>
      <c r="F3848" s="6" t="s">
        <v>129</v>
      </c>
      <c r="G3848" s="6" t="s">
        <v>130</v>
      </c>
      <c r="H3848" s="6" t="s">
        <v>19</v>
      </c>
      <c r="I3848" s="8">
        <v>0.55000000000000004</v>
      </c>
      <c r="J3848" s="9">
        <v>3000</v>
      </c>
      <c r="K3848" s="10">
        <f t="shared" si="30"/>
        <v>1650.0000000000002</v>
      </c>
      <c r="L3848" s="10">
        <f t="shared" si="31"/>
        <v>412.50000000000006</v>
      </c>
      <c r="M3848" s="11">
        <v>0.25</v>
      </c>
      <c r="O3848" s="16"/>
      <c r="P3848" s="14">
        <f>Data!$I3848+0</f>
        <v>0.55000000000000004</v>
      </c>
      <c r="Q3848" s="12">
        <f>Data!$J3848-250</f>
        <v>2750</v>
      </c>
      <c r="R3848" s="13">
        <f>Data!$M3848-5%</f>
        <v>0.2</v>
      </c>
    </row>
    <row r="3849" spans="1:18" ht="15.75" customHeight="1">
      <c r="A3849" s="1"/>
      <c r="B3849" s="6" t="s">
        <v>14</v>
      </c>
      <c r="C3849" s="6">
        <v>1185732</v>
      </c>
      <c r="D3849" s="7">
        <v>44336</v>
      </c>
      <c r="E3849" s="6" t="s">
        <v>15</v>
      </c>
      <c r="F3849" s="6" t="s">
        <v>129</v>
      </c>
      <c r="G3849" s="6" t="s">
        <v>130</v>
      </c>
      <c r="H3849" s="6" t="s">
        <v>20</v>
      </c>
      <c r="I3849" s="8">
        <v>0.55000000000000004</v>
      </c>
      <c r="J3849" s="9">
        <v>2500</v>
      </c>
      <c r="K3849" s="10">
        <f t="shared" si="30"/>
        <v>1375</v>
      </c>
      <c r="L3849" s="10">
        <f t="shared" si="31"/>
        <v>343.75</v>
      </c>
      <c r="M3849" s="11">
        <v>0.25</v>
      </c>
      <c r="O3849" s="16"/>
      <c r="P3849" s="14">
        <f>Data!$I3849+0</f>
        <v>0.55000000000000004</v>
      </c>
      <c r="Q3849" s="12">
        <f>Data!$J3849-250</f>
        <v>2250</v>
      </c>
      <c r="R3849" s="13">
        <f>Data!$M3849-5%</f>
        <v>0.2</v>
      </c>
    </row>
    <row r="3850" spans="1:18" ht="15.75" customHeight="1">
      <c r="A3850" s="1"/>
      <c r="B3850" s="6" t="s">
        <v>14</v>
      </c>
      <c r="C3850" s="6">
        <v>1185732</v>
      </c>
      <c r="D3850" s="7">
        <v>44336</v>
      </c>
      <c r="E3850" s="6" t="s">
        <v>15</v>
      </c>
      <c r="F3850" s="6" t="s">
        <v>129</v>
      </c>
      <c r="G3850" s="6" t="s">
        <v>130</v>
      </c>
      <c r="H3850" s="6" t="s">
        <v>21</v>
      </c>
      <c r="I3850" s="8">
        <v>0.65</v>
      </c>
      <c r="J3850" s="9">
        <v>2750</v>
      </c>
      <c r="K3850" s="10">
        <f t="shared" si="30"/>
        <v>1787.5</v>
      </c>
      <c r="L3850" s="10">
        <f t="shared" si="31"/>
        <v>446.875</v>
      </c>
      <c r="M3850" s="11">
        <v>0.25</v>
      </c>
      <c r="O3850" s="16"/>
      <c r="P3850" s="14">
        <f>Data!$I3850+0</f>
        <v>0.65</v>
      </c>
      <c r="Q3850" s="12">
        <f>Data!$J3850-250</f>
        <v>2500</v>
      </c>
      <c r="R3850" s="13">
        <f>Data!$M3850-5%</f>
        <v>0.2</v>
      </c>
    </row>
    <row r="3851" spans="1:18" ht="15.75" customHeight="1">
      <c r="A3851" s="1"/>
      <c r="B3851" s="6" t="s">
        <v>14</v>
      </c>
      <c r="C3851" s="6">
        <v>1185732</v>
      </c>
      <c r="D3851" s="7">
        <v>44336</v>
      </c>
      <c r="E3851" s="6" t="s">
        <v>15</v>
      </c>
      <c r="F3851" s="6" t="s">
        <v>129</v>
      </c>
      <c r="G3851" s="6" t="s">
        <v>130</v>
      </c>
      <c r="H3851" s="6" t="s">
        <v>22</v>
      </c>
      <c r="I3851" s="8">
        <v>0.70000000000000007</v>
      </c>
      <c r="J3851" s="9">
        <v>4000</v>
      </c>
      <c r="K3851" s="10">
        <f t="shared" si="30"/>
        <v>2800.0000000000005</v>
      </c>
      <c r="L3851" s="10">
        <f t="shared" si="31"/>
        <v>840.00000000000011</v>
      </c>
      <c r="M3851" s="11">
        <v>0.3</v>
      </c>
      <c r="O3851" s="16"/>
      <c r="P3851" s="14">
        <f>Data!$I3851+0</f>
        <v>0.70000000000000007</v>
      </c>
      <c r="Q3851" s="12">
        <f>Data!$J3851-250</f>
        <v>3750</v>
      </c>
      <c r="R3851" s="13">
        <f>Data!$M3851-5%</f>
        <v>0.25</v>
      </c>
    </row>
    <row r="3852" spans="1:18" ht="15.75" customHeight="1">
      <c r="A3852" s="1"/>
      <c r="B3852" s="6" t="s">
        <v>14</v>
      </c>
      <c r="C3852" s="6">
        <v>1185732</v>
      </c>
      <c r="D3852" s="7">
        <v>44369</v>
      </c>
      <c r="E3852" s="6" t="s">
        <v>15</v>
      </c>
      <c r="F3852" s="6" t="s">
        <v>129</v>
      </c>
      <c r="G3852" s="6" t="s">
        <v>130</v>
      </c>
      <c r="H3852" s="6" t="s">
        <v>17</v>
      </c>
      <c r="I3852" s="8">
        <v>0.65</v>
      </c>
      <c r="J3852" s="9">
        <v>6500</v>
      </c>
      <c r="K3852" s="10">
        <f t="shared" si="30"/>
        <v>4225</v>
      </c>
      <c r="L3852" s="10">
        <f t="shared" si="31"/>
        <v>1478.7500000000002</v>
      </c>
      <c r="M3852" s="11">
        <v>0.35000000000000003</v>
      </c>
      <c r="O3852" s="16"/>
      <c r="P3852" s="14">
        <f>Data!$I3852+0</f>
        <v>0.65</v>
      </c>
      <c r="Q3852" s="12">
        <f>Data!$J3852-250</f>
        <v>6250</v>
      </c>
      <c r="R3852" s="13">
        <f>Data!$M3852-5%</f>
        <v>0.30000000000000004</v>
      </c>
    </row>
    <row r="3853" spans="1:18" ht="15.75" customHeight="1">
      <c r="A3853" s="1"/>
      <c r="B3853" s="6" t="s">
        <v>14</v>
      </c>
      <c r="C3853" s="6">
        <v>1185732</v>
      </c>
      <c r="D3853" s="7">
        <v>44369</v>
      </c>
      <c r="E3853" s="6" t="s">
        <v>15</v>
      </c>
      <c r="F3853" s="6" t="s">
        <v>129</v>
      </c>
      <c r="G3853" s="6" t="s">
        <v>130</v>
      </c>
      <c r="H3853" s="6" t="s">
        <v>18</v>
      </c>
      <c r="I3853" s="8">
        <v>0.60000000000000009</v>
      </c>
      <c r="J3853" s="9">
        <v>4000</v>
      </c>
      <c r="K3853" s="10">
        <f t="shared" si="30"/>
        <v>2400.0000000000005</v>
      </c>
      <c r="L3853" s="10">
        <f t="shared" si="31"/>
        <v>840.00000000000023</v>
      </c>
      <c r="M3853" s="11">
        <v>0.35000000000000003</v>
      </c>
      <c r="O3853" s="16"/>
      <c r="P3853" s="14">
        <f>Data!$I3853+0</f>
        <v>0.60000000000000009</v>
      </c>
      <c r="Q3853" s="12">
        <f>Data!$J3853-250</f>
        <v>3750</v>
      </c>
      <c r="R3853" s="13">
        <f>Data!$M3853-5%</f>
        <v>0.30000000000000004</v>
      </c>
    </row>
    <row r="3854" spans="1:18" ht="15.75" customHeight="1">
      <c r="A3854" s="1"/>
      <c r="B3854" s="6" t="s">
        <v>14</v>
      </c>
      <c r="C3854" s="6">
        <v>1185732</v>
      </c>
      <c r="D3854" s="7">
        <v>44369</v>
      </c>
      <c r="E3854" s="6" t="s">
        <v>15</v>
      </c>
      <c r="F3854" s="6" t="s">
        <v>129</v>
      </c>
      <c r="G3854" s="6" t="s">
        <v>130</v>
      </c>
      <c r="H3854" s="6" t="s">
        <v>19</v>
      </c>
      <c r="I3854" s="8">
        <v>0.55000000000000004</v>
      </c>
      <c r="J3854" s="9">
        <v>3250</v>
      </c>
      <c r="K3854" s="10">
        <f t="shared" si="30"/>
        <v>1787.5000000000002</v>
      </c>
      <c r="L3854" s="10">
        <f t="shared" si="31"/>
        <v>446.87500000000006</v>
      </c>
      <c r="M3854" s="11">
        <v>0.25</v>
      </c>
      <c r="O3854" s="16"/>
      <c r="P3854" s="14">
        <f>Data!$I3854+0</f>
        <v>0.55000000000000004</v>
      </c>
      <c r="Q3854" s="12">
        <f>Data!$J3854-250</f>
        <v>3000</v>
      </c>
      <c r="R3854" s="13">
        <f>Data!$M3854-5%</f>
        <v>0.2</v>
      </c>
    </row>
    <row r="3855" spans="1:18" ht="15.75" customHeight="1">
      <c r="A3855" s="1"/>
      <c r="B3855" s="6" t="s">
        <v>14</v>
      </c>
      <c r="C3855" s="6">
        <v>1185732</v>
      </c>
      <c r="D3855" s="7">
        <v>44369</v>
      </c>
      <c r="E3855" s="6" t="s">
        <v>15</v>
      </c>
      <c r="F3855" s="6" t="s">
        <v>129</v>
      </c>
      <c r="G3855" s="6" t="s">
        <v>130</v>
      </c>
      <c r="H3855" s="6" t="s">
        <v>20</v>
      </c>
      <c r="I3855" s="8">
        <v>0.55000000000000004</v>
      </c>
      <c r="J3855" s="9">
        <v>3000</v>
      </c>
      <c r="K3855" s="10">
        <f t="shared" si="30"/>
        <v>1650.0000000000002</v>
      </c>
      <c r="L3855" s="10">
        <f t="shared" si="31"/>
        <v>412.50000000000006</v>
      </c>
      <c r="M3855" s="11">
        <v>0.25</v>
      </c>
      <c r="O3855" s="16"/>
      <c r="P3855" s="14">
        <f>Data!$I3855+0</f>
        <v>0.55000000000000004</v>
      </c>
      <c r="Q3855" s="12">
        <f>Data!$J3855-250</f>
        <v>2750</v>
      </c>
      <c r="R3855" s="13">
        <f>Data!$M3855-5%</f>
        <v>0.2</v>
      </c>
    </row>
    <row r="3856" spans="1:18" ht="15.75" customHeight="1">
      <c r="A3856" s="1"/>
      <c r="B3856" s="6" t="s">
        <v>14</v>
      </c>
      <c r="C3856" s="6">
        <v>1185732</v>
      </c>
      <c r="D3856" s="7">
        <v>44369</v>
      </c>
      <c r="E3856" s="6" t="s">
        <v>15</v>
      </c>
      <c r="F3856" s="6" t="s">
        <v>129</v>
      </c>
      <c r="G3856" s="6" t="s">
        <v>130</v>
      </c>
      <c r="H3856" s="6" t="s">
        <v>21</v>
      </c>
      <c r="I3856" s="8">
        <v>0.65</v>
      </c>
      <c r="J3856" s="9">
        <v>3000</v>
      </c>
      <c r="K3856" s="10">
        <f t="shared" si="30"/>
        <v>1950</v>
      </c>
      <c r="L3856" s="10">
        <f t="shared" si="31"/>
        <v>487.5</v>
      </c>
      <c r="M3856" s="11">
        <v>0.25</v>
      </c>
      <c r="O3856" s="16"/>
      <c r="P3856" s="14">
        <f>Data!$I3856+0</f>
        <v>0.65</v>
      </c>
      <c r="Q3856" s="12">
        <f>Data!$J3856-250</f>
        <v>2750</v>
      </c>
      <c r="R3856" s="13">
        <f>Data!$M3856-5%</f>
        <v>0.2</v>
      </c>
    </row>
    <row r="3857" spans="1:18" ht="15.75" customHeight="1">
      <c r="A3857" s="1"/>
      <c r="B3857" s="6" t="s">
        <v>14</v>
      </c>
      <c r="C3857" s="6">
        <v>1185732</v>
      </c>
      <c r="D3857" s="7">
        <v>44369</v>
      </c>
      <c r="E3857" s="6" t="s">
        <v>15</v>
      </c>
      <c r="F3857" s="6" t="s">
        <v>129</v>
      </c>
      <c r="G3857" s="6" t="s">
        <v>130</v>
      </c>
      <c r="H3857" s="6" t="s">
        <v>22</v>
      </c>
      <c r="I3857" s="8">
        <v>0.70000000000000007</v>
      </c>
      <c r="J3857" s="9">
        <v>4500</v>
      </c>
      <c r="K3857" s="10">
        <f t="shared" si="30"/>
        <v>3150.0000000000005</v>
      </c>
      <c r="L3857" s="10">
        <f t="shared" si="31"/>
        <v>945.00000000000011</v>
      </c>
      <c r="M3857" s="11">
        <v>0.3</v>
      </c>
      <c r="O3857" s="16"/>
      <c r="P3857" s="14">
        <f>Data!$I3857+0</f>
        <v>0.70000000000000007</v>
      </c>
      <c r="Q3857" s="12">
        <f>Data!$J3857-250</f>
        <v>4250</v>
      </c>
      <c r="R3857" s="13">
        <f>Data!$M3857-5%</f>
        <v>0.25</v>
      </c>
    </row>
    <row r="3858" spans="1:18" ht="15.75" customHeight="1">
      <c r="A3858" s="1"/>
      <c r="B3858" s="6" t="s">
        <v>14</v>
      </c>
      <c r="C3858" s="6">
        <v>1185732</v>
      </c>
      <c r="D3858" s="7">
        <v>44397</v>
      </c>
      <c r="E3858" s="6" t="s">
        <v>15</v>
      </c>
      <c r="F3858" s="6" t="s">
        <v>129</v>
      </c>
      <c r="G3858" s="6" t="s">
        <v>130</v>
      </c>
      <c r="H3858" s="6" t="s">
        <v>17</v>
      </c>
      <c r="I3858" s="8">
        <v>0.65</v>
      </c>
      <c r="J3858" s="9">
        <v>6750</v>
      </c>
      <c r="K3858" s="10">
        <f t="shared" si="30"/>
        <v>4387.5</v>
      </c>
      <c r="L3858" s="10">
        <f t="shared" si="31"/>
        <v>1535.6250000000002</v>
      </c>
      <c r="M3858" s="11">
        <v>0.35000000000000003</v>
      </c>
      <c r="O3858" s="16"/>
      <c r="P3858" s="14">
        <f>Data!$I3858+0</f>
        <v>0.65</v>
      </c>
      <c r="Q3858" s="12">
        <f>Data!$J3858-250</f>
        <v>6500</v>
      </c>
      <c r="R3858" s="13">
        <f>Data!$M3858-5%</f>
        <v>0.30000000000000004</v>
      </c>
    </row>
    <row r="3859" spans="1:18" ht="15.75" customHeight="1">
      <c r="A3859" s="1"/>
      <c r="B3859" s="6" t="s">
        <v>14</v>
      </c>
      <c r="C3859" s="6">
        <v>1185732</v>
      </c>
      <c r="D3859" s="7">
        <v>44397</v>
      </c>
      <c r="E3859" s="6" t="s">
        <v>15</v>
      </c>
      <c r="F3859" s="6" t="s">
        <v>129</v>
      </c>
      <c r="G3859" s="6" t="s">
        <v>130</v>
      </c>
      <c r="H3859" s="6" t="s">
        <v>18</v>
      </c>
      <c r="I3859" s="8">
        <v>0.60000000000000009</v>
      </c>
      <c r="J3859" s="9">
        <v>4250</v>
      </c>
      <c r="K3859" s="10">
        <f t="shared" si="30"/>
        <v>2550.0000000000005</v>
      </c>
      <c r="L3859" s="10">
        <f t="shared" si="31"/>
        <v>892.50000000000023</v>
      </c>
      <c r="M3859" s="11">
        <v>0.35000000000000003</v>
      </c>
      <c r="O3859" s="16"/>
      <c r="P3859" s="14">
        <f>Data!$I3859+0</f>
        <v>0.60000000000000009</v>
      </c>
      <c r="Q3859" s="12">
        <f>Data!$J3859-250</f>
        <v>4000</v>
      </c>
      <c r="R3859" s="13">
        <f>Data!$M3859-5%</f>
        <v>0.30000000000000004</v>
      </c>
    </row>
    <row r="3860" spans="1:18" ht="15.75" customHeight="1">
      <c r="A3860" s="1"/>
      <c r="B3860" s="6" t="s">
        <v>14</v>
      </c>
      <c r="C3860" s="6">
        <v>1185732</v>
      </c>
      <c r="D3860" s="7">
        <v>44397</v>
      </c>
      <c r="E3860" s="6" t="s">
        <v>15</v>
      </c>
      <c r="F3860" s="6" t="s">
        <v>129</v>
      </c>
      <c r="G3860" s="6" t="s">
        <v>130</v>
      </c>
      <c r="H3860" s="6" t="s">
        <v>19</v>
      </c>
      <c r="I3860" s="8">
        <v>0.55000000000000004</v>
      </c>
      <c r="J3860" s="9">
        <v>3500</v>
      </c>
      <c r="K3860" s="10">
        <f t="shared" si="30"/>
        <v>1925.0000000000002</v>
      </c>
      <c r="L3860" s="10">
        <f t="shared" si="31"/>
        <v>481.25000000000006</v>
      </c>
      <c r="M3860" s="11">
        <v>0.25</v>
      </c>
      <c r="O3860" s="16"/>
      <c r="P3860" s="14">
        <f>Data!$I3860+0</f>
        <v>0.55000000000000004</v>
      </c>
      <c r="Q3860" s="12">
        <f>Data!$J3860-250</f>
        <v>3250</v>
      </c>
      <c r="R3860" s="13">
        <f>Data!$M3860-5%</f>
        <v>0.2</v>
      </c>
    </row>
    <row r="3861" spans="1:18" ht="15.75" customHeight="1">
      <c r="A3861" s="1"/>
      <c r="B3861" s="6" t="s">
        <v>14</v>
      </c>
      <c r="C3861" s="6">
        <v>1185732</v>
      </c>
      <c r="D3861" s="7">
        <v>44397</v>
      </c>
      <c r="E3861" s="6" t="s">
        <v>15</v>
      </c>
      <c r="F3861" s="6" t="s">
        <v>129</v>
      </c>
      <c r="G3861" s="6" t="s">
        <v>130</v>
      </c>
      <c r="H3861" s="6" t="s">
        <v>20</v>
      </c>
      <c r="I3861" s="8">
        <v>0.55000000000000004</v>
      </c>
      <c r="J3861" s="9">
        <v>3000</v>
      </c>
      <c r="K3861" s="10">
        <f t="shared" si="30"/>
        <v>1650.0000000000002</v>
      </c>
      <c r="L3861" s="10">
        <f t="shared" si="31"/>
        <v>412.50000000000006</v>
      </c>
      <c r="M3861" s="11">
        <v>0.25</v>
      </c>
      <c r="O3861" s="16"/>
      <c r="P3861" s="14">
        <f>Data!$I3861+0</f>
        <v>0.55000000000000004</v>
      </c>
      <c r="Q3861" s="12">
        <f>Data!$J3861-250</f>
        <v>2750</v>
      </c>
      <c r="R3861" s="13">
        <f>Data!$M3861-5%</f>
        <v>0.2</v>
      </c>
    </row>
    <row r="3862" spans="1:18" ht="15.75" customHeight="1">
      <c r="A3862" s="1"/>
      <c r="B3862" s="6" t="s">
        <v>14</v>
      </c>
      <c r="C3862" s="6">
        <v>1185732</v>
      </c>
      <c r="D3862" s="7">
        <v>44397</v>
      </c>
      <c r="E3862" s="6" t="s">
        <v>15</v>
      </c>
      <c r="F3862" s="6" t="s">
        <v>129</v>
      </c>
      <c r="G3862" s="6" t="s">
        <v>130</v>
      </c>
      <c r="H3862" s="6" t="s">
        <v>21</v>
      </c>
      <c r="I3862" s="8">
        <v>0.65</v>
      </c>
      <c r="J3862" s="9">
        <v>3250</v>
      </c>
      <c r="K3862" s="10">
        <f t="shared" si="30"/>
        <v>2112.5</v>
      </c>
      <c r="L3862" s="10">
        <f t="shared" si="31"/>
        <v>528.125</v>
      </c>
      <c r="M3862" s="11">
        <v>0.25</v>
      </c>
      <c r="O3862" s="16"/>
      <c r="P3862" s="14">
        <f>Data!$I3862+0</f>
        <v>0.65</v>
      </c>
      <c r="Q3862" s="12">
        <f>Data!$J3862-250</f>
        <v>3000</v>
      </c>
      <c r="R3862" s="13">
        <f>Data!$M3862-5%</f>
        <v>0.2</v>
      </c>
    </row>
    <row r="3863" spans="1:18" ht="15.75" customHeight="1">
      <c r="A3863" s="1"/>
      <c r="B3863" s="6" t="s">
        <v>14</v>
      </c>
      <c r="C3863" s="6">
        <v>1185732</v>
      </c>
      <c r="D3863" s="7">
        <v>44397</v>
      </c>
      <c r="E3863" s="6" t="s">
        <v>15</v>
      </c>
      <c r="F3863" s="6" t="s">
        <v>129</v>
      </c>
      <c r="G3863" s="6" t="s">
        <v>130</v>
      </c>
      <c r="H3863" s="6" t="s">
        <v>22</v>
      </c>
      <c r="I3863" s="8">
        <v>0.70000000000000007</v>
      </c>
      <c r="J3863" s="9">
        <v>5000</v>
      </c>
      <c r="K3863" s="10">
        <f t="shared" si="30"/>
        <v>3500.0000000000005</v>
      </c>
      <c r="L3863" s="10">
        <f t="shared" si="31"/>
        <v>1050</v>
      </c>
      <c r="M3863" s="11">
        <v>0.3</v>
      </c>
      <c r="O3863" s="16"/>
      <c r="P3863" s="14">
        <f>Data!$I3863+0</f>
        <v>0.70000000000000007</v>
      </c>
      <c r="Q3863" s="12">
        <f>Data!$J3863-250</f>
        <v>4750</v>
      </c>
      <c r="R3863" s="13">
        <f>Data!$M3863-5%</f>
        <v>0.25</v>
      </c>
    </row>
    <row r="3864" spans="1:18" ht="15.75" customHeight="1">
      <c r="A3864" s="1"/>
      <c r="B3864" s="6" t="s">
        <v>14</v>
      </c>
      <c r="C3864" s="6">
        <v>1185732</v>
      </c>
      <c r="D3864" s="7">
        <v>44429</v>
      </c>
      <c r="E3864" s="6" t="s">
        <v>15</v>
      </c>
      <c r="F3864" s="6" t="s">
        <v>129</v>
      </c>
      <c r="G3864" s="6" t="s">
        <v>130</v>
      </c>
      <c r="H3864" s="6" t="s">
        <v>17</v>
      </c>
      <c r="I3864" s="8">
        <v>0.65</v>
      </c>
      <c r="J3864" s="9">
        <v>6500</v>
      </c>
      <c r="K3864" s="10">
        <f t="shared" si="30"/>
        <v>4225</v>
      </c>
      <c r="L3864" s="10">
        <f t="shared" si="31"/>
        <v>1478.7500000000002</v>
      </c>
      <c r="M3864" s="11">
        <v>0.35000000000000003</v>
      </c>
      <c r="O3864" s="16"/>
      <c r="P3864" s="14">
        <f>Data!$I3864+0</f>
        <v>0.65</v>
      </c>
      <c r="Q3864" s="12">
        <f>Data!$J3864-250</f>
        <v>6250</v>
      </c>
      <c r="R3864" s="13">
        <f>Data!$M3864-5%</f>
        <v>0.30000000000000004</v>
      </c>
    </row>
    <row r="3865" spans="1:18" ht="15.75" customHeight="1">
      <c r="A3865" s="1"/>
      <c r="B3865" s="6" t="s">
        <v>14</v>
      </c>
      <c r="C3865" s="6">
        <v>1185732</v>
      </c>
      <c r="D3865" s="7">
        <v>44429</v>
      </c>
      <c r="E3865" s="6" t="s">
        <v>15</v>
      </c>
      <c r="F3865" s="6" t="s">
        <v>129</v>
      </c>
      <c r="G3865" s="6" t="s">
        <v>130</v>
      </c>
      <c r="H3865" s="6" t="s">
        <v>18</v>
      </c>
      <c r="I3865" s="8">
        <v>0.60000000000000009</v>
      </c>
      <c r="J3865" s="9">
        <v>4250</v>
      </c>
      <c r="K3865" s="10">
        <f t="shared" si="30"/>
        <v>2550.0000000000005</v>
      </c>
      <c r="L3865" s="10">
        <f t="shared" si="31"/>
        <v>892.50000000000023</v>
      </c>
      <c r="M3865" s="11">
        <v>0.35000000000000003</v>
      </c>
      <c r="O3865" s="16"/>
      <c r="P3865" s="14">
        <f>Data!$I3865+0</f>
        <v>0.60000000000000009</v>
      </c>
      <c r="Q3865" s="12">
        <f>Data!$J3865-250</f>
        <v>4000</v>
      </c>
      <c r="R3865" s="13">
        <f>Data!$M3865-5%</f>
        <v>0.30000000000000004</v>
      </c>
    </row>
    <row r="3866" spans="1:18" ht="15.75" customHeight="1">
      <c r="A3866" s="1"/>
      <c r="B3866" s="6" t="s">
        <v>14</v>
      </c>
      <c r="C3866" s="6">
        <v>1185732</v>
      </c>
      <c r="D3866" s="7">
        <v>44429</v>
      </c>
      <c r="E3866" s="6" t="s">
        <v>15</v>
      </c>
      <c r="F3866" s="6" t="s">
        <v>129</v>
      </c>
      <c r="G3866" s="6" t="s">
        <v>130</v>
      </c>
      <c r="H3866" s="6" t="s">
        <v>19</v>
      </c>
      <c r="I3866" s="8">
        <v>0.55000000000000004</v>
      </c>
      <c r="J3866" s="9">
        <v>3500</v>
      </c>
      <c r="K3866" s="10">
        <f t="shared" si="30"/>
        <v>1925.0000000000002</v>
      </c>
      <c r="L3866" s="10">
        <f t="shared" si="31"/>
        <v>481.25000000000006</v>
      </c>
      <c r="M3866" s="11">
        <v>0.25</v>
      </c>
      <c r="O3866" s="16"/>
      <c r="P3866" s="14">
        <f>Data!$I3866+0</f>
        <v>0.55000000000000004</v>
      </c>
      <c r="Q3866" s="12">
        <f>Data!$J3866-250</f>
        <v>3250</v>
      </c>
      <c r="R3866" s="13">
        <f>Data!$M3866-5%</f>
        <v>0.2</v>
      </c>
    </row>
    <row r="3867" spans="1:18" ht="15.75" customHeight="1">
      <c r="A3867" s="1"/>
      <c r="B3867" s="6" t="s">
        <v>14</v>
      </c>
      <c r="C3867" s="6">
        <v>1185732</v>
      </c>
      <c r="D3867" s="7">
        <v>44429</v>
      </c>
      <c r="E3867" s="6" t="s">
        <v>15</v>
      </c>
      <c r="F3867" s="6" t="s">
        <v>129</v>
      </c>
      <c r="G3867" s="6" t="s">
        <v>130</v>
      </c>
      <c r="H3867" s="6" t="s">
        <v>20</v>
      </c>
      <c r="I3867" s="8">
        <v>0.55000000000000004</v>
      </c>
      <c r="J3867" s="9">
        <v>2500</v>
      </c>
      <c r="K3867" s="10">
        <f t="shared" si="30"/>
        <v>1375</v>
      </c>
      <c r="L3867" s="10">
        <f t="shared" si="31"/>
        <v>343.75</v>
      </c>
      <c r="M3867" s="11">
        <v>0.25</v>
      </c>
      <c r="O3867" s="16"/>
      <c r="P3867" s="14">
        <f>Data!$I3867+0</f>
        <v>0.55000000000000004</v>
      </c>
      <c r="Q3867" s="12">
        <f>Data!$J3867-250</f>
        <v>2250</v>
      </c>
      <c r="R3867" s="13">
        <f>Data!$M3867-5%</f>
        <v>0.2</v>
      </c>
    </row>
    <row r="3868" spans="1:18" ht="15.75" customHeight="1">
      <c r="A3868" s="1"/>
      <c r="B3868" s="6" t="s">
        <v>14</v>
      </c>
      <c r="C3868" s="6">
        <v>1185732</v>
      </c>
      <c r="D3868" s="7">
        <v>44429</v>
      </c>
      <c r="E3868" s="6" t="s">
        <v>15</v>
      </c>
      <c r="F3868" s="6" t="s">
        <v>129</v>
      </c>
      <c r="G3868" s="6" t="s">
        <v>130</v>
      </c>
      <c r="H3868" s="6" t="s">
        <v>21</v>
      </c>
      <c r="I3868" s="8">
        <v>0.65</v>
      </c>
      <c r="J3868" s="9">
        <v>2250</v>
      </c>
      <c r="K3868" s="10">
        <f t="shared" si="30"/>
        <v>1462.5</v>
      </c>
      <c r="L3868" s="10">
        <f t="shared" si="31"/>
        <v>365.625</v>
      </c>
      <c r="M3868" s="11">
        <v>0.25</v>
      </c>
      <c r="O3868" s="16"/>
      <c r="P3868" s="14">
        <f>Data!$I3868+0</f>
        <v>0.65</v>
      </c>
      <c r="Q3868" s="12">
        <f>Data!$J3868-250</f>
        <v>2000</v>
      </c>
      <c r="R3868" s="13">
        <f>Data!$M3868-5%</f>
        <v>0.2</v>
      </c>
    </row>
    <row r="3869" spans="1:18" ht="15.75" customHeight="1">
      <c r="A3869" s="1"/>
      <c r="B3869" s="6" t="s">
        <v>14</v>
      </c>
      <c r="C3869" s="6">
        <v>1185732</v>
      </c>
      <c r="D3869" s="7">
        <v>44429</v>
      </c>
      <c r="E3869" s="6" t="s">
        <v>15</v>
      </c>
      <c r="F3869" s="6" t="s">
        <v>129</v>
      </c>
      <c r="G3869" s="6" t="s">
        <v>130</v>
      </c>
      <c r="H3869" s="6" t="s">
        <v>22</v>
      </c>
      <c r="I3869" s="8">
        <v>0.70000000000000007</v>
      </c>
      <c r="J3869" s="9">
        <v>4000</v>
      </c>
      <c r="K3869" s="10">
        <f t="shared" si="30"/>
        <v>2800.0000000000005</v>
      </c>
      <c r="L3869" s="10">
        <f t="shared" si="31"/>
        <v>840.00000000000011</v>
      </c>
      <c r="M3869" s="11">
        <v>0.3</v>
      </c>
      <c r="O3869" s="16"/>
      <c r="P3869" s="14">
        <f>Data!$I3869+0</f>
        <v>0.70000000000000007</v>
      </c>
      <c r="Q3869" s="12">
        <f>Data!$J3869-250</f>
        <v>3750</v>
      </c>
      <c r="R3869" s="13">
        <f>Data!$M3869-5%</f>
        <v>0.25</v>
      </c>
    </row>
    <row r="3870" spans="1:18" ht="15.75" customHeight="1">
      <c r="A3870" s="1"/>
      <c r="B3870" s="6" t="s">
        <v>14</v>
      </c>
      <c r="C3870" s="6">
        <v>1185732</v>
      </c>
      <c r="D3870" s="7">
        <v>44459</v>
      </c>
      <c r="E3870" s="6" t="s">
        <v>15</v>
      </c>
      <c r="F3870" s="6" t="s">
        <v>129</v>
      </c>
      <c r="G3870" s="6" t="s">
        <v>130</v>
      </c>
      <c r="H3870" s="6" t="s">
        <v>17</v>
      </c>
      <c r="I3870" s="8">
        <v>0.65</v>
      </c>
      <c r="J3870" s="9">
        <v>5250</v>
      </c>
      <c r="K3870" s="10">
        <f t="shared" si="30"/>
        <v>3412.5</v>
      </c>
      <c r="L3870" s="10">
        <f t="shared" si="31"/>
        <v>1194.375</v>
      </c>
      <c r="M3870" s="11">
        <v>0.35000000000000003</v>
      </c>
      <c r="O3870" s="16"/>
      <c r="P3870" s="14">
        <f>Data!$I3870+0</f>
        <v>0.65</v>
      </c>
      <c r="Q3870" s="12">
        <f>Data!$J3870-250</f>
        <v>5000</v>
      </c>
      <c r="R3870" s="13">
        <f>Data!$M3870-5%</f>
        <v>0.30000000000000004</v>
      </c>
    </row>
    <row r="3871" spans="1:18" ht="15.75" customHeight="1">
      <c r="A3871" s="1"/>
      <c r="B3871" s="6" t="s">
        <v>14</v>
      </c>
      <c r="C3871" s="6">
        <v>1185732</v>
      </c>
      <c r="D3871" s="7">
        <v>44459</v>
      </c>
      <c r="E3871" s="6" t="s">
        <v>15</v>
      </c>
      <c r="F3871" s="6" t="s">
        <v>129</v>
      </c>
      <c r="G3871" s="6" t="s">
        <v>130</v>
      </c>
      <c r="H3871" s="6" t="s">
        <v>18</v>
      </c>
      <c r="I3871" s="8">
        <v>0.60000000000000009</v>
      </c>
      <c r="J3871" s="9">
        <v>3250</v>
      </c>
      <c r="K3871" s="10">
        <f t="shared" si="30"/>
        <v>1950.0000000000002</v>
      </c>
      <c r="L3871" s="10">
        <f t="shared" si="31"/>
        <v>682.50000000000011</v>
      </c>
      <c r="M3871" s="11">
        <v>0.35000000000000003</v>
      </c>
      <c r="O3871" s="16"/>
      <c r="P3871" s="14">
        <f>Data!$I3871+0</f>
        <v>0.60000000000000009</v>
      </c>
      <c r="Q3871" s="12">
        <f>Data!$J3871-250</f>
        <v>3000</v>
      </c>
      <c r="R3871" s="13">
        <f>Data!$M3871-5%</f>
        <v>0.30000000000000004</v>
      </c>
    </row>
    <row r="3872" spans="1:18" ht="15.75" customHeight="1">
      <c r="A3872" s="1"/>
      <c r="B3872" s="6" t="s">
        <v>14</v>
      </c>
      <c r="C3872" s="6">
        <v>1185732</v>
      </c>
      <c r="D3872" s="7">
        <v>44459</v>
      </c>
      <c r="E3872" s="6" t="s">
        <v>15</v>
      </c>
      <c r="F3872" s="6" t="s">
        <v>129</v>
      </c>
      <c r="G3872" s="6" t="s">
        <v>130</v>
      </c>
      <c r="H3872" s="6" t="s">
        <v>19</v>
      </c>
      <c r="I3872" s="8">
        <v>0.55000000000000004</v>
      </c>
      <c r="J3872" s="9">
        <v>2250</v>
      </c>
      <c r="K3872" s="10">
        <f t="shared" si="30"/>
        <v>1237.5</v>
      </c>
      <c r="L3872" s="10">
        <f t="shared" si="31"/>
        <v>309.375</v>
      </c>
      <c r="M3872" s="11">
        <v>0.25</v>
      </c>
      <c r="O3872" s="16"/>
      <c r="P3872" s="14">
        <f>Data!$I3872+0</f>
        <v>0.55000000000000004</v>
      </c>
      <c r="Q3872" s="12">
        <f>Data!$J3872-250</f>
        <v>2000</v>
      </c>
      <c r="R3872" s="13">
        <f>Data!$M3872-5%</f>
        <v>0.2</v>
      </c>
    </row>
    <row r="3873" spans="1:18" ht="15.75" customHeight="1">
      <c r="A3873" s="1"/>
      <c r="B3873" s="6" t="s">
        <v>14</v>
      </c>
      <c r="C3873" s="6">
        <v>1185732</v>
      </c>
      <c r="D3873" s="7">
        <v>44459</v>
      </c>
      <c r="E3873" s="6" t="s">
        <v>15</v>
      </c>
      <c r="F3873" s="6" t="s">
        <v>129</v>
      </c>
      <c r="G3873" s="6" t="s">
        <v>130</v>
      </c>
      <c r="H3873" s="6" t="s">
        <v>20</v>
      </c>
      <c r="I3873" s="8">
        <v>0.55000000000000004</v>
      </c>
      <c r="J3873" s="9">
        <v>2000</v>
      </c>
      <c r="K3873" s="10">
        <f t="shared" si="30"/>
        <v>1100</v>
      </c>
      <c r="L3873" s="10">
        <f t="shared" si="31"/>
        <v>275</v>
      </c>
      <c r="M3873" s="11">
        <v>0.25</v>
      </c>
      <c r="O3873" s="16"/>
      <c r="P3873" s="14">
        <f>Data!$I3873+0</f>
        <v>0.55000000000000004</v>
      </c>
      <c r="Q3873" s="12">
        <f>Data!$J3873-250</f>
        <v>1750</v>
      </c>
      <c r="R3873" s="13">
        <f>Data!$M3873-5%</f>
        <v>0.2</v>
      </c>
    </row>
    <row r="3874" spans="1:18" ht="15.75" customHeight="1">
      <c r="A3874" s="1"/>
      <c r="B3874" s="6" t="s">
        <v>14</v>
      </c>
      <c r="C3874" s="6">
        <v>1185732</v>
      </c>
      <c r="D3874" s="7">
        <v>44459</v>
      </c>
      <c r="E3874" s="6" t="s">
        <v>15</v>
      </c>
      <c r="F3874" s="6" t="s">
        <v>129</v>
      </c>
      <c r="G3874" s="6" t="s">
        <v>130</v>
      </c>
      <c r="H3874" s="6" t="s">
        <v>21</v>
      </c>
      <c r="I3874" s="8">
        <v>0.65</v>
      </c>
      <c r="J3874" s="9">
        <v>2000</v>
      </c>
      <c r="K3874" s="10">
        <f t="shared" si="30"/>
        <v>1300</v>
      </c>
      <c r="L3874" s="10">
        <f t="shared" si="31"/>
        <v>325</v>
      </c>
      <c r="M3874" s="11">
        <v>0.25</v>
      </c>
      <c r="O3874" s="16"/>
      <c r="P3874" s="14">
        <f>Data!$I3874+0</f>
        <v>0.65</v>
      </c>
      <c r="Q3874" s="12">
        <f>Data!$J3874-250</f>
        <v>1750</v>
      </c>
      <c r="R3874" s="13">
        <f>Data!$M3874-5%</f>
        <v>0.2</v>
      </c>
    </row>
    <row r="3875" spans="1:18" ht="15.75" customHeight="1">
      <c r="A3875" s="1"/>
      <c r="B3875" s="6" t="s">
        <v>14</v>
      </c>
      <c r="C3875" s="6">
        <v>1185732</v>
      </c>
      <c r="D3875" s="7">
        <v>44459</v>
      </c>
      <c r="E3875" s="6" t="s">
        <v>15</v>
      </c>
      <c r="F3875" s="6" t="s">
        <v>129</v>
      </c>
      <c r="G3875" s="6" t="s">
        <v>130</v>
      </c>
      <c r="H3875" s="6" t="s">
        <v>22</v>
      </c>
      <c r="I3875" s="8">
        <v>0.70000000000000007</v>
      </c>
      <c r="J3875" s="9">
        <v>3000</v>
      </c>
      <c r="K3875" s="10">
        <f t="shared" si="30"/>
        <v>2100</v>
      </c>
      <c r="L3875" s="10">
        <f t="shared" si="31"/>
        <v>630</v>
      </c>
      <c r="M3875" s="11">
        <v>0.3</v>
      </c>
      <c r="O3875" s="16"/>
      <c r="P3875" s="14">
        <f>Data!$I3875+0</f>
        <v>0.70000000000000007</v>
      </c>
      <c r="Q3875" s="12">
        <f>Data!$J3875-250</f>
        <v>2750</v>
      </c>
      <c r="R3875" s="13">
        <f>Data!$M3875-5%</f>
        <v>0.25</v>
      </c>
    </row>
    <row r="3876" spans="1:18" ht="15.75" customHeight="1">
      <c r="A3876" s="1"/>
      <c r="B3876" s="6" t="s">
        <v>14</v>
      </c>
      <c r="C3876" s="6">
        <v>1185732</v>
      </c>
      <c r="D3876" s="7">
        <v>44491</v>
      </c>
      <c r="E3876" s="6" t="s">
        <v>15</v>
      </c>
      <c r="F3876" s="6" t="s">
        <v>129</v>
      </c>
      <c r="G3876" s="6" t="s">
        <v>130</v>
      </c>
      <c r="H3876" s="6" t="s">
        <v>17</v>
      </c>
      <c r="I3876" s="8">
        <v>0.70000000000000007</v>
      </c>
      <c r="J3876" s="9">
        <v>4500</v>
      </c>
      <c r="K3876" s="10">
        <f t="shared" si="30"/>
        <v>3150.0000000000005</v>
      </c>
      <c r="L3876" s="10">
        <f t="shared" si="31"/>
        <v>1102.5000000000002</v>
      </c>
      <c r="M3876" s="11">
        <v>0.35000000000000003</v>
      </c>
      <c r="O3876" s="16"/>
      <c r="P3876" s="14">
        <f>Data!$I3876+0</f>
        <v>0.70000000000000007</v>
      </c>
      <c r="Q3876" s="12">
        <f>Data!$J3876-250</f>
        <v>4250</v>
      </c>
      <c r="R3876" s="13">
        <f>Data!$M3876-5%</f>
        <v>0.30000000000000004</v>
      </c>
    </row>
    <row r="3877" spans="1:18" ht="15.75" customHeight="1">
      <c r="A3877" s="1"/>
      <c r="B3877" s="6" t="s">
        <v>14</v>
      </c>
      <c r="C3877" s="6">
        <v>1185732</v>
      </c>
      <c r="D3877" s="7">
        <v>44491</v>
      </c>
      <c r="E3877" s="6" t="s">
        <v>15</v>
      </c>
      <c r="F3877" s="6" t="s">
        <v>129</v>
      </c>
      <c r="G3877" s="6" t="s">
        <v>130</v>
      </c>
      <c r="H3877" s="6" t="s">
        <v>18</v>
      </c>
      <c r="I3877" s="8">
        <v>0.65000000000000013</v>
      </c>
      <c r="J3877" s="9">
        <v>2750</v>
      </c>
      <c r="K3877" s="10">
        <f t="shared" si="30"/>
        <v>1787.5000000000005</v>
      </c>
      <c r="L3877" s="10">
        <f t="shared" si="31"/>
        <v>625.62500000000023</v>
      </c>
      <c r="M3877" s="11">
        <v>0.35000000000000003</v>
      </c>
      <c r="O3877" s="16"/>
      <c r="P3877" s="14">
        <f>Data!$I3877+0</f>
        <v>0.65000000000000013</v>
      </c>
      <c r="Q3877" s="12">
        <f>Data!$J3877-250</f>
        <v>2500</v>
      </c>
      <c r="R3877" s="13">
        <f>Data!$M3877-5%</f>
        <v>0.30000000000000004</v>
      </c>
    </row>
    <row r="3878" spans="1:18" ht="15.75" customHeight="1">
      <c r="A3878" s="1"/>
      <c r="B3878" s="6" t="s">
        <v>14</v>
      </c>
      <c r="C3878" s="6">
        <v>1185732</v>
      </c>
      <c r="D3878" s="7">
        <v>44491</v>
      </c>
      <c r="E3878" s="6" t="s">
        <v>15</v>
      </c>
      <c r="F3878" s="6" t="s">
        <v>129</v>
      </c>
      <c r="G3878" s="6" t="s">
        <v>130</v>
      </c>
      <c r="H3878" s="6" t="s">
        <v>19</v>
      </c>
      <c r="I3878" s="8">
        <v>0.65000000000000013</v>
      </c>
      <c r="J3878" s="9">
        <v>1750</v>
      </c>
      <c r="K3878" s="10">
        <f t="shared" si="30"/>
        <v>1137.5000000000002</v>
      </c>
      <c r="L3878" s="10">
        <f t="shared" si="31"/>
        <v>284.37500000000006</v>
      </c>
      <c r="M3878" s="11">
        <v>0.25</v>
      </c>
      <c r="O3878" s="16"/>
      <c r="P3878" s="14">
        <f>Data!$I3878+0</f>
        <v>0.65000000000000013</v>
      </c>
      <c r="Q3878" s="12">
        <f>Data!$J3878-250</f>
        <v>1500</v>
      </c>
      <c r="R3878" s="13">
        <f>Data!$M3878-5%</f>
        <v>0.2</v>
      </c>
    </row>
    <row r="3879" spans="1:18" ht="15.75" customHeight="1">
      <c r="A3879" s="1"/>
      <c r="B3879" s="6" t="s">
        <v>14</v>
      </c>
      <c r="C3879" s="6">
        <v>1185732</v>
      </c>
      <c r="D3879" s="7">
        <v>44491</v>
      </c>
      <c r="E3879" s="6" t="s">
        <v>15</v>
      </c>
      <c r="F3879" s="6" t="s">
        <v>129</v>
      </c>
      <c r="G3879" s="6" t="s">
        <v>130</v>
      </c>
      <c r="H3879" s="6" t="s">
        <v>20</v>
      </c>
      <c r="I3879" s="8">
        <v>0.65000000000000013</v>
      </c>
      <c r="J3879" s="9">
        <v>1500</v>
      </c>
      <c r="K3879" s="10">
        <f t="shared" si="30"/>
        <v>975.00000000000023</v>
      </c>
      <c r="L3879" s="10">
        <f t="shared" si="31"/>
        <v>243.75000000000006</v>
      </c>
      <c r="M3879" s="11">
        <v>0.25</v>
      </c>
      <c r="O3879" s="16"/>
      <c r="P3879" s="14">
        <f>Data!$I3879+0</f>
        <v>0.65000000000000013</v>
      </c>
      <c r="Q3879" s="12">
        <f>Data!$J3879-250</f>
        <v>1250</v>
      </c>
      <c r="R3879" s="13">
        <f>Data!$M3879-5%</f>
        <v>0.2</v>
      </c>
    </row>
    <row r="3880" spans="1:18" ht="15.75" customHeight="1">
      <c r="A3880" s="1"/>
      <c r="B3880" s="6" t="s">
        <v>14</v>
      </c>
      <c r="C3880" s="6">
        <v>1185732</v>
      </c>
      <c r="D3880" s="7">
        <v>44491</v>
      </c>
      <c r="E3880" s="6" t="s">
        <v>15</v>
      </c>
      <c r="F3880" s="6" t="s">
        <v>129</v>
      </c>
      <c r="G3880" s="6" t="s">
        <v>130</v>
      </c>
      <c r="H3880" s="6" t="s">
        <v>21</v>
      </c>
      <c r="I3880" s="8">
        <v>0.75000000000000011</v>
      </c>
      <c r="J3880" s="9">
        <v>1500</v>
      </c>
      <c r="K3880" s="10">
        <f t="shared" si="30"/>
        <v>1125.0000000000002</v>
      </c>
      <c r="L3880" s="10">
        <f t="shared" si="31"/>
        <v>281.25000000000006</v>
      </c>
      <c r="M3880" s="11">
        <v>0.25</v>
      </c>
      <c r="O3880" s="16"/>
      <c r="P3880" s="14">
        <f>Data!$I3880+0</f>
        <v>0.75000000000000011</v>
      </c>
      <c r="Q3880" s="12">
        <f>Data!$J3880-250</f>
        <v>1250</v>
      </c>
      <c r="R3880" s="13">
        <f>Data!$M3880-5%</f>
        <v>0.2</v>
      </c>
    </row>
    <row r="3881" spans="1:18" ht="15.75" customHeight="1">
      <c r="A3881" s="1"/>
      <c r="B3881" s="6" t="s">
        <v>14</v>
      </c>
      <c r="C3881" s="6">
        <v>1185732</v>
      </c>
      <c r="D3881" s="7">
        <v>44491</v>
      </c>
      <c r="E3881" s="6" t="s">
        <v>15</v>
      </c>
      <c r="F3881" s="6" t="s">
        <v>129</v>
      </c>
      <c r="G3881" s="6" t="s">
        <v>130</v>
      </c>
      <c r="H3881" s="6" t="s">
        <v>22</v>
      </c>
      <c r="I3881" s="8">
        <v>0.8</v>
      </c>
      <c r="J3881" s="9">
        <v>2750</v>
      </c>
      <c r="K3881" s="10">
        <f t="shared" si="30"/>
        <v>2200</v>
      </c>
      <c r="L3881" s="10">
        <f t="shared" si="31"/>
        <v>660</v>
      </c>
      <c r="M3881" s="11">
        <v>0.3</v>
      </c>
      <c r="O3881" s="16"/>
      <c r="P3881" s="14">
        <f>Data!$I3881+0</f>
        <v>0.8</v>
      </c>
      <c r="Q3881" s="12">
        <f>Data!$J3881-250</f>
        <v>2500</v>
      </c>
      <c r="R3881" s="13">
        <f>Data!$M3881-5%</f>
        <v>0.25</v>
      </c>
    </row>
    <row r="3882" spans="1:18" ht="15.75" customHeight="1">
      <c r="A3882" s="1"/>
      <c r="B3882" s="6" t="s">
        <v>14</v>
      </c>
      <c r="C3882" s="6">
        <v>1185732</v>
      </c>
      <c r="D3882" s="7">
        <v>44521</v>
      </c>
      <c r="E3882" s="6" t="s">
        <v>15</v>
      </c>
      <c r="F3882" s="6" t="s">
        <v>129</v>
      </c>
      <c r="G3882" s="6" t="s">
        <v>130</v>
      </c>
      <c r="H3882" s="6" t="s">
        <v>17</v>
      </c>
      <c r="I3882" s="8">
        <v>0.75000000000000011</v>
      </c>
      <c r="J3882" s="9">
        <v>4250</v>
      </c>
      <c r="K3882" s="10">
        <f t="shared" si="30"/>
        <v>3187.5000000000005</v>
      </c>
      <c r="L3882" s="10">
        <f t="shared" si="31"/>
        <v>1115.6250000000002</v>
      </c>
      <c r="M3882" s="11">
        <v>0.35000000000000003</v>
      </c>
      <c r="O3882" s="16"/>
      <c r="P3882" s="14">
        <f>Data!$I3882+0</f>
        <v>0.75000000000000011</v>
      </c>
      <c r="Q3882" s="12">
        <f>Data!$J3882-250</f>
        <v>4000</v>
      </c>
      <c r="R3882" s="13">
        <f>Data!$M3882-5%</f>
        <v>0.30000000000000004</v>
      </c>
    </row>
    <row r="3883" spans="1:18" ht="15.75" customHeight="1">
      <c r="A3883" s="1"/>
      <c r="B3883" s="6" t="s">
        <v>14</v>
      </c>
      <c r="C3883" s="6">
        <v>1185732</v>
      </c>
      <c r="D3883" s="7">
        <v>44521</v>
      </c>
      <c r="E3883" s="6" t="s">
        <v>15</v>
      </c>
      <c r="F3883" s="6" t="s">
        <v>129</v>
      </c>
      <c r="G3883" s="6" t="s">
        <v>130</v>
      </c>
      <c r="H3883" s="6" t="s">
        <v>18</v>
      </c>
      <c r="I3883" s="8">
        <v>0.65000000000000013</v>
      </c>
      <c r="J3883" s="9">
        <v>3000</v>
      </c>
      <c r="K3883" s="10">
        <f t="shared" si="30"/>
        <v>1950.0000000000005</v>
      </c>
      <c r="L3883" s="10">
        <f t="shared" si="31"/>
        <v>682.50000000000023</v>
      </c>
      <c r="M3883" s="11">
        <v>0.35000000000000003</v>
      </c>
      <c r="O3883" s="16"/>
      <c r="P3883" s="14">
        <f>Data!$I3883+0</f>
        <v>0.65000000000000013</v>
      </c>
      <c r="Q3883" s="12">
        <f>Data!$J3883-250</f>
        <v>2750</v>
      </c>
      <c r="R3883" s="13">
        <f>Data!$M3883-5%</f>
        <v>0.30000000000000004</v>
      </c>
    </row>
    <row r="3884" spans="1:18" ht="15.75" customHeight="1">
      <c r="A3884" s="1"/>
      <c r="B3884" s="6" t="s">
        <v>14</v>
      </c>
      <c r="C3884" s="6">
        <v>1185732</v>
      </c>
      <c r="D3884" s="7">
        <v>44521</v>
      </c>
      <c r="E3884" s="6" t="s">
        <v>15</v>
      </c>
      <c r="F3884" s="6" t="s">
        <v>129</v>
      </c>
      <c r="G3884" s="6" t="s">
        <v>130</v>
      </c>
      <c r="H3884" s="6" t="s">
        <v>19</v>
      </c>
      <c r="I3884" s="8">
        <v>0.65000000000000013</v>
      </c>
      <c r="J3884" s="9">
        <v>3200</v>
      </c>
      <c r="K3884" s="10">
        <f t="shared" si="30"/>
        <v>2080.0000000000005</v>
      </c>
      <c r="L3884" s="10">
        <f t="shared" si="31"/>
        <v>520.00000000000011</v>
      </c>
      <c r="M3884" s="11">
        <v>0.25</v>
      </c>
      <c r="O3884" s="16"/>
      <c r="P3884" s="14">
        <f>Data!$I3884+0</f>
        <v>0.65000000000000013</v>
      </c>
      <c r="Q3884" s="12">
        <f>Data!$J3884-250</f>
        <v>2950</v>
      </c>
      <c r="R3884" s="13">
        <f>Data!$M3884-5%</f>
        <v>0.2</v>
      </c>
    </row>
    <row r="3885" spans="1:18" ht="15.75" customHeight="1">
      <c r="A3885" s="1"/>
      <c r="B3885" s="6" t="s">
        <v>14</v>
      </c>
      <c r="C3885" s="6">
        <v>1185732</v>
      </c>
      <c r="D3885" s="7">
        <v>44521</v>
      </c>
      <c r="E3885" s="6" t="s">
        <v>15</v>
      </c>
      <c r="F3885" s="6" t="s">
        <v>129</v>
      </c>
      <c r="G3885" s="6" t="s">
        <v>130</v>
      </c>
      <c r="H3885" s="6" t="s">
        <v>20</v>
      </c>
      <c r="I3885" s="8">
        <v>0.65000000000000013</v>
      </c>
      <c r="J3885" s="9">
        <v>3000</v>
      </c>
      <c r="K3885" s="10">
        <f t="shared" si="30"/>
        <v>1950.0000000000005</v>
      </c>
      <c r="L3885" s="10">
        <f t="shared" si="31"/>
        <v>487.50000000000011</v>
      </c>
      <c r="M3885" s="11">
        <v>0.25</v>
      </c>
      <c r="O3885" s="16"/>
      <c r="P3885" s="14">
        <f>Data!$I3885+0</f>
        <v>0.65000000000000013</v>
      </c>
      <c r="Q3885" s="12">
        <f>Data!$J3885-250</f>
        <v>2750</v>
      </c>
      <c r="R3885" s="13">
        <f>Data!$M3885-5%</f>
        <v>0.2</v>
      </c>
    </row>
    <row r="3886" spans="1:18" ht="15.75" customHeight="1">
      <c r="A3886" s="1"/>
      <c r="B3886" s="6" t="s">
        <v>14</v>
      </c>
      <c r="C3886" s="6">
        <v>1185732</v>
      </c>
      <c r="D3886" s="7">
        <v>44521</v>
      </c>
      <c r="E3886" s="6" t="s">
        <v>15</v>
      </c>
      <c r="F3886" s="6" t="s">
        <v>129</v>
      </c>
      <c r="G3886" s="6" t="s">
        <v>130</v>
      </c>
      <c r="H3886" s="6" t="s">
        <v>21</v>
      </c>
      <c r="I3886" s="8">
        <v>0.75000000000000011</v>
      </c>
      <c r="J3886" s="9">
        <v>2750</v>
      </c>
      <c r="K3886" s="10">
        <f t="shared" si="30"/>
        <v>2062.5000000000005</v>
      </c>
      <c r="L3886" s="10">
        <f t="shared" si="31"/>
        <v>515.62500000000011</v>
      </c>
      <c r="M3886" s="11">
        <v>0.25</v>
      </c>
      <c r="O3886" s="16"/>
      <c r="P3886" s="14">
        <f>Data!$I3886+0</f>
        <v>0.75000000000000011</v>
      </c>
      <c r="Q3886" s="12">
        <f>Data!$J3886-250</f>
        <v>2500</v>
      </c>
      <c r="R3886" s="13">
        <f>Data!$M3886-5%</f>
        <v>0.2</v>
      </c>
    </row>
    <row r="3887" spans="1:18" ht="15.75" customHeight="1">
      <c r="A3887" s="1"/>
      <c r="B3887" s="6" t="s">
        <v>14</v>
      </c>
      <c r="C3887" s="6">
        <v>1185732</v>
      </c>
      <c r="D3887" s="7">
        <v>44521</v>
      </c>
      <c r="E3887" s="6" t="s">
        <v>15</v>
      </c>
      <c r="F3887" s="6" t="s">
        <v>129</v>
      </c>
      <c r="G3887" s="6" t="s">
        <v>130</v>
      </c>
      <c r="H3887" s="6" t="s">
        <v>22</v>
      </c>
      <c r="I3887" s="8">
        <v>0.8</v>
      </c>
      <c r="J3887" s="9">
        <v>3750</v>
      </c>
      <c r="K3887" s="10">
        <f t="shared" si="30"/>
        <v>3000</v>
      </c>
      <c r="L3887" s="10">
        <f t="shared" si="31"/>
        <v>900</v>
      </c>
      <c r="M3887" s="11">
        <v>0.3</v>
      </c>
      <c r="O3887" s="16"/>
      <c r="P3887" s="14">
        <f>Data!$I3887+0</f>
        <v>0.8</v>
      </c>
      <c r="Q3887" s="12">
        <f>Data!$J3887-250</f>
        <v>3500</v>
      </c>
      <c r="R3887" s="13">
        <f>Data!$M3887-5%</f>
        <v>0.25</v>
      </c>
    </row>
    <row r="3888" spans="1:18" ht="15.75" customHeight="1">
      <c r="A3888" s="1"/>
      <c r="B3888" s="6" t="s">
        <v>14</v>
      </c>
      <c r="C3888" s="6">
        <v>1185732</v>
      </c>
      <c r="D3888" s="7">
        <v>44550</v>
      </c>
      <c r="E3888" s="6" t="s">
        <v>15</v>
      </c>
      <c r="F3888" s="6" t="s">
        <v>129</v>
      </c>
      <c r="G3888" s="6" t="s">
        <v>130</v>
      </c>
      <c r="H3888" s="6" t="s">
        <v>17</v>
      </c>
      <c r="I3888" s="8">
        <v>0.75000000000000011</v>
      </c>
      <c r="J3888" s="9">
        <v>6000</v>
      </c>
      <c r="K3888" s="10">
        <f t="shared" si="30"/>
        <v>4500.0000000000009</v>
      </c>
      <c r="L3888" s="10">
        <f t="shared" si="31"/>
        <v>1575.0000000000005</v>
      </c>
      <c r="M3888" s="11">
        <v>0.35000000000000003</v>
      </c>
      <c r="O3888" s="16"/>
      <c r="P3888" s="14">
        <f>Data!$I3888+0</f>
        <v>0.75000000000000011</v>
      </c>
      <c r="Q3888" s="12">
        <f>Data!$J3888-250</f>
        <v>5750</v>
      </c>
      <c r="R3888" s="13">
        <f>Data!$M3888-5%</f>
        <v>0.30000000000000004</v>
      </c>
    </row>
    <row r="3889" spans="1:18" ht="15.75" customHeight="1">
      <c r="A3889" s="1"/>
      <c r="B3889" s="6" t="s">
        <v>14</v>
      </c>
      <c r="C3889" s="6">
        <v>1185732</v>
      </c>
      <c r="D3889" s="7">
        <v>44550</v>
      </c>
      <c r="E3889" s="6" t="s">
        <v>15</v>
      </c>
      <c r="F3889" s="6" t="s">
        <v>129</v>
      </c>
      <c r="G3889" s="6" t="s">
        <v>130</v>
      </c>
      <c r="H3889" s="6" t="s">
        <v>18</v>
      </c>
      <c r="I3889" s="8">
        <v>0.65000000000000013</v>
      </c>
      <c r="J3889" s="9">
        <v>4000</v>
      </c>
      <c r="K3889" s="10">
        <f t="shared" si="30"/>
        <v>2600.0000000000005</v>
      </c>
      <c r="L3889" s="10">
        <f t="shared" si="31"/>
        <v>910.00000000000023</v>
      </c>
      <c r="M3889" s="11">
        <v>0.35000000000000003</v>
      </c>
      <c r="O3889" s="16"/>
      <c r="P3889" s="14">
        <f>Data!$I3889+0</f>
        <v>0.65000000000000013</v>
      </c>
      <c r="Q3889" s="12">
        <f>Data!$J3889-250</f>
        <v>3750</v>
      </c>
      <c r="R3889" s="13">
        <f>Data!$M3889-5%</f>
        <v>0.30000000000000004</v>
      </c>
    </row>
    <row r="3890" spans="1:18" ht="15.75" customHeight="1">
      <c r="A3890" s="1"/>
      <c r="B3890" s="6" t="s">
        <v>14</v>
      </c>
      <c r="C3890" s="6">
        <v>1185732</v>
      </c>
      <c r="D3890" s="7">
        <v>44550</v>
      </c>
      <c r="E3890" s="6" t="s">
        <v>15</v>
      </c>
      <c r="F3890" s="6" t="s">
        <v>129</v>
      </c>
      <c r="G3890" s="6" t="s">
        <v>130</v>
      </c>
      <c r="H3890" s="6" t="s">
        <v>19</v>
      </c>
      <c r="I3890" s="8">
        <v>0.65000000000000013</v>
      </c>
      <c r="J3890" s="9">
        <v>3750</v>
      </c>
      <c r="K3890" s="10">
        <f t="shared" si="30"/>
        <v>2437.5000000000005</v>
      </c>
      <c r="L3890" s="10">
        <f t="shared" si="31"/>
        <v>609.37500000000011</v>
      </c>
      <c r="M3890" s="11">
        <v>0.25</v>
      </c>
      <c r="O3890" s="16"/>
      <c r="P3890" s="14">
        <f>Data!$I3890+0</f>
        <v>0.65000000000000013</v>
      </c>
      <c r="Q3890" s="12">
        <f>Data!$J3890-250</f>
        <v>3500</v>
      </c>
      <c r="R3890" s="13">
        <f>Data!$M3890-5%</f>
        <v>0.2</v>
      </c>
    </row>
    <row r="3891" spans="1:18" ht="15.75" customHeight="1">
      <c r="A3891" s="1"/>
      <c r="B3891" s="6" t="s">
        <v>14</v>
      </c>
      <c r="C3891" s="6">
        <v>1185732</v>
      </c>
      <c r="D3891" s="7">
        <v>44550</v>
      </c>
      <c r="E3891" s="6" t="s">
        <v>15</v>
      </c>
      <c r="F3891" s="6" t="s">
        <v>129</v>
      </c>
      <c r="G3891" s="6" t="s">
        <v>130</v>
      </c>
      <c r="H3891" s="6" t="s">
        <v>20</v>
      </c>
      <c r="I3891" s="8">
        <v>0.65000000000000013</v>
      </c>
      <c r="J3891" s="9">
        <v>3250</v>
      </c>
      <c r="K3891" s="10">
        <f t="shared" si="30"/>
        <v>2112.5000000000005</v>
      </c>
      <c r="L3891" s="10">
        <f t="shared" si="31"/>
        <v>528.12500000000011</v>
      </c>
      <c r="M3891" s="11">
        <v>0.25</v>
      </c>
      <c r="O3891" s="16"/>
      <c r="P3891" s="14">
        <f>Data!$I3891+0</f>
        <v>0.65000000000000013</v>
      </c>
      <c r="Q3891" s="12">
        <f>Data!$J3891-250</f>
        <v>3000</v>
      </c>
      <c r="R3891" s="13">
        <f>Data!$M3891-5%</f>
        <v>0.2</v>
      </c>
    </row>
    <row r="3892" spans="1:18" ht="15.75" customHeight="1">
      <c r="A3892" s="1"/>
      <c r="B3892" s="6" t="s">
        <v>14</v>
      </c>
      <c r="C3892" s="6">
        <v>1185732</v>
      </c>
      <c r="D3892" s="7">
        <v>44550</v>
      </c>
      <c r="E3892" s="6" t="s">
        <v>15</v>
      </c>
      <c r="F3892" s="6" t="s">
        <v>129</v>
      </c>
      <c r="G3892" s="6" t="s">
        <v>130</v>
      </c>
      <c r="H3892" s="6" t="s">
        <v>21</v>
      </c>
      <c r="I3892" s="8">
        <v>0.75000000000000011</v>
      </c>
      <c r="J3892" s="9">
        <v>3250</v>
      </c>
      <c r="K3892" s="10">
        <f t="shared" si="30"/>
        <v>2437.5000000000005</v>
      </c>
      <c r="L3892" s="10">
        <f t="shared" si="31"/>
        <v>609.37500000000011</v>
      </c>
      <c r="M3892" s="11">
        <v>0.25</v>
      </c>
      <c r="O3892" s="16"/>
      <c r="P3892" s="14">
        <f>Data!$I3892+0</f>
        <v>0.75000000000000011</v>
      </c>
      <c r="Q3892" s="12">
        <f>Data!$J3892-250</f>
        <v>3000</v>
      </c>
      <c r="R3892" s="13">
        <f>Data!$M3892-5%</f>
        <v>0.2</v>
      </c>
    </row>
    <row r="3893" spans="1:18" ht="15.75" customHeight="1">
      <c r="A3893" s="1"/>
      <c r="B3893" s="6" t="s">
        <v>14</v>
      </c>
      <c r="C3893" s="6">
        <v>1185732</v>
      </c>
      <c r="D3893" s="7">
        <v>44550</v>
      </c>
      <c r="E3893" s="6" t="s">
        <v>15</v>
      </c>
      <c r="F3893" s="6" t="s">
        <v>129</v>
      </c>
      <c r="G3893" s="6" t="s">
        <v>130</v>
      </c>
      <c r="H3893" s="6" t="s">
        <v>22</v>
      </c>
      <c r="I3893" s="8">
        <v>0.8</v>
      </c>
      <c r="J3893" s="9">
        <v>4250</v>
      </c>
      <c r="K3893" s="10">
        <f t="shared" si="30"/>
        <v>3400</v>
      </c>
      <c r="L3893" s="10">
        <f t="shared" si="31"/>
        <v>1020</v>
      </c>
      <c r="M3893" s="11">
        <v>0.3</v>
      </c>
      <c r="O3893" s="16"/>
      <c r="P3893" s="14">
        <f>Data!$I3893+0</f>
        <v>0.8</v>
      </c>
      <c r="Q3893" s="12">
        <f>Data!$J3893-250</f>
        <v>4000</v>
      </c>
      <c r="R3893" s="13">
        <f>Data!$M3893-5%</f>
        <v>0.25</v>
      </c>
    </row>
  </sheetData>
  <pageMargins left="0.7" right="0.7" top="0.75" bottom="0.75"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BB594-359C-45C8-9981-FBB0FD0BECEC}">
  <dimension ref="A3:D4"/>
  <sheetViews>
    <sheetView workbookViewId="0">
      <selection activeCell="J12" sqref="J12"/>
    </sheetView>
  </sheetViews>
  <sheetFormatPr defaultRowHeight="14.4"/>
  <cols>
    <col min="1" max="1" width="16.44140625" bestFit="1" customWidth="1"/>
    <col min="2" max="2" width="16" bestFit="1" customWidth="1"/>
    <col min="3" max="3" width="21.109375" bestFit="1" customWidth="1"/>
    <col min="4" max="4" width="25.77734375" bestFit="1" customWidth="1"/>
  </cols>
  <sheetData>
    <row r="3" spans="1:4">
      <c r="A3" t="s">
        <v>132</v>
      </c>
      <c r="B3" t="s">
        <v>133</v>
      </c>
      <c r="C3" t="s">
        <v>134</v>
      </c>
      <c r="D3" t="s">
        <v>135</v>
      </c>
    </row>
    <row r="4" spans="1:4">
      <c r="A4" s="43">
        <v>1193637.5</v>
      </c>
      <c r="B4" s="43">
        <v>2120750</v>
      </c>
      <c r="C4" s="43">
        <v>427071.875</v>
      </c>
      <c r="D4" s="43">
        <v>0.3534722222222208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Sheet6</vt:lpstr>
      <vt:lpstr>Dashboard</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NOOR HUSSAIN WARSI</cp:lastModifiedBy>
  <dcterms:created xsi:type="dcterms:W3CDTF">2022-04-21T14:05:43Z</dcterms:created>
  <dcterms:modified xsi:type="dcterms:W3CDTF">2023-03-16T18:59:01Z</dcterms:modified>
</cp:coreProperties>
</file>