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was1\Documents\GitHub\MasterThesis\Measurements\"/>
    </mc:Choice>
  </mc:AlternateContent>
  <xr:revisionPtr revIDLastSave="0" documentId="13_ncr:1_{513EF92E-1F2A-4DAE-889F-2D97262763AF}" xr6:coauthVersionLast="36" xr6:coauthVersionMax="36" xr10:uidLastSave="{00000000-0000-0000-0000-000000000000}"/>
  <bookViews>
    <workbookView xWindow="0" yWindow="0" windowWidth="16170" windowHeight="2790" xr2:uid="{C1B503E5-6F2C-4A2A-BC86-FCECB4C2FA34}"/>
  </bookViews>
  <sheets>
    <sheet name="Anchor Setup" sheetId="1" r:id="rId1"/>
    <sheet name="Position Test 02-28" sheetId="2" r:id="rId2"/>
    <sheet name="Position Test 03-xx" sheetId="4" r:id="rId3"/>
    <sheet name="Calibration Test 03-05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9" i="3" l="1"/>
  <c r="J28" i="3"/>
  <c r="J23" i="3"/>
  <c r="G30" i="3" l="1"/>
  <c r="J30" i="3" s="1"/>
  <c r="G29" i="3"/>
  <c r="G28" i="3"/>
  <c r="G25" i="3"/>
  <c r="G24" i="3"/>
  <c r="G23" i="3"/>
  <c r="J18" i="3"/>
  <c r="J19" i="3"/>
  <c r="J20" i="3"/>
  <c r="G20" i="3"/>
  <c r="G19" i="3"/>
  <c r="G18" i="3"/>
  <c r="K14" i="3"/>
  <c r="K15" i="3"/>
  <c r="K13" i="3"/>
  <c r="J10" i="3"/>
  <c r="J9" i="3"/>
  <c r="J8" i="3"/>
  <c r="G13" i="3"/>
  <c r="G14" i="3"/>
  <c r="G15" i="3"/>
  <c r="G8" i="3"/>
  <c r="K29" i="3" l="1"/>
  <c r="K28" i="3"/>
  <c r="K30" i="3"/>
  <c r="J24" i="3"/>
  <c r="K24" i="3" s="1"/>
  <c r="K23" i="3"/>
  <c r="J25" i="3"/>
  <c r="K25" i="3" s="1"/>
  <c r="K20" i="3"/>
  <c r="K19" i="3"/>
  <c r="K18" i="3"/>
  <c r="J14" i="3"/>
  <c r="J15" i="3"/>
  <c r="J13" i="3"/>
  <c r="H4" i="3"/>
  <c r="G9" i="3"/>
  <c r="G10" i="3"/>
</calcChain>
</file>

<file path=xl/sharedStrings.xml><?xml version="1.0" encoding="utf-8"?>
<sst xmlns="http://schemas.openxmlformats.org/spreadsheetml/2006/main" count="139" uniqueCount="63">
  <si>
    <t>Anchor Setup: Explaination of the experimental setups for measurement tests</t>
  </si>
  <si>
    <t>Position Test 02-28</t>
  </si>
  <si>
    <t xml:space="preserve">Anchor Position 0 (X) </t>
  </si>
  <si>
    <t>Anchor Position 0 (Y)</t>
  </si>
  <si>
    <t>2.4</t>
  </si>
  <si>
    <t>0.96</t>
  </si>
  <si>
    <t>4.79</t>
  </si>
  <si>
    <t>Mean Error</t>
  </si>
  <si>
    <t>STD X</t>
  </si>
  <si>
    <t>STD Y</t>
  </si>
  <si>
    <t>STD RANGE</t>
  </si>
  <si>
    <t>Unfiltered</t>
  </si>
  <si>
    <t>Kalman</t>
  </si>
  <si>
    <t xml:space="preserve">Note: </t>
  </si>
  <si>
    <t>True Position was wrongfully stored</t>
  </si>
  <si>
    <t xml:space="preserve">Test with low Phi, On table for two positions.      </t>
  </si>
  <si>
    <t>First 20 Datapoints Removed</t>
  </si>
  <si>
    <t>Calibration Test 03-05</t>
  </si>
  <si>
    <t>Calibration with new Settings</t>
  </si>
  <si>
    <t xml:space="preserve">Anchor Position 1 (X) </t>
  </si>
  <si>
    <t>Anchor Position 1 (Y)</t>
  </si>
  <si>
    <t xml:space="preserve">Anchor Position 2 (X) </t>
  </si>
  <si>
    <t>Anchor Position 2 (Y)</t>
  </si>
  <si>
    <t>Difference   (True-Meas.)</t>
  </si>
  <si>
    <t>True Length</t>
  </si>
  <si>
    <t>Measured Distance</t>
  </si>
  <si>
    <t>Constant:</t>
  </si>
  <si>
    <t>UWB units(ps/step)</t>
  </si>
  <si>
    <t>Original Antenna Delay</t>
  </si>
  <si>
    <t>Settings:</t>
  </si>
  <si>
    <t>PRF</t>
  </si>
  <si>
    <t>64MHz</t>
  </si>
  <si>
    <t>Data Rate</t>
  </si>
  <si>
    <t>6.8Mb/s</t>
  </si>
  <si>
    <t>Preeable Lengh</t>
  </si>
  <si>
    <t>Speed of Light(m/s)</t>
  </si>
  <si>
    <t>m/step</t>
  </si>
  <si>
    <t>Adjustment in steps</t>
  </si>
  <si>
    <t>A_0</t>
  </si>
  <si>
    <t>A_1</t>
  </si>
  <si>
    <t>A_2</t>
  </si>
  <si>
    <t>Δ_01</t>
  </si>
  <si>
    <t>Δ_02</t>
  </si>
  <si>
    <t>Δ_12</t>
  </si>
  <si>
    <t>STD</t>
  </si>
  <si>
    <t>~Rx-Level (mdB)</t>
  </si>
  <si>
    <t>Channel</t>
  </si>
  <si>
    <t>Final Settings</t>
  </si>
  <si>
    <t>A_3</t>
  </si>
  <si>
    <t>A_4</t>
  </si>
  <si>
    <t xml:space="preserve">  </t>
  </si>
  <si>
    <t>Positioning with Particle Filter</t>
  </si>
  <si>
    <t>Position Test 03-xx</t>
  </si>
  <si>
    <t xml:space="preserve">True Pos. X </t>
  </si>
  <si>
    <t xml:space="preserve">True Pos. Y </t>
  </si>
  <si>
    <t xml:space="preserve">Origin. X </t>
  </si>
  <si>
    <t xml:space="preserve">Origin. Y </t>
  </si>
  <si>
    <t xml:space="preserve">First. X </t>
  </si>
  <si>
    <t xml:space="preserve">First. Y </t>
  </si>
  <si>
    <t xml:space="preserve">Second. X </t>
  </si>
  <si>
    <t xml:space="preserve">Second. Y </t>
  </si>
  <si>
    <t>Third X</t>
  </si>
  <si>
    <t>Third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</si>
</sst>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49" fontId="3" fillId="0" borderId="0" xfId="1" applyNumberFormat="1" applyFont="1" applyAlignment="1">
      <alignment horizontal="left" wrapText="1"/>
    </xf>
    <xf numFmtId="0" fontId="2" fillId="0" borderId="0" xfId="0" applyFont="1"/>
    <xf numFmtId="0" fontId="4" fillId="0" borderId="0" xfId="2"/>
    <xf numFmtId="0" fontId="1" fillId="0" borderId="0" xfId="1" applyBorder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1" fillId="0" borderId="0" xfId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/>
  </cellXfs>
  <cellStyles count="3">
    <cellStyle name="Explanatory Text" xfId="1" builtinId="5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11</xdr:col>
      <xdr:colOff>1791866</xdr:colOff>
      <xdr:row>7</xdr:row>
      <xdr:rowOff>78173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DE1643-FE77-49D7-B1DD-3080DB6EF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9481" y="0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1791866</xdr:colOff>
      <xdr:row>16</xdr:row>
      <xdr:rowOff>34212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10B219E-B9E4-4FAB-8847-F5DEA6783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9481" y="2102827"/>
          <a:ext cx="2400000" cy="1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B3FE-BE28-4C8E-8740-50A37D0061E2}">
  <dimension ref="C1:K27"/>
  <sheetViews>
    <sheetView tabSelected="1" topLeftCell="A5" workbookViewId="0">
      <selection activeCell="I11" sqref="I11"/>
    </sheetView>
  </sheetViews>
  <sheetFormatPr defaultRowHeight="15" x14ac:dyDescent="0.25"/>
  <cols>
    <col min="3" max="3" width="24.7109375" customWidth="1"/>
    <col min="4" max="4" width="32.7109375" customWidth="1"/>
    <col min="5" max="7" width="21.140625" bestFit="1" customWidth="1"/>
    <col min="8" max="8" width="19.5703125" bestFit="1" customWidth="1"/>
    <col min="9" max="9" width="20.140625" bestFit="1" customWidth="1"/>
    <col min="10" max="10" width="19.5703125" bestFit="1" customWidth="1"/>
  </cols>
  <sheetData>
    <row r="1" spans="3:11" ht="15" customHeight="1" x14ac:dyDescent="0.25"/>
    <row r="4" spans="3:11" ht="12.75" customHeight="1" x14ac:dyDescent="0.25"/>
    <row r="5" spans="3:11" ht="63" customHeight="1" x14ac:dyDescent="0.3">
      <c r="D5" s="1" t="s">
        <v>0</v>
      </c>
    </row>
    <row r="6" spans="3:11" ht="15.75" thickBot="1" x14ac:dyDescent="0.3"/>
    <row r="7" spans="3:11" ht="15.75" thickBot="1" x14ac:dyDescent="0.3">
      <c r="E7" s="5" t="s">
        <v>2</v>
      </c>
      <c r="F7" s="6" t="s">
        <v>3</v>
      </c>
      <c r="G7" s="5" t="s">
        <v>19</v>
      </c>
      <c r="H7" s="6" t="s">
        <v>20</v>
      </c>
      <c r="I7" s="5" t="s">
        <v>21</v>
      </c>
      <c r="J7" s="6" t="s">
        <v>22</v>
      </c>
    </row>
    <row r="8" spans="3:11" ht="30.75" thickBot="1" x14ac:dyDescent="0.3">
      <c r="C8" s="3" t="s">
        <v>1</v>
      </c>
      <c r="D8" s="4" t="s">
        <v>15</v>
      </c>
      <c r="E8" s="8">
        <v>0</v>
      </c>
      <c r="F8" s="9">
        <v>0</v>
      </c>
      <c r="G8" s="8">
        <v>0</v>
      </c>
      <c r="H8" s="9" t="s">
        <v>4</v>
      </c>
      <c r="I8" s="8" t="s">
        <v>5</v>
      </c>
      <c r="J8" s="9" t="s">
        <v>6</v>
      </c>
      <c r="K8" s="7"/>
    </row>
    <row r="9" spans="3:11" ht="31.5" customHeight="1" thickBot="1" x14ac:dyDescent="0.3">
      <c r="C9" s="3" t="s">
        <v>52</v>
      </c>
      <c r="D9" s="13" t="s">
        <v>51</v>
      </c>
      <c r="E9" s="8">
        <v>0</v>
      </c>
      <c r="F9" s="9">
        <v>0</v>
      </c>
      <c r="G9" s="8">
        <v>0</v>
      </c>
      <c r="H9" s="9">
        <v>4.37</v>
      </c>
      <c r="I9" s="8">
        <v>1.3</v>
      </c>
      <c r="J9" s="9">
        <v>6.9</v>
      </c>
    </row>
    <row r="20" spans="3:8" ht="15.75" thickBot="1" x14ac:dyDescent="0.3"/>
    <row r="21" spans="3:8" ht="37.5" customHeight="1" thickBot="1" x14ac:dyDescent="0.3">
      <c r="C21" s="3" t="s">
        <v>17</v>
      </c>
      <c r="D21" s="13" t="s">
        <v>18</v>
      </c>
      <c r="E21" s="5" t="s">
        <v>2</v>
      </c>
      <c r="F21" s="6" t="s">
        <v>3</v>
      </c>
      <c r="G21" s="5" t="s">
        <v>19</v>
      </c>
      <c r="H21" s="6" t="s">
        <v>20</v>
      </c>
    </row>
    <row r="22" spans="3:8" ht="15.75" thickBot="1" x14ac:dyDescent="0.3">
      <c r="E22" s="8">
        <v>0</v>
      </c>
      <c r="F22" s="9">
        <v>0</v>
      </c>
      <c r="G22" s="8">
        <v>0</v>
      </c>
      <c r="H22" s="9">
        <v>0</v>
      </c>
    </row>
    <row r="27" spans="3:8" x14ac:dyDescent="0.25">
      <c r="G27" t="s">
        <v>50</v>
      </c>
    </row>
  </sheetData>
  <hyperlinks>
    <hyperlink ref="C8" location="'Position Test 02-28'!A1" display="Position Test 02-28" xr:uid="{59FC7202-C5F2-469D-B708-BA8652D88FD1}"/>
    <hyperlink ref="C21" location="'Calibration Test 03-05'!A1" display="Calibration Test 03-05" xr:uid="{A636DBAF-BC3B-4B6A-9F15-75253DD0372E}"/>
    <hyperlink ref="C9" location="'Position Test 03-08'!A1" display="Position Test 03-08" xr:uid="{6CFB9012-1202-4A47-B038-BCE2407F48B2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FBA8-C95E-450E-A3EA-58F1ED973113}">
  <dimension ref="E3:I13"/>
  <sheetViews>
    <sheetView zoomScale="130" zoomScaleNormal="130" workbookViewId="0">
      <selection activeCell="F30" sqref="F30"/>
    </sheetView>
  </sheetViews>
  <sheetFormatPr defaultRowHeight="15" x14ac:dyDescent="0.25"/>
  <cols>
    <col min="5" max="5" width="10.140625" style="2" bestFit="1" customWidth="1"/>
    <col min="6" max="6" width="13.7109375" customWidth="1"/>
    <col min="7" max="7" width="10.85546875" customWidth="1"/>
    <col min="9" max="9" width="10.85546875" bestFit="1" customWidth="1"/>
    <col min="12" max="12" width="28.7109375" customWidth="1"/>
  </cols>
  <sheetData>
    <row r="3" spans="5:9" x14ac:dyDescent="0.25">
      <c r="F3" s="2" t="s">
        <v>7</v>
      </c>
      <c r="G3" s="2" t="s">
        <v>8</v>
      </c>
      <c r="H3" s="2" t="s">
        <v>9</v>
      </c>
      <c r="I3" s="2" t="s">
        <v>10</v>
      </c>
    </row>
    <row r="4" spans="5:9" x14ac:dyDescent="0.25">
      <c r="E4" s="2" t="s">
        <v>11</v>
      </c>
      <c r="F4" s="10">
        <v>26.319099999999999</v>
      </c>
      <c r="G4" s="10">
        <v>0.1278</v>
      </c>
      <c r="H4" s="10">
        <v>0.19389999999999999</v>
      </c>
      <c r="I4" s="10">
        <v>0.23219999999999999</v>
      </c>
    </row>
    <row r="5" spans="5:9" x14ac:dyDescent="0.25">
      <c r="E5" s="2" t="s">
        <v>12</v>
      </c>
      <c r="F5" s="10">
        <v>26.261700000000001</v>
      </c>
      <c r="G5" s="10">
        <v>1.41E-2</v>
      </c>
      <c r="H5" s="10">
        <v>6.0400000000000002E-2</v>
      </c>
      <c r="I5" s="10">
        <v>6.2E-2</v>
      </c>
    </row>
    <row r="6" spans="5:9" ht="45.75" customHeight="1" x14ac:dyDescent="0.25">
      <c r="E6" s="2" t="s">
        <v>13</v>
      </c>
      <c r="F6" s="11" t="s">
        <v>14</v>
      </c>
      <c r="G6" s="11" t="s">
        <v>16</v>
      </c>
      <c r="H6" s="12"/>
    </row>
    <row r="10" spans="5:9" x14ac:dyDescent="0.25">
      <c r="F10" s="2" t="s">
        <v>7</v>
      </c>
      <c r="G10" s="2" t="s">
        <v>8</v>
      </c>
      <c r="H10" s="2" t="s">
        <v>9</v>
      </c>
      <c r="I10" s="2" t="s">
        <v>10</v>
      </c>
    </row>
    <row r="11" spans="5:9" x14ac:dyDescent="0.25">
      <c r="E11" s="2" t="s">
        <v>11</v>
      </c>
      <c r="F11" s="10">
        <v>0.4083</v>
      </c>
      <c r="G11" s="10">
        <v>4.0800000000000003E-2</v>
      </c>
      <c r="H11" s="10">
        <v>0.31830000000000003</v>
      </c>
      <c r="I11" s="10">
        <v>0.32090000000000002</v>
      </c>
    </row>
    <row r="12" spans="5:9" x14ac:dyDescent="0.25">
      <c r="E12" s="2" t="s">
        <v>12</v>
      </c>
      <c r="F12" s="10">
        <v>0.29220000000000002</v>
      </c>
      <c r="G12" s="10">
        <v>1.3100000000000001E-2</v>
      </c>
      <c r="H12" s="10">
        <v>7.4200000000000002E-2</v>
      </c>
      <c r="I12" s="10">
        <v>7.5399999999999995E-2</v>
      </c>
    </row>
    <row r="13" spans="5:9" ht="48.75" customHeight="1" x14ac:dyDescent="0.25">
      <c r="E13" s="2" t="s">
        <v>13</v>
      </c>
      <c r="F13" s="11" t="s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C1E6-C316-4AFE-95F2-0E6F1B846624}">
  <dimension ref="E6:R16"/>
  <sheetViews>
    <sheetView zoomScale="130" zoomScaleNormal="130" workbookViewId="0">
      <selection activeCell="L10" sqref="L10"/>
    </sheetView>
  </sheetViews>
  <sheetFormatPr defaultRowHeight="15" x14ac:dyDescent="0.25"/>
  <cols>
    <col min="5" max="5" width="10.28515625" bestFit="1" customWidth="1"/>
    <col min="6" max="6" width="13.28515625" customWidth="1"/>
    <col min="7" max="7" width="14.140625" customWidth="1"/>
    <col min="8" max="8" width="10.85546875" customWidth="1"/>
    <col min="9" max="9" width="11" bestFit="1" customWidth="1"/>
    <col min="11" max="12" width="11.140625" bestFit="1" customWidth="1"/>
  </cols>
  <sheetData>
    <row r="6" spans="5:18" ht="28.5" customHeight="1" x14ac:dyDescent="0.25">
      <c r="E6" s="2"/>
      <c r="F6" s="2" t="s">
        <v>7</v>
      </c>
      <c r="G6" s="2" t="s">
        <v>8</v>
      </c>
      <c r="H6" s="2" t="s">
        <v>9</v>
      </c>
      <c r="I6" s="2" t="s">
        <v>10</v>
      </c>
      <c r="K6" s="2" t="s">
        <v>53</v>
      </c>
      <c r="L6" s="2" t="s">
        <v>54</v>
      </c>
    </row>
    <row r="7" spans="5:18" x14ac:dyDescent="0.25">
      <c r="E7" s="2" t="s">
        <v>11</v>
      </c>
      <c r="F7" s="10">
        <v>0</v>
      </c>
      <c r="G7" s="10">
        <v>0</v>
      </c>
      <c r="H7" s="10">
        <v>0</v>
      </c>
      <c r="I7" s="10">
        <v>0</v>
      </c>
    </row>
    <row r="8" spans="5:18" x14ac:dyDescent="0.25">
      <c r="E8" s="2" t="s">
        <v>12</v>
      </c>
      <c r="F8" s="10">
        <v>0</v>
      </c>
      <c r="G8" s="10">
        <v>0</v>
      </c>
      <c r="H8" s="10">
        <v>0</v>
      </c>
      <c r="I8" s="10">
        <v>0</v>
      </c>
    </row>
    <row r="9" spans="5:18" x14ac:dyDescent="0.25">
      <c r="E9" s="2" t="s">
        <v>13</v>
      </c>
      <c r="F9" s="11"/>
      <c r="G9" s="11"/>
      <c r="H9" s="12"/>
    </row>
    <row r="10" spans="5:18" x14ac:dyDescent="0.25">
      <c r="E10" s="2"/>
    </row>
    <row r="11" spans="5:18" x14ac:dyDescent="0.25">
      <c r="E11" s="2"/>
    </row>
    <row r="12" spans="5:18" x14ac:dyDescent="0.25">
      <c r="E12" s="2"/>
    </row>
    <row r="13" spans="5:18" x14ac:dyDescent="0.25">
      <c r="E13" s="2"/>
      <c r="F13" s="2" t="s">
        <v>7</v>
      </c>
      <c r="G13" s="2" t="s">
        <v>8</v>
      </c>
      <c r="H13" s="2" t="s">
        <v>9</v>
      </c>
      <c r="I13" s="2" t="s">
        <v>10</v>
      </c>
      <c r="K13" s="2" t="s">
        <v>55</v>
      </c>
      <c r="L13" s="2" t="s">
        <v>56</v>
      </c>
      <c r="M13" s="2" t="s">
        <v>57</v>
      </c>
      <c r="N13" s="2" t="s">
        <v>58</v>
      </c>
      <c r="O13" s="2" t="s">
        <v>59</v>
      </c>
      <c r="P13" s="2" t="s">
        <v>60</v>
      </c>
      <c r="Q13" s="2" t="s">
        <v>61</v>
      </c>
      <c r="R13" s="2" t="s">
        <v>62</v>
      </c>
    </row>
    <row r="14" spans="5:18" x14ac:dyDescent="0.25">
      <c r="E14" s="2" t="s">
        <v>11</v>
      </c>
      <c r="F14" s="10">
        <v>0</v>
      </c>
      <c r="G14" s="10">
        <v>0</v>
      </c>
      <c r="H14" s="10">
        <v>0</v>
      </c>
      <c r="I14" s="10">
        <v>0</v>
      </c>
    </row>
    <row r="15" spans="5:18" x14ac:dyDescent="0.25">
      <c r="E15" s="2" t="s">
        <v>12</v>
      </c>
      <c r="F15" s="10">
        <v>0</v>
      </c>
      <c r="G15" s="10">
        <v>0</v>
      </c>
      <c r="H15" s="10">
        <v>0</v>
      </c>
      <c r="I15" s="10">
        <v>0</v>
      </c>
    </row>
    <row r="16" spans="5:18" x14ac:dyDescent="0.25">
      <c r="E16" s="2" t="s">
        <v>13</v>
      </c>
      <c r="F1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6F73-4EE6-408A-87AF-C9D78A42D3D6}">
  <dimension ref="B2:K38"/>
  <sheetViews>
    <sheetView topLeftCell="A13" zoomScale="85" zoomScaleNormal="85" workbookViewId="0">
      <selection activeCell="J29" sqref="J29"/>
    </sheetView>
  </sheetViews>
  <sheetFormatPr defaultRowHeight="15" x14ac:dyDescent="0.25"/>
  <cols>
    <col min="2" max="2" width="27.28515625" customWidth="1"/>
    <col min="3" max="3" width="20.7109375" customWidth="1"/>
    <col min="5" max="5" width="9.140625" customWidth="1"/>
    <col min="6" max="6" width="18.28515625" customWidth="1"/>
    <col min="7" max="7" width="23.7109375" customWidth="1"/>
    <col min="8" max="8" width="24.5703125" customWidth="1"/>
    <col min="9" max="9" width="21.140625" customWidth="1"/>
    <col min="10" max="10" width="19" bestFit="1" customWidth="1"/>
  </cols>
  <sheetData>
    <row r="2" spans="2:11" x14ac:dyDescent="0.25">
      <c r="B2" s="2" t="s">
        <v>29</v>
      </c>
    </row>
    <row r="3" spans="2:11" x14ac:dyDescent="0.25">
      <c r="B3" t="s">
        <v>30</v>
      </c>
      <c r="C3" t="s">
        <v>31</v>
      </c>
      <c r="F3" t="s">
        <v>27</v>
      </c>
      <c r="G3" s="15" t="s">
        <v>35</v>
      </c>
      <c r="H3" s="15" t="s">
        <v>36</v>
      </c>
      <c r="I3" t="s">
        <v>28</v>
      </c>
    </row>
    <row r="4" spans="2:11" x14ac:dyDescent="0.25">
      <c r="B4" t="s">
        <v>32</v>
      </c>
      <c r="C4" t="s">
        <v>33</v>
      </c>
      <c r="E4" t="s">
        <v>26</v>
      </c>
      <c r="F4" s="16">
        <v>15.65</v>
      </c>
      <c r="G4" s="16">
        <v>299792458</v>
      </c>
      <c r="H4">
        <f>-G4*F4/(10^12)</f>
        <v>-4.6917519677000001E-3</v>
      </c>
      <c r="I4">
        <v>16300</v>
      </c>
    </row>
    <row r="5" spans="2:11" x14ac:dyDescent="0.25">
      <c r="B5" t="s">
        <v>34</v>
      </c>
      <c r="H5">
        <v>-6.0000000000000001E-3</v>
      </c>
    </row>
    <row r="6" spans="2:11" x14ac:dyDescent="0.25">
      <c r="B6" t="s">
        <v>46</v>
      </c>
      <c r="C6">
        <v>4</v>
      </c>
      <c r="F6" s="2"/>
      <c r="G6" s="2"/>
      <c r="H6" s="2"/>
      <c r="I6" s="2"/>
      <c r="J6" s="2"/>
    </row>
    <row r="7" spans="2:11" ht="15" customHeight="1" x14ac:dyDescent="0.25">
      <c r="B7" s="2" t="s">
        <v>45</v>
      </c>
      <c r="C7" s="2" t="s">
        <v>44</v>
      </c>
      <c r="E7" s="14" t="s">
        <v>24</v>
      </c>
      <c r="F7" s="14" t="s">
        <v>25</v>
      </c>
      <c r="G7" s="14" t="s">
        <v>23</v>
      </c>
      <c r="H7" s="14"/>
      <c r="I7" s="10"/>
      <c r="J7" s="14" t="s">
        <v>37</v>
      </c>
    </row>
    <row r="8" spans="2:11" x14ac:dyDescent="0.25">
      <c r="B8">
        <v>-92</v>
      </c>
      <c r="C8">
        <v>0.15</v>
      </c>
      <c r="D8" s="2" t="s">
        <v>41</v>
      </c>
      <c r="E8">
        <v>6.74</v>
      </c>
      <c r="F8" s="2">
        <v>8.8000000000000007</v>
      </c>
      <c r="G8" s="14">
        <f>E8-F8</f>
        <v>-2.0600000000000005</v>
      </c>
      <c r="H8" s="10"/>
      <c r="I8" s="2" t="s">
        <v>38</v>
      </c>
      <c r="J8" s="10">
        <f>(G8-G10+G9)/(2*H4)</f>
        <v>241.91389651750958</v>
      </c>
    </row>
    <row r="9" spans="2:11" x14ac:dyDescent="0.25">
      <c r="B9">
        <v>-93</v>
      </c>
      <c r="C9">
        <v>0.33</v>
      </c>
      <c r="D9" s="2" t="s">
        <v>42</v>
      </c>
      <c r="E9">
        <v>6.74</v>
      </c>
      <c r="F9" s="2">
        <v>8.92</v>
      </c>
      <c r="G9" s="14">
        <f t="shared" ref="G9:G10" si="0">E9-F9</f>
        <v>-2.1799999999999997</v>
      </c>
      <c r="H9" s="11"/>
      <c r="I9" s="2" t="s">
        <v>39</v>
      </c>
      <c r="J9">
        <f>(G10-G9+G8)/(2*H4)</f>
        <v>197.15449716184722</v>
      </c>
    </row>
    <row r="10" spans="2:11" x14ac:dyDescent="0.25">
      <c r="B10">
        <v>-90</v>
      </c>
      <c r="C10">
        <v>0.04</v>
      </c>
      <c r="D10" s="2" t="s">
        <v>43</v>
      </c>
      <c r="E10">
        <v>6.74</v>
      </c>
      <c r="F10" s="2">
        <v>8.7100000000000009</v>
      </c>
      <c r="G10" s="14">
        <f t="shared" si="0"/>
        <v>-1.9700000000000006</v>
      </c>
      <c r="I10" s="2" t="s">
        <v>40</v>
      </c>
      <c r="J10">
        <f>(G9-G8+G10)/(2*H4)</f>
        <v>222.73129679365422</v>
      </c>
    </row>
    <row r="11" spans="2:11" x14ac:dyDescent="0.25">
      <c r="F11" s="2"/>
      <c r="G11" s="10"/>
    </row>
    <row r="12" spans="2:11" ht="30" x14ac:dyDescent="0.25">
      <c r="B12" s="2" t="s">
        <v>45</v>
      </c>
      <c r="C12" s="2" t="s">
        <v>44</v>
      </c>
      <c r="E12" s="14" t="s">
        <v>24</v>
      </c>
      <c r="F12" s="14" t="s">
        <v>25</v>
      </c>
      <c r="G12" s="14" t="s">
        <v>23</v>
      </c>
      <c r="H12" s="14"/>
      <c r="I12" s="10"/>
      <c r="J12" s="14" t="s">
        <v>37</v>
      </c>
    </row>
    <row r="13" spans="2:11" x14ac:dyDescent="0.25">
      <c r="D13" s="2" t="s">
        <v>41</v>
      </c>
      <c r="E13">
        <v>6.74</v>
      </c>
      <c r="F13" s="2">
        <v>6.41</v>
      </c>
      <c r="G13" s="14">
        <f>E13-F13</f>
        <v>0.33000000000000007</v>
      </c>
      <c r="H13" s="10"/>
      <c r="I13" s="2" t="s">
        <v>38</v>
      </c>
      <c r="J13" s="10">
        <f>(G13-G15+G14)/(2*H4)</f>
        <v>-76.730398895421629</v>
      </c>
      <c r="K13">
        <f>J8+J13</f>
        <v>165.18349762208794</v>
      </c>
    </row>
    <row r="14" spans="2:11" x14ac:dyDescent="0.25">
      <c r="D14" s="2" t="s">
        <v>42</v>
      </c>
      <c r="E14">
        <v>6.74</v>
      </c>
      <c r="F14" s="2">
        <v>6.26</v>
      </c>
      <c r="G14" s="14">
        <f t="shared" ref="G14:G15" si="1">E14-F14</f>
        <v>0.48000000000000043</v>
      </c>
      <c r="H14" s="11"/>
      <c r="I14" s="2" t="s">
        <v>39</v>
      </c>
      <c r="J14">
        <f>(G15-G14+G13)/(2*H4)</f>
        <v>6.3941999079518492</v>
      </c>
      <c r="K14">
        <f t="shared" ref="K14:K15" si="2">J9+J14</f>
        <v>203.54869706979906</v>
      </c>
    </row>
    <row r="15" spans="2:11" x14ac:dyDescent="0.25">
      <c r="D15" s="2" t="s">
        <v>43</v>
      </c>
      <c r="E15">
        <v>6.74</v>
      </c>
      <c r="F15" s="2">
        <v>6.65</v>
      </c>
      <c r="G15" s="14">
        <f t="shared" si="1"/>
        <v>8.9999999999999858E-2</v>
      </c>
      <c r="I15" s="2" t="s">
        <v>40</v>
      </c>
      <c r="J15">
        <f>(G14-G13+G15)/(2*H4)</f>
        <v>-25.576799631807209</v>
      </c>
      <c r="K15">
        <f t="shared" si="2"/>
        <v>197.15449716184702</v>
      </c>
    </row>
    <row r="16" spans="2:11" x14ac:dyDescent="0.25">
      <c r="F16" s="2"/>
      <c r="G16" s="11"/>
    </row>
    <row r="17" spans="2:11" ht="30" x14ac:dyDescent="0.25">
      <c r="B17" s="2" t="s">
        <v>45</v>
      </c>
      <c r="C17" s="2" t="s">
        <v>44</v>
      </c>
      <c r="E17" s="14" t="s">
        <v>24</v>
      </c>
      <c r="F17" s="14" t="s">
        <v>25</v>
      </c>
      <c r="G17" s="14" t="s">
        <v>23</v>
      </c>
      <c r="H17" s="14"/>
      <c r="I17" s="10"/>
      <c r="J17" s="14" t="s">
        <v>37</v>
      </c>
    </row>
    <row r="18" spans="2:11" x14ac:dyDescent="0.25">
      <c r="B18">
        <v>-90</v>
      </c>
      <c r="C18">
        <v>0.05</v>
      </c>
      <c r="D18" s="2" t="s">
        <v>41</v>
      </c>
      <c r="E18">
        <v>5</v>
      </c>
      <c r="F18" s="2">
        <v>4.72</v>
      </c>
      <c r="G18" s="14">
        <f>E18-F18</f>
        <v>0.28000000000000025</v>
      </c>
      <c r="H18" s="10"/>
      <c r="I18" s="2" t="s">
        <v>38</v>
      </c>
      <c r="J18" s="10">
        <f>(G18-G20+G19)/(2*H4)</f>
        <v>-22.379699677831329</v>
      </c>
      <c r="K18">
        <f>K13+J18</f>
        <v>142.80379794425662</v>
      </c>
    </row>
    <row r="19" spans="2:11" x14ac:dyDescent="0.25">
      <c r="C19">
        <v>0.03</v>
      </c>
      <c r="D19" s="2" t="s">
        <v>42</v>
      </c>
      <c r="E19">
        <v>5</v>
      </c>
      <c r="F19" s="2">
        <v>4</v>
      </c>
      <c r="G19" s="14">
        <f t="shared" ref="G19:G20" si="3">E19-F19</f>
        <v>1</v>
      </c>
      <c r="H19" s="11"/>
      <c r="I19" s="2" t="s">
        <v>39</v>
      </c>
      <c r="J19">
        <f>(G20-G19+G18)/(2*H4)</f>
        <v>-37.299499463052157</v>
      </c>
      <c r="K19">
        <f t="shared" ref="K19:K20" si="4">K14+J19</f>
        <v>166.24919760674692</v>
      </c>
    </row>
    <row r="20" spans="2:11" x14ac:dyDescent="0.25">
      <c r="D20" s="2" t="s">
        <v>43</v>
      </c>
      <c r="E20">
        <v>5</v>
      </c>
      <c r="F20" s="2">
        <v>3.93</v>
      </c>
      <c r="G20" s="14">
        <f t="shared" si="3"/>
        <v>1.0699999999999998</v>
      </c>
      <c r="I20" s="2" t="s">
        <v>40</v>
      </c>
      <c r="J20">
        <f>(G19-G18+G20)/(2*H4)</f>
        <v>-190.7602972538952</v>
      </c>
      <c r="K20">
        <f t="shared" si="4"/>
        <v>6.3941999079518155</v>
      </c>
    </row>
    <row r="22" spans="2:11" ht="30" x14ac:dyDescent="0.25">
      <c r="B22" s="2" t="s">
        <v>45</v>
      </c>
      <c r="C22" s="2" t="s">
        <v>44</v>
      </c>
      <c r="E22" s="14" t="s">
        <v>24</v>
      </c>
      <c r="F22" s="14" t="s">
        <v>25</v>
      </c>
      <c r="G22" s="14" t="s">
        <v>23</v>
      </c>
      <c r="H22" s="14"/>
      <c r="I22" s="10"/>
      <c r="J22" s="14" t="s">
        <v>37</v>
      </c>
    </row>
    <row r="23" spans="2:11" x14ac:dyDescent="0.25">
      <c r="C23">
        <v>0.05</v>
      </c>
      <c r="D23" s="2" t="s">
        <v>41</v>
      </c>
      <c r="E23">
        <v>5</v>
      </c>
      <c r="F23" s="2">
        <v>5.05</v>
      </c>
      <c r="G23" s="14">
        <f>E23-F23</f>
        <v>-4.9999999999999822E-2</v>
      </c>
      <c r="H23" s="10"/>
      <c r="I23" s="2" t="s">
        <v>38</v>
      </c>
      <c r="J23" s="10">
        <f>(G23-G25+G24)/(2*H4)</f>
        <v>27.708199601124427</v>
      </c>
      <c r="K23">
        <f>K18+J23</f>
        <v>170.51199754538104</v>
      </c>
    </row>
    <row r="24" spans="2:11" x14ac:dyDescent="0.25">
      <c r="C24">
        <v>0.04</v>
      </c>
      <c r="D24" s="2" t="s">
        <v>42</v>
      </c>
      <c r="E24">
        <v>5</v>
      </c>
      <c r="F24" s="2">
        <v>5.31</v>
      </c>
      <c r="G24" s="14">
        <f t="shared" ref="G24:G25" si="5">E24-F24</f>
        <v>-0.30999999999999961</v>
      </c>
      <c r="H24" s="11"/>
      <c r="I24" s="2" t="s">
        <v>39</v>
      </c>
      <c r="J24">
        <f>(G25-G24+G23)/(2*H4)</f>
        <v>-17.051199754538139</v>
      </c>
      <c r="K24">
        <f t="shared" ref="K24:K25" si="6">K19+J24</f>
        <v>149.19799785220877</v>
      </c>
    </row>
    <row r="25" spans="2:11" x14ac:dyDescent="0.25">
      <c r="D25" s="2" t="s">
        <v>43</v>
      </c>
      <c r="E25">
        <v>5</v>
      </c>
      <c r="F25" s="2">
        <v>5.0999999999999996</v>
      </c>
      <c r="G25" s="14">
        <f t="shared" si="5"/>
        <v>-9.9999999999999645E-2</v>
      </c>
      <c r="I25" s="2" t="s">
        <v>40</v>
      </c>
      <c r="J25">
        <f>(G24-G23+G25)/(2*H4)</f>
        <v>38.365199447710715</v>
      </c>
      <c r="K25">
        <f t="shared" si="6"/>
        <v>44.759399355662531</v>
      </c>
    </row>
    <row r="27" spans="2:11" ht="30" x14ac:dyDescent="0.25">
      <c r="B27" s="2" t="s">
        <v>45</v>
      </c>
      <c r="C27" s="2"/>
      <c r="E27" s="14" t="s">
        <v>24</v>
      </c>
      <c r="F27" s="14" t="s">
        <v>25</v>
      </c>
      <c r="G27" s="14" t="s">
        <v>23</v>
      </c>
      <c r="H27" s="14"/>
      <c r="I27" s="10"/>
      <c r="J27" s="14" t="s">
        <v>37</v>
      </c>
    </row>
    <row r="28" spans="2:11" x14ac:dyDescent="0.25">
      <c r="C28">
        <v>0.05</v>
      </c>
      <c r="D28" s="2" t="s">
        <v>41</v>
      </c>
      <c r="E28">
        <v>5</v>
      </c>
      <c r="F28" s="2">
        <v>5.09</v>
      </c>
      <c r="G28" s="14">
        <f>E28-F28</f>
        <v>-8.9999999999999858E-2</v>
      </c>
      <c r="H28" s="10"/>
      <c r="I28" s="2" t="s">
        <v>38</v>
      </c>
      <c r="J28" s="10">
        <f>(G28-G30+G29)/(2*H4)</f>
        <v>42.627999386345252</v>
      </c>
      <c r="K28">
        <f>K23+J28</f>
        <v>213.13999693172627</v>
      </c>
    </row>
    <row r="29" spans="2:11" x14ac:dyDescent="0.25">
      <c r="C29">
        <v>0.04</v>
      </c>
      <c r="D29" s="2" t="s">
        <v>42</v>
      </c>
      <c r="E29">
        <v>5</v>
      </c>
      <c r="F29" s="2">
        <v>5.31</v>
      </c>
      <c r="G29" s="14">
        <f t="shared" ref="G29:G30" si="7">E29-F29</f>
        <v>-0.30999999999999961</v>
      </c>
      <c r="H29" s="11"/>
      <c r="I29" s="2" t="s">
        <v>39</v>
      </c>
      <c r="J29">
        <f>(G30-G29+G28)/(2*H4)</f>
        <v>-23.445399662489894</v>
      </c>
      <c r="K29">
        <f t="shared" ref="K29:K30" si="8">K24+J29</f>
        <v>125.75259818971888</v>
      </c>
    </row>
    <row r="30" spans="2:11" x14ac:dyDescent="0.25">
      <c r="D30" s="2" t="s">
        <v>43</v>
      </c>
      <c r="E30">
        <v>5</v>
      </c>
      <c r="F30" s="2">
        <v>5</v>
      </c>
      <c r="G30" s="14">
        <f t="shared" si="7"/>
        <v>0</v>
      </c>
      <c r="I30" s="2" t="s">
        <v>40</v>
      </c>
      <c r="J30">
        <f>(G29-G28+G30)/(2*H4)</f>
        <v>23.445399662489894</v>
      </c>
      <c r="K30">
        <f t="shared" si="8"/>
        <v>68.204799018152428</v>
      </c>
    </row>
    <row r="33" spans="8:10" x14ac:dyDescent="0.25">
      <c r="H33" t="s">
        <v>47</v>
      </c>
      <c r="I33" s="2" t="s">
        <v>38</v>
      </c>
      <c r="J33">
        <v>213</v>
      </c>
    </row>
    <row r="34" spans="8:10" x14ac:dyDescent="0.25">
      <c r="I34" s="2" t="s">
        <v>39</v>
      </c>
      <c r="J34">
        <v>126</v>
      </c>
    </row>
    <row r="35" spans="8:10" x14ac:dyDescent="0.25">
      <c r="I35" s="2" t="s">
        <v>40</v>
      </c>
      <c r="J35">
        <v>68</v>
      </c>
    </row>
    <row r="37" spans="8:10" x14ac:dyDescent="0.25">
      <c r="I37" s="2" t="s">
        <v>48</v>
      </c>
      <c r="J37">
        <v>160</v>
      </c>
    </row>
    <row r="38" spans="8:10" x14ac:dyDescent="0.25">
      <c r="I38" s="2" t="s">
        <v>49</v>
      </c>
      <c r="J38">
        <v>145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Anchor Setup</vt:lpstr>
      <vt:lpstr>Position Test 02-28</vt:lpstr>
      <vt:lpstr>Position Test 03-xx</vt:lpstr>
      <vt:lpstr>Calibration Test 03-05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Wassénius</dc:creator>
  <cp:lastModifiedBy>Lucas Wassénius</cp:lastModifiedBy>
  <dcterms:created xsi:type="dcterms:W3CDTF">2019-02-28T08:41:57Z</dcterms:created>
  <dcterms:modified xsi:type="dcterms:W3CDTF">2019-03-15T15:46:52Z</dcterms:modified>
</cp:coreProperties>
</file>