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i\database\Day 2\"/>
    </mc:Choice>
  </mc:AlternateContent>
  <xr:revisionPtr revIDLastSave="0" documentId="13_ncr:1_{00559088-0D0B-48A0-B038-0BA96A6CE1FB}" xr6:coauthVersionLast="46" xr6:coauthVersionMax="46" xr10:uidLastSave="{00000000-0000-0000-0000-000000000000}"/>
  <bookViews>
    <workbookView xWindow="-120" yWindow="-120" windowWidth="29040" windowHeight="15840" activeTab="3" xr2:uid="{D1C04EBD-1ED7-4849-BEBC-FE6C54E4FDDB}"/>
  </bookViews>
  <sheets>
    <sheet name="Sheet1" sheetId="1" r:id="rId1"/>
    <sheet name="Sheet2" sheetId="2" r:id="rId2"/>
    <sheet name="Warga" sheetId="4" r:id="rId3"/>
    <sheet name="Nilai" sheetId="5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6" i="5" l="1"/>
  <c r="I7" i="5"/>
  <c r="I8" i="5"/>
  <c r="I9" i="5"/>
  <c r="K9" i="5" s="1"/>
  <c r="I5" i="5"/>
  <c r="J9" i="5"/>
  <c r="J5" i="5"/>
  <c r="H6" i="5"/>
  <c r="H8" i="5"/>
  <c r="H9" i="5"/>
  <c r="G9" i="5"/>
  <c r="G6" i="5"/>
  <c r="G7" i="5"/>
  <c r="H7" i="5" s="1"/>
  <c r="G8" i="5"/>
  <c r="G5" i="5"/>
  <c r="E6" i="5"/>
  <c r="E7" i="5"/>
  <c r="E8" i="5"/>
  <c r="E9" i="5"/>
  <c r="E5" i="5"/>
  <c r="F10" i="4"/>
  <c r="G10" i="4"/>
  <c r="G5" i="4"/>
  <c r="G4" i="4"/>
  <c r="G6" i="4"/>
  <c r="G7" i="4"/>
  <c r="G8" i="4"/>
  <c r="G9" i="4"/>
  <c r="F4" i="4"/>
  <c r="F6" i="4"/>
  <c r="F5" i="4"/>
  <c r="F7" i="4"/>
  <c r="F8" i="4"/>
  <c r="F9" i="4"/>
  <c r="D10" i="2"/>
  <c r="D11" i="2"/>
  <c r="D8" i="2"/>
  <c r="D9" i="2"/>
  <c r="D5" i="2"/>
  <c r="D6" i="2"/>
  <c r="D7" i="2"/>
  <c r="D4" i="2"/>
  <c r="D11" i="1"/>
  <c r="D10" i="1"/>
  <c r="E8" i="1"/>
  <c r="E6" i="1"/>
  <c r="E7" i="1"/>
  <c r="E4" i="1"/>
  <c r="E5" i="1"/>
  <c r="J8" i="5" l="1"/>
  <c r="K7" i="5"/>
  <c r="J7" i="5"/>
  <c r="J6" i="5"/>
  <c r="K8" i="5"/>
  <c r="H5" i="5"/>
  <c r="K5" i="5" s="1"/>
  <c r="K6" i="5"/>
</calcChain>
</file>

<file path=xl/sharedStrings.xml><?xml version="1.0" encoding="utf-8"?>
<sst xmlns="http://schemas.openxmlformats.org/spreadsheetml/2006/main" count="75" uniqueCount="58">
  <si>
    <t>Saklar Lampu</t>
  </si>
  <si>
    <t>Status Lab</t>
  </si>
  <si>
    <t>off</t>
  </si>
  <si>
    <t>Nyala</t>
  </si>
  <si>
    <t>On</t>
  </si>
  <si>
    <t>Off</t>
  </si>
  <si>
    <t>Mati</t>
  </si>
  <si>
    <t>ON</t>
  </si>
  <si>
    <t>OFF</t>
  </si>
  <si>
    <t>Lampu Lalu Lintas</t>
  </si>
  <si>
    <t>Status Lampu</t>
  </si>
  <si>
    <t>Merah</t>
  </si>
  <si>
    <t>Kuning</t>
  </si>
  <si>
    <t>Hijau</t>
  </si>
  <si>
    <t>kuning</t>
  </si>
  <si>
    <t>merah</t>
  </si>
  <si>
    <t>hijau</t>
  </si>
  <si>
    <t>Jenis Kelamin</t>
  </si>
  <si>
    <t>Status</t>
  </si>
  <si>
    <t>Nama</t>
  </si>
  <si>
    <t>Keterangan</t>
  </si>
  <si>
    <t>Cerai</t>
  </si>
  <si>
    <t>Sendiri</t>
  </si>
  <si>
    <t>Kawin</t>
  </si>
  <si>
    <t>Amin</t>
  </si>
  <si>
    <t>Rahman</t>
  </si>
  <si>
    <t>Luki</t>
  </si>
  <si>
    <t>Dea</t>
  </si>
  <si>
    <t>Yani</t>
  </si>
  <si>
    <t>Endah</t>
  </si>
  <si>
    <t>Pria</t>
  </si>
  <si>
    <t>Wanita</t>
  </si>
  <si>
    <t>Teori</t>
  </si>
  <si>
    <t>Praktek</t>
  </si>
  <si>
    <t>Nilai</t>
  </si>
  <si>
    <t>Total</t>
  </si>
  <si>
    <t>Nyata</t>
  </si>
  <si>
    <t>Mimo</t>
  </si>
  <si>
    <t>Grade</t>
  </si>
  <si>
    <t>Catatan:</t>
  </si>
  <si>
    <t>Kompetensi</t>
  </si>
  <si>
    <t>Krista</t>
  </si>
  <si>
    <t>Dzakiy</t>
  </si>
  <si>
    <t>Milo</t>
  </si>
  <si>
    <t>Molly</t>
  </si>
  <si>
    <t>- Prosentase Teori didapat dari Nilai Nyata</t>
  </si>
  <si>
    <t>-Prosentase Praktek didapat dari Nilai Nyata</t>
  </si>
  <si>
    <t>- Total Nilai di dapat dai Prosentase Teori dan Praktek</t>
  </si>
  <si>
    <t>- Grade: Total Nilai lebih dari 90 adalah A</t>
  </si>
  <si>
    <t>- Grade: Total Nilai lebih dari 80 adalah B</t>
  </si>
  <si>
    <t>- Grade: Total Nilai lebih dari 70 adalah C</t>
  </si>
  <si>
    <t>- Grade: Total Nilai lebih dari 50 adalah D</t>
  </si>
  <si>
    <t>- Grade: Total Nilai di bawah dari 50 adalah E</t>
  </si>
  <si>
    <t>- Kompetensi: didapat dari Total Nilai lebih dari 80</t>
  </si>
  <si>
    <t>- Keterangan: Grade A adalah Memuaskan</t>
  </si>
  <si>
    <t>- Keterangan: Grade B adalah Baik</t>
  </si>
  <si>
    <t>- Keterangan: Grade C adalah Cukup</t>
  </si>
  <si>
    <t>- Keterangan: Grade D dan E adalah Kurang Memuaskan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</si>
</sst>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2" borderId="1" applyNumberFormat="0" applyAlignment="0" applyProtection="0"/>
  </cellStyleXfs>
  <cellXfs count="1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0" fillId="0" borderId="2" xfId="0" applyBorder="1"/>
    <xf numFmtId="0" fontId="2" fillId="2" borderId="2" xfId="2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/>
    </xf>
    <xf numFmtId="9" fontId="3" fillId="3" borderId="2" xfId="1" applyNumberFormat="1" applyFont="1" applyFill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4" fillId="0" borderId="0" xfId="0" applyFont="1"/>
    <xf numFmtId="0" fontId="0" fillId="0" borderId="0" xfId="0" quotePrefix="1"/>
    <xf numFmtId="0" fontId="0" fillId="0" borderId="0" xfId="0" quotePrefix="1" applyAlignment="1">
      <alignment horizontal="left" vertical="center"/>
    </xf>
    <xf numFmtId="2" fontId="2" fillId="2" borderId="2" xfId="2" applyNumberFormat="1" applyBorder="1" applyAlignment="1">
      <alignment horizontal="center" vertical="center"/>
    </xf>
  </cellXfs>
  <cellStyles count="3">
    <cellStyle name="Input" xfId="2" builtinId="20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8B4975-79CC-4743-9FF2-764045711661}">
  <dimension ref="C3:E11"/>
  <sheetViews>
    <sheetView zoomScale="130" zoomScaleNormal="130" workbookViewId="0">
      <selection activeCell="C13" sqref="C13"/>
    </sheetView>
  </sheetViews>
  <sheetFormatPr defaultRowHeight="15" x14ac:dyDescent="0.25"/>
  <cols>
    <col min="3" max="3" width="12.7109375" customWidth="1"/>
    <col min="4" max="4" width="11.28515625" customWidth="1"/>
  </cols>
  <sheetData>
    <row r="3" spans="3:5" x14ac:dyDescent="0.25">
      <c r="C3" t="s">
        <v>0</v>
      </c>
      <c r="D3" t="s">
        <v>1</v>
      </c>
      <c r="E3" t="s">
        <v>1</v>
      </c>
    </row>
    <row r="4" spans="3:5" x14ac:dyDescent="0.25">
      <c r="C4" t="s">
        <v>4</v>
      </c>
      <c r="D4" t="s">
        <v>3</v>
      </c>
      <c r="E4" t="str">
        <f>IF(C4="On","Nyala","Mati")</f>
        <v>Nyala</v>
      </c>
    </row>
    <row r="5" spans="3:5" x14ac:dyDescent="0.25">
      <c r="C5" t="s">
        <v>5</v>
      </c>
      <c r="D5" t="s">
        <v>6</v>
      </c>
      <c r="E5" t="str">
        <f>IF(C5="On","Nyala","Mati")</f>
        <v>Mati</v>
      </c>
    </row>
    <row r="6" spans="3:5" x14ac:dyDescent="0.25">
      <c r="C6" t="s">
        <v>7</v>
      </c>
      <c r="E6" t="str">
        <f t="shared" ref="E6:E8" si="0">IF(C6="On","Nyala","Mati")</f>
        <v>Nyala</v>
      </c>
    </row>
    <row r="7" spans="3:5" x14ac:dyDescent="0.25">
      <c r="C7" t="s">
        <v>8</v>
      </c>
      <c r="E7" t="str">
        <f t="shared" si="0"/>
        <v>Mati</v>
      </c>
    </row>
    <row r="8" spans="3:5" x14ac:dyDescent="0.25">
      <c r="C8" t="s">
        <v>2</v>
      </c>
      <c r="E8" t="str">
        <f t="shared" si="0"/>
        <v>Mati</v>
      </c>
    </row>
    <row r="10" spans="3:5" x14ac:dyDescent="0.25">
      <c r="C10" t="s">
        <v>7</v>
      </c>
      <c r="D10">
        <f>COUNTIF(C4:C8,C10)</f>
        <v>2</v>
      </c>
    </row>
    <row r="11" spans="3:5" x14ac:dyDescent="0.25">
      <c r="C11" t="s">
        <v>8</v>
      </c>
      <c r="D11">
        <f>COUNTIF(C5:C9,C11)</f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FC3E2-335E-419E-A3AD-3DE06234F2B6}">
  <dimension ref="C3:D11"/>
  <sheetViews>
    <sheetView workbookViewId="0">
      <selection activeCell="E23" sqref="E23"/>
    </sheetView>
  </sheetViews>
  <sheetFormatPr defaultRowHeight="15" x14ac:dyDescent="0.25"/>
  <cols>
    <col min="3" max="3" width="18.42578125" customWidth="1"/>
    <col min="4" max="4" width="14.7109375" customWidth="1"/>
    <col min="6" max="6" width="13.140625" customWidth="1"/>
  </cols>
  <sheetData>
    <row r="3" spans="3:4" x14ac:dyDescent="0.25">
      <c r="C3" t="s">
        <v>9</v>
      </c>
      <c r="D3" t="s">
        <v>10</v>
      </c>
    </row>
    <row r="4" spans="3:4" x14ac:dyDescent="0.25">
      <c r="C4" t="s">
        <v>11</v>
      </c>
      <c r="D4" t="str">
        <f>IF(C4="Merah","berhenti",IF(C4="kuning","berhati-hati","jalan"))</f>
        <v>berhenti</v>
      </c>
    </row>
    <row r="5" spans="3:4" x14ac:dyDescent="0.25">
      <c r="C5" t="s">
        <v>12</v>
      </c>
      <c r="D5" t="str">
        <f t="shared" ref="D5:D11" si="0">IF(C5="Merah","berhenti",IF(C5="kuning","berhati-hati","jalan"))</f>
        <v>berhati-hati</v>
      </c>
    </row>
    <row r="6" spans="3:4" x14ac:dyDescent="0.25">
      <c r="C6" t="s">
        <v>13</v>
      </c>
      <c r="D6" t="str">
        <f t="shared" si="0"/>
        <v>jalan</v>
      </c>
    </row>
    <row r="7" spans="3:4" x14ac:dyDescent="0.25">
      <c r="C7" t="s">
        <v>14</v>
      </c>
      <c r="D7" t="str">
        <f t="shared" si="0"/>
        <v>berhati-hati</v>
      </c>
    </row>
    <row r="8" spans="3:4" x14ac:dyDescent="0.25">
      <c r="C8" t="s">
        <v>15</v>
      </c>
      <c r="D8" t="str">
        <f t="shared" si="0"/>
        <v>berhenti</v>
      </c>
    </row>
    <row r="9" spans="3:4" x14ac:dyDescent="0.25">
      <c r="C9" t="s">
        <v>15</v>
      </c>
      <c r="D9" t="str">
        <f t="shared" si="0"/>
        <v>berhenti</v>
      </c>
    </row>
    <row r="10" spans="3:4" x14ac:dyDescent="0.25">
      <c r="C10" t="s">
        <v>16</v>
      </c>
      <c r="D10" t="str">
        <f t="shared" si="0"/>
        <v>jalan</v>
      </c>
    </row>
    <row r="11" spans="3:4" x14ac:dyDescent="0.25">
      <c r="D11" t="str">
        <f t="shared" si="0"/>
        <v>jalan</v>
      </c>
    </row>
  </sheetData>
  <dataValidations count="1">
    <dataValidation type="list" allowBlank="1" showInputMessage="1" showErrorMessage="1" sqref="C4" xr:uid="{00974DE8-1B00-4006-839E-FA8C22594216}">
      <formula1>"MERAH,KUNING,HIJAU"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389111-2E8D-4165-A5D2-D09C38891770}">
  <dimension ref="B3:G10"/>
  <sheetViews>
    <sheetView workbookViewId="0">
      <selection activeCell="E11" sqref="E11"/>
    </sheetView>
  </sheetViews>
  <sheetFormatPr defaultRowHeight="15" x14ac:dyDescent="0.25"/>
  <cols>
    <col min="3" max="3" width="11.140625" customWidth="1"/>
    <col min="4" max="5" width="14.28515625" customWidth="1"/>
    <col min="6" max="6" width="15.28515625" customWidth="1"/>
    <col min="7" max="7" width="14" customWidth="1"/>
  </cols>
  <sheetData>
    <row r="3" spans="2:7" x14ac:dyDescent="0.25">
      <c r="B3" s="1"/>
      <c r="C3" s="1" t="s">
        <v>19</v>
      </c>
      <c r="D3" s="1" t="s">
        <v>17</v>
      </c>
      <c r="E3" s="1" t="s">
        <v>18</v>
      </c>
      <c r="F3" s="1" t="s">
        <v>20</v>
      </c>
      <c r="G3" s="1"/>
    </row>
    <row r="4" spans="2:7" x14ac:dyDescent="0.25">
      <c r="C4" t="s">
        <v>24</v>
      </c>
      <c r="D4" t="s">
        <v>30</v>
      </c>
      <c r="E4" t="s">
        <v>22</v>
      </c>
      <c r="F4" t="str">
        <f>IF(D4="pria",IF(E4="SENDIRI","PERJAKA",IF(E4="KAWIN","MENIKAH","DUDA")),IF(E4="SENDIRI","PERAWAN",IF(E4="KAWIN","MENIKAH","JANDA")))</f>
        <v>PERJAKA</v>
      </c>
      <c r="G4" t="str">
        <f>IF(AND(D4="PRIA",E4="SENDIRI"),"PERJAKA",IF(AND(D4="PRIA",E4="CERAI"),"DUDA",IF(AND(D4="WANITA",E4="CERAI"),"JANDA",IF(AND(D4="WANITA",E4="SENDIRI"),"PERAWAN","MENIKAH"))))</f>
        <v>PERJAKA</v>
      </c>
    </row>
    <row r="5" spans="2:7" x14ac:dyDescent="0.25">
      <c r="C5" t="s">
        <v>25</v>
      </c>
      <c r="D5" t="s">
        <v>30</v>
      </c>
      <c r="E5" t="s">
        <v>23</v>
      </c>
      <c r="F5" t="str">
        <f t="shared" ref="F5:F10" si="0">IF(D5="pria",IF(E5="SENDIRI","PERJAKA",IF(E5="KAWIN","MENIKAH","DUDA")),IF(E5="SENDIRI","PERAWAN",IF(E5="KAWIN","MENIKAH","JANDA")))</f>
        <v>MENIKAH</v>
      </c>
      <c r="G5" t="str">
        <f t="shared" ref="G5:G10" si="1">IF(AND(D5="PRIA",E5="SENDIRI"),"PERJAKA",IF(AND(D5="PRIA",E5="CERAI"),"DUDA",IF(AND(D5="WANITA",E5="CERAI"),"JANDA",IF(AND(D5="WANITA",E5="SENDIRI"),"PERAWAN","MENIKAH"))))</f>
        <v>MENIKAH</v>
      </c>
    </row>
    <row r="6" spans="2:7" x14ac:dyDescent="0.25">
      <c r="C6" t="s">
        <v>26</v>
      </c>
      <c r="D6" t="s">
        <v>30</v>
      </c>
      <c r="E6" t="s">
        <v>21</v>
      </c>
      <c r="F6" t="str">
        <f>IF(D6="pria",IF(E6="SENDIRI","PERJAKA",IF(E6="KAWIN","MENIKAH","DUDA")),IF(E6="SENDIRI","PERAWAN",IF(E6="KAWIN","MENIKAH","JANDA")))</f>
        <v>DUDA</v>
      </c>
      <c r="G6" t="str">
        <f t="shared" si="1"/>
        <v>DUDA</v>
      </c>
    </row>
    <row r="7" spans="2:7" x14ac:dyDescent="0.25">
      <c r="C7" t="s">
        <v>27</v>
      </c>
      <c r="D7" t="s">
        <v>31</v>
      </c>
      <c r="E7" t="s">
        <v>22</v>
      </c>
      <c r="F7" t="str">
        <f t="shared" si="0"/>
        <v>PERAWAN</v>
      </c>
      <c r="G7" t="str">
        <f t="shared" si="1"/>
        <v>PERAWAN</v>
      </c>
    </row>
    <row r="8" spans="2:7" x14ac:dyDescent="0.25">
      <c r="C8" t="s">
        <v>28</v>
      </c>
      <c r="D8" t="s">
        <v>31</v>
      </c>
      <c r="E8" t="s">
        <v>23</v>
      </c>
      <c r="F8" t="str">
        <f t="shared" si="0"/>
        <v>MENIKAH</v>
      </c>
      <c r="G8" t="str">
        <f t="shared" si="1"/>
        <v>MENIKAH</v>
      </c>
    </row>
    <row r="9" spans="2:7" x14ac:dyDescent="0.25">
      <c r="C9" t="s">
        <v>29</v>
      </c>
      <c r="D9" t="s">
        <v>31</v>
      </c>
      <c r="E9" t="s">
        <v>21</v>
      </c>
      <c r="F9" t="str">
        <f t="shared" si="0"/>
        <v>JANDA</v>
      </c>
      <c r="G9" t="str">
        <f t="shared" si="1"/>
        <v>JANDA</v>
      </c>
    </row>
    <row r="10" spans="2:7" x14ac:dyDescent="0.25">
      <c r="C10" t="s">
        <v>27</v>
      </c>
      <c r="D10" t="s">
        <v>30</v>
      </c>
      <c r="E10" t="s">
        <v>23</v>
      </c>
      <c r="F10" t="str">
        <f t="shared" si="0"/>
        <v>MENIKAH</v>
      </c>
      <c r="G10" t="str">
        <f t="shared" si="1"/>
        <v>MENIKAH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9A4B6-9EA0-4BCA-9302-A46FD9639DAD}">
  <dimension ref="C2:Q26"/>
  <sheetViews>
    <sheetView tabSelected="1" workbookViewId="0">
      <selection activeCell="F28" sqref="F28"/>
    </sheetView>
  </sheetViews>
  <sheetFormatPr defaultRowHeight="15" x14ac:dyDescent="0.25"/>
  <cols>
    <col min="3" max="3" width="15.7109375" customWidth="1"/>
    <col min="6" max="6" width="13.140625" customWidth="1"/>
    <col min="9" max="9" width="9.140625" customWidth="1"/>
    <col min="10" max="10" width="15" customWidth="1"/>
    <col min="11" max="11" width="15.5703125" customWidth="1"/>
    <col min="17" max="17" width="13.7109375" customWidth="1"/>
  </cols>
  <sheetData>
    <row r="2" spans="3:17" x14ac:dyDescent="0.25">
      <c r="C2" s="6" t="s">
        <v>19</v>
      </c>
      <c r="D2" s="5" t="s">
        <v>34</v>
      </c>
      <c r="E2" s="5"/>
      <c r="F2" s="5"/>
      <c r="G2" s="5"/>
      <c r="H2" s="5"/>
      <c r="I2" s="6" t="s">
        <v>38</v>
      </c>
      <c r="J2" s="6" t="s">
        <v>40</v>
      </c>
      <c r="K2" s="6" t="s">
        <v>20</v>
      </c>
      <c r="M2" s="13" t="s">
        <v>39</v>
      </c>
    </row>
    <row r="3" spans="3:17" ht="24" customHeight="1" x14ac:dyDescent="0.25">
      <c r="C3" s="11"/>
      <c r="D3" s="5" t="s">
        <v>32</v>
      </c>
      <c r="E3" s="5"/>
      <c r="F3" s="5" t="s">
        <v>33</v>
      </c>
      <c r="G3" s="5"/>
      <c r="H3" s="6" t="s">
        <v>35</v>
      </c>
      <c r="I3" s="11"/>
      <c r="J3" s="11"/>
      <c r="K3" s="11"/>
      <c r="M3" s="15" t="s">
        <v>45</v>
      </c>
      <c r="N3" s="12"/>
      <c r="O3" s="12"/>
      <c r="P3" s="12"/>
      <c r="Q3" s="12"/>
    </row>
    <row r="4" spans="3:17" x14ac:dyDescent="0.25">
      <c r="C4" s="7"/>
      <c r="D4" s="8" t="s">
        <v>36</v>
      </c>
      <c r="E4" s="9">
        <v>0.3</v>
      </c>
      <c r="F4" s="8" t="s">
        <v>36</v>
      </c>
      <c r="G4" s="9">
        <v>0.7</v>
      </c>
      <c r="H4" s="7"/>
      <c r="I4" s="7"/>
      <c r="J4" s="7"/>
      <c r="K4" s="7"/>
      <c r="M4" s="15" t="s">
        <v>46</v>
      </c>
      <c r="N4" s="12"/>
      <c r="O4" s="12"/>
      <c r="P4" s="12"/>
      <c r="Q4" s="12"/>
    </row>
    <row r="5" spans="3:17" x14ac:dyDescent="0.25">
      <c r="C5" s="3" t="s">
        <v>37</v>
      </c>
      <c r="D5" s="10">
        <v>90</v>
      </c>
      <c r="E5" s="16">
        <f>D5*30%</f>
        <v>27</v>
      </c>
      <c r="F5" s="10">
        <v>100</v>
      </c>
      <c r="G5" s="16">
        <f>F5*70%</f>
        <v>70</v>
      </c>
      <c r="H5" s="16">
        <f>SUM(E5,G5)</f>
        <v>97</v>
      </c>
      <c r="I5" s="4" t="str">
        <f>IF(H5&gt;90,"A", IF(H5&gt;80,"B",IF(H5&gt;70,"C",IF(H5&gt;50,"D",IF(H5&lt;50,"E",IF(H5=50,"D"))))))</f>
        <v>A</v>
      </c>
      <c r="J5" s="4" t="str">
        <f>IF(H5&gt;80,"K",IF(H5&lt;80,"BK",))</f>
        <v>K</v>
      </c>
      <c r="K5" s="4" t="str">
        <f>IF(I5="A","Memuaskan",IF(I5="B","Baik",IF(I5="C","Cukup",IF(I5="D","Kurang_Memuaskan"))))</f>
        <v>Memuaskan</v>
      </c>
      <c r="M5" s="15" t="s">
        <v>47</v>
      </c>
      <c r="N5" s="12"/>
      <c r="O5" s="12"/>
      <c r="P5" s="12"/>
      <c r="Q5" s="12"/>
    </row>
    <row r="6" spans="3:17" x14ac:dyDescent="0.25">
      <c r="C6" s="3" t="s">
        <v>43</v>
      </c>
      <c r="D6" s="10">
        <v>80</v>
      </c>
      <c r="E6" s="16">
        <f t="shared" ref="E6:E9" si="0">D6*30%</f>
        <v>24</v>
      </c>
      <c r="F6" s="10">
        <v>85</v>
      </c>
      <c r="G6" s="16">
        <f t="shared" ref="G6:G9" si="1">F6*70%</f>
        <v>59.499999999999993</v>
      </c>
      <c r="H6" s="16">
        <f t="shared" ref="H6:H9" si="2">SUM(E6,G6)</f>
        <v>83.5</v>
      </c>
      <c r="I6" s="4" t="str">
        <f t="shared" ref="I6:I9" si="3">IF(H6&gt;90,"A", IF(H6&gt;80,"B",IF(H6&gt;70,"C",IF(H6&gt;50,"D",IF(H6&lt;50,"E",IF(H6=50,"D"))))))</f>
        <v>B</v>
      </c>
      <c r="J6" s="4" t="str">
        <f t="shared" ref="J6:J9" si="4">IF(H6&gt;80,"K",IF(H6&lt;80,"BK",))</f>
        <v>K</v>
      </c>
      <c r="K6" s="4" t="str">
        <f t="shared" ref="K6:K7" si="5">IF(I6="A","Memuaskan",IF(I6="B","Baik",IF(I6="C","Cukup",IF(I6="D","Kurang_Memuaskan"))))</f>
        <v>Baik</v>
      </c>
      <c r="M6" s="15" t="s">
        <v>48</v>
      </c>
      <c r="N6" s="12"/>
      <c r="O6" s="12"/>
      <c r="P6" s="12"/>
      <c r="Q6" s="12"/>
    </row>
    <row r="7" spans="3:17" x14ac:dyDescent="0.25">
      <c r="C7" s="3" t="s">
        <v>44</v>
      </c>
      <c r="D7" s="10">
        <v>70</v>
      </c>
      <c r="E7" s="16">
        <f t="shared" si="0"/>
        <v>21</v>
      </c>
      <c r="F7" s="10">
        <v>65</v>
      </c>
      <c r="G7" s="16">
        <f t="shared" si="1"/>
        <v>45.5</v>
      </c>
      <c r="H7" s="16">
        <f t="shared" si="2"/>
        <v>66.5</v>
      </c>
      <c r="I7" s="4" t="str">
        <f t="shared" si="3"/>
        <v>D</v>
      </c>
      <c r="J7" s="4" t="str">
        <f t="shared" si="4"/>
        <v>BK</v>
      </c>
      <c r="K7" s="4" t="str">
        <f>IF(I7="A","Memuaskan",IF(I7="B","Baik",IF(I7="C","Cukup",IF(I7="D","Kurang"))))</f>
        <v>Kurang</v>
      </c>
      <c r="M7" s="15" t="s">
        <v>49</v>
      </c>
      <c r="N7" s="12"/>
      <c r="O7" s="12"/>
      <c r="P7" s="12"/>
      <c r="Q7" s="12"/>
    </row>
    <row r="8" spans="3:17" x14ac:dyDescent="0.25">
      <c r="C8" s="3" t="s">
        <v>41</v>
      </c>
      <c r="D8" s="10">
        <v>50</v>
      </c>
      <c r="E8" s="16">
        <f t="shared" si="0"/>
        <v>15</v>
      </c>
      <c r="F8" s="10">
        <v>50</v>
      </c>
      <c r="G8" s="16">
        <f t="shared" si="1"/>
        <v>35</v>
      </c>
      <c r="H8" s="16">
        <f t="shared" si="2"/>
        <v>50</v>
      </c>
      <c r="I8" s="4" t="str">
        <f t="shared" si="3"/>
        <v>D</v>
      </c>
      <c r="J8" s="4" t="str">
        <f t="shared" si="4"/>
        <v>BK</v>
      </c>
      <c r="K8" s="4" t="str">
        <f>IF(I8="A","Memuaskan",IF(I8="B","Baik",IF(I8="C","Cukup",IF(I8="D","Kurang",IF(I8="E","Kurang")))))</f>
        <v>Kurang</v>
      </c>
      <c r="M8" s="15" t="s">
        <v>50</v>
      </c>
      <c r="N8" s="12"/>
      <c r="O8" s="12"/>
      <c r="P8" s="12"/>
      <c r="Q8" s="12"/>
    </row>
    <row r="9" spans="3:17" x14ac:dyDescent="0.25">
      <c r="C9" s="3" t="s">
        <v>42</v>
      </c>
      <c r="D9" s="10">
        <v>50</v>
      </c>
      <c r="E9" s="16">
        <f t="shared" si="0"/>
        <v>15</v>
      </c>
      <c r="F9" s="10">
        <v>49</v>
      </c>
      <c r="G9" s="16">
        <f t="shared" si="1"/>
        <v>34.299999999999997</v>
      </c>
      <c r="H9" s="16">
        <f t="shared" si="2"/>
        <v>49.3</v>
      </c>
      <c r="I9" s="4" t="str">
        <f t="shared" si="3"/>
        <v>E</v>
      </c>
      <c r="J9" s="4" t="str">
        <f t="shared" si="4"/>
        <v>BK</v>
      </c>
      <c r="K9" s="4" t="str">
        <f>IF(I9="A","Memuaskan",IF(I9="B","Baik",IF(I9="C","Cukup",IF(I9="D","Kurang",IF(I9="E","Kurang")))))</f>
        <v>Kurang</v>
      </c>
      <c r="M9" s="15" t="s">
        <v>51</v>
      </c>
      <c r="N9" s="12"/>
      <c r="O9" s="12"/>
      <c r="P9" s="12"/>
      <c r="Q9" s="12"/>
    </row>
    <row r="10" spans="3:17" x14ac:dyDescent="0.25">
      <c r="M10" s="15" t="s">
        <v>52</v>
      </c>
      <c r="N10" s="12"/>
      <c r="O10" s="12"/>
      <c r="P10" s="12"/>
      <c r="Q10" s="12"/>
    </row>
    <row r="11" spans="3:17" x14ac:dyDescent="0.25">
      <c r="M11" s="15" t="s">
        <v>53</v>
      </c>
      <c r="N11" s="12"/>
      <c r="O11" s="12"/>
      <c r="P11" s="12"/>
      <c r="Q11" s="12"/>
    </row>
    <row r="12" spans="3:17" x14ac:dyDescent="0.25">
      <c r="M12" s="15" t="s">
        <v>54</v>
      </c>
      <c r="N12" s="12"/>
      <c r="O12" s="12"/>
      <c r="P12" s="12"/>
      <c r="Q12" s="12"/>
    </row>
    <row r="13" spans="3:17" x14ac:dyDescent="0.25">
      <c r="M13" s="15" t="s">
        <v>55</v>
      </c>
      <c r="N13" s="12"/>
      <c r="O13" s="12"/>
      <c r="P13" s="12"/>
      <c r="Q13" s="12"/>
    </row>
    <row r="14" spans="3:17" x14ac:dyDescent="0.25">
      <c r="M14" s="15" t="s">
        <v>56</v>
      </c>
      <c r="N14" s="12"/>
      <c r="O14" s="12"/>
      <c r="P14" s="12"/>
      <c r="Q14" s="12"/>
    </row>
    <row r="15" spans="3:17" x14ac:dyDescent="0.25">
      <c r="M15" s="15" t="s">
        <v>57</v>
      </c>
      <c r="N15" s="12"/>
      <c r="O15" s="12"/>
      <c r="P15" s="12"/>
      <c r="Q15" s="12"/>
    </row>
    <row r="18" spans="3:15" x14ac:dyDescent="0.25">
      <c r="O18" s="14"/>
    </row>
    <row r="26" spans="3:15" x14ac:dyDescent="0.25">
      <c r="C26" s="2"/>
      <c r="D26" s="2"/>
      <c r="E26" s="2"/>
      <c r="F26" s="2"/>
      <c r="G26" s="2"/>
    </row>
  </sheetData>
  <mergeCells count="21">
    <mergeCell ref="H3:H4"/>
    <mergeCell ref="I2:I4"/>
    <mergeCell ref="J2:J4"/>
    <mergeCell ref="K2:K4"/>
    <mergeCell ref="C2:C4"/>
    <mergeCell ref="M10:Q10"/>
    <mergeCell ref="M11:Q11"/>
    <mergeCell ref="M12:Q12"/>
    <mergeCell ref="M13:Q13"/>
    <mergeCell ref="M14:Q14"/>
    <mergeCell ref="M15:Q15"/>
    <mergeCell ref="M5:Q5"/>
    <mergeCell ref="M6:Q6"/>
    <mergeCell ref="M7:Q7"/>
    <mergeCell ref="M8:Q8"/>
    <mergeCell ref="M9:Q9"/>
    <mergeCell ref="M4:Q4"/>
    <mergeCell ref="D3:E3"/>
    <mergeCell ref="F3:G3"/>
    <mergeCell ref="D2:H2"/>
    <mergeCell ref="M3:Q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Warga</vt:lpstr>
      <vt:lpstr>Nilai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PC-09-13</dc:creator>
  <cp:lastModifiedBy>PCIT-QZW</cp:lastModifiedBy>
  <dcterms:created xsi:type="dcterms:W3CDTF">2021-03-01T07:28:29Z</dcterms:created>
  <dcterms:modified xsi:type="dcterms:W3CDTF">2021-03-03T07:03:58Z</dcterms:modified>
</cp:coreProperties>
</file>