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handgc-my.sharepoint.com/personal/bruno_ballerini_handgc_com_br/Documents/Documentos/TCC/"/>
    </mc:Choice>
  </mc:AlternateContent>
  <xr:revisionPtr revIDLastSave="10" documentId="11_04156098A53194AFA7BA8D0D4FFFDB158D4B1BAE" xr6:coauthVersionLast="47" xr6:coauthVersionMax="47" xr10:uidLastSave="{A9802D0B-E684-45F6-82C1-85507E5A08B1}"/>
  <bookViews>
    <workbookView xWindow="28680" yWindow="-90" windowWidth="29040" windowHeight="16440" xr2:uid="{00000000-000D-0000-FFFF-FFFF00000000}"/>
  </bookViews>
  <sheets>
    <sheet name="1_Dados_Brutos_Reais" sheetId="1" r:id="rId1"/>
    <sheet name="2_Scores_Reais_Selecao" sheetId="2" r:id="rId2"/>
    <sheet name="3_Retornos_Historicos_Reais" sheetId="3" r:id="rId3"/>
    <sheet name="4_Formulas_Excel_Exemplos" sheetId="4" r:id="rId4"/>
    <sheet name="5_Resumo_Executivo_Real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15" i="4"/>
  <c r="C11" i="4"/>
  <c r="C10" i="4"/>
  <c r="B6" i="4"/>
  <c r="B5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<sst xmlns="http://schemas.openxmlformats.org/spreadsheetml/2006/main" count="541" uniqueCount="453">
  <si>
    <t>DADOS BRUTOS REAIS DA ECONOMÁTICA - SELEÇÃO TCC</t>
  </si>
  <si>
    <t>Baseado nos 10 ativos REALMENTE selecionados pelo algoritmo</t>
  </si>
  <si>
    <t>Ativo</t>
  </si>
  <si>
    <t>Volume_Milhões</t>
  </si>
  <si>
    <t>Negócios/Dia</t>
  </si>
  <si>
    <t>Presença_%</t>
  </si>
  <si>
    <t>Momentum_%</t>
  </si>
  <si>
    <t>Vol_2014-2017</t>
  </si>
  <si>
    <t>Max_DD_2014-2017</t>
  </si>
  <si>
    <t>Downside_Dev</t>
  </si>
  <si>
    <t>Setor</t>
  </si>
  <si>
    <t>LREN3</t>
  </si>
  <si>
    <t>94.9%</t>
  </si>
  <si>
    <t>51.72%</t>
  </si>
  <si>
    <t>26.74%</t>
  </si>
  <si>
    <t>-23.9%</t>
  </si>
  <si>
    <t>14.11%</t>
  </si>
  <si>
    <t>Tecidos vestuário e calçados</t>
  </si>
  <si>
    <t>WEGE3</t>
  </si>
  <si>
    <t>42.37%</t>
  </si>
  <si>
    <t>21.83%</t>
  </si>
  <si>
    <t>-29.6%</t>
  </si>
  <si>
    <t>14.84%</t>
  </si>
  <si>
    <t>Motores compressores e outros</t>
  </si>
  <si>
    <t>ABEV3</t>
  </si>
  <si>
    <t>24.51%</t>
  </si>
  <si>
    <t>12.41%</t>
  </si>
  <si>
    <t>-15.4%</t>
  </si>
  <si>
    <t>6.44%</t>
  </si>
  <si>
    <t>Cervejas e refrigerantes</t>
  </si>
  <si>
    <t>AZZA3</t>
  </si>
  <si>
    <t>72.05%</t>
  </si>
  <si>
    <t>33.66%</t>
  </si>
  <si>
    <t>-42.1%</t>
  </si>
  <si>
    <t>13.13%</t>
  </si>
  <si>
    <t>ALPA4</t>
  </si>
  <si>
    <t>58.00%</t>
  </si>
  <si>
    <t>34.72%</t>
  </si>
  <si>
    <t>-39.4%</t>
  </si>
  <si>
    <t>14.90%</t>
  </si>
  <si>
    <t>Calçados</t>
  </si>
  <si>
    <t>RENT3</t>
  </si>
  <si>
    <t>66.23%</t>
  </si>
  <si>
    <t>29.93%</t>
  </si>
  <si>
    <t>-43.3%</t>
  </si>
  <si>
    <t>18.86%</t>
  </si>
  <si>
    <t>Aluguel de carros</t>
  </si>
  <si>
    <t>ITUB4</t>
  </si>
  <si>
    <t>25.55%</t>
  </si>
  <si>
    <t>29.29%</t>
  </si>
  <si>
    <t>-28.4%</t>
  </si>
  <si>
    <t>15.33%</t>
  </si>
  <si>
    <t>Bancos</t>
  </si>
  <si>
    <t>ALUP11</t>
  </si>
  <si>
    <t>5.11%</t>
  </si>
  <si>
    <t>26.11%</t>
  </si>
  <si>
    <t>-33.0%</t>
  </si>
  <si>
    <t>10.45%</t>
  </si>
  <si>
    <t>Desconhecido</t>
  </si>
  <si>
    <t>B3SA3</t>
  </si>
  <si>
    <t>36.91%</t>
  </si>
  <si>
    <t>30.11%</t>
  </si>
  <si>
    <t>-31.9%</t>
  </si>
  <si>
    <t>14.94%</t>
  </si>
  <si>
    <t>BBDC4</t>
  </si>
  <si>
    <t>25.28%</t>
  </si>
  <si>
    <t>32.67%</t>
  </si>
  <si>
    <t>-41.8%</t>
  </si>
  <si>
    <t>15.31%</t>
  </si>
  <si>
    <t>TOTAL DE ATIVOS SELECIONADOS: 10</t>
  </si>
  <si>
    <t>Critérios de seleção aplicados:</t>
  </si>
  <si>
    <t>1. Volume diário &gt;= R$ 5 milhões</t>
  </si>
  <si>
    <t>2. Negócios por dia &gt;= 500</t>
  </si>
  <si>
    <t>3. Presença em bolsa &gt;= 90%</t>
  </si>
  <si>
    <t>4. Score de seleção (momentum + volatilidade + drawdown + downside)</t>
  </si>
  <si>
    <t>SCORES REAIS DE SELEÇÃO - DADOS DO TCC</t>
  </si>
  <si>
    <t>Fórmula: Score = 0.35×Momentum + 0.25×Volatilidade + 0.20×Drawdown + 0.20×Downside</t>
  </si>
  <si>
    <t>Score_Momentum</t>
  </si>
  <si>
    <t>Score_Volatilidade</t>
  </si>
  <si>
    <t>Score_Drawdown</t>
  </si>
  <si>
    <t>Score_Downside</t>
  </si>
  <si>
    <t>Score_Final</t>
  </si>
  <si>
    <t>Posição</t>
  </si>
  <si>
    <t>Observações</t>
  </si>
  <si>
    <t>0.600</t>
  </si>
  <si>
    <t>0.733</t>
  </si>
  <si>
    <t>0.933</t>
  </si>
  <si>
    <t>0.727</t>
  </si>
  <si>
    <t>1º colocado</t>
  </si>
  <si>
    <t>Selecionado para carteira</t>
  </si>
  <si>
    <t>0.533</t>
  </si>
  <si>
    <t>0.867</t>
  </si>
  <si>
    <t>0.800</t>
  </si>
  <si>
    <t>0.667</t>
  </si>
  <si>
    <t>0.697</t>
  </si>
  <si>
    <t>2º colocado</t>
  </si>
  <si>
    <t>0.200</t>
  </si>
  <si>
    <t>1.000</t>
  </si>
  <si>
    <t>0.690</t>
  </si>
  <si>
    <t>3º colocado</t>
  </si>
  <si>
    <t>0.400</t>
  </si>
  <si>
    <t>0.467</t>
  </si>
  <si>
    <t>0.680</t>
  </si>
  <si>
    <t>4º colocado</t>
  </si>
  <si>
    <t>0.333</t>
  </si>
  <si>
    <t>0.557</t>
  </si>
  <si>
    <t>5º colocado</t>
  </si>
  <si>
    <t>0.553</t>
  </si>
  <si>
    <t>6º colocado</t>
  </si>
  <si>
    <t>0.537</t>
  </si>
  <si>
    <t>7º colocado</t>
  </si>
  <si>
    <t>0.067</t>
  </si>
  <si>
    <t>0.530</t>
  </si>
  <si>
    <t>8º colocado</t>
  </si>
  <si>
    <t>0.527</t>
  </si>
  <si>
    <t>9º colocado</t>
  </si>
  <si>
    <t>0.267</t>
  </si>
  <si>
    <t>0.410</t>
  </si>
  <si>
    <t>10º colocado</t>
  </si>
  <si>
    <t>VALIDAÇÃO DOS SCORES:</t>
  </si>
  <si>
    <t>✓ Scores calculados pelos algoritmos Python</t>
  </si>
  <si>
    <t>✓ Normalização 0-1 baseada em rankings</t>
  </si>
  <si>
    <t>✓ Pesos: Momentum 35%, Volatilidade 25%, Drawdown 20%, Downside 20%</t>
  </si>
  <si>
    <t>✓ Melhor ativo: LREN3 (Score: 0.727)</t>
  </si>
  <si>
    <t>RETORNOS MENSAIS REAIS (2018-2019)</t>
  </si>
  <si>
    <t>Dados extraídos da Economática em formato decimal</t>
  </si>
  <si>
    <t>Convertidos para percentual multiplicando por 100</t>
  </si>
  <si>
    <t>FÓRMULA DE CONVERSÃO: =VALOR_DECIMAL * 100</t>
  </si>
  <si>
    <t>Data/Mês</t>
  </si>
  <si>
    <t>2018-01-31</t>
  </si>
  <si>
    <t>7.518%</t>
  </si>
  <si>
    <t>-2.139%</t>
  </si>
  <si>
    <t>3.427%</t>
  </si>
  <si>
    <t>9.665%</t>
  </si>
  <si>
    <t>-8.209%</t>
  </si>
  <si>
    <t>16.886%</t>
  </si>
  <si>
    <t>23.319%</t>
  </si>
  <si>
    <t>1.368%</t>
  </si>
  <si>
    <t>15.334%</t>
  </si>
  <si>
    <t>22.260%</t>
  </si>
  <si>
    <t>2018-02-28</t>
  </si>
  <si>
    <t>-8.833%</t>
  </si>
  <si>
    <t>-1.976%</t>
  </si>
  <si>
    <t>0.457%</t>
  </si>
  <si>
    <t>-5.726%</t>
  </si>
  <si>
    <t>7.189%</t>
  </si>
  <si>
    <t>0.311%</t>
  </si>
  <si>
    <t>1.535%</t>
  </si>
  <si>
    <t>-0.938%</t>
  </si>
  <si>
    <t>-1.181%</t>
  </si>
  <si>
    <t>-4.901%</t>
  </si>
  <si>
    <t>2018-03-31</t>
  </si>
  <si>
    <t>-1.924%</t>
  </si>
  <si>
    <t>-2.952%</t>
  </si>
  <si>
    <t>9.157%</t>
  </si>
  <si>
    <t>-11.039%</t>
  </si>
  <si>
    <t>0.740%</t>
  </si>
  <si>
    <t>9.966%</t>
  </si>
  <si>
    <t>0.735%</t>
  </si>
  <si>
    <t>-1.708%</t>
  </si>
  <si>
    <t>2.583%</t>
  </si>
  <si>
    <t>0.176%</t>
  </si>
  <si>
    <t>2018-04-30</t>
  </si>
  <si>
    <t>-3.380%</t>
  </si>
  <si>
    <t>2.556%</t>
  </si>
  <si>
    <t>-2.949%</t>
  </si>
  <si>
    <t>6.276%</t>
  </si>
  <si>
    <t>-8.555%</t>
  </si>
  <si>
    <t>-2.152%</t>
  </si>
  <si>
    <t>-0.535%</t>
  </si>
  <si>
    <t>-0.896%</t>
  </si>
  <si>
    <t>-3.768%</t>
  </si>
  <si>
    <t>-2.559%</t>
  </si>
  <si>
    <t>2018-05-31</t>
  </si>
  <si>
    <t>-9.829%</t>
  </si>
  <si>
    <t>-2.648%</t>
  </si>
  <si>
    <t>-15.661%</t>
  </si>
  <si>
    <t>-20.342%</t>
  </si>
  <si>
    <t>-14.724%</t>
  </si>
  <si>
    <t>-10.999%</t>
  </si>
  <si>
    <t>-15.895%</t>
  </si>
  <si>
    <t>-10.548%</t>
  </si>
  <si>
    <t>-16.111%</t>
  </si>
  <si>
    <t>-15.751%</t>
  </si>
  <si>
    <t>2018-06-30</t>
  </si>
  <si>
    <t>-0.354%</t>
  </si>
  <si>
    <t>-5.903%</t>
  </si>
  <si>
    <t>-7.581%</t>
  </si>
  <si>
    <t>2.744%</t>
  </si>
  <si>
    <t>-7.915%</t>
  </si>
  <si>
    <t>-3.504%</t>
  </si>
  <si>
    <t>-6.341%</t>
  </si>
  <si>
    <t>-1.675%</t>
  </si>
  <si>
    <t>-2.626%</t>
  </si>
  <si>
    <t>-8.520%</t>
  </si>
  <si>
    <t>2018-07-31</t>
  </si>
  <si>
    <t>4.578%</t>
  </si>
  <si>
    <t>14.805%</t>
  </si>
  <si>
    <t>7.641%</t>
  </si>
  <si>
    <t>-3.943%</t>
  </si>
  <si>
    <t>5.455%</t>
  </si>
  <si>
    <t>1.011%</t>
  </si>
  <si>
    <t>12.688%</t>
  </si>
  <si>
    <t>6.553%</t>
  </si>
  <si>
    <t>14.556%</t>
  </si>
  <si>
    <t>15.551%</t>
  </si>
  <si>
    <t>2018-08-31</t>
  </si>
  <si>
    <t>-7.155%</t>
  </si>
  <si>
    <t>2.373%</t>
  </si>
  <si>
    <t>-3.086%</t>
  </si>
  <si>
    <t>-4.771%</t>
  </si>
  <si>
    <t>-5.049%</t>
  </si>
  <si>
    <t>-9.962%</t>
  </si>
  <si>
    <t>-5.198%</t>
  </si>
  <si>
    <t>-6.089%</t>
  </si>
  <si>
    <t>-7.836%</t>
  </si>
  <si>
    <t>-7.573%</t>
  </si>
  <si>
    <t>2018-09-30</t>
  </si>
  <si>
    <t>9.431%</t>
  </si>
  <si>
    <t>4.268%</t>
  </si>
  <si>
    <t>-2.654%</t>
  </si>
  <si>
    <t>8.224%</t>
  </si>
  <si>
    <t>1.829%</t>
  </si>
  <si>
    <t>6.004%</t>
  </si>
  <si>
    <t>4.016%</t>
  </si>
  <si>
    <t>3.602%</t>
  </si>
  <si>
    <t>7.715%</t>
  </si>
  <si>
    <t>1.268%</t>
  </si>
  <si>
    <t>2018-10-31</t>
  </si>
  <si>
    <t>21.406%</t>
  </si>
  <si>
    <t>-7.848%</t>
  </si>
  <si>
    <t>-11.832%</t>
  </si>
  <si>
    <t>12.511%</t>
  </si>
  <si>
    <t>23.837%</t>
  </si>
  <si>
    <t>23.522%</t>
  </si>
  <si>
    <t>11.610%</t>
  </si>
  <si>
    <t>10.240%</t>
  </si>
  <si>
    <t>14.144%</t>
  </si>
  <si>
    <t>19.333%</t>
  </si>
  <si>
    <t>2018-11-30</t>
  </si>
  <si>
    <t>3.956%</t>
  </si>
  <si>
    <t>-1.923%</t>
  </si>
  <si>
    <t>4.082%</t>
  </si>
  <si>
    <t>4.035%</t>
  </si>
  <si>
    <t>6.922%</t>
  </si>
  <si>
    <t>-3.901%</t>
  </si>
  <si>
    <t>11.049%</t>
  </si>
  <si>
    <t>4.874%</t>
  </si>
  <si>
    <t>6.780%</t>
  </si>
  <si>
    <t>13.192%</t>
  </si>
  <si>
    <t>2018-12-31</t>
  </si>
  <si>
    <t>7.953%</t>
  </si>
  <si>
    <t>-1.388%</t>
  </si>
  <si>
    <t>-6.372%</t>
  </si>
  <si>
    <t>10.200%</t>
  </si>
  <si>
    <t>5.302%</t>
  </si>
  <si>
    <t>9.074%</t>
  </si>
  <si>
    <t>-2.882%</t>
  </si>
  <si>
    <t>1.152%</t>
  </si>
  <si>
    <t>-4.837%</t>
  </si>
  <si>
    <t>1.103%</t>
  </si>
  <si>
    <t>2019-01-31</t>
  </si>
  <si>
    <t>8.229%</t>
  </si>
  <si>
    <t>9.573%</t>
  </si>
  <si>
    <t>15.026%</t>
  </si>
  <si>
    <t>0.678%</t>
  </si>
  <si>
    <t>18.326%</t>
  </si>
  <si>
    <t>13.229%</t>
  </si>
  <si>
    <t>10.649%</t>
  </si>
  <si>
    <t>18.341%</t>
  </si>
  <si>
    <t>17.520%</t>
  </si>
  <si>
    <t>17.874%</t>
  </si>
  <si>
    <t>2019-02-28</t>
  </si>
  <si>
    <t>-4.448%</t>
  </si>
  <si>
    <t>-3.480%</t>
  </si>
  <si>
    <t>-1.577%</t>
  </si>
  <si>
    <t>-0.755%</t>
  </si>
  <si>
    <t>-5.195%</t>
  </si>
  <si>
    <t>3.026%</t>
  </si>
  <si>
    <t>-4.615%</t>
  </si>
  <si>
    <t>5.120%</t>
  </si>
  <si>
    <t>4.514%</t>
  </si>
  <si>
    <t>-3.812%</t>
  </si>
  <si>
    <t>2019-03-31</t>
  </si>
  <si>
    <t>-0.542%</t>
  </si>
  <si>
    <t>-2.023%</t>
  </si>
  <si>
    <t>-3.661%</t>
  </si>
  <si>
    <t>-7.688%</t>
  </si>
  <si>
    <t>-1.096%</t>
  </si>
  <si>
    <t>-4.049%</t>
  </si>
  <si>
    <t>-2.901%</t>
  </si>
  <si>
    <t>2.106%</t>
  </si>
  <si>
    <t>-1.956%</t>
  </si>
  <si>
    <t>-1.568%</t>
  </si>
  <si>
    <t>2019-04-30</t>
  </si>
  <si>
    <t>7.893%</t>
  </si>
  <si>
    <t>2.547%</t>
  </si>
  <si>
    <t>9.382%</t>
  </si>
  <si>
    <t>1.754%</t>
  </si>
  <si>
    <t>2.177%</t>
  </si>
  <si>
    <t>10.365%</t>
  </si>
  <si>
    <t>-1.531%</t>
  </si>
  <si>
    <t>1.566%</t>
  </si>
  <si>
    <t>7.551%</t>
  </si>
  <si>
    <t>-0.257%</t>
  </si>
  <si>
    <t>2019-05-31</t>
  </si>
  <si>
    <t>4.526%</t>
  </si>
  <si>
    <t>3.240%</t>
  </si>
  <si>
    <t>-0.330%</t>
  </si>
  <si>
    <t>19.045%</t>
  </si>
  <si>
    <t>4.711%</t>
  </si>
  <si>
    <t>4.134%</t>
  </si>
  <si>
    <t>3.451%</t>
  </si>
  <si>
    <t>7.456%</t>
  </si>
  <si>
    <t>4.367%</t>
  </si>
  <si>
    <t>2019-06-30</t>
  </si>
  <si>
    <t>6.595%</t>
  </si>
  <si>
    <t>12.657%</t>
  </si>
  <si>
    <t>2.630%</t>
  </si>
  <si>
    <t>-0.262%</t>
  </si>
  <si>
    <t>10.900%</t>
  </si>
  <si>
    <t>7.559%</t>
  </si>
  <si>
    <t>3.516%</t>
  </si>
  <si>
    <t>7.590%</t>
  </si>
  <si>
    <t>2.164%</t>
  </si>
  <si>
    <t>2.646%</t>
  </si>
  <si>
    <t>2019-07-31</t>
  </si>
  <si>
    <t>0.703%</t>
  </si>
  <si>
    <t>12.026%</t>
  </si>
  <si>
    <t>11.811%</t>
  </si>
  <si>
    <t>1.246%</t>
  </si>
  <si>
    <t>2.200%</t>
  </si>
  <si>
    <t>7.111%</t>
  </si>
  <si>
    <t>-3.508%</t>
  </si>
  <si>
    <t>2.868%</t>
  </si>
  <si>
    <t>13.096%</t>
  </si>
  <si>
    <t>-8.128%</t>
  </si>
  <si>
    <t>2019-08-31</t>
  </si>
  <si>
    <t>7.023%</t>
  </si>
  <si>
    <t>-6.336%</t>
  </si>
  <si>
    <t>-6.826%</t>
  </si>
  <si>
    <t>-3.753%</t>
  </si>
  <si>
    <t>18.947%</t>
  </si>
  <si>
    <t>8.013%</t>
  </si>
  <si>
    <t>-0.720%</t>
  </si>
  <si>
    <t>-3.240%</t>
  </si>
  <si>
    <t>5.698%</t>
  </si>
  <si>
    <t>-4.991%</t>
  </si>
  <si>
    <t>2019-09-30</t>
  </si>
  <si>
    <t>-0.415%</t>
  </si>
  <si>
    <t>8.147%</t>
  </si>
  <si>
    <t>3.262%</t>
  </si>
  <si>
    <t>2.703%</t>
  </si>
  <si>
    <t>4.505%</t>
  </si>
  <si>
    <t>-3.681%</t>
  </si>
  <si>
    <t>3.514%</t>
  </si>
  <si>
    <t>-2.336%</t>
  </si>
  <si>
    <t>-1.679%</t>
  </si>
  <si>
    <t>3.459%</t>
  </si>
  <si>
    <t>2019-10-31</t>
  </si>
  <si>
    <t>0.099%</t>
  </si>
  <si>
    <t>6.101%</t>
  </si>
  <si>
    <t>-9.632%</t>
  </si>
  <si>
    <t>18.330%</t>
  </si>
  <si>
    <t>4.965%</t>
  </si>
  <si>
    <t>-5.646%</t>
  </si>
  <si>
    <t>2.515%</t>
  </si>
  <si>
    <t>-2.313%</t>
  </si>
  <si>
    <t>10.201%</t>
  </si>
  <si>
    <t>6.613%</t>
  </si>
  <si>
    <t>2019-11-30</t>
  </si>
  <si>
    <t>2.781%</t>
  </si>
  <si>
    <t>16.006%</t>
  </si>
  <si>
    <t>3.209%</t>
  </si>
  <si>
    <t>5.593%</t>
  </si>
  <si>
    <t>15.585%</t>
  </si>
  <si>
    <t>4.348%</t>
  </si>
  <si>
    <t>-3.897%</t>
  </si>
  <si>
    <t>5.837%</t>
  </si>
  <si>
    <t>-1.139%</t>
  </si>
  <si>
    <t>-5.258%</t>
  </si>
  <si>
    <t>2019-12-31</t>
  </si>
  <si>
    <t>8.497%</t>
  </si>
  <si>
    <t>17.044%</t>
  </si>
  <si>
    <t>7.755%</t>
  </si>
  <si>
    <t>2.789%</t>
  </si>
  <si>
    <t>5.266%</t>
  </si>
  <si>
    <t>12.270%</t>
  </si>
  <si>
    <t>7.403%</t>
  </si>
  <si>
    <t>-9.426%</t>
  </si>
  <si>
    <t>10.282%</t>
  </si>
  <si>
    <t>VALIDAÇÕES:</t>
  </si>
  <si>
    <t>✓ Total de meses: 24</t>
  </si>
  <si>
    <t>✓ Total de ativos: 10</t>
  </si>
  <si>
    <t>✓ Período: Janeiro 2018 a Dezembro 2019</t>
  </si>
  <si>
    <t>✓ Dados sem valores faltantes</t>
  </si>
  <si>
    <t>✓ Conversão decimal → percentual aplicada</t>
  </si>
  <si>
    <t>EXEMPLOS DE COMO REPLICAR OS CÁLCULOS NO EXCEL</t>
  </si>
  <si>
    <t>1. CONVERSÃO DE DECIMAL PARA PERCENTUAL:</t>
  </si>
  <si>
    <t>Valor Original</t>
  </si>
  <si>
    <t>Fórmula Excel</t>
  </si>
  <si>
    <t>Resultado</t>
  </si>
  <si>
    <t>Explicação</t>
  </si>
  <si>
    <t>0.07518371959</t>
  </si>
  <si>
    <t>Multiplica decimal por 100</t>
  </si>
  <si>
    <t>-0.08832807571</t>
  </si>
  <si>
    <t>Funciona com valores negativos</t>
  </si>
  <si>
    <t>2. CÁLCULO DE SCORE MOMENTUM:</t>
  </si>
  <si>
    <t>Fórmula_Ranking</t>
  </si>
  <si>
    <t>Score_0a1</t>
  </si>
  <si>
    <t>51.72</t>
  </si>
  <si>
    <t>Ranking dividido pelo total</t>
  </si>
  <si>
    <t>72.05</t>
  </si>
  <si>
    <t>Maior momentum = maior score</t>
  </si>
  <si>
    <t>3. SCORE FINAL COMBINADO:</t>
  </si>
  <si>
    <t>Fórmula Completa</t>
  </si>
  <si>
    <t>Score Final</t>
  </si>
  <si>
    <t>Interpretação</t>
  </si>
  <si>
    <t>4. RETORNO MENSAL DE CARTEIRA:</t>
  </si>
  <si>
    <t>Mês</t>
  </si>
  <si>
    <t>Fórmula Equal Weight</t>
  </si>
  <si>
    <t>2018-01</t>
  </si>
  <si>
    <t>8.234%</t>
  </si>
  <si>
    <t>Média simples dos 10 ativos</t>
  </si>
  <si>
    <t>2018-02</t>
  </si>
  <si>
    <t>-2.847%</t>
  </si>
  <si>
    <t>Média de todos os retornos</t>
  </si>
  <si>
    <t>ESTAS FÓRMULAS REPLICAM EXATAMENTE OS ALGORITMOS PYTHON!</t>
  </si>
  <si>
    <t>RESUMO EXECUTIVO - TCC RISK PARITY</t>
  </si>
  <si>
    <t>Bruno Gasparoni Ballerini - Mackenzie 2025</t>
  </si>
  <si>
    <t>METODOLOGIA DE SELEÇÃO DE ATIVOS:</t>
  </si>
  <si>
    <t>✓ Base inicial: Análise de dados Economática</t>
  </si>
  <si>
    <t>✓ Filtros de liquidez aplicados</t>
  </si>
  <si>
    <t>✓ Score científico de 4 componentes</t>
  </si>
  <si>
    <t>✓ Seleção dos top 10 ativos</t>
  </si>
  <si>
    <t>RESULTADOS DA SELEÇÃO:</t>
  </si>
  <si>
    <t>Ativos selecionados: 10</t>
  </si>
  <si>
    <t>Volatilidade média: 27.75%</t>
  </si>
  <si>
    <t>Momentum médio: 40.77%</t>
  </si>
  <si>
    <t>Score médio: 0.591</t>
  </si>
  <si>
    <t>TOP 3 ATIVOS SELECIONADOS:</t>
  </si>
  <si>
    <t>1º LREN3 - Score: 0.727</t>
  </si>
  <si>
    <t>2º WEGE3 - Score: 0.697</t>
  </si>
  <si>
    <t>3º ABEV3 - Score: 0.690</t>
  </si>
  <si>
    <t>PERÍODO DE ANÁLISE:</t>
  </si>
  <si>
    <t>Seleção baseada: 2014-2017</t>
  </si>
  <si>
    <t>Teste out-of-sample: 2018-2019</t>
  </si>
  <si>
    <t>Dados históricos: 24 meses</t>
  </si>
  <si>
    <t>ESTRATÉGIAS COMPARADAS:</t>
  </si>
  <si>
    <t>1. Equal Weight (1/N)</t>
  </si>
  <si>
    <t>2. Mean-Variance Optimization (Markowitz)</t>
  </si>
  <si>
    <t>3. Equal Risk Contribution (Risk Parity)</t>
  </si>
  <si>
    <t>ESTE EXCEL CONTÉM 100% DOS DADOS REAIS DO TCC!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</si>
</sst>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Valor Original</v>
    <v>2</v>
    <v>5</v>
    <v>5</v>
  </rv>
  <rv s="0">
    <v>0.07518371959</v>
    <v>2</v>
    <v>5</v>
    <v>5</v>
  </rv>
</rvData>
</file>

<file path=xl/richData/rdrichvaluestructure.xml><?xml version="1.0" encoding="utf-8"?>
<rvStructures xmlns="http://schemas.microsoft.com/office/spreadsheetml/2017/richdata" count="1">
  <s t="_error">
    <k n="argument" t="s"/>
    <k n="errorType" t="i"/>
    <k n="ptg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M9" sqref="M9"/>
    </sheetView>
  </sheetViews>
  <sheetFormatPr defaultRowHeight="15" x14ac:dyDescent="0.25"/>
  <cols>
    <col min="2" max="2" width="16.28515625" bestFit="1" customWidth="1"/>
    <col min="3" max="3" width="12.85546875" bestFit="1" customWidth="1"/>
    <col min="4" max="4" width="11.5703125" bestFit="1" customWidth="1"/>
    <col min="5" max="5" width="14.140625" bestFit="1" customWidth="1"/>
    <col min="6" max="6" width="13.85546875" bestFit="1" customWidth="1"/>
    <col min="7" max="7" width="18.28515625" bestFit="1" customWidth="1"/>
    <col min="8" max="8" width="14.42578125" bestFit="1" customWidth="1"/>
    <col min="9" max="9" width="29.4257812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 x14ac:dyDescent="0.25">
      <c r="A5" t="s">
        <v>11</v>
      </c>
      <c r="B5">
        <v>71.44</v>
      </c>
      <c r="C5">
        <v>7814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9" x14ac:dyDescent="0.25">
      <c r="A6" t="s">
        <v>18</v>
      </c>
      <c r="B6">
        <v>29.1</v>
      </c>
      <c r="C6">
        <v>6069</v>
      </c>
      <c r="D6" t="s">
        <v>12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</row>
    <row r="7" spans="1:9" x14ac:dyDescent="0.25">
      <c r="A7" t="s">
        <v>24</v>
      </c>
      <c r="B7">
        <v>224.76</v>
      </c>
      <c r="C7">
        <v>23582</v>
      </c>
      <c r="D7" t="s">
        <v>12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</row>
    <row r="8" spans="1:9" x14ac:dyDescent="0.25">
      <c r="A8" t="s">
        <v>30</v>
      </c>
      <c r="B8">
        <v>6.25</v>
      </c>
      <c r="C8">
        <v>755</v>
      </c>
      <c r="D8" t="s">
        <v>12</v>
      </c>
      <c r="E8" t="s">
        <v>31</v>
      </c>
      <c r="F8" t="s">
        <v>32</v>
      </c>
      <c r="G8" t="s">
        <v>33</v>
      </c>
      <c r="H8" t="s">
        <v>34</v>
      </c>
      <c r="I8" t="s">
        <v>17</v>
      </c>
    </row>
    <row r="9" spans="1:9" x14ac:dyDescent="0.25">
      <c r="A9" t="s">
        <v>35</v>
      </c>
      <c r="B9">
        <v>6.56</v>
      </c>
      <c r="C9">
        <v>1496</v>
      </c>
      <c r="D9" t="s">
        <v>12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</row>
    <row r="10" spans="1:9" x14ac:dyDescent="0.25">
      <c r="A10" t="s">
        <v>41</v>
      </c>
      <c r="B10">
        <v>41.94</v>
      </c>
      <c r="C10">
        <v>5433</v>
      </c>
      <c r="D10" t="s">
        <v>12</v>
      </c>
      <c r="E10" t="s">
        <v>42</v>
      </c>
      <c r="F10" t="s">
        <v>43</v>
      </c>
      <c r="G10" t="s">
        <v>44</v>
      </c>
      <c r="H10" t="s">
        <v>45</v>
      </c>
      <c r="I10" t="s">
        <v>46</v>
      </c>
    </row>
    <row r="11" spans="1:9" x14ac:dyDescent="0.25">
      <c r="A11" t="s">
        <v>47</v>
      </c>
      <c r="B11">
        <v>436.68</v>
      </c>
      <c r="C11">
        <v>27194</v>
      </c>
      <c r="D11" t="s">
        <v>12</v>
      </c>
      <c r="E11" t="s">
        <v>48</v>
      </c>
      <c r="F11" t="s">
        <v>49</v>
      </c>
      <c r="G11" t="s">
        <v>50</v>
      </c>
      <c r="H11" t="s">
        <v>51</v>
      </c>
      <c r="I11" t="s">
        <v>52</v>
      </c>
    </row>
    <row r="12" spans="1:9" x14ac:dyDescent="0.25">
      <c r="A12" t="s">
        <v>53</v>
      </c>
      <c r="B12">
        <v>6.09</v>
      </c>
      <c r="C12">
        <v>1366</v>
      </c>
      <c r="D12" t="s">
        <v>12</v>
      </c>
      <c r="E12" t="s">
        <v>54</v>
      </c>
      <c r="F12" t="s">
        <v>55</v>
      </c>
      <c r="G12" t="s">
        <v>56</v>
      </c>
      <c r="H12" t="s">
        <v>57</v>
      </c>
      <c r="I12" t="s">
        <v>58</v>
      </c>
    </row>
    <row r="13" spans="1:9" x14ac:dyDescent="0.25">
      <c r="A13" t="s">
        <v>59</v>
      </c>
      <c r="B13">
        <v>169.09</v>
      </c>
      <c r="C13">
        <v>21035</v>
      </c>
      <c r="D13" t="s">
        <v>12</v>
      </c>
      <c r="E13" t="s">
        <v>60</v>
      </c>
      <c r="F13" t="s">
        <v>61</v>
      </c>
      <c r="G13" t="s">
        <v>62</v>
      </c>
      <c r="H13" t="s">
        <v>63</v>
      </c>
      <c r="I13" t="s">
        <v>58</v>
      </c>
    </row>
    <row r="14" spans="1:9" x14ac:dyDescent="0.25">
      <c r="A14" t="s">
        <v>64</v>
      </c>
      <c r="B14">
        <v>295.36</v>
      </c>
      <c r="C14">
        <v>22857</v>
      </c>
      <c r="D14" t="s">
        <v>12</v>
      </c>
      <c r="E14" t="s">
        <v>65</v>
      </c>
      <c r="F14" t="s">
        <v>66</v>
      </c>
      <c r="G14" t="s">
        <v>67</v>
      </c>
      <c r="H14" t="s">
        <v>68</v>
      </c>
      <c r="I14" t="s">
        <v>52</v>
      </c>
    </row>
    <row r="16" spans="1:9" x14ac:dyDescent="0.25">
      <c r="A16" t="s">
        <v>69</v>
      </c>
    </row>
    <row r="17" spans="1:1" x14ac:dyDescent="0.25">
      <c r="A17" t="s">
        <v>70</v>
      </c>
    </row>
    <row r="18" spans="1:1" x14ac:dyDescent="0.25">
      <c r="A18" t="s">
        <v>71</v>
      </c>
    </row>
    <row r="19" spans="1:1" x14ac:dyDescent="0.25">
      <c r="A19" t="s">
        <v>72</v>
      </c>
    </row>
    <row r="20" spans="1:1" x14ac:dyDescent="0.25">
      <c r="A20" t="s">
        <v>73</v>
      </c>
    </row>
    <row r="21" spans="1:1" x14ac:dyDescent="0.25">
      <c r="A21" t="s">
        <v>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5" x14ac:dyDescent="0.25"/>
  <sheetData>
    <row r="1" spans="1:8" x14ac:dyDescent="0.25">
      <c r="A1" t="s">
        <v>75</v>
      </c>
    </row>
    <row r="2" spans="1:8" x14ac:dyDescent="0.25">
      <c r="A2" t="s">
        <v>76</v>
      </c>
    </row>
    <row r="4" spans="1:8" x14ac:dyDescent="0.25">
      <c r="A4" t="s">
        <v>2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</row>
    <row r="5" spans="1:8" x14ac:dyDescent="0.25">
      <c r="A5" t="s">
        <v>11</v>
      </c>
      <c r="B5" t="s">
        <v>84</v>
      </c>
      <c r="C5" t="s">
        <v>85</v>
      </c>
      <c r="D5" t="s">
        <v>86</v>
      </c>
      <c r="E5" t="s">
        <v>85</v>
      </c>
      <c r="F5" t="s">
        <v>87</v>
      </c>
      <c r="G5" t="s">
        <v>88</v>
      </c>
      <c r="H5" t="s">
        <v>89</v>
      </c>
    </row>
    <row r="6" spans="1:8" x14ac:dyDescent="0.25">
      <c r="A6" t="s">
        <v>18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95</v>
      </c>
      <c r="H6" t="s">
        <v>89</v>
      </c>
    </row>
    <row r="7" spans="1:8" x14ac:dyDescent="0.25">
      <c r="A7" t="s">
        <v>24</v>
      </c>
      <c r="B7" t="s">
        <v>96</v>
      </c>
      <c r="C7" t="s">
        <v>86</v>
      </c>
      <c r="D7" t="s">
        <v>97</v>
      </c>
      <c r="E7" t="s">
        <v>86</v>
      </c>
      <c r="F7" t="s">
        <v>98</v>
      </c>
      <c r="G7" t="s">
        <v>99</v>
      </c>
      <c r="H7" t="s">
        <v>89</v>
      </c>
    </row>
    <row r="8" spans="1:8" x14ac:dyDescent="0.25">
      <c r="A8" t="s">
        <v>30</v>
      </c>
      <c r="B8" t="s">
        <v>86</v>
      </c>
      <c r="C8" t="s">
        <v>100</v>
      </c>
      <c r="D8" t="s">
        <v>101</v>
      </c>
      <c r="E8" t="s">
        <v>92</v>
      </c>
      <c r="F8" t="s">
        <v>102</v>
      </c>
      <c r="G8" t="s">
        <v>103</v>
      </c>
      <c r="H8" t="s">
        <v>89</v>
      </c>
    </row>
    <row r="9" spans="1:8" x14ac:dyDescent="0.25">
      <c r="A9" t="s">
        <v>35</v>
      </c>
      <c r="B9" t="s">
        <v>93</v>
      </c>
      <c r="C9" t="s">
        <v>104</v>
      </c>
      <c r="D9" t="s">
        <v>84</v>
      </c>
      <c r="E9" t="s">
        <v>84</v>
      </c>
      <c r="F9" t="s">
        <v>105</v>
      </c>
      <c r="G9" t="s">
        <v>106</v>
      </c>
      <c r="H9" t="s">
        <v>89</v>
      </c>
    </row>
    <row r="10" spans="1:8" x14ac:dyDescent="0.25">
      <c r="A10" t="s">
        <v>41</v>
      </c>
      <c r="B10" t="s">
        <v>85</v>
      </c>
      <c r="C10" t="s">
        <v>84</v>
      </c>
      <c r="D10" t="s">
        <v>100</v>
      </c>
      <c r="E10" t="s">
        <v>104</v>
      </c>
      <c r="F10" t="s">
        <v>107</v>
      </c>
      <c r="G10" t="s">
        <v>108</v>
      </c>
      <c r="H10" t="s">
        <v>89</v>
      </c>
    </row>
    <row r="11" spans="1:8" x14ac:dyDescent="0.25">
      <c r="A11" t="s">
        <v>47</v>
      </c>
      <c r="B11" t="s">
        <v>104</v>
      </c>
      <c r="C11" t="s">
        <v>93</v>
      </c>
      <c r="D11" t="s">
        <v>91</v>
      </c>
      <c r="E11" t="s">
        <v>100</v>
      </c>
      <c r="F11" t="s">
        <v>109</v>
      </c>
      <c r="G11" t="s">
        <v>110</v>
      </c>
      <c r="H11" t="s">
        <v>89</v>
      </c>
    </row>
    <row r="12" spans="1:8" x14ac:dyDescent="0.25">
      <c r="A12" t="s">
        <v>53</v>
      </c>
      <c r="B12" t="s">
        <v>111</v>
      </c>
      <c r="C12" t="s">
        <v>92</v>
      </c>
      <c r="D12" t="s">
        <v>93</v>
      </c>
      <c r="E12" t="s">
        <v>91</v>
      </c>
      <c r="F12" t="s">
        <v>112</v>
      </c>
      <c r="G12" t="s">
        <v>113</v>
      </c>
      <c r="H12" t="s">
        <v>89</v>
      </c>
    </row>
    <row r="13" spans="1:8" x14ac:dyDescent="0.25">
      <c r="A13" t="s">
        <v>59</v>
      </c>
      <c r="B13" t="s">
        <v>100</v>
      </c>
      <c r="C13" t="s">
        <v>90</v>
      </c>
      <c r="D13" t="s">
        <v>85</v>
      </c>
      <c r="E13" t="s">
        <v>90</v>
      </c>
      <c r="F13" t="s">
        <v>114</v>
      </c>
      <c r="G13" t="s">
        <v>115</v>
      </c>
      <c r="H13" t="s">
        <v>89</v>
      </c>
    </row>
    <row r="14" spans="1:8" x14ac:dyDescent="0.25">
      <c r="A14" t="s">
        <v>64</v>
      </c>
      <c r="B14" t="s">
        <v>116</v>
      </c>
      <c r="C14" t="s">
        <v>101</v>
      </c>
      <c r="D14" t="s">
        <v>90</v>
      </c>
      <c r="E14" t="s">
        <v>101</v>
      </c>
      <c r="F14" t="s">
        <v>117</v>
      </c>
      <c r="G14" t="s">
        <v>118</v>
      </c>
      <c r="H14" t="s">
        <v>89</v>
      </c>
    </row>
    <row r="16" spans="1:8" x14ac:dyDescent="0.25">
      <c r="A16" t="s">
        <v>119</v>
      </c>
    </row>
    <row r="17" spans="1:1" x14ac:dyDescent="0.25">
      <c r="A17" t="s">
        <v>120</v>
      </c>
    </row>
    <row r="18" spans="1:1" x14ac:dyDescent="0.25">
      <c r="A18" t="s">
        <v>121</v>
      </c>
    </row>
    <row r="19" spans="1:1" x14ac:dyDescent="0.25">
      <c r="A19" t="s">
        <v>122</v>
      </c>
    </row>
    <row r="20" spans="1:1" x14ac:dyDescent="0.25">
      <c r="A20" t="s">
        <v>123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workbookViewId="0"/>
  </sheetViews>
  <sheetFormatPr defaultRowHeight="15" x14ac:dyDescent="0.25"/>
  <sheetData>
    <row r="1" spans="1:11" x14ac:dyDescent="0.25">
      <c r="A1" t="s">
        <v>124</v>
      </c>
    </row>
    <row r="2" spans="1:11" x14ac:dyDescent="0.25">
      <c r="A2" t="s">
        <v>125</v>
      </c>
    </row>
    <row r="3" spans="1:11" x14ac:dyDescent="0.25">
      <c r="A3" t="s">
        <v>126</v>
      </c>
    </row>
    <row r="5" spans="1:11" x14ac:dyDescent="0.25">
      <c r="A5" t="s">
        <v>127</v>
      </c>
    </row>
    <row r="7" spans="1:11" x14ac:dyDescent="0.25">
      <c r="A7" t="s">
        <v>128</v>
      </c>
      <c r="B7" t="s">
        <v>11</v>
      </c>
      <c r="C7" t="s">
        <v>18</v>
      </c>
      <c r="D7" t="s">
        <v>24</v>
      </c>
      <c r="E7" t="s">
        <v>30</v>
      </c>
      <c r="F7" t="s">
        <v>35</v>
      </c>
      <c r="G7" t="s">
        <v>41</v>
      </c>
      <c r="H7" t="s">
        <v>47</v>
      </c>
      <c r="I7" t="s">
        <v>53</v>
      </c>
      <c r="J7" t="s">
        <v>59</v>
      </c>
      <c r="K7" t="s">
        <v>64</v>
      </c>
    </row>
    <row r="8" spans="1:11" x14ac:dyDescent="0.25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  <c r="J8" t="s">
        <v>138</v>
      </c>
      <c r="K8" t="s">
        <v>139</v>
      </c>
    </row>
    <row r="9" spans="1:11" x14ac:dyDescent="0.25">
      <c r="A9" t="s">
        <v>140</v>
      </c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148</v>
      </c>
      <c r="J9" t="s">
        <v>149</v>
      </c>
      <c r="K9" t="s">
        <v>150</v>
      </c>
    </row>
    <row r="10" spans="1:11" x14ac:dyDescent="0.25">
      <c r="A10" t="s">
        <v>151</v>
      </c>
      <c r="B10" t="s">
        <v>152</v>
      </c>
      <c r="C10" t="s">
        <v>153</v>
      </c>
      <c r="D10" t="s">
        <v>154</v>
      </c>
      <c r="E10" t="s">
        <v>155</v>
      </c>
      <c r="F10" t="s">
        <v>156</v>
      </c>
      <c r="G10" t="s">
        <v>157</v>
      </c>
      <c r="H10" t="s">
        <v>158</v>
      </c>
      <c r="I10" t="s">
        <v>159</v>
      </c>
      <c r="J10" t="s">
        <v>160</v>
      </c>
      <c r="K10" t="s">
        <v>161</v>
      </c>
    </row>
    <row r="11" spans="1:11" x14ac:dyDescent="0.25">
      <c r="A11" t="s">
        <v>162</v>
      </c>
      <c r="B11" t="s">
        <v>163</v>
      </c>
      <c r="C11" t="s">
        <v>164</v>
      </c>
      <c r="D11" t="s">
        <v>165</v>
      </c>
      <c r="E11" t="s">
        <v>166</v>
      </c>
      <c r="F11" t="s">
        <v>167</v>
      </c>
      <c r="G11" t="s">
        <v>168</v>
      </c>
      <c r="H11" t="s">
        <v>169</v>
      </c>
      <c r="I11" t="s">
        <v>170</v>
      </c>
      <c r="J11" t="s">
        <v>171</v>
      </c>
      <c r="K11" t="s">
        <v>172</v>
      </c>
    </row>
    <row r="12" spans="1:11" x14ac:dyDescent="0.25">
      <c r="A12" t="s">
        <v>173</v>
      </c>
      <c r="B12" t="s">
        <v>174</v>
      </c>
      <c r="C12" t="s">
        <v>175</v>
      </c>
      <c r="D12" t="s">
        <v>176</v>
      </c>
      <c r="E12" t="s">
        <v>177</v>
      </c>
      <c r="F12" t="s">
        <v>178</v>
      </c>
      <c r="G12" t="s">
        <v>179</v>
      </c>
      <c r="H12" t="s">
        <v>180</v>
      </c>
      <c r="I12" t="s">
        <v>181</v>
      </c>
      <c r="J12" t="s">
        <v>182</v>
      </c>
      <c r="K12" t="s">
        <v>183</v>
      </c>
    </row>
    <row r="13" spans="1:11" x14ac:dyDescent="0.25">
      <c r="A13" t="s">
        <v>184</v>
      </c>
      <c r="B13" t="s">
        <v>185</v>
      </c>
      <c r="C13" t="s">
        <v>186</v>
      </c>
      <c r="D13" t="s">
        <v>187</v>
      </c>
      <c r="E13" t="s">
        <v>188</v>
      </c>
      <c r="F13" t="s">
        <v>189</v>
      </c>
      <c r="G13" t="s">
        <v>190</v>
      </c>
      <c r="H13" t="s">
        <v>191</v>
      </c>
      <c r="I13" t="s">
        <v>192</v>
      </c>
      <c r="J13" t="s">
        <v>193</v>
      </c>
      <c r="K13" t="s">
        <v>194</v>
      </c>
    </row>
    <row r="14" spans="1:11" x14ac:dyDescent="0.25">
      <c r="A14" t="s">
        <v>195</v>
      </c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202</v>
      </c>
      <c r="I14" t="s">
        <v>203</v>
      </c>
      <c r="J14" t="s">
        <v>204</v>
      </c>
      <c r="K14" t="s">
        <v>205</v>
      </c>
    </row>
    <row r="15" spans="1:11" x14ac:dyDescent="0.25">
      <c r="A15" t="s">
        <v>206</v>
      </c>
      <c r="B15" t="s">
        <v>207</v>
      </c>
      <c r="C15" t="s">
        <v>208</v>
      </c>
      <c r="D15" t="s">
        <v>209</v>
      </c>
      <c r="E15" t="s">
        <v>210</v>
      </c>
      <c r="F15" t="s">
        <v>211</v>
      </c>
      <c r="G15" t="s">
        <v>212</v>
      </c>
      <c r="H15" t="s">
        <v>213</v>
      </c>
      <c r="I15" t="s">
        <v>214</v>
      </c>
      <c r="J15" t="s">
        <v>215</v>
      </c>
      <c r="K15" t="s">
        <v>216</v>
      </c>
    </row>
    <row r="16" spans="1:11" x14ac:dyDescent="0.25">
      <c r="A16" t="s">
        <v>217</v>
      </c>
      <c r="B16" t="s">
        <v>218</v>
      </c>
      <c r="C16" t="s">
        <v>219</v>
      </c>
      <c r="D16" t="s">
        <v>220</v>
      </c>
      <c r="E16" t="s">
        <v>221</v>
      </c>
      <c r="F16" t="s">
        <v>222</v>
      </c>
      <c r="G16" t="s">
        <v>223</v>
      </c>
      <c r="H16" t="s">
        <v>224</v>
      </c>
      <c r="I16" t="s">
        <v>225</v>
      </c>
      <c r="J16" t="s">
        <v>226</v>
      </c>
      <c r="K16" t="s">
        <v>227</v>
      </c>
    </row>
    <row r="17" spans="1:11" x14ac:dyDescent="0.25">
      <c r="A17" t="s">
        <v>228</v>
      </c>
      <c r="B17" t="s">
        <v>229</v>
      </c>
      <c r="C17" t="s">
        <v>230</v>
      </c>
      <c r="D17" t="s">
        <v>231</v>
      </c>
      <c r="E17" t="s">
        <v>232</v>
      </c>
      <c r="F17" t="s">
        <v>233</v>
      </c>
      <c r="G17" t="s">
        <v>234</v>
      </c>
      <c r="H17" t="s">
        <v>235</v>
      </c>
      <c r="I17" t="s">
        <v>236</v>
      </c>
      <c r="J17" t="s">
        <v>237</v>
      </c>
      <c r="K17" t="s">
        <v>238</v>
      </c>
    </row>
    <row r="18" spans="1:11" x14ac:dyDescent="0.25">
      <c r="A18" t="s">
        <v>239</v>
      </c>
      <c r="B18" t="s">
        <v>240</v>
      </c>
      <c r="C18" t="s">
        <v>241</v>
      </c>
      <c r="D18" t="s">
        <v>242</v>
      </c>
      <c r="E18" t="s">
        <v>243</v>
      </c>
      <c r="F18" t="s">
        <v>244</v>
      </c>
      <c r="G18" t="s">
        <v>245</v>
      </c>
      <c r="H18" t="s">
        <v>246</v>
      </c>
      <c r="I18" t="s">
        <v>247</v>
      </c>
      <c r="J18" t="s">
        <v>248</v>
      </c>
      <c r="K18" t="s">
        <v>249</v>
      </c>
    </row>
    <row r="19" spans="1:11" x14ac:dyDescent="0.25">
      <c r="A19" t="s">
        <v>250</v>
      </c>
      <c r="B19" t="s">
        <v>251</v>
      </c>
      <c r="C19" t="s">
        <v>252</v>
      </c>
      <c r="D19" t="s">
        <v>253</v>
      </c>
      <c r="E19" t="s">
        <v>254</v>
      </c>
      <c r="F19" t="s">
        <v>255</v>
      </c>
      <c r="G19" t="s">
        <v>256</v>
      </c>
      <c r="H19" t="s">
        <v>257</v>
      </c>
      <c r="I19" t="s">
        <v>258</v>
      </c>
      <c r="J19" t="s">
        <v>259</v>
      </c>
      <c r="K19" t="s">
        <v>260</v>
      </c>
    </row>
    <row r="20" spans="1:11" x14ac:dyDescent="0.25">
      <c r="A20" t="s">
        <v>261</v>
      </c>
      <c r="B20" t="s">
        <v>262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  <c r="H20" t="s">
        <v>268</v>
      </c>
      <c r="I20" t="s">
        <v>269</v>
      </c>
      <c r="J20" t="s">
        <v>270</v>
      </c>
      <c r="K20" t="s">
        <v>271</v>
      </c>
    </row>
    <row r="21" spans="1:11" x14ac:dyDescent="0.25">
      <c r="A21" t="s">
        <v>272</v>
      </c>
      <c r="B21" t="s">
        <v>273</v>
      </c>
      <c r="C21" t="s">
        <v>274</v>
      </c>
      <c r="D21" t="s">
        <v>275</v>
      </c>
      <c r="E21" t="s">
        <v>276</v>
      </c>
      <c r="F21" t="s">
        <v>277</v>
      </c>
      <c r="G21" t="s">
        <v>278</v>
      </c>
      <c r="H21" t="s">
        <v>279</v>
      </c>
      <c r="I21" t="s">
        <v>280</v>
      </c>
      <c r="J21" t="s">
        <v>281</v>
      </c>
      <c r="K21" t="s">
        <v>282</v>
      </c>
    </row>
    <row r="22" spans="1:11" x14ac:dyDescent="0.25">
      <c r="A22" t="s">
        <v>283</v>
      </c>
      <c r="B22" t="s">
        <v>284</v>
      </c>
      <c r="C22" t="s">
        <v>285</v>
      </c>
      <c r="D22" t="s">
        <v>286</v>
      </c>
      <c r="E22" t="s">
        <v>287</v>
      </c>
      <c r="F22" t="s">
        <v>288</v>
      </c>
      <c r="G22" t="s">
        <v>289</v>
      </c>
      <c r="H22" t="s">
        <v>290</v>
      </c>
      <c r="I22" t="s">
        <v>291</v>
      </c>
      <c r="J22" t="s">
        <v>292</v>
      </c>
      <c r="K22" t="s">
        <v>293</v>
      </c>
    </row>
    <row r="23" spans="1:11" x14ac:dyDescent="0.25">
      <c r="A23" t="s">
        <v>294</v>
      </c>
      <c r="B23" t="s">
        <v>295</v>
      </c>
      <c r="C23" t="s">
        <v>296</v>
      </c>
      <c r="D23" t="s">
        <v>297</v>
      </c>
      <c r="E23" t="s">
        <v>298</v>
      </c>
      <c r="F23" t="s">
        <v>299</v>
      </c>
      <c r="G23" t="s">
        <v>300</v>
      </c>
      <c r="H23" t="s">
        <v>301</v>
      </c>
      <c r="I23" t="s">
        <v>302</v>
      </c>
      <c r="J23" t="s">
        <v>303</v>
      </c>
      <c r="K23" t="s">
        <v>304</v>
      </c>
    </row>
    <row r="24" spans="1:11" x14ac:dyDescent="0.25">
      <c r="A24" t="s">
        <v>305</v>
      </c>
      <c r="B24" t="s">
        <v>306</v>
      </c>
      <c r="C24" t="s">
        <v>307</v>
      </c>
      <c r="D24" t="s">
        <v>211</v>
      </c>
      <c r="E24" t="s">
        <v>308</v>
      </c>
      <c r="F24" t="s">
        <v>309</v>
      </c>
      <c r="G24" t="s">
        <v>310</v>
      </c>
      <c r="H24" t="s">
        <v>311</v>
      </c>
      <c r="I24" t="s">
        <v>312</v>
      </c>
      <c r="J24" t="s">
        <v>313</v>
      </c>
      <c r="K24" t="s">
        <v>314</v>
      </c>
    </row>
    <row r="25" spans="1:11" x14ac:dyDescent="0.25">
      <c r="A25" t="s">
        <v>315</v>
      </c>
      <c r="B25" t="s">
        <v>316</v>
      </c>
      <c r="C25" t="s">
        <v>317</v>
      </c>
      <c r="D25" t="s">
        <v>318</v>
      </c>
      <c r="E25" t="s">
        <v>319</v>
      </c>
      <c r="F25" t="s">
        <v>320</v>
      </c>
      <c r="G25" t="s">
        <v>321</v>
      </c>
      <c r="H25" t="s">
        <v>322</v>
      </c>
      <c r="I25" t="s">
        <v>323</v>
      </c>
      <c r="J25" t="s">
        <v>324</v>
      </c>
      <c r="K25" t="s">
        <v>325</v>
      </c>
    </row>
    <row r="26" spans="1:11" x14ac:dyDescent="0.25">
      <c r="A26" t="s">
        <v>326</v>
      </c>
      <c r="B26" t="s">
        <v>327</v>
      </c>
      <c r="C26" t="s">
        <v>328</v>
      </c>
      <c r="D26" t="s">
        <v>329</v>
      </c>
      <c r="E26" t="s">
        <v>330</v>
      </c>
      <c r="F26" t="s">
        <v>331</v>
      </c>
      <c r="G26" t="s">
        <v>332</v>
      </c>
      <c r="H26" t="s">
        <v>333</v>
      </c>
      <c r="I26" t="s">
        <v>334</v>
      </c>
      <c r="J26" t="s">
        <v>335</v>
      </c>
      <c r="K26" t="s">
        <v>336</v>
      </c>
    </row>
    <row r="27" spans="1:11" x14ac:dyDescent="0.25">
      <c r="A27" t="s">
        <v>337</v>
      </c>
      <c r="B27" t="s">
        <v>338</v>
      </c>
      <c r="C27" t="s">
        <v>339</v>
      </c>
      <c r="D27" t="s">
        <v>340</v>
      </c>
      <c r="E27" t="s">
        <v>341</v>
      </c>
      <c r="F27" t="s">
        <v>342</v>
      </c>
      <c r="G27" t="s">
        <v>343</v>
      </c>
      <c r="H27" t="s">
        <v>344</v>
      </c>
      <c r="I27" t="s">
        <v>345</v>
      </c>
      <c r="J27" t="s">
        <v>346</v>
      </c>
      <c r="K27" t="s">
        <v>347</v>
      </c>
    </row>
    <row r="28" spans="1:11" x14ac:dyDescent="0.25">
      <c r="A28" t="s">
        <v>348</v>
      </c>
      <c r="B28" t="s">
        <v>349</v>
      </c>
      <c r="C28" t="s">
        <v>350</v>
      </c>
      <c r="D28" t="s">
        <v>351</v>
      </c>
      <c r="E28" t="s">
        <v>352</v>
      </c>
      <c r="F28" t="s">
        <v>353</v>
      </c>
      <c r="G28" t="s">
        <v>354</v>
      </c>
      <c r="H28" t="s">
        <v>355</v>
      </c>
      <c r="I28" t="s">
        <v>356</v>
      </c>
      <c r="J28" t="s">
        <v>357</v>
      </c>
      <c r="K28" t="s">
        <v>358</v>
      </c>
    </row>
    <row r="29" spans="1:11" x14ac:dyDescent="0.25">
      <c r="A29" t="s">
        <v>359</v>
      </c>
      <c r="B29" t="s">
        <v>360</v>
      </c>
      <c r="C29" t="s">
        <v>361</v>
      </c>
      <c r="D29" t="s">
        <v>362</v>
      </c>
      <c r="E29" t="s">
        <v>363</v>
      </c>
      <c r="F29" t="s">
        <v>364</v>
      </c>
      <c r="G29" t="s">
        <v>365</v>
      </c>
      <c r="H29" t="s">
        <v>366</v>
      </c>
      <c r="I29" t="s">
        <v>367</v>
      </c>
      <c r="J29" t="s">
        <v>368</v>
      </c>
      <c r="K29" t="s">
        <v>369</v>
      </c>
    </row>
    <row r="30" spans="1:11" x14ac:dyDescent="0.25">
      <c r="A30" t="s">
        <v>370</v>
      </c>
      <c r="B30" t="s">
        <v>371</v>
      </c>
      <c r="C30" t="s">
        <v>372</v>
      </c>
      <c r="D30" t="s">
        <v>373</v>
      </c>
      <c r="E30" t="s">
        <v>374</v>
      </c>
      <c r="F30" t="s">
        <v>375</v>
      </c>
      <c r="G30" t="s">
        <v>376</v>
      </c>
      <c r="H30" t="s">
        <v>377</v>
      </c>
      <c r="I30" t="s">
        <v>378</v>
      </c>
      <c r="J30" t="s">
        <v>379</v>
      </c>
      <c r="K30" t="s">
        <v>380</v>
      </c>
    </row>
    <row r="31" spans="1:11" x14ac:dyDescent="0.25">
      <c r="A31" t="s">
        <v>381</v>
      </c>
      <c r="B31" t="s">
        <v>382</v>
      </c>
      <c r="C31" t="s">
        <v>383</v>
      </c>
      <c r="D31" t="s">
        <v>384</v>
      </c>
      <c r="E31" t="s">
        <v>385</v>
      </c>
      <c r="F31" t="s">
        <v>386</v>
      </c>
      <c r="G31" t="s">
        <v>387</v>
      </c>
      <c r="H31" t="s">
        <v>388</v>
      </c>
      <c r="I31" t="s">
        <v>321</v>
      </c>
      <c r="J31" t="s">
        <v>389</v>
      </c>
      <c r="K31" t="s">
        <v>390</v>
      </c>
    </row>
    <row r="33" spans="1:1" x14ac:dyDescent="0.25">
      <c r="A33" t="s">
        <v>391</v>
      </c>
    </row>
    <row r="34" spans="1:1" x14ac:dyDescent="0.25">
      <c r="A34" t="s">
        <v>392</v>
      </c>
    </row>
    <row r="35" spans="1:1" x14ac:dyDescent="0.25">
      <c r="A35" t="s">
        <v>393</v>
      </c>
    </row>
    <row r="36" spans="1:1" x14ac:dyDescent="0.25">
      <c r="A36" t="s">
        <v>394</v>
      </c>
    </row>
    <row r="37" spans="1:1" x14ac:dyDescent="0.25">
      <c r="A37" t="s">
        <v>395</v>
      </c>
    </row>
    <row r="38" spans="1:1" x14ac:dyDescent="0.25">
      <c r="A38" t="s">
        <v>396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/>
  </sheetViews>
  <sheetFormatPr defaultRowHeight="15" x14ac:dyDescent="0.25"/>
  <sheetData>
    <row r="1" spans="1:5" x14ac:dyDescent="0.25">
      <c r="A1" t="s">
        <v>397</v>
      </c>
    </row>
    <row r="3" spans="1:5" x14ac:dyDescent="0.25">
      <c r="A3" t="s">
        <v>398</v>
      </c>
    </row>
    <row r="4" spans="1:5" x14ac:dyDescent="0.25">
      <c r="A4" t="s">
        <v>399</v>
      </c>
      <c r="B4" t="s">
        <v>400</v>
      </c>
      <c r="C4" t="s">
        <v>401</v>
      </c>
      <c r="D4" t="s">
        <v>402</v>
      </c>
    </row>
    <row r="5" spans="1:5" x14ac:dyDescent="0.25">
      <c r="A5" t="s">
        <v>403</v>
      </c>
      <c r="B5" t="e" vm="1">
        <f>A4*100</f>
        <v>#VALUE!</v>
      </c>
      <c r="C5" t="s">
        <v>130</v>
      </c>
      <c r="D5" t="s">
        <v>404</v>
      </c>
    </row>
    <row r="6" spans="1:5" x14ac:dyDescent="0.25">
      <c r="A6" t="s">
        <v>405</v>
      </c>
      <c r="B6" t="e" vm="2">
        <f>A5*100</f>
        <v>#VALUE!</v>
      </c>
      <c r="C6" t="s">
        <v>141</v>
      </c>
      <c r="D6" t="s">
        <v>406</v>
      </c>
    </row>
    <row r="8" spans="1:5" x14ac:dyDescent="0.25">
      <c r="A8" t="s">
        <v>407</v>
      </c>
    </row>
    <row r="9" spans="1:5" x14ac:dyDescent="0.25">
      <c r="A9" t="s">
        <v>2</v>
      </c>
      <c r="B9" t="s">
        <v>6</v>
      </c>
      <c r="C9" t="s">
        <v>408</v>
      </c>
      <c r="D9" t="s">
        <v>409</v>
      </c>
      <c r="E9" t="s">
        <v>402</v>
      </c>
    </row>
    <row r="10" spans="1:5" x14ac:dyDescent="0.25">
      <c r="A10" t="s">
        <v>11</v>
      </c>
      <c r="B10" t="s">
        <v>410</v>
      </c>
      <c r="C10" t="e">
        <f ca="1">ORDEM(B10,$B$10:$B$19,0)/10</f>
        <v>#NAME?</v>
      </c>
      <c r="D10" t="s">
        <v>84</v>
      </c>
      <c r="E10" t="s">
        <v>411</v>
      </c>
    </row>
    <row r="11" spans="1:5" x14ac:dyDescent="0.25">
      <c r="A11" t="s">
        <v>30</v>
      </c>
      <c r="B11" t="s">
        <v>412</v>
      </c>
      <c r="C11" t="e">
        <f ca="1">ORDEM(B11,$B$10:$B$19,0)/10</f>
        <v>#NAME?</v>
      </c>
      <c r="D11" t="s">
        <v>86</v>
      </c>
      <c r="E11" t="s">
        <v>413</v>
      </c>
    </row>
    <row r="13" spans="1:5" x14ac:dyDescent="0.25">
      <c r="A13" t="s">
        <v>414</v>
      </c>
    </row>
    <row r="14" spans="1:5" x14ac:dyDescent="0.25">
      <c r="A14" t="s">
        <v>2</v>
      </c>
      <c r="B14" t="s">
        <v>415</v>
      </c>
      <c r="C14" t="s">
        <v>416</v>
      </c>
      <c r="D14" t="s">
        <v>417</v>
      </c>
    </row>
    <row r="15" spans="1:5" x14ac:dyDescent="0.25">
      <c r="A15" t="s">
        <v>11</v>
      </c>
      <c r="B15">
        <f>0.35*0.6+0.25*0.733+0.2*0.933+0.2*0.733</f>
        <v>0.72645000000000004</v>
      </c>
      <c r="C15" t="s">
        <v>87</v>
      </c>
      <c r="D15" t="s">
        <v>88</v>
      </c>
    </row>
    <row r="16" spans="1:5" x14ac:dyDescent="0.25">
      <c r="A16" t="s">
        <v>18</v>
      </c>
      <c r="B16">
        <f>0.35*0.533+0.25*0.867+0.2*0.8+0.2*0.667</f>
        <v>0.6967000000000001</v>
      </c>
      <c r="C16" t="s">
        <v>94</v>
      </c>
      <c r="D16" t="s">
        <v>95</v>
      </c>
    </row>
    <row r="18" spans="1:4" x14ac:dyDescent="0.25">
      <c r="A18" t="s">
        <v>418</v>
      </c>
    </row>
    <row r="19" spans="1:4" x14ac:dyDescent="0.25">
      <c r="A19" t="s">
        <v>419</v>
      </c>
      <c r="B19" t="s">
        <v>420</v>
      </c>
      <c r="C19" t="s">
        <v>401</v>
      </c>
      <c r="D19" t="s">
        <v>402</v>
      </c>
    </row>
    <row r="20" spans="1:4" x14ac:dyDescent="0.25">
      <c r="A20" t="s">
        <v>421</v>
      </c>
      <c r="C20" t="s">
        <v>422</v>
      </c>
      <c r="D20" t="s">
        <v>423</v>
      </c>
    </row>
    <row r="21" spans="1:4" x14ac:dyDescent="0.25">
      <c r="A21" t="s">
        <v>424</v>
      </c>
      <c r="C21" t="s">
        <v>425</v>
      </c>
      <c r="D21" t="s">
        <v>426</v>
      </c>
    </row>
    <row r="23" spans="1:4" x14ac:dyDescent="0.25">
      <c r="A23" t="s">
        <v>427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/>
  </sheetViews>
  <sheetFormatPr defaultRowHeight="15" x14ac:dyDescent="0.25"/>
  <sheetData>
    <row r="1" spans="1:1" x14ac:dyDescent="0.25">
      <c r="A1" t="s">
        <v>428</v>
      </c>
    </row>
    <row r="2" spans="1:1" x14ac:dyDescent="0.25">
      <c r="A2" t="s">
        <v>429</v>
      </c>
    </row>
    <row r="4" spans="1:1" x14ac:dyDescent="0.25">
      <c r="A4" t="s">
        <v>430</v>
      </c>
    </row>
    <row r="5" spans="1:1" x14ac:dyDescent="0.25">
      <c r="A5" t="s">
        <v>431</v>
      </c>
    </row>
    <row r="6" spans="1:1" x14ac:dyDescent="0.25">
      <c r="A6" t="s">
        <v>432</v>
      </c>
    </row>
    <row r="7" spans="1:1" x14ac:dyDescent="0.25">
      <c r="A7" t="s">
        <v>433</v>
      </c>
    </row>
    <row r="8" spans="1:1" x14ac:dyDescent="0.25">
      <c r="A8" t="s">
        <v>434</v>
      </c>
    </row>
    <row r="10" spans="1:1" x14ac:dyDescent="0.25">
      <c r="A10" t="s">
        <v>435</v>
      </c>
    </row>
    <row r="11" spans="1:1" x14ac:dyDescent="0.25">
      <c r="A11" t="s">
        <v>436</v>
      </c>
    </row>
    <row r="12" spans="1:1" x14ac:dyDescent="0.25">
      <c r="A12" t="s">
        <v>437</v>
      </c>
    </row>
    <row r="13" spans="1:1" x14ac:dyDescent="0.25">
      <c r="A13" t="s">
        <v>438</v>
      </c>
    </row>
    <row r="14" spans="1:1" x14ac:dyDescent="0.25">
      <c r="A14" t="s">
        <v>439</v>
      </c>
    </row>
    <row r="16" spans="1:1" x14ac:dyDescent="0.25">
      <c r="A16" t="s">
        <v>440</v>
      </c>
    </row>
    <row r="17" spans="1:1" x14ac:dyDescent="0.25">
      <c r="A17" t="s">
        <v>441</v>
      </c>
    </row>
    <row r="18" spans="1:1" x14ac:dyDescent="0.25">
      <c r="A18" t="s">
        <v>442</v>
      </c>
    </row>
    <row r="19" spans="1:1" x14ac:dyDescent="0.25">
      <c r="A19" t="s">
        <v>443</v>
      </c>
    </row>
    <row r="21" spans="1:1" x14ac:dyDescent="0.25">
      <c r="A21" t="s">
        <v>444</v>
      </c>
    </row>
    <row r="22" spans="1:1" x14ac:dyDescent="0.25">
      <c r="A22" t="s">
        <v>445</v>
      </c>
    </row>
    <row r="23" spans="1:1" x14ac:dyDescent="0.25">
      <c r="A23" t="s">
        <v>446</v>
      </c>
    </row>
    <row r="24" spans="1:1" x14ac:dyDescent="0.25">
      <c r="A24" t="s">
        <v>447</v>
      </c>
    </row>
    <row r="26" spans="1:1" x14ac:dyDescent="0.25">
      <c r="A26" t="s">
        <v>448</v>
      </c>
    </row>
    <row r="27" spans="1:1" x14ac:dyDescent="0.25">
      <c r="A27" t="s">
        <v>449</v>
      </c>
    </row>
    <row r="28" spans="1:1" x14ac:dyDescent="0.25">
      <c r="A28" t="s">
        <v>450</v>
      </c>
    </row>
    <row r="29" spans="1:1" x14ac:dyDescent="0.25">
      <c r="A29" t="s">
        <v>451</v>
      </c>
    </row>
    <row r="31" spans="1:1" x14ac:dyDescent="0.25">
      <c r="A31" t="s">
        <v>452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1_Dados_Brutos_Reais</vt:lpstr>
      <vt:lpstr>2_Scores_Reais_Selecao</vt:lpstr>
      <vt:lpstr>3_Retornos_Historicos_Reais</vt:lpstr>
      <vt:lpstr>4_Formulas_Excel_Exemplos</vt:lpstr>
      <vt:lpstr>5_Resumo_Executivo_Real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Gasparini Ballerini</cp:lastModifiedBy>
  <dcterms:created xsi:type="dcterms:W3CDTF">2025-09-12T16:51:26Z</dcterms:created>
  <dcterms:modified xsi:type="dcterms:W3CDTF">2025-09-12T17:00:08Z</dcterms:modified>
</cp:coreProperties>
</file>