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3370" windowHeight="9510"/>
  </bookViews>
  <sheets>
    <sheet name="Sheet1" sheetId="1" r:id="rId1"/>
  </sheets>
  <calcPr calcId="145621"/>
</workbook>
</file>

<file path=xl/calcChain.xml><?xml version="1.0" encoding="utf-8"?>
<calcChain xmlns="http://schemas.openxmlformats.org/spreadsheetml/2006/main">
  <c r="I2" i="1" l="1"/>
  <c r="J2" i="1"/>
  <c r="J5" i="1"/>
  <c r="J3" i="1"/>
  <c r="J9" i="1"/>
  <c r="J7" i="1"/>
  <c r="K2" i="1" l="1"/>
  <c r="H2" i="1" s="1"/>
  <c r="I45" i="1" l="1"/>
  <c r="I43" i="1"/>
  <c r="I42" i="1"/>
  <c r="I41" i="1"/>
  <c r="I40" i="1"/>
  <c r="I39" i="1"/>
  <c r="I38" i="1"/>
  <c r="I36" i="1"/>
  <c r="I35" i="1"/>
  <c r="I34" i="1"/>
  <c r="I33" i="1"/>
  <c r="I32" i="1"/>
  <c r="I31" i="1"/>
  <c r="I30" i="1"/>
  <c r="I29" i="1"/>
  <c r="I28" i="1"/>
  <c r="I27" i="1"/>
  <c r="I26" i="1"/>
  <c r="I24" i="1"/>
  <c r="I23" i="1"/>
  <c r="I22" i="1"/>
  <c r="I20" i="1"/>
  <c r="I19" i="1"/>
  <c r="I18" i="1"/>
  <c r="I17" i="1"/>
  <c r="I16" i="1"/>
  <c r="I15" i="1"/>
  <c r="I14" i="1"/>
  <c r="I13" i="1"/>
  <c r="I11" i="1"/>
  <c r="I10" i="1"/>
  <c r="I9" i="1"/>
  <c r="I8" i="1"/>
  <c r="I7" i="1"/>
  <c r="I6" i="1"/>
  <c r="I5" i="1"/>
  <c r="I3" i="1"/>
  <c r="J6" i="1"/>
  <c r="J4" i="1"/>
  <c r="J8" i="1"/>
  <c r="K3" i="1" l="1"/>
  <c r="K5" i="1"/>
  <c r="H13" i="1" s="1"/>
  <c r="K8" i="1"/>
  <c r="H42" i="1" s="1"/>
  <c r="K6" i="1"/>
  <c r="H20" i="1" s="1"/>
  <c r="K4" i="1"/>
  <c r="H10" i="1" s="1"/>
  <c r="K9" i="1"/>
  <c r="H45" i="1" s="1"/>
  <c r="K7" i="1"/>
  <c r="H41" i="1" s="1"/>
  <c r="H6" i="1" l="1"/>
  <c r="H7" i="1"/>
  <c r="H9" i="1"/>
  <c r="H4" i="1"/>
  <c r="I4" i="1" s="1"/>
  <c r="H5" i="1"/>
  <c r="H3" i="1"/>
  <c r="H8" i="1"/>
  <c r="H14" i="1"/>
  <c r="H11" i="1"/>
  <c r="H24" i="1"/>
  <c r="H17" i="1"/>
  <c r="H43" i="1"/>
  <c r="H32" i="1"/>
  <c r="H26" i="1"/>
  <c r="H36" i="1"/>
  <c r="H29" i="1"/>
  <c r="H30" i="1"/>
  <c r="H27" i="1"/>
  <c r="H40" i="1"/>
  <c r="H33" i="1"/>
  <c r="H34" i="1"/>
  <c r="H31" i="1"/>
  <c r="H12" i="1"/>
  <c r="I12" i="1" s="1"/>
  <c r="H44" i="1"/>
  <c r="I44" i="1" s="1"/>
  <c r="H37" i="1"/>
  <c r="I37" i="1" s="1"/>
  <c r="H18" i="1"/>
  <c r="H15" i="1"/>
  <c r="H28" i="1"/>
  <c r="H22" i="1"/>
  <c r="H38" i="1"/>
  <c r="H35" i="1"/>
  <c r="H16" i="1"/>
  <c r="H21" i="1"/>
  <c r="I21" i="1" s="1"/>
  <c r="H19" i="1"/>
  <c r="H25" i="1"/>
  <c r="I25" i="1" s="1"/>
  <c r="H23" i="1"/>
  <c r="H39" i="1"/>
</calcChain>
</file>

<file path=xl/sharedStrings.xml><?xml version="1.0" encoding="utf-8"?>
<sst xmlns="http://schemas.openxmlformats.org/spreadsheetml/2006/main" count="99" uniqueCount="55">
  <si>
    <t>Area</t>
  </si>
  <si>
    <t>Locality</t>
  </si>
  <si>
    <t>Skipper</t>
  </si>
  <si>
    <t>Swallowtail</t>
  </si>
  <si>
    <t>White-yellow</t>
  </si>
  <si>
    <t>Blue</t>
  </si>
  <si>
    <t>Brush-footed</t>
  </si>
  <si>
    <t>Average Brush-footed Count</t>
  </si>
  <si>
    <t>Imputed Brush-footed Count</t>
  </si>
  <si>
    <t>Indian Subcontinent</t>
  </si>
  <si>
    <t>Western Himalaya</t>
  </si>
  <si>
    <t>Kangra Hills</t>
  </si>
  <si>
    <t>Shimla Hills</t>
  </si>
  <si>
    <t>Dehradun Valley</t>
  </si>
  <si>
    <t>Mussoorie Hills</t>
  </si>
  <si>
    <t>Mussoorie Town</t>
  </si>
  <si>
    <t>Kumaon Hills</t>
  </si>
  <si>
    <t>Central Himalaya</t>
  </si>
  <si>
    <t>North East India + North Myanmar</t>
  </si>
  <si>
    <t>North East India</t>
  </si>
  <si>
    <t>Sikkim</t>
  </si>
  <si>
    <t>Darjeeling</t>
  </si>
  <si>
    <t>Naga Hills</t>
  </si>
  <si>
    <t>Manipur</t>
  </si>
  <si>
    <t>Khasia Hills</t>
  </si>
  <si>
    <t>Khasia + Jaintia Hills</t>
  </si>
  <si>
    <t>Mizoram Hills</t>
  </si>
  <si>
    <t>Other parts of India</t>
  </si>
  <si>
    <t>Kolkata</t>
  </si>
  <si>
    <t>South Bihar</t>
  </si>
  <si>
    <t>North Bihar</t>
  </si>
  <si>
    <t>Lucknow</t>
  </si>
  <si>
    <t>Dehli</t>
  </si>
  <si>
    <t>Mhow</t>
  </si>
  <si>
    <t>Jodhpur</t>
  </si>
  <si>
    <t>Kathiawar</t>
  </si>
  <si>
    <t>North Gujarat</t>
  </si>
  <si>
    <t>South Gujarat</t>
  </si>
  <si>
    <t>Pune</t>
  </si>
  <si>
    <t>Konkan</t>
  </si>
  <si>
    <t>Karwar</t>
  </si>
  <si>
    <t>Coorg</t>
  </si>
  <si>
    <t>Bangalore</t>
  </si>
  <si>
    <t>Travancore</t>
  </si>
  <si>
    <t>Palani Hills</t>
  </si>
  <si>
    <t>Nilgiri Hills</t>
  </si>
  <si>
    <t>Eastern Ghats</t>
  </si>
  <si>
    <t>Sikanderabad</t>
  </si>
  <si>
    <t>Andaman Nikobar</t>
  </si>
  <si>
    <t>Sri Lanka</t>
  </si>
  <si>
    <t>North Myanmar</t>
  </si>
  <si>
    <t>Chindwin District</t>
  </si>
  <si>
    <t>Arakan coast</t>
  </si>
  <si>
    <t>Shan States</t>
  </si>
  <si>
    <t>South Myanmar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</si>
</sst>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name val="Arial"/>
    </font>
    <font>
      <b/>
      <sz val="10"/>
      <name val="Arial"/>
    </font>
    <font>
      <sz val="10"/>
      <name val="Arial"/>
    </font>
    <font>
      <sz val="10"/>
      <name val="Arial"/>
    </font>
    <font>
      <sz val="11"/>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2" fillId="0" borderId="0" xfId="0" applyFont="1" applyAlignment="1"/>
    <xf numFmtId="0" fontId="2" fillId="0" borderId="0" xfId="0" applyFont="1"/>
    <xf numFmtId="0" fontId="3" fillId="0" borderId="0" xfId="0" applyFont="1" applyAlignment="1">
      <alignment horizontal="left"/>
    </xf>
    <xf numFmtId="0" fontId="3" fillId="0" borderId="0" xfId="0" applyFont="1" applyAlignment="1">
      <alignment horizontal="right"/>
    </xf>
    <xf numFmtId="0" fontId="3" fillId="2" borderId="0" xfId="0" applyFont="1" applyFill="1" applyAlignment="1">
      <alignment horizontal="right"/>
    </xf>
    <xf numFmtId="0" fontId="4" fillId="2" borderId="0" xfId="0" applyFont="1" applyFill="1" applyAlignment="1"/>
    <xf numFmtId="0" fontId="4" fillId="0" borderId="0" xfId="0" applyFont="1" applyAlignment="1"/>
    <xf numFmtId="0" fontId="4" fillId="2" borderId="0" xfId="0" applyFont="1" applyFill="1"/>
    <xf numFmtId="0" fontId="5" fillId="2" borderId="0" xfId="0" applyFont="1" applyFill="1"/>
    <xf numFmtId="0" fontId="4" fillId="0" borderId="0" xfId="0" applyFont="1" applyAlignment="1">
      <alignment horizontal="left"/>
    </xf>
    <xf numFmtId="0" fontId="4" fillId="0" borderId="0" xfId="0" applyFont="1" applyAlignment="1"/>
    <xf numFmtId="0" fontId="4" fillId="2" borderId="0" xfId="0" applyFont="1" applyFill="1" applyAlignment="1"/>
    <xf numFmtId="0" fontId="5" fillId="0" borderId="0" xfId="0" applyFont="1"/>
    <xf numFmtId="0" fontId="2"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0F0F8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123825</xdr:colOff>
      <xdr:row>9</xdr:row>
      <xdr:rowOff>133350</xdr:rowOff>
    </xdr:from>
    <xdr:to>
      <xdr:col>15</xdr:col>
      <xdr:colOff>228600</xdr:colOff>
      <xdr:row>37</xdr:row>
      <xdr:rowOff>85725</xdr:rowOff>
    </xdr:to>
    <xdr:sp macro="" textlink="">
      <xdr:nvSpPr>
        <xdr:cNvPr id="2" name="TextBox 1"/>
        <xdr:cNvSpPr txBox="1"/>
      </xdr:nvSpPr>
      <xdr:spPr>
        <a:xfrm>
          <a:off x="11525250" y="1933575"/>
          <a:ext cx="6086475" cy="555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If you have missing data, you can use a set of techniques known as imputation to substitute guesses for those values. A very simple form of imputation is to substitute the average of the non-missing values for that group.</a:t>
          </a:r>
        </a:p>
        <a:p>
          <a:endParaRPr lang="en-US" sz="1400" b="1"/>
        </a:p>
        <a:p>
          <a:r>
            <a:rPr lang="en-US" sz="1400" b="1"/>
            <a:t>This technique involves 3 steps: use AVERAGEIF() to get the group averages, VLOOKUP() to join these back to the original dataset, and ISBLANK() to locate missing values.</a:t>
          </a:r>
        </a:p>
        <a:p>
          <a:endParaRPr lang="en-US" sz="1400" b="1"/>
        </a:p>
        <a:p>
          <a:r>
            <a:rPr lang="en-US" sz="1400" b="1"/>
            <a:t>In cell J2, get the unique Areas.</a:t>
          </a:r>
        </a:p>
        <a:p>
          <a:endParaRPr lang="en-US" sz="1400" b="1"/>
        </a:p>
        <a:p>
          <a:r>
            <a:rPr lang="en-US" sz="1400" b="1"/>
            <a:t>In column K, rows 2 to 9, use AVERAGEIF() to calculate the average count of Brush-footeds by Area. Pass it the area data as absolute addresses, the unique areas, and the Brush-footed count data as absolute addresses.</a:t>
          </a:r>
        </a:p>
        <a:p>
          <a:endParaRPr lang="en-US" sz="1400" b="1"/>
        </a:p>
        <a:p>
          <a:r>
            <a:rPr lang="en-US" sz="1400" b="1"/>
            <a:t>In column H, join the average counts back to the original dataset. VLOOKUP() takes 4 arguments. It needs the Area from column A, the data range of the table you just created (J2 to K9) as absolute addresses, the column in the that table that contains the averages (2), and whether or not that table is sorted (FALSE).</a:t>
          </a:r>
        </a:p>
        <a:p>
          <a:r>
            <a:rPr lang="en-US" sz="1400" b="1">
              <a:solidFill>
                <a:srgbClr val="FF0000"/>
              </a:solidFill>
            </a:rPr>
            <a:t>The above step</a:t>
          </a:r>
          <a:r>
            <a:rPr lang="en-US" sz="1400" b="1" baseline="0">
              <a:solidFill>
                <a:srgbClr val="FF0000"/>
              </a:solidFill>
            </a:rPr>
            <a:t> is just like left join, join key is strings under Area . There are same id, e.g. Area in two tables </a:t>
          </a:r>
          <a:r>
            <a:rPr lang="en-US" sz="1400" b="1" baseline="0">
              <a:solidFill>
                <a:srgbClr val="FF0000"/>
              </a:solidFill>
              <a:effectLst/>
              <a:latin typeface="+mn-lt"/>
              <a:ea typeface="+mn-ea"/>
              <a:cs typeface="+mn-cs"/>
            </a:rPr>
            <a:t>$A$2:$G$45 amd </a:t>
          </a:r>
          <a:r>
            <a:rPr lang="en-US" sz="1400" b="1" baseline="0">
              <a:solidFill>
                <a:srgbClr val="FF0000"/>
              </a:solidFill>
            </a:rPr>
            <a:t>$J$2:$K$9</a:t>
          </a:r>
          <a:r>
            <a:rPr lang="en-US" sz="1400" b="1" baseline="0"/>
            <a:t>.  Note in H2 we should use =VLOOKUP(A2, $J$2:$K$9, 2, FALSE), where A2 should not be replaced by J2. Otherwise, we cannot copy by dragging. </a:t>
          </a:r>
        </a:p>
        <a:p>
          <a:endParaRPr lang="en-US" sz="1400" b="1"/>
        </a:p>
        <a:p>
          <a:r>
            <a:rPr lang="en-US" sz="1400" b="1"/>
            <a:t>In column I, IF() column is blank, take the value from column H, else take the value from column G.</a:t>
          </a:r>
        </a:p>
        <a:p>
          <a:endParaRPr lang="en-US" sz="1400" b="1"/>
        </a:p>
        <a:p>
          <a:r>
            <a:rPr lang="en-US" sz="1400" b="1">
              <a:solidFill>
                <a:srgbClr val="FF0000"/>
              </a:solidFill>
            </a:rPr>
            <a:t>Using group</a:t>
          </a:r>
          <a:r>
            <a:rPr lang="en-US" sz="1400" b="1" baseline="0">
              <a:solidFill>
                <a:srgbClr val="FF0000"/>
              </a:solidFill>
            </a:rPr>
            <a:t> mean to impute is the key of this sheet.</a:t>
          </a:r>
          <a:endParaRPr lang="en-US" sz="14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H2" sqref="H2"/>
    </sheetView>
  </sheetViews>
  <sheetFormatPr defaultColWidth="14.42578125" defaultRowHeight="15.75" customHeight="1" x14ac:dyDescent="0.2"/>
  <cols>
    <col min="1" max="1" width="30.5703125" customWidth="1"/>
    <col min="2" max="2" width="28.85546875" customWidth="1"/>
    <col min="3" max="3" width="8.42578125" customWidth="1"/>
    <col min="4" max="4" width="12.28515625" customWidth="1"/>
    <col min="5" max="5" width="14.140625" customWidth="1"/>
    <col min="6" max="6" width="5.85546875" customWidth="1"/>
    <col min="7" max="7" width="12.85546875" customWidth="1"/>
    <col min="8" max="8" width="44.5703125" customWidth="1"/>
    <col min="9" max="9" width="13.42578125" customWidth="1"/>
    <col min="10" max="10" width="31.85546875" customWidth="1"/>
    <col min="11" max="14" width="10.85546875" customWidth="1"/>
  </cols>
  <sheetData>
    <row r="1" spans="1:26" ht="15.75" customHeight="1" x14ac:dyDescent="0.2">
      <c r="A1" s="1" t="s">
        <v>0</v>
      </c>
      <c r="B1" s="2" t="s">
        <v>1</v>
      </c>
      <c r="C1" s="3" t="s">
        <v>2</v>
      </c>
      <c r="D1" s="3" t="s">
        <v>3</v>
      </c>
      <c r="E1" s="3" t="s">
        <v>4</v>
      </c>
      <c r="F1" s="3" t="s">
        <v>5</v>
      </c>
      <c r="G1" s="3" t="s">
        <v>6</v>
      </c>
      <c r="H1" s="4" t="s">
        <v>7</v>
      </c>
      <c r="I1" s="4" t="s">
        <v>8</v>
      </c>
      <c r="J1" s="4" t="s">
        <v>0</v>
      </c>
      <c r="K1" s="4" t="s">
        <v>7</v>
      </c>
      <c r="L1" s="4"/>
      <c r="M1" s="4"/>
      <c r="N1" s="4"/>
      <c r="O1" s="4"/>
      <c r="P1" s="5"/>
      <c r="Q1" s="5"/>
      <c r="R1" s="5"/>
      <c r="S1" s="5"/>
      <c r="T1" s="5"/>
      <c r="U1" s="5"/>
      <c r="V1" s="5"/>
      <c r="W1" s="5"/>
      <c r="X1" s="5"/>
      <c r="Y1" s="5"/>
      <c r="Z1" s="5"/>
    </row>
    <row r="2" spans="1:26" ht="15.75" customHeight="1" x14ac:dyDescent="0.2">
      <c r="A2" s="6" t="s">
        <v>9</v>
      </c>
      <c r="B2" s="6" t="s">
        <v>9</v>
      </c>
      <c r="C2" s="7">
        <v>307</v>
      </c>
      <c r="D2" s="7">
        <v>94</v>
      </c>
      <c r="E2" s="7">
        <v>99</v>
      </c>
      <c r="F2" s="7">
        <v>458</v>
      </c>
      <c r="G2" s="8">
        <v>482</v>
      </c>
      <c r="H2" s="9">
        <f ca="1">VLOOKUP(A2, $J$2:$K$9, 2, FALSE)</f>
        <v>482</v>
      </c>
      <c r="I2" s="10">
        <f>IF(ISBLANK(G2), H2, G2)</f>
        <v>482</v>
      </c>
      <c r="J2" s="11" t="str">
        <f ca="1">IFERROR(__ludf.DUMMYFUNCTION("UNIQUE(A2:A45)"),"Indian Subcontinent")</f>
        <v>Indian Subcontinent</v>
      </c>
      <c r="K2" s="12">
        <f ca="1">AVERAGEIF($A$2:$A$45, J2, $G$2:$G$45)</f>
        <v>482</v>
      </c>
    </row>
    <row r="3" spans="1:26" ht="15.75" customHeight="1" x14ac:dyDescent="0.2">
      <c r="A3" s="6" t="s">
        <v>10</v>
      </c>
      <c r="B3" s="6" t="s">
        <v>10</v>
      </c>
      <c r="C3" s="7">
        <v>63</v>
      </c>
      <c r="D3" s="7">
        <v>31</v>
      </c>
      <c r="E3" s="7">
        <v>42</v>
      </c>
      <c r="F3" s="7">
        <v>129</v>
      </c>
      <c r="G3" s="8">
        <v>152</v>
      </c>
      <c r="H3" s="15">
        <f t="shared" ref="H3:H10" ca="1" si="0">VLOOKUP(A3, $J$2:$K$9, 2, FALSE)</f>
        <v>109.83333333333333</v>
      </c>
      <c r="I3" s="10">
        <f t="shared" ref="I3:I45" si="1">IF(ISBLANK(G3), H3, G3)</f>
        <v>152</v>
      </c>
      <c r="J3" s="11" t="str">
        <f ca="1">IFERROR(__xludf.DUMMYFUNCTION("""COMPUTED_VALUE"""),"Western Himalaya")</f>
        <v>Western Himalaya</v>
      </c>
      <c r="K3" s="12">
        <f ca="1">AVERAGEIF($A$2:$A$45, J3, $G$2:$G$45)</f>
        <v>109.83333333333333</v>
      </c>
    </row>
    <row r="4" spans="1:26" ht="15.75" customHeight="1" x14ac:dyDescent="0.2">
      <c r="A4" s="6" t="s">
        <v>10</v>
      </c>
      <c r="B4" s="6" t="s">
        <v>11</v>
      </c>
      <c r="C4" s="7">
        <v>25</v>
      </c>
      <c r="D4" s="7">
        <v>23</v>
      </c>
      <c r="E4" s="7">
        <v>37</v>
      </c>
      <c r="F4" s="7">
        <v>56</v>
      </c>
      <c r="G4" s="8"/>
      <c r="H4" s="15">
        <f t="shared" ca="1" si="0"/>
        <v>109.83333333333333</v>
      </c>
      <c r="I4" s="10">
        <f ca="1">IF(ISBLANK(G4), H4, G4)</f>
        <v>109.83333333333333</v>
      </c>
      <c r="J4" s="11" t="str">
        <f ca="1">IFERROR(__xludf.DUMMYFUNCTION("""COMPUTED_VALUE"""),"Central Himalaya")</f>
        <v>Central Himalaya</v>
      </c>
      <c r="K4" s="12">
        <f t="shared" ref="K4:K9" ca="1" si="2">AVERAGEIF($A$2:$A$45, J4, $G$2:$G$45)</f>
        <v>221</v>
      </c>
    </row>
    <row r="5" spans="1:26" ht="15.75" customHeight="1" x14ac:dyDescent="0.2">
      <c r="A5" s="6" t="s">
        <v>10</v>
      </c>
      <c r="B5" s="6" t="s">
        <v>12</v>
      </c>
      <c r="C5" s="7">
        <v>41</v>
      </c>
      <c r="D5" s="7">
        <v>21</v>
      </c>
      <c r="E5" s="7">
        <v>34</v>
      </c>
      <c r="F5" s="7">
        <v>88</v>
      </c>
      <c r="G5" s="8">
        <v>115</v>
      </c>
      <c r="H5" s="15">
        <f t="shared" ca="1" si="0"/>
        <v>109.83333333333333</v>
      </c>
      <c r="I5" s="10">
        <f t="shared" si="1"/>
        <v>115</v>
      </c>
      <c r="J5" s="11" t="str">
        <f ca="1">IFERROR(__xludf.DUMMYFUNCTION("""COMPUTED_VALUE"""),"North East India + North Myanmar")</f>
        <v>North East India + North Myanmar</v>
      </c>
      <c r="K5" s="12">
        <f t="shared" ca="1" si="2"/>
        <v>185.375</v>
      </c>
    </row>
    <row r="6" spans="1:26" ht="15.75" customHeight="1" x14ac:dyDescent="0.2">
      <c r="A6" s="6" t="s">
        <v>10</v>
      </c>
      <c r="B6" s="6" t="s">
        <v>13</v>
      </c>
      <c r="C6" s="7">
        <v>22</v>
      </c>
      <c r="D6" s="7">
        <v>11</v>
      </c>
      <c r="E6" s="7">
        <v>19</v>
      </c>
      <c r="F6" s="7">
        <v>42</v>
      </c>
      <c r="G6" s="8">
        <v>54</v>
      </c>
      <c r="H6" s="15">
        <f t="shared" ca="1" si="0"/>
        <v>109.83333333333333</v>
      </c>
      <c r="I6" s="10">
        <f t="shared" si="1"/>
        <v>54</v>
      </c>
      <c r="J6" s="11" t="str">
        <f ca="1">IFERROR(__xludf.DUMMYFUNCTION("""COMPUTED_VALUE"""),"Other parts of India")</f>
        <v>Other parts of India</v>
      </c>
      <c r="K6" s="12">
        <f t="shared" ca="1" si="2"/>
        <v>45.777777777777779</v>
      </c>
    </row>
    <row r="7" spans="1:26" ht="15.75" customHeight="1" x14ac:dyDescent="0.2">
      <c r="A7" s="6" t="s">
        <v>10</v>
      </c>
      <c r="B7" s="6" t="s">
        <v>14</v>
      </c>
      <c r="C7" s="7">
        <v>54</v>
      </c>
      <c r="D7" s="7">
        <v>23</v>
      </c>
      <c r="E7" s="7">
        <v>32</v>
      </c>
      <c r="F7" s="7">
        <v>88</v>
      </c>
      <c r="G7" s="8">
        <v>126</v>
      </c>
      <c r="H7" s="15">
        <f t="shared" ca="1" si="0"/>
        <v>109.83333333333333</v>
      </c>
      <c r="I7" s="10">
        <f t="shared" si="1"/>
        <v>126</v>
      </c>
      <c r="J7" s="11" t="str">
        <f ca="1">IFERROR(__xludf.DUMMYFUNCTION("""COMPUTED_VALUE"""),"Sri Lanka")</f>
        <v>Sri Lanka</v>
      </c>
      <c r="K7" s="12">
        <f t="shared" ca="1" si="2"/>
        <v>68</v>
      </c>
    </row>
    <row r="8" spans="1:26" ht="15.75" customHeight="1" x14ac:dyDescent="0.2">
      <c r="A8" s="6" t="s">
        <v>10</v>
      </c>
      <c r="B8" s="6" t="s">
        <v>15</v>
      </c>
      <c r="C8" s="7">
        <v>14</v>
      </c>
      <c r="D8" s="7">
        <v>10</v>
      </c>
      <c r="E8" s="7">
        <v>13</v>
      </c>
      <c r="F8" s="7">
        <v>44</v>
      </c>
      <c r="G8" s="8">
        <v>65</v>
      </c>
      <c r="H8" s="15">
        <f t="shared" ca="1" si="0"/>
        <v>109.83333333333333</v>
      </c>
      <c r="I8" s="10">
        <f t="shared" si="1"/>
        <v>65</v>
      </c>
      <c r="J8" s="11" t="str">
        <f ca="1">IFERROR(__xludf.DUMMYFUNCTION("""COMPUTED_VALUE"""),"North Myanmar")</f>
        <v>North Myanmar</v>
      </c>
      <c r="K8" s="12">
        <f t="shared" ca="1" si="2"/>
        <v>92</v>
      </c>
    </row>
    <row r="9" spans="1:26" ht="15.75" customHeight="1" x14ac:dyDescent="0.2">
      <c r="A9" s="13" t="s">
        <v>10</v>
      </c>
      <c r="B9" s="13" t="s">
        <v>16</v>
      </c>
      <c r="C9" s="7">
        <v>52</v>
      </c>
      <c r="D9" s="14">
        <v>26</v>
      </c>
      <c r="E9" s="14">
        <v>37</v>
      </c>
      <c r="F9" s="14">
        <v>109</v>
      </c>
      <c r="G9" s="15">
        <v>147</v>
      </c>
      <c r="H9" s="15">
        <f t="shared" ca="1" si="0"/>
        <v>109.83333333333333</v>
      </c>
      <c r="I9" s="10">
        <f t="shared" si="1"/>
        <v>147</v>
      </c>
      <c r="J9" s="11" t="str">
        <f ca="1">IFERROR(__xludf.DUMMYFUNCTION("""COMPUTED_VALUE"""),"South Myanmar")</f>
        <v>South Myanmar</v>
      </c>
      <c r="K9" s="12">
        <f t="shared" ca="1" si="2"/>
        <v>237</v>
      </c>
    </row>
    <row r="10" spans="1:26" ht="15.75" customHeight="1" x14ac:dyDescent="0.2">
      <c r="A10" s="13" t="s">
        <v>17</v>
      </c>
      <c r="B10" s="13" t="s">
        <v>17</v>
      </c>
      <c r="C10" s="14">
        <v>125</v>
      </c>
      <c r="D10" s="14">
        <v>43</v>
      </c>
      <c r="E10" s="14">
        <v>49</v>
      </c>
      <c r="F10" s="14">
        <v>185</v>
      </c>
      <c r="G10" s="15">
        <v>221</v>
      </c>
      <c r="H10" s="15">
        <f t="shared" ca="1" si="0"/>
        <v>221</v>
      </c>
      <c r="I10" s="16">
        <f t="shared" si="1"/>
        <v>221</v>
      </c>
      <c r="K10" s="16"/>
    </row>
    <row r="11" spans="1:26" ht="15.75" customHeight="1" x14ac:dyDescent="0.2">
      <c r="A11" s="13" t="s">
        <v>18</v>
      </c>
      <c r="B11" s="13" t="s">
        <v>18</v>
      </c>
      <c r="C11" s="14">
        <v>211</v>
      </c>
      <c r="D11" s="14">
        <v>69</v>
      </c>
      <c r="E11" s="14">
        <v>57</v>
      </c>
      <c r="F11" s="14">
        <v>284</v>
      </c>
      <c r="G11" s="15">
        <v>342</v>
      </c>
      <c r="H11" s="9">
        <f t="shared" ref="H3:H45" ca="1" si="3">VLOOKUP(A11, $J$2:$K$9, 2, FALSE)</f>
        <v>185.375</v>
      </c>
      <c r="I11" s="16">
        <f t="shared" si="1"/>
        <v>342</v>
      </c>
      <c r="K11" s="16"/>
    </row>
    <row r="12" spans="1:26" ht="15.75" customHeight="1" x14ac:dyDescent="0.2">
      <c r="A12" s="13" t="s">
        <v>18</v>
      </c>
      <c r="B12" s="13" t="s">
        <v>19</v>
      </c>
      <c r="C12" s="14">
        <v>189</v>
      </c>
      <c r="D12" s="14">
        <v>62</v>
      </c>
      <c r="E12" s="14">
        <v>52</v>
      </c>
      <c r="F12" s="14">
        <v>258</v>
      </c>
      <c r="G12" s="15"/>
      <c r="H12" s="9">
        <f t="shared" ca="1" si="3"/>
        <v>185.375</v>
      </c>
      <c r="I12" s="16">
        <f t="shared" ca="1" si="1"/>
        <v>185.375</v>
      </c>
      <c r="K12" s="16"/>
    </row>
    <row r="13" spans="1:26" ht="15.75" customHeight="1" x14ac:dyDescent="0.2">
      <c r="A13" s="13" t="s">
        <v>18</v>
      </c>
      <c r="B13" s="13" t="s">
        <v>20</v>
      </c>
      <c r="C13" s="14">
        <v>159</v>
      </c>
      <c r="D13" s="14">
        <v>55</v>
      </c>
      <c r="E13" s="14">
        <v>51</v>
      </c>
      <c r="F13" s="14">
        <v>162</v>
      </c>
      <c r="G13" s="15">
        <v>263</v>
      </c>
      <c r="H13" s="9">
        <f t="shared" ca="1" si="3"/>
        <v>185.375</v>
      </c>
      <c r="I13" s="16">
        <f t="shared" si="1"/>
        <v>263</v>
      </c>
      <c r="K13" s="16"/>
    </row>
    <row r="14" spans="1:26" ht="15.75" customHeight="1" x14ac:dyDescent="0.2">
      <c r="A14" s="13" t="s">
        <v>18</v>
      </c>
      <c r="B14" s="13" t="s">
        <v>21</v>
      </c>
      <c r="C14" s="14">
        <v>27</v>
      </c>
      <c r="D14" s="14">
        <v>29</v>
      </c>
      <c r="E14" s="14">
        <v>32</v>
      </c>
      <c r="F14" s="14">
        <v>48</v>
      </c>
      <c r="G14" s="15">
        <v>126</v>
      </c>
      <c r="H14" s="9">
        <f t="shared" ca="1" si="3"/>
        <v>185.375</v>
      </c>
      <c r="I14" s="16">
        <f t="shared" si="1"/>
        <v>126</v>
      </c>
      <c r="K14" s="16"/>
      <c r="N14" s="16"/>
    </row>
    <row r="15" spans="1:26" ht="15.75" customHeight="1" x14ac:dyDescent="0.2">
      <c r="A15" s="13" t="s">
        <v>18</v>
      </c>
      <c r="B15" s="13" t="s">
        <v>22</v>
      </c>
      <c r="C15" s="14">
        <v>67</v>
      </c>
      <c r="D15" s="14">
        <v>38</v>
      </c>
      <c r="E15" s="14">
        <v>30</v>
      </c>
      <c r="F15" s="14">
        <v>110</v>
      </c>
      <c r="G15" s="15">
        <v>178</v>
      </c>
      <c r="H15" s="9">
        <f t="shared" ca="1" si="3"/>
        <v>185.375</v>
      </c>
      <c r="I15" s="16">
        <f t="shared" si="1"/>
        <v>178</v>
      </c>
      <c r="K15" s="16"/>
    </row>
    <row r="16" spans="1:26" ht="15.75" customHeight="1" x14ac:dyDescent="0.2">
      <c r="A16" s="13" t="s">
        <v>18</v>
      </c>
      <c r="B16" s="13" t="s">
        <v>23</v>
      </c>
      <c r="C16" s="14">
        <v>119</v>
      </c>
      <c r="D16" s="14">
        <v>18</v>
      </c>
      <c r="E16" s="14">
        <v>1</v>
      </c>
      <c r="F16" s="14">
        <v>126</v>
      </c>
      <c r="G16" s="15">
        <v>57</v>
      </c>
      <c r="H16" s="9">
        <f t="shared" ca="1" si="3"/>
        <v>185.375</v>
      </c>
      <c r="I16" s="16">
        <f t="shared" si="1"/>
        <v>57</v>
      </c>
      <c r="K16" s="16"/>
    </row>
    <row r="17" spans="1:11" ht="15.75" customHeight="1" x14ac:dyDescent="0.2">
      <c r="A17" s="13" t="s">
        <v>18</v>
      </c>
      <c r="B17" s="13" t="s">
        <v>24</v>
      </c>
      <c r="C17" s="14">
        <v>98</v>
      </c>
      <c r="D17" s="14">
        <v>42</v>
      </c>
      <c r="E17" s="14">
        <v>36</v>
      </c>
      <c r="F17" s="14">
        <v>128</v>
      </c>
      <c r="G17" s="15">
        <v>207</v>
      </c>
      <c r="H17" s="9">
        <f t="shared" ca="1" si="3"/>
        <v>185.375</v>
      </c>
      <c r="I17" s="16">
        <f t="shared" si="1"/>
        <v>207</v>
      </c>
      <c r="K17" s="16"/>
    </row>
    <row r="18" spans="1:11" ht="15.75" customHeight="1" x14ac:dyDescent="0.2">
      <c r="A18" s="13" t="s">
        <v>18</v>
      </c>
      <c r="B18" s="13" t="s">
        <v>25</v>
      </c>
      <c r="C18" s="14">
        <v>132</v>
      </c>
      <c r="D18" s="14">
        <v>49</v>
      </c>
      <c r="E18" s="14">
        <v>40</v>
      </c>
      <c r="F18" s="14">
        <v>166</v>
      </c>
      <c r="G18" s="15">
        <v>209</v>
      </c>
      <c r="H18" s="9">
        <f t="shared" ca="1" si="3"/>
        <v>185.375</v>
      </c>
      <c r="I18" s="16">
        <f t="shared" si="1"/>
        <v>209</v>
      </c>
      <c r="K18" s="16"/>
    </row>
    <row r="19" spans="1:11" ht="15.75" customHeight="1" x14ac:dyDescent="0.2">
      <c r="A19" s="13" t="s">
        <v>18</v>
      </c>
      <c r="B19" s="13" t="s">
        <v>26</v>
      </c>
      <c r="C19" s="14">
        <v>59</v>
      </c>
      <c r="D19" s="14">
        <v>13</v>
      </c>
      <c r="E19" s="14">
        <v>26</v>
      </c>
      <c r="F19" s="14">
        <v>77</v>
      </c>
      <c r="G19" s="15">
        <v>101</v>
      </c>
      <c r="H19" s="9">
        <f t="shared" ca="1" si="3"/>
        <v>185.375</v>
      </c>
      <c r="I19" s="16">
        <f t="shared" si="1"/>
        <v>101</v>
      </c>
      <c r="K19" s="16"/>
    </row>
    <row r="20" spans="1:11" ht="15.75" customHeight="1" x14ac:dyDescent="0.2">
      <c r="A20" s="13" t="s">
        <v>27</v>
      </c>
      <c r="B20" s="13" t="s">
        <v>28</v>
      </c>
      <c r="C20" s="14">
        <v>32</v>
      </c>
      <c r="D20" s="14">
        <v>10</v>
      </c>
      <c r="E20" s="14">
        <v>19</v>
      </c>
      <c r="F20" s="14">
        <v>57</v>
      </c>
      <c r="G20" s="15">
        <v>49</v>
      </c>
      <c r="H20" s="9">
        <f t="shared" ca="1" si="3"/>
        <v>45.777777777777779</v>
      </c>
      <c r="I20" s="16">
        <f t="shared" si="1"/>
        <v>49</v>
      </c>
      <c r="K20" s="16"/>
    </row>
    <row r="21" spans="1:11" ht="15.75" customHeight="1" x14ac:dyDescent="0.2">
      <c r="A21" s="13" t="s">
        <v>27</v>
      </c>
      <c r="B21" s="13" t="s">
        <v>29</v>
      </c>
      <c r="C21" s="14">
        <v>18</v>
      </c>
      <c r="D21" s="14">
        <v>9</v>
      </c>
      <c r="E21" s="14">
        <v>12</v>
      </c>
      <c r="F21" s="14">
        <v>46</v>
      </c>
      <c r="G21" s="15"/>
      <c r="H21" s="9">
        <f t="shared" ca="1" si="3"/>
        <v>45.777777777777779</v>
      </c>
      <c r="I21" s="16">
        <f t="shared" ca="1" si="1"/>
        <v>45.777777777777779</v>
      </c>
      <c r="K21" s="16"/>
    </row>
    <row r="22" spans="1:11" ht="15.75" customHeight="1" x14ac:dyDescent="0.2">
      <c r="A22" s="13" t="s">
        <v>27</v>
      </c>
      <c r="B22" s="13" t="s">
        <v>30</v>
      </c>
      <c r="C22" s="14">
        <v>19</v>
      </c>
      <c r="D22" s="14">
        <v>10</v>
      </c>
      <c r="E22" s="14">
        <v>23</v>
      </c>
      <c r="F22" s="14">
        <v>38</v>
      </c>
      <c r="G22" s="15">
        <v>61</v>
      </c>
      <c r="H22" s="9">
        <f t="shared" ca="1" si="3"/>
        <v>45.777777777777779</v>
      </c>
      <c r="I22" s="16">
        <f t="shared" si="1"/>
        <v>61</v>
      </c>
      <c r="K22" s="16"/>
    </row>
    <row r="23" spans="1:11" ht="15.75" customHeight="1" x14ac:dyDescent="0.2">
      <c r="A23" s="13" t="s">
        <v>27</v>
      </c>
      <c r="B23" s="13" t="s">
        <v>31</v>
      </c>
      <c r="C23" s="14">
        <v>15</v>
      </c>
      <c r="D23" s="14">
        <v>7</v>
      </c>
      <c r="E23" s="14">
        <v>19</v>
      </c>
      <c r="F23" s="14">
        <v>33</v>
      </c>
      <c r="G23" s="15">
        <v>35</v>
      </c>
      <c r="H23" s="9">
        <f t="shared" ca="1" si="3"/>
        <v>45.777777777777779</v>
      </c>
      <c r="I23" s="16">
        <f t="shared" si="1"/>
        <v>35</v>
      </c>
      <c r="K23" s="16"/>
    </row>
    <row r="24" spans="1:11" ht="15.75" customHeight="1" x14ac:dyDescent="0.2">
      <c r="A24" s="13" t="s">
        <v>27</v>
      </c>
      <c r="B24" s="13" t="s">
        <v>32</v>
      </c>
      <c r="C24" s="14">
        <v>11</v>
      </c>
      <c r="D24" s="14">
        <v>4</v>
      </c>
      <c r="E24" s="14">
        <v>20</v>
      </c>
      <c r="F24" s="14">
        <v>22</v>
      </c>
      <c r="G24" s="15">
        <v>20</v>
      </c>
      <c r="H24" s="9">
        <f t="shared" ca="1" si="3"/>
        <v>45.777777777777779</v>
      </c>
      <c r="I24" s="16">
        <f t="shared" si="1"/>
        <v>20</v>
      </c>
      <c r="K24" s="16"/>
    </row>
    <row r="25" spans="1:11" ht="15.75" customHeight="1" x14ac:dyDescent="0.2">
      <c r="A25" s="13" t="s">
        <v>27</v>
      </c>
      <c r="B25" s="13" t="s">
        <v>33</v>
      </c>
      <c r="C25" s="14">
        <v>12</v>
      </c>
      <c r="D25" s="14">
        <v>4</v>
      </c>
      <c r="E25" s="14">
        <v>29</v>
      </c>
      <c r="F25" s="14">
        <v>31</v>
      </c>
      <c r="G25" s="15"/>
      <c r="H25" s="9">
        <f t="shared" ca="1" si="3"/>
        <v>45.777777777777779</v>
      </c>
      <c r="I25" s="16">
        <f t="shared" ca="1" si="1"/>
        <v>45.777777777777779</v>
      </c>
      <c r="K25" s="16"/>
    </row>
    <row r="26" spans="1:11" ht="15.75" customHeight="1" x14ac:dyDescent="0.2">
      <c r="A26" s="13" t="s">
        <v>27</v>
      </c>
      <c r="B26" s="13" t="s">
        <v>34</v>
      </c>
      <c r="C26" s="14">
        <v>14</v>
      </c>
      <c r="D26" s="14">
        <v>6</v>
      </c>
      <c r="E26" s="14">
        <v>21</v>
      </c>
      <c r="F26" s="14">
        <v>20</v>
      </c>
      <c r="G26" s="15">
        <v>17</v>
      </c>
      <c r="H26" s="9">
        <f t="shared" ca="1" si="3"/>
        <v>45.777777777777779</v>
      </c>
      <c r="I26" s="16">
        <f t="shared" si="1"/>
        <v>17</v>
      </c>
      <c r="K26" s="16"/>
    </row>
    <row r="27" spans="1:11" ht="15.75" customHeight="1" x14ac:dyDescent="0.2">
      <c r="A27" s="13" t="s">
        <v>27</v>
      </c>
      <c r="B27" s="13" t="s">
        <v>35</v>
      </c>
      <c r="C27" s="14">
        <v>11</v>
      </c>
      <c r="D27" s="14">
        <v>5</v>
      </c>
      <c r="E27" s="14">
        <v>19</v>
      </c>
      <c r="F27" s="14">
        <v>22</v>
      </c>
      <c r="G27" s="15">
        <v>21</v>
      </c>
      <c r="H27" s="9">
        <f t="shared" ca="1" si="3"/>
        <v>45.777777777777779</v>
      </c>
      <c r="I27" s="16">
        <f t="shared" si="1"/>
        <v>21</v>
      </c>
      <c r="K27" s="16"/>
    </row>
    <row r="28" spans="1:11" ht="15.75" customHeight="1" x14ac:dyDescent="0.2">
      <c r="A28" s="13" t="s">
        <v>27</v>
      </c>
      <c r="B28" s="13" t="s">
        <v>36</v>
      </c>
      <c r="C28" s="14">
        <v>4</v>
      </c>
      <c r="D28" s="14">
        <v>5</v>
      </c>
      <c r="E28" s="14">
        <v>18</v>
      </c>
      <c r="F28" s="14">
        <v>17</v>
      </c>
      <c r="G28" s="15">
        <v>15</v>
      </c>
      <c r="H28" s="9">
        <f t="shared" ca="1" si="3"/>
        <v>45.777777777777779</v>
      </c>
      <c r="I28" s="16">
        <f t="shared" si="1"/>
        <v>15</v>
      </c>
      <c r="K28" s="16"/>
    </row>
    <row r="29" spans="1:11" ht="15.75" customHeight="1" x14ac:dyDescent="0.2">
      <c r="A29" s="13" t="s">
        <v>27</v>
      </c>
      <c r="B29" s="13" t="s">
        <v>37</v>
      </c>
      <c r="C29" s="14">
        <v>22</v>
      </c>
      <c r="D29" s="14">
        <v>10</v>
      </c>
      <c r="E29" s="14">
        <v>25</v>
      </c>
      <c r="F29" s="14">
        <v>46</v>
      </c>
      <c r="G29" s="15">
        <v>42</v>
      </c>
      <c r="H29" s="9">
        <f t="shared" ca="1" si="3"/>
        <v>45.777777777777779</v>
      </c>
      <c r="I29" s="16">
        <f t="shared" si="1"/>
        <v>42</v>
      </c>
      <c r="K29" s="16"/>
    </row>
    <row r="30" spans="1:11" ht="15.75" customHeight="1" x14ac:dyDescent="0.2">
      <c r="A30" s="13" t="s">
        <v>27</v>
      </c>
      <c r="B30" s="13" t="s">
        <v>38</v>
      </c>
      <c r="C30" s="14">
        <v>19</v>
      </c>
      <c r="D30" s="14">
        <v>10</v>
      </c>
      <c r="E30" s="14">
        <v>50</v>
      </c>
      <c r="F30" s="14">
        <v>41</v>
      </c>
      <c r="G30" s="15">
        <v>44</v>
      </c>
      <c r="H30" s="9">
        <f t="shared" ca="1" si="3"/>
        <v>45.777777777777779</v>
      </c>
      <c r="I30" s="16">
        <f t="shared" si="1"/>
        <v>44</v>
      </c>
      <c r="K30" s="16"/>
    </row>
    <row r="31" spans="1:11" ht="15.75" customHeight="1" x14ac:dyDescent="0.2">
      <c r="A31" s="13" t="s">
        <v>27</v>
      </c>
      <c r="B31" s="13" t="s">
        <v>39</v>
      </c>
      <c r="C31" s="14">
        <v>23</v>
      </c>
      <c r="D31" s="14">
        <v>11</v>
      </c>
      <c r="E31" s="14">
        <v>19</v>
      </c>
      <c r="F31" s="14">
        <v>35</v>
      </c>
      <c r="G31" s="15">
        <v>42</v>
      </c>
      <c r="H31" s="9">
        <f t="shared" ca="1" si="3"/>
        <v>45.777777777777779</v>
      </c>
      <c r="I31" s="16">
        <f t="shared" si="1"/>
        <v>42</v>
      </c>
      <c r="K31" s="16"/>
    </row>
    <row r="32" spans="1:11" ht="15.75" customHeight="1" x14ac:dyDescent="0.2">
      <c r="A32" s="13" t="s">
        <v>27</v>
      </c>
      <c r="B32" s="13" t="s">
        <v>40</v>
      </c>
      <c r="C32" s="14">
        <v>54</v>
      </c>
      <c r="D32" s="14">
        <v>16</v>
      </c>
      <c r="E32" s="14">
        <v>21</v>
      </c>
      <c r="F32" s="14">
        <v>66</v>
      </c>
      <c r="G32" s="15">
        <v>66</v>
      </c>
      <c r="H32" s="9">
        <f t="shared" ca="1" si="3"/>
        <v>45.777777777777779</v>
      </c>
      <c r="I32" s="16">
        <f t="shared" si="1"/>
        <v>66</v>
      </c>
      <c r="K32" s="16"/>
    </row>
    <row r="33" spans="1:11" ht="15.75" customHeight="1" x14ac:dyDescent="0.2">
      <c r="A33" s="13" t="s">
        <v>27</v>
      </c>
      <c r="B33" s="13" t="s">
        <v>41</v>
      </c>
      <c r="C33" s="14">
        <v>60</v>
      </c>
      <c r="D33" s="14">
        <v>18</v>
      </c>
      <c r="E33" s="14">
        <v>31</v>
      </c>
      <c r="F33" s="14">
        <v>80</v>
      </c>
      <c r="G33" s="15">
        <v>89</v>
      </c>
      <c r="H33" s="9">
        <f t="shared" ca="1" si="3"/>
        <v>45.777777777777779</v>
      </c>
      <c r="I33" s="16">
        <f t="shared" si="1"/>
        <v>89</v>
      </c>
      <c r="K33" s="16"/>
    </row>
    <row r="34" spans="1:11" ht="15.75" customHeight="1" x14ac:dyDescent="0.2">
      <c r="A34" s="13" t="s">
        <v>27</v>
      </c>
      <c r="B34" s="13" t="s">
        <v>42</v>
      </c>
      <c r="C34" s="14">
        <v>20</v>
      </c>
      <c r="D34" s="14">
        <v>9</v>
      </c>
      <c r="E34" s="14">
        <v>25</v>
      </c>
      <c r="F34" s="14">
        <v>50</v>
      </c>
      <c r="G34" s="15">
        <v>36</v>
      </c>
      <c r="H34" s="9">
        <f t="shared" ca="1" si="3"/>
        <v>45.777777777777779</v>
      </c>
      <c r="I34" s="16">
        <f t="shared" si="1"/>
        <v>36</v>
      </c>
      <c r="K34" s="16"/>
    </row>
    <row r="35" spans="1:11" ht="15.75" customHeight="1" x14ac:dyDescent="0.2">
      <c r="A35" s="13" t="s">
        <v>27</v>
      </c>
      <c r="B35" s="13" t="s">
        <v>43</v>
      </c>
      <c r="C35" s="14">
        <v>37</v>
      </c>
      <c r="D35" s="14">
        <v>15</v>
      </c>
      <c r="E35" s="14">
        <v>26</v>
      </c>
      <c r="F35" s="14">
        <v>58</v>
      </c>
      <c r="G35" s="15">
        <v>84</v>
      </c>
      <c r="H35" s="9">
        <f t="shared" ca="1" si="3"/>
        <v>45.777777777777779</v>
      </c>
      <c r="I35" s="16">
        <f t="shared" si="1"/>
        <v>84</v>
      </c>
      <c r="K35" s="16"/>
    </row>
    <row r="36" spans="1:11" ht="15.75" customHeight="1" x14ac:dyDescent="0.2">
      <c r="A36" s="13" t="s">
        <v>27</v>
      </c>
      <c r="B36" s="13" t="s">
        <v>44</v>
      </c>
      <c r="C36" s="14">
        <v>46</v>
      </c>
      <c r="D36" s="14">
        <v>15</v>
      </c>
      <c r="E36" s="14">
        <v>30</v>
      </c>
      <c r="F36" s="14">
        <v>83</v>
      </c>
      <c r="G36" s="15">
        <v>75</v>
      </c>
      <c r="H36" s="9">
        <f t="shared" ca="1" si="3"/>
        <v>45.777777777777779</v>
      </c>
      <c r="I36" s="16">
        <f t="shared" si="1"/>
        <v>75</v>
      </c>
      <c r="K36" s="16"/>
    </row>
    <row r="37" spans="1:11" ht="15.75" customHeight="1" x14ac:dyDescent="0.2">
      <c r="A37" s="13" t="s">
        <v>27</v>
      </c>
      <c r="B37" s="13" t="s">
        <v>45</v>
      </c>
      <c r="C37" s="14">
        <v>64</v>
      </c>
      <c r="D37" s="14">
        <v>23</v>
      </c>
      <c r="E37" s="14">
        <v>35</v>
      </c>
      <c r="F37" s="14">
        <v>82</v>
      </c>
      <c r="G37" s="15"/>
      <c r="H37" s="9">
        <f t="shared" ca="1" si="3"/>
        <v>45.777777777777779</v>
      </c>
      <c r="I37" s="16">
        <f t="shared" ca="1" si="1"/>
        <v>45.777777777777779</v>
      </c>
      <c r="K37" s="16"/>
    </row>
    <row r="38" spans="1:11" ht="14.25" x14ac:dyDescent="0.2">
      <c r="A38" s="13" t="s">
        <v>27</v>
      </c>
      <c r="B38" s="13" t="s">
        <v>46</v>
      </c>
      <c r="C38" s="14">
        <v>23</v>
      </c>
      <c r="D38" s="14">
        <v>12</v>
      </c>
      <c r="E38" s="14">
        <v>21</v>
      </c>
      <c r="F38" s="14">
        <v>31</v>
      </c>
      <c r="G38" s="15">
        <v>30</v>
      </c>
      <c r="H38" s="9">
        <f t="shared" ca="1" si="3"/>
        <v>45.777777777777779</v>
      </c>
      <c r="I38" s="16">
        <f t="shared" si="1"/>
        <v>30</v>
      </c>
      <c r="K38" s="16"/>
    </row>
    <row r="39" spans="1:11" ht="14.25" x14ac:dyDescent="0.2">
      <c r="A39" s="13" t="s">
        <v>27</v>
      </c>
      <c r="B39" s="13" t="s">
        <v>47</v>
      </c>
      <c r="C39" s="14">
        <v>7</v>
      </c>
      <c r="D39" s="14">
        <v>5</v>
      </c>
      <c r="E39" s="14">
        <v>14</v>
      </c>
      <c r="F39" s="14">
        <v>20</v>
      </c>
      <c r="G39" s="15">
        <v>24</v>
      </c>
      <c r="H39" s="9">
        <f t="shared" ca="1" si="3"/>
        <v>45.777777777777779</v>
      </c>
      <c r="I39" s="16">
        <f t="shared" si="1"/>
        <v>24</v>
      </c>
      <c r="K39" s="16"/>
    </row>
    <row r="40" spans="1:11" ht="14.25" x14ac:dyDescent="0.2">
      <c r="A40" s="13" t="s">
        <v>27</v>
      </c>
      <c r="B40" s="13" t="s">
        <v>48</v>
      </c>
      <c r="C40" s="14">
        <v>42</v>
      </c>
      <c r="D40" s="14">
        <v>13</v>
      </c>
      <c r="E40" s="14">
        <v>20</v>
      </c>
      <c r="F40" s="14">
        <v>68</v>
      </c>
      <c r="G40" s="15">
        <v>74</v>
      </c>
      <c r="H40" s="9">
        <f t="shared" ca="1" si="3"/>
        <v>45.777777777777779</v>
      </c>
      <c r="I40" s="16">
        <f t="shared" si="1"/>
        <v>74</v>
      </c>
      <c r="K40" s="16"/>
    </row>
    <row r="41" spans="1:11" ht="14.25" x14ac:dyDescent="0.2">
      <c r="A41" s="13" t="s">
        <v>49</v>
      </c>
      <c r="B41" s="13" t="s">
        <v>49</v>
      </c>
      <c r="C41" s="14">
        <v>48</v>
      </c>
      <c r="D41" s="14">
        <v>15</v>
      </c>
      <c r="E41" s="14">
        <v>29</v>
      </c>
      <c r="F41" s="14">
        <v>82</v>
      </c>
      <c r="G41" s="15">
        <v>68</v>
      </c>
      <c r="H41" s="9">
        <f t="shared" ca="1" si="3"/>
        <v>68</v>
      </c>
      <c r="I41" s="16">
        <f t="shared" si="1"/>
        <v>68</v>
      </c>
      <c r="K41" s="16"/>
    </row>
    <row r="42" spans="1:11" ht="14.25" x14ac:dyDescent="0.2">
      <c r="A42" s="13" t="s">
        <v>50</v>
      </c>
      <c r="B42" s="13" t="s">
        <v>51</v>
      </c>
      <c r="C42" s="14">
        <v>65</v>
      </c>
      <c r="D42" s="14">
        <v>24</v>
      </c>
      <c r="E42" s="14">
        <v>26</v>
      </c>
      <c r="F42" s="14">
        <v>81</v>
      </c>
      <c r="G42" s="15">
        <v>124</v>
      </c>
      <c r="H42" s="9">
        <f t="shared" ca="1" si="3"/>
        <v>92</v>
      </c>
      <c r="I42" s="16">
        <f t="shared" si="1"/>
        <v>124</v>
      </c>
      <c r="K42" s="16"/>
    </row>
    <row r="43" spans="1:11" ht="14.25" x14ac:dyDescent="0.2">
      <c r="A43" s="13" t="s">
        <v>50</v>
      </c>
      <c r="B43" s="13" t="s">
        <v>52</v>
      </c>
      <c r="C43" s="14">
        <v>21</v>
      </c>
      <c r="D43" s="14">
        <v>15</v>
      </c>
      <c r="E43" s="14">
        <v>21</v>
      </c>
      <c r="F43" s="14">
        <v>42</v>
      </c>
      <c r="G43" s="15">
        <v>60</v>
      </c>
      <c r="H43" s="9">
        <f t="shared" ca="1" si="3"/>
        <v>92</v>
      </c>
      <c r="I43" s="16">
        <f t="shared" si="1"/>
        <v>60</v>
      </c>
      <c r="K43" s="16"/>
    </row>
    <row r="44" spans="1:11" ht="14.25" x14ac:dyDescent="0.2">
      <c r="A44" s="13" t="s">
        <v>50</v>
      </c>
      <c r="B44" s="13" t="s">
        <v>53</v>
      </c>
      <c r="C44" s="14">
        <v>28</v>
      </c>
      <c r="D44" s="14">
        <v>16</v>
      </c>
      <c r="E44" s="14">
        <v>25</v>
      </c>
      <c r="F44" s="14">
        <v>64</v>
      </c>
      <c r="G44" s="15"/>
      <c r="H44" s="9">
        <f t="shared" ca="1" si="3"/>
        <v>92</v>
      </c>
      <c r="I44" s="16">
        <f t="shared" ca="1" si="1"/>
        <v>92</v>
      </c>
      <c r="K44" s="16"/>
    </row>
    <row r="45" spans="1:11" ht="14.25" x14ac:dyDescent="0.2">
      <c r="A45" s="13" t="s">
        <v>54</v>
      </c>
      <c r="B45" s="13" t="s">
        <v>54</v>
      </c>
      <c r="C45" s="14">
        <v>189</v>
      </c>
      <c r="D45" s="14">
        <v>50</v>
      </c>
      <c r="E45" s="14">
        <v>40</v>
      </c>
      <c r="F45" s="14">
        <v>272</v>
      </c>
      <c r="G45" s="15">
        <v>237</v>
      </c>
      <c r="H45" s="9">
        <f t="shared" ca="1" si="3"/>
        <v>237</v>
      </c>
      <c r="I45" s="16">
        <f t="shared" si="1"/>
        <v>237</v>
      </c>
      <c r="K45" s="16"/>
    </row>
    <row r="46" spans="1:11" ht="12.75" x14ac:dyDescent="0.2">
      <c r="A46" s="17"/>
      <c r="B46" s="18"/>
    </row>
    <row r="47" spans="1:11" ht="12.75" x14ac:dyDescent="0.2">
      <c r="A47" s="17"/>
      <c r="B47" s="18"/>
    </row>
    <row r="48" spans="1:11" ht="12.75" x14ac:dyDescent="0.2">
      <c r="A48" s="17"/>
      <c r="B48" s="18"/>
    </row>
    <row r="49" spans="1:2" ht="12.75" x14ac:dyDescent="0.2">
      <c r="A49" s="17"/>
      <c r="B49" s="18"/>
    </row>
    <row r="50" spans="1:2" ht="12.75" x14ac:dyDescent="0.2">
      <c r="A50" s="17"/>
      <c r="B50" s="18"/>
    </row>
    <row r="51" spans="1:2" ht="12.75" x14ac:dyDescent="0.2">
      <c r="A51" s="17"/>
      <c r="B51" s="18"/>
    </row>
    <row r="52" spans="1:2" ht="12.75" x14ac:dyDescent="0.2">
      <c r="A52" s="17"/>
      <c r="B52" s="18"/>
    </row>
    <row r="53" spans="1:2" ht="12.75" x14ac:dyDescent="0.2">
      <c r="A53" s="17"/>
      <c r="B53" s="18"/>
    </row>
    <row r="54" spans="1:2" ht="12.75" x14ac:dyDescent="0.2">
      <c r="A54" s="17"/>
      <c r="B54" s="18"/>
    </row>
    <row r="55" spans="1:2" ht="12.75" x14ac:dyDescent="0.2">
      <c r="A55" s="17"/>
      <c r="B55" s="18"/>
    </row>
    <row r="56" spans="1:2" ht="12.75" x14ac:dyDescent="0.2">
      <c r="A56" s="17"/>
      <c r="B56" s="18"/>
    </row>
    <row r="57" spans="1:2" ht="12.75" x14ac:dyDescent="0.2">
      <c r="A57" s="17"/>
      <c r="B57" s="18"/>
    </row>
    <row r="58" spans="1:2" ht="12.75" x14ac:dyDescent="0.2">
      <c r="A58" s="17"/>
      <c r="B58" s="18"/>
    </row>
    <row r="59" spans="1:2" ht="12.75" x14ac:dyDescent="0.2">
      <c r="A59" s="17"/>
      <c r="B59" s="18"/>
    </row>
    <row r="60" spans="1:2" ht="12.75" x14ac:dyDescent="0.2">
      <c r="A60" s="17"/>
      <c r="B60" s="18"/>
    </row>
    <row r="61" spans="1:2" ht="12.75" x14ac:dyDescent="0.2">
      <c r="A61" s="17"/>
      <c r="B61" s="18"/>
    </row>
    <row r="62" spans="1:2" ht="12.75" x14ac:dyDescent="0.2">
      <c r="A62" s="17"/>
      <c r="B62" s="18"/>
    </row>
    <row r="63" spans="1:2" ht="12.75" x14ac:dyDescent="0.2">
      <c r="A63" s="17"/>
      <c r="B63" s="18"/>
    </row>
    <row r="64" spans="1:2" ht="12.75" x14ac:dyDescent="0.2">
      <c r="A64" s="17"/>
      <c r="B64" s="18"/>
    </row>
    <row r="65" spans="1:2" ht="12.75" x14ac:dyDescent="0.2">
      <c r="A65" s="17"/>
      <c r="B65" s="18"/>
    </row>
    <row r="66" spans="1:2" ht="12.75" x14ac:dyDescent="0.2">
      <c r="A66" s="17"/>
      <c r="B66" s="18"/>
    </row>
    <row r="67" spans="1:2" ht="12.75" x14ac:dyDescent="0.2">
      <c r="A67" s="17"/>
      <c r="B67" s="18"/>
    </row>
    <row r="68" spans="1:2" ht="12.75" x14ac:dyDescent="0.2">
      <c r="A68" s="17"/>
      <c r="B68" s="18"/>
    </row>
    <row r="69" spans="1:2" ht="12.75" x14ac:dyDescent="0.2">
      <c r="A69" s="17"/>
      <c r="B69" s="18"/>
    </row>
    <row r="70" spans="1:2" ht="12.75" x14ac:dyDescent="0.2">
      <c r="A70" s="17"/>
      <c r="B70" s="18"/>
    </row>
    <row r="71" spans="1:2" ht="12.75" x14ac:dyDescent="0.2">
      <c r="A71" s="17"/>
      <c r="B71" s="18"/>
    </row>
    <row r="72" spans="1:2" ht="12.75" x14ac:dyDescent="0.2">
      <c r="A72" s="17"/>
      <c r="B72" s="18"/>
    </row>
    <row r="73" spans="1:2" ht="12.75" x14ac:dyDescent="0.2">
      <c r="A73" s="17"/>
      <c r="B73" s="18"/>
    </row>
    <row r="74" spans="1:2" ht="12.75" x14ac:dyDescent="0.2">
      <c r="A74" s="17"/>
      <c r="B74" s="18"/>
    </row>
    <row r="75" spans="1:2" ht="12.75" x14ac:dyDescent="0.2">
      <c r="A75" s="17"/>
      <c r="B75" s="18"/>
    </row>
    <row r="76" spans="1:2" ht="12.75" x14ac:dyDescent="0.2">
      <c r="A76" s="17"/>
      <c r="B76" s="18"/>
    </row>
    <row r="77" spans="1:2" ht="12.75" x14ac:dyDescent="0.2">
      <c r="A77" s="17"/>
      <c r="B77" s="18"/>
    </row>
    <row r="78" spans="1:2" ht="12.75" x14ac:dyDescent="0.2">
      <c r="A78" s="17"/>
      <c r="B78" s="18"/>
    </row>
    <row r="79" spans="1:2" ht="12.75" x14ac:dyDescent="0.2">
      <c r="A79" s="17"/>
      <c r="B79" s="18"/>
    </row>
    <row r="80" spans="1:2" ht="12.75" x14ac:dyDescent="0.2">
      <c r="A80" s="17"/>
      <c r="B80" s="18"/>
    </row>
    <row r="81" spans="1:2" ht="12.75" x14ac:dyDescent="0.2">
      <c r="A81" s="17"/>
      <c r="B81" s="18"/>
    </row>
    <row r="82" spans="1:2" ht="12.75" x14ac:dyDescent="0.2">
      <c r="A82" s="17"/>
      <c r="B82" s="18"/>
    </row>
    <row r="83" spans="1:2" ht="12.75" x14ac:dyDescent="0.2">
      <c r="A83" s="17"/>
      <c r="B83" s="18"/>
    </row>
    <row r="84" spans="1:2" ht="12.75" x14ac:dyDescent="0.2">
      <c r="A84" s="17"/>
      <c r="B84" s="18"/>
    </row>
    <row r="85" spans="1:2" ht="12.75" x14ac:dyDescent="0.2">
      <c r="A85" s="17"/>
      <c r="B85" s="18"/>
    </row>
    <row r="86" spans="1:2" ht="12.75" x14ac:dyDescent="0.2">
      <c r="A86" s="17"/>
      <c r="B86" s="18"/>
    </row>
    <row r="87" spans="1:2" ht="12.75" x14ac:dyDescent="0.2">
      <c r="A87" s="17"/>
      <c r="B87" s="18"/>
    </row>
    <row r="88" spans="1:2" ht="12.75" x14ac:dyDescent="0.2">
      <c r="A88" s="17"/>
      <c r="B88" s="18"/>
    </row>
    <row r="89" spans="1:2" ht="12.75" x14ac:dyDescent="0.2">
      <c r="A89" s="17"/>
      <c r="B89" s="18"/>
    </row>
    <row r="90" spans="1:2" ht="12.75" x14ac:dyDescent="0.2">
      <c r="A90" s="17"/>
      <c r="B90" s="18"/>
    </row>
    <row r="91" spans="1:2" ht="12.75" x14ac:dyDescent="0.2">
      <c r="A91" s="17"/>
      <c r="B91" s="18"/>
    </row>
    <row r="92" spans="1:2" ht="12.75" x14ac:dyDescent="0.2">
      <c r="A92" s="17"/>
      <c r="B92" s="18"/>
    </row>
    <row r="93" spans="1:2" ht="12.75" x14ac:dyDescent="0.2">
      <c r="A93" s="17"/>
      <c r="B93" s="18"/>
    </row>
    <row r="94" spans="1:2" ht="12.75" x14ac:dyDescent="0.2">
      <c r="A94" s="17"/>
      <c r="B94" s="18"/>
    </row>
    <row r="95" spans="1:2" ht="12.75" x14ac:dyDescent="0.2">
      <c r="A95" s="17"/>
      <c r="B95" s="18"/>
    </row>
    <row r="96" spans="1:2" ht="12.75" x14ac:dyDescent="0.2">
      <c r="A96" s="17"/>
      <c r="B96" s="18"/>
    </row>
    <row r="97" spans="1:2" ht="12.75" x14ac:dyDescent="0.2">
      <c r="A97" s="17"/>
      <c r="B97" s="18"/>
    </row>
    <row r="98" spans="1:2" ht="12.75" x14ac:dyDescent="0.2">
      <c r="A98" s="17"/>
      <c r="B98" s="18"/>
    </row>
    <row r="99" spans="1:2" ht="12.75" x14ac:dyDescent="0.2">
      <c r="A99" s="17"/>
      <c r="B99" s="18"/>
    </row>
    <row r="100" spans="1:2" ht="12.75" x14ac:dyDescent="0.2">
      <c r="A100" s="17"/>
      <c r="B100" s="18"/>
    </row>
    <row r="101" spans="1:2" ht="12.75" x14ac:dyDescent="0.2">
      <c r="A101" s="17"/>
      <c r="B101" s="18"/>
    </row>
    <row r="102" spans="1:2" ht="12.75" x14ac:dyDescent="0.2">
      <c r="A102" s="17"/>
      <c r="B102" s="18"/>
    </row>
    <row r="103" spans="1:2" ht="12.75" x14ac:dyDescent="0.2">
      <c r="A103" s="17"/>
      <c r="B103" s="18"/>
    </row>
    <row r="104" spans="1:2" ht="12.75" x14ac:dyDescent="0.2">
      <c r="A104" s="17"/>
      <c r="B104" s="18"/>
    </row>
    <row r="105" spans="1:2" ht="12.75" x14ac:dyDescent="0.2">
      <c r="A105" s="17"/>
      <c r="B105" s="18"/>
    </row>
    <row r="106" spans="1:2" ht="12.75" x14ac:dyDescent="0.2">
      <c r="A106" s="17"/>
      <c r="B106" s="18"/>
    </row>
    <row r="107" spans="1:2" ht="12.75" x14ac:dyDescent="0.2">
      <c r="A107" s="17"/>
      <c r="B107" s="18"/>
    </row>
    <row r="108" spans="1:2" ht="12.75" x14ac:dyDescent="0.2">
      <c r="A108" s="17"/>
      <c r="B108" s="18"/>
    </row>
    <row r="109" spans="1:2" ht="12.75" x14ac:dyDescent="0.2">
      <c r="A109" s="17"/>
      <c r="B109" s="18"/>
    </row>
    <row r="110" spans="1:2" ht="12.75" x14ac:dyDescent="0.2">
      <c r="A110" s="17"/>
      <c r="B110" s="18"/>
    </row>
    <row r="111" spans="1:2" ht="12.75" x14ac:dyDescent="0.2">
      <c r="A111" s="17"/>
      <c r="B111" s="18"/>
    </row>
    <row r="112" spans="1:2" ht="12.75" x14ac:dyDescent="0.2">
      <c r="A112" s="17"/>
      <c r="B112" s="18"/>
    </row>
    <row r="113" spans="1:2" ht="12.75" x14ac:dyDescent="0.2">
      <c r="A113" s="17"/>
      <c r="B113" s="18"/>
    </row>
    <row r="114" spans="1:2" ht="12.75" x14ac:dyDescent="0.2">
      <c r="A114" s="17"/>
      <c r="B114" s="18"/>
    </row>
    <row r="115" spans="1:2" ht="12.75" x14ac:dyDescent="0.2">
      <c r="A115" s="17"/>
      <c r="B115" s="18"/>
    </row>
    <row r="116" spans="1:2" ht="12.75" x14ac:dyDescent="0.2">
      <c r="A116" s="17"/>
      <c r="B116" s="18"/>
    </row>
    <row r="117" spans="1:2" ht="12.75" x14ac:dyDescent="0.2">
      <c r="A117" s="17"/>
      <c r="B117" s="18"/>
    </row>
    <row r="118" spans="1:2" ht="12.75" x14ac:dyDescent="0.2">
      <c r="A118" s="17"/>
      <c r="B118" s="18"/>
    </row>
    <row r="119" spans="1:2" ht="12.75" x14ac:dyDescent="0.2">
      <c r="A119" s="17"/>
      <c r="B119" s="18"/>
    </row>
    <row r="120" spans="1:2" ht="12.75" x14ac:dyDescent="0.2">
      <c r="A120" s="17"/>
      <c r="B120" s="18"/>
    </row>
    <row r="121" spans="1:2" ht="12.75" x14ac:dyDescent="0.2">
      <c r="A121" s="17"/>
      <c r="B121" s="18"/>
    </row>
    <row r="122" spans="1:2" ht="12.75" x14ac:dyDescent="0.2">
      <c r="A122" s="17"/>
      <c r="B122" s="18"/>
    </row>
    <row r="123" spans="1:2" ht="12.75" x14ac:dyDescent="0.2">
      <c r="A123" s="17"/>
      <c r="B123" s="18"/>
    </row>
    <row r="124" spans="1:2" ht="12.75" x14ac:dyDescent="0.2">
      <c r="A124" s="17"/>
      <c r="B124" s="18"/>
    </row>
    <row r="125" spans="1:2" ht="12.75" x14ac:dyDescent="0.2">
      <c r="A125" s="17"/>
      <c r="B125" s="18"/>
    </row>
    <row r="126" spans="1:2" ht="12.75" x14ac:dyDescent="0.2">
      <c r="A126" s="17"/>
      <c r="B126" s="18"/>
    </row>
    <row r="127" spans="1:2" ht="12.75" x14ac:dyDescent="0.2">
      <c r="A127" s="17"/>
      <c r="B127" s="18"/>
    </row>
    <row r="128" spans="1:2" ht="12.75" x14ac:dyDescent="0.2">
      <c r="A128" s="17"/>
      <c r="B128" s="18"/>
    </row>
    <row r="129" spans="1:2" ht="12.75" x14ac:dyDescent="0.2">
      <c r="A129" s="17"/>
      <c r="B129" s="18"/>
    </row>
    <row r="130" spans="1:2" ht="12.75" x14ac:dyDescent="0.2">
      <c r="A130" s="17"/>
      <c r="B130" s="18"/>
    </row>
    <row r="131" spans="1:2" ht="12.75" x14ac:dyDescent="0.2">
      <c r="A131" s="17"/>
      <c r="B131" s="18"/>
    </row>
    <row r="132" spans="1:2" ht="12.75" x14ac:dyDescent="0.2">
      <c r="A132" s="17"/>
      <c r="B132" s="18"/>
    </row>
    <row r="133" spans="1:2" ht="12.75" x14ac:dyDescent="0.2">
      <c r="A133" s="17"/>
      <c r="B133" s="18"/>
    </row>
    <row r="134" spans="1:2" ht="12.75" x14ac:dyDescent="0.2">
      <c r="A134" s="17"/>
      <c r="B134" s="18"/>
    </row>
    <row r="135" spans="1:2" ht="12.75" x14ac:dyDescent="0.2">
      <c r="A135" s="17"/>
      <c r="B135" s="18"/>
    </row>
    <row r="136" spans="1:2" ht="12.75" x14ac:dyDescent="0.2">
      <c r="A136" s="17"/>
      <c r="B136" s="18"/>
    </row>
    <row r="137" spans="1:2" ht="12.75" x14ac:dyDescent="0.2">
      <c r="A137" s="17"/>
      <c r="B137" s="18"/>
    </row>
    <row r="138" spans="1:2" ht="12.75" x14ac:dyDescent="0.2">
      <c r="A138" s="17"/>
      <c r="B138" s="18"/>
    </row>
    <row r="139" spans="1:2" ht="12.75" x14ac:dyDescent="0.2">
      <c r="A139" s="17"/>
      <c r="B139" s="18"/>
    </row>
    <row r="140" spans="1:2" ht="12.75" x14ac:dyDescent="0.2">
      <c r="A140" s="17"/>
      <c r="B140" s="18"/>
    </row>
    <row r="141" spans="1:2" ht="12.75" x14ac:dyDescent="0.2">
      <c r="A141" s="17"/>
      <c r="B141" s="18"/>
    </row>
    <row r="142" spans="1:2" ht="12.75" x14ac:dyDescent="0.2">
      <c r="A142" s="17"/>
      <c r="B142" s="18"/>
    </row>
    <row r="143" spans="1:2" ht="12.75" x14ac:dyDescent="0.2">
      <c r="A143" s="17"/>
      <c r="B143" s="18"/>
    </row>
    <row r="144" spans="1:2" ht="12.75" x14ac:dyDescent="0.2">
      <c r="A144" s="17"/>
      <c r="B144" s="18"/>
    </row>
    <row r="145" spans="1:2" ht="12.75" x14ac:dyDescent="0.2">
      <c r="A145" s="17"/>
      <c r="B145" s="18"/>
    </row>
    <row r="146" spans="1:2" ht="12.75" x14ac:dyDescent="0.2">
      <c r="A146" s="17"/>
      <c r="B146" s="18"/>
    </row>
    <row r="147" spans="1:2" ht="12.75" x14ac:dyDescent="0.2">
      <c r="A147" s="17"/>
      <c r="B147" s="18"/>
    </row>
    <row r="148" spans="1:2" ht="12.75" x14ac:dyDescent="0.2">
      <c r="A148" s="17"/>
      <c r="B148" s="18"/>
    </row>
    <row r="149" spans="1:2" ht="12.75" x14ac:dyDescent="0.2">
      <c r="A149" s="17"/>
      <c r="B149" s="18"/>
    </row>
    <row r="150" spans="1:2" ht="12.75" x14ac:dyDescent="0.2">
      <c r="A150" s="17"/>
      <c r="B150" s="18"/>
    </row>
    <row r="151" spans="1:2" ht="12.75" x14ac:dyDescent="0.2">
      <c r="A151" s="17"/>
      <c r="B151" s="18"/>
    </row>
    <row r="152" spans="1:2" ht="12.75" x14ac:dyDescent="0.2">
      <c r="A152" s="17"/>
      <c r="B152" s="18"/>
    </row>
    <row r="153" spans="1:2" ht="12.75" x14ac:dyDescent="0.2">
      <c r="A153" s="17"/>
      <c r="B153" s="18"/>
    </row>
    <row r="154" spans="1:2" ht="12.75" x14ac:dyDescent="0.2">
      <c r="A154" s="17"/>
      <c r="B154" s="18"/>
    </row>
    <row r="155" spans="1:2" ht="12.75" x14ac:dyDescent="0.2">
      <c r="A155" s="17"/>
      <c r="B155" s="18"/>
    </row>
    <row r="156" spans="1:2" ht="12.75" x14ac:dyDescent="0.2">
      <c r="A156" s="17"/>
      <c r="B156" s="18"/>
    </row>
    <row r="157" spans="1:2" ht="12.75" x14ac:dyDescent="0.2">
      <c r="A157" s="17"/>
      <c r="B157" s="18"/>
    </row>
    <row r="158" spans="1:2" ht="12.75" x14ac:dyDescent="0.2">
      <c r="A158" s="17"/>
      <c r="B158" s="18"/>
    </row>
    <row r="159" spans="1:2" ht="12.75" x14ac:dyDescent="0.2">
      <c r="A159" s="17"/>
      <c r="B159" s="18"/>
    </row>
    <row r="160" spans="1:2" ht="12.75" x14ac:dyDescent="0.2">
      <c r="A160" s="17"/>
      <c r="B160" s="18"/>
    </row>
    <row r="161" spans="1:2" ht="12.75" x14ac:dyDescent="0.2">
      <c r="A161" s="17"/>
      <c r="B161" s="18"/>
    </row>
    <row r="162" spans="1:2" ht="12.75" x14ac:dyDescent="0.2">
      <c r="A162" s="17"/>
      <c r="B162" s="18"/>
    </row>
    <row r="163" spans="1:2" ht="12.75" x14ac:dyDescent="0.2">
      <c r="A163" s="17"/>
      <c r="B163" s="18"/>
    </row>
    <row r="164" spans="1:2" ht="12.75" x14ac:dyDescent="0.2">
      <c r="A164" s="17"/>
      <c r="B164" s="18"/>
    </row>
    <row r="165" spans="1:2" ht="12.75" x14ac:dyDescent="0.2">
      <c r="A165" s="17"/>
      <c r="B165" s="18"/>
    </row>
    <row r="166" spans="1:2" ht="12.75" x14ac:dyDescent="0.2">
      <c r="A166" s="17"/>
      <c r="B166" s="18"/>
    </row>
    <row r="167" spans="1:2" ht="12.75" x14ac:dyDescent="0.2">
      <c r="A167" s="17"/>
      <c r="B167" s="18"/>
    </row>
    <row r="168" spans="1:2" ht="12.75" x14ac:dyDescent="0.2">
      <c r="A168" s="17"/>
      <c r="B168" s="18"/>
    </row>
    <row r="169" spans="1:2" ht="12.75" x14ac:dyDescent="0.2">
      <c r="A169" s="17"/>
      <c r="B169" s="18"/>
    </row>
    <row r="170" spans="1:2" ht="12.75" x14ac:dyDescent="0.2">
      <c r="A170" s="17"/>
      <c r="B170" s="18"/>
    </row>
    <row r="171" spans="1:2" ht="12.75" x14ac:dyDescent="0.2">
      <c r="A171" s="17"/>
      <c r="B171" s="18"/>
    </row>
    <row r="172" spans="1:2" ht="12.75" x14ac:dyDescent="0.2">
      <c r="A172" s="17"/>
      <c r="B172" s="18"/>
    </row>
    <row r="173" spans="1:2" ht="12.75" x14ac:dyDescent="0.2">
      <c r="A173" s="17"/>
      <c r="B173" s="18"/>
    </row>
    <row r="174" spans="1:2" ht="12.75" x14ac:dyDescent="0.2">
      <c r="A174" s="17"/>
      <c r="B174" s="18"/>
    </row>
    <row r="175" spans="1:2" ht="12.75" x14ac:dyDescent="0.2">
      <c r="A175" s="17"/>
      <c r="B175" s="18"/>
    </row>
    <row r="176" spans="1:2" ht="12.75" x14ac:dyDescent="0.2">
      <c r="A176" s="17"/>
      <c r="B176" s="18"/>
    </row>
    <row r="177" spans="1:2" ht="12.75" x14ac:dyDescent="0.2">
      <c r="A177" s="17"/>
      <c r="B177" s="18"/>
    </row>
    <row r="178" spans="1:2" ht="12.75" x14ac:dyDescent="0.2">
      <c r="A178" s="17"/>
      <c r="B178" s="18"/>
    </row>
    <row r="179" spans="1:2" ht="12.75" x14ac:dyDescent="0.2">
      <c r="A179" s="17"/>
      <c r="B179" s="18"/>
    </row>
    <row r="180" spans="1:2" ht="12.75" x14ac:dyDescent="0.2">
      <c r="A180" s="17"/>
      <c r="B180" s="18"/>
    </row>
    <row r="181" spans="1:2" ht="12.75" x14ac:dyDescent="0.2">
      <c r="A181" s="17"/>
      <c r="B181" s="18"/>
    </row>
    <row r="182" spans="1:2" ht="12.75" x14ac:dyDescent="0.2">
      <c r="A182" s="17"/>
      <c r="B182" s="18"/>
    </row>
    <row r="183" spans="1:2" ht="12.75" x14ac:dyDescent="0.2">
      <c r="A183" s="17"/>
      <c r="B183" s="18"/>
    </row>
    <row r="184" spans="1:2" ht="12.75" x14ac:dyDescent="0.2">
      <c r="A184" s="17"/>
      <c r="B184" s="18"/>
    </row>
    <row r="185" spans="1:2" ht="12.75" x14ac:dyDescent="0.2">
      <c r="A185" s="17"/>
      <c r="B185" s="18"/>
    </row>
    <row r="186" spans="1:2" ht="12.75" x14ac:dyDescent="0.2">
      <c r="A186" s="17"/>
      <c r="B186" s="18"/>
    </row>
    <row r="187" spans="1:2" ht="12.75" x14ac:dyDescent="0.2">
      <c r="A187" s="17"/>
      <c r="B187" s="18"/>
    </row>
    <row r="188" spans="1:2" ht="12.75" x14ac:dyDescent="0.2">
      <c r="A188" s="17"/>
      <c r="B188" s="18"/>
    </row>
    <row r="189" spans="1:2" ht="12.75" x14ac:dyDescent="0.2">
      <c r="A189" s="17"/>
      <c r="B189" s="18"/>
    </row>
    <row r="190" spans="1:2" ht="12.75" x14ac:dyDescent="0.2">
      <c r="A190" s="17"/>
      <c r="B190" s="18"/>
    </row>
    <row r="191" spans="1:2" ht="12.75" x14ac:dyDescent="0.2">
      <c r="A191" s="17"/>
      <c r="B191" s="18"/>
    </row>
    <row r="192" spans="1:2" ht="12.75" x14ac:dyDescent="0.2">
      <c r="A192" s="17"/>
      <c r="B192" s="18"/>
    </row>
    <row r="193" spans="1:2" ht="12.75" x14ac:dyDescent="0.2">
      <c r="A193" s="17"/>
      <c r="B193" s="18"/>
    </row>
    <row r="194" spans="1:2" ht="12.75" x14ac:dyDescent="0.2">
      <c r="A194" s="17"/>
      <c r="B194" s="18"/>
    </row>
    <row r="195" spans="1:2" ht="12.75" x14ac:dyDescent="0.2">
      <c r="A195" s="17"/>
      <c r="B195" s="18"/>
    </row>
    <row r="196" spans="1:2" ht="12.75" x14ac:dyDescent="0.2">
      <c r="A196" s="17"/>
      <c r="B196" s="18"/>
    </row>
    <row r="197" spans="1:2" ht="12.75" x14ac:dyDescent="0.2">
      <c r="A197" s="17"/>
      <c r="B197" s="18"/>
    </row>
    <row r="198" spans="1:2" ht="12.75" x14ac:dyDescent="0.2">
      <c r="A198" s="17"/>
      <c r="B198" s="18"/>
    </row>
    <row r="199" spans="1:2" ht="12.75" x14ac:dyDescent="0.2">
      <c r="A199" s="17"/>
      <c r="B199" s="18"/>
    </row>
    <row r="200" spans="1:2" ht="12.75" x14ac:dyDescent="0.2">
      <c r="A200" s="17"/>
      <c r="B200" s="18"/>
    </row>
    <row r="201" spans="1:2" ht="12.75" x14ac:dyDescent="0.2">
      <c r="A201" s="17"/>
      <c r="B201" s="18"/>
    </row>
    <row r="202" spans="1:2" ht="12.75" x14ac:dyDescent="0.2">
      <c r="A202" s="17"/>
      <c r="B202" s="18"/>
    </row>
    <row r="203" spans="1:2" ht="12.75" x14ac:dyDescent="0.2">
      <c r="A203" s="17"/>
      <c r="B203" s="18"/>
    </row>
    <row r="204" spans="1:2" ht="12.75" x14ac:dyDescent="0.2">
      <c r="A204" s="17"/>
      <c r="B204" s="18"/>
    </row>
    <row r="205" spans="1:2" ht="12.75" x14ac:dyDescent="0.2">
      <c r="A205" s="17"/>
      <c r="B205" s="18"/>
    </row>
    <row r="206" spans="1:2" ht="12.75" x14ac:dyDescent="0.2">
      <c r="A206" s="17"/>
      <c r="B206" s="18"/>
    </row>
    <row r="207" spans="1:2" ht="12.75" x14ac:dyDescent="0.2">
      <c r="A207" s="17"/>
      <c r="B207" s="18"/>
    </row>
    <row r="208" spans="1:2" ht="12.75" x14ac:dyDescent="0.2">
      <c r="A208" s="17"/>
      <c r="B208" s="18"/>
    </row>
    <row r="209" spans="1:2" ht="12.75" x14ac:dyDescent="0.2">
      <c r="A209" s="17"/>
      <c r="B209" s="18"/>
    </row>
    <row r="210" spans="1:2" ht="12.75" x14ac:dyDescent="0.2">
      <c r="A210" s="17"/>
      <c r="B210" s="18"/>
    </row>
    <row r="211" spans="1:2" ht="12.75" x14ac:dyDescent="0.2">
      <c r="A211" s="17"/>
      <c r="B211" s="18"/>
    </row>
    <row r="212" spans="1:2" ht="12.75" x14ac:dyDescent="0.2">
      <c r="A212" s="17"/>
      <c r="B212" s="18"/>
    </row>
    <row r="213" spans="1:2" ht="12.75" x14ac:dyDescent="0.2">
      <c r="A213" s="17"/>
      <c r="B213" s="18"/>
    </row>
    <row r="214" spans="1:2" ht="12.75" x14ac:dyDescent="0.2">
      <c r="A214" s="17"/>
      <c r="B214" s="18"/>
    </row>
    <row r="215" spans="1:2" ht="12.75" x14ac:dyDescent="0.2">
      <c r="A215" s="17"/>
      <c r="B215" s="18"/>
    </row>
    <row r="216" spans="1:2" ht="12.75" x14ac:dyDescent="0.2">
      <c r="A216" s="17"/>
      <c r="B216" s="18"/>
    </row>
    <row r="217" spans="1:2" ht="12.75" x14ac:dyDescent="0.2">
      <c r="A217" s="17"/>
      <c r="B217" s="18"/>
    </row>
    <row r="218" spans="1:2" ht="12.75" x14ac:dyDescent="0.2">
      <c r="A218" s="17"/>
      <c r="B218" s="18"/>
    </row>
    <row r="219" spans="1:2" ht="12.75" x14ac:dyDescent="0.2">
      <c r="A219" s="17"/>
      <c r="B219" s="18"/>
    </row>
    <row r="220" spans="1:2" ht="12.75" x14ac:dyDescent="0.2">
      <c r="A220" s="17"/>
      <c r="B220" s="18"/>
    </row>
    <row r="221" spans="1:2" ht="12.75" x14ac:dyDescent="0.2">
      <c r="A221" s="17"/>
      <c r="B221" s="18"/>
    </row>
    <row r="222" spans="1:2" ht="12.75" x14ac:dyDescent="0.2">
      <c r="A222" s="17"/>
      <c r="B222" s="18"/>
    </row>
    <row r="223" spans="1:2" ht="12.75" x14ac:dyDescent="0.2">
      <c r="A223" s="17"/>
      <c r="B223" s="18"/>
    </row>
    <row r="224" spans="1:2" ht="12.75" x14ac:dyDescent="0.2">
      <c r="A224" s="17"/>
      <c r="B224" s="18"/>
    </row>
    <row r="225" spans="1:2" ht="12.75" x14ac:dyDescent="0.2">
      <c r="A225" s="17"/>
      <c r="B225" s="18"/>
    </row>
    <row r="226" spans="1:2" ht="12.75" x14ac:dyDescent="0.2">
      <c r="A226" s="17"/>
      <c r="B226" s="18"/>
    </row>
    <row r="227" spans="1:2" ht="12.75" x14ac:dyDescent="0.2">
      <c r="A227" s="17"/>
      <c r="B227" s="18"/>
    </row>
    <row r="228" spans="1:2" ht="12.75" x14ac:dyDescent="0.2">
      <c r="A228" s="17"/>
      <c r="B228" s="18"/>
    </row>
    <row r="229" spans="1:2" ht="12.75" x14ac:dyDescent="0.2">
      <c r="A229" s="17"/>
      <c r="B229" s="18"/>
    </row>
    <row r="230" spans="1:2" ht="12.75" x14ac:dyDescent="0.2">
      <c r="A230" s="17"/>
      <c r="B230" s="18"/>
    </row>
    <row r="231" spans="1:2" ht="12.75" x14ac:dyDescent="0.2">
      <c r="A231" s="17"/>
      <c r="B231" s="18"/>
    </row>
    <row r="232" spans="1:2" ht="12.75" x14ac:dyDescent="0.2">
      <c r="A232" s="17"/>
      <c r="B232" s="18"/>
    </row>
    <row r="233" spans="1:2" ht="12.75" x14ac:dyDescent="0.2">
      <c r="A233" s="17"/>
      <c r="B233" s="18"/>
    </row>
    <row r="234" spans="1:2" ht="12.75" x14ac:dyDescent="0.2">
      <c r="A234" s="17"/>
      <c r="B234" s="18"/>
    </row>
    <row r="235" spans="1:2" ht="12.75" x14ac:dyDescent="0.2">
      <c r="A235" s="17"/>
      <c r="B235" s="18"/>
    </row>
    <row r="236" spans="1:2" ht="12.75" x14ac:dyDescent="0.2">
      <c r="A236" s="17"/>
      <c r="B236" s="18"/>
    </row>
    <row r="237" spans="1:2" ht="12.75" x14ac:dyDescent="0.2">
      <c r="A237" s="17"/>
      <c r="B237" s="18"/>
    </row>
    <row r="238" spans="1:2" ht="12.75" x14ac:dyDescent="0.2">
      <c r="A238" s="17"/>
      <c r="B238" s="18"/>
    </row>
    <row r="239" spans="1:2" ht="12.75" x14ac:dyDescent="0.2">
      <c r="A239" s="17"/>
      <c r="B239" s="18"/>
    </row>
    <row r="240" spans="1:2" ht="12.75" x14ac:dyDescent="0.2">
      <c r="A240" s="17"/>
      <c r="B240" s="18"/>
    </row>
    <row r="241" spans="1:2" ht="12.75" x14ac:dyDescent="0.2">
      <c r="A241" s="17"/>
      <c r="B241" s="18"/>
    </row>
    <row r="242" spans="1:2" ht="12.75" x14ac:dyDescent="0.2">
      <c r="A242" s="17"/>
      <c r="B242" s="18"/>
    </row>
    <row r="243" spans="1:2" ht="12.75" x14ac:dyDescent="0.2">
      <c r="A243" s="17"/>
      <c r="B243" s="18"/>
    </row>
    <row r="244" spans="1:2" ht="12.75" x14ac:dyDescent="0.2">
      <c r="A244" s="17"/>
      <c r="B244" s="18"/>
    </row>
    <row r="245" spans="1:2" ht="12.75" x14ac:dyDescent="0.2">
      <c r="A245" s="17"/>
      <c r="B245" s="18"/>
    </row>
    <row r="246" spans="1:2" ht="12.75" x14ac:dyDescent="0.2"/>
    <row r="247" spans="1:2" ht="12.75" x14ac:dyDescent="0.2"/>
    <row r="248" spans="1:2" ht="12.75" x14ac:dyDescent="0.2"/>
    <row r="249" spans="1:2" ht="12.75" x14ac:dyDescent="0.2"/>
    <row r="250" spans="1:2" ht="12.75" x14ac:dyDescent="0.2"/>
    <row r="251" spans="1:2" ht="12.75" x14ac:dyDescent="0.2"/>
    <row r="252" spans="1:2" ht="12.75" x14ac:dyDescent="0.2"/>
    <row r="253" spans="1:2" ht="12.75" x14ac:dyDescent="0.2"/>
    <row r="254" spans="1:2" ht="12.75" x14ac:dyDescent="0.2"/>
    <row r="255" spans="1:2" ht="12.75" x14ac:dyDescent="0.2"/>
    <row r="256" spans="1:2"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2019-03-11T23:37:23Z</dcterms:created>
  <dcterms:modified xsi:type="dcterms:W3CDTF">2019-05-02T14:32:36Z</dcterms:modified>
</cp:coreProperties>
</file>