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3370" windowHeight="95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4" i="1" l="1"/>
  <c r="G6" i="1"/>
  <c r="G7" i="1"/>
  <c r="G5" i="1"/>
  <c r="O4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G2" i="1"/>
  <c r="D63" i="1"/>
</calcChain>
</file>

<file path=xl/sharedStrings.xml><?xml version="1.0" encoding="utf-8"?>
<sst xmlns="http://schemas.openxmlformats.org/spreadsheetml/2006/main" count="12" uniqueCount="12">
  <si>
    <t>Date</t>
  </si>
  <si>
    <t>ABC Price</t>
  </si>
  <si>
    <t>ABC Dividend</t>
  </si>
  <si>
    <t>Percentage Return</t>
  </si>
  <si>
    <t>Reward Metrics</t>
  </si>
  <si>
    <t>Average Return</t>
  </si>
  <si>
    <t>Effective Return (PRODUCT)</t>
  </si>
  <si>
    <t>1+R</t>
  </si>
  <si>
    <t>Effective Return ( PRODUCT with 1+*) : Wrong</t>
  </si>
  <si>
    <t>Effective Return ( GEOMEAN with 1+*): Wrong</t>
  </si>
  <si>
    <t>Effective Return ( PRODUCT without 1+*) : Correct</t>
  </si>
  <si>
    <t>Effective Return ( GEOMEAN without 1+*):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</si>
</sst>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&quot;/&quot;mm&quot;/&quot;dd"/>
    <numFmt numFmtId="165" formatCode="yyyy&quot;-&quot;mm&quot;-&quot;dd"/>
    <numFmt numFmtId="166" formatCode="[$$]#,##0.00"/>
    <numFmt numFmtId="167" formatCode="#,##0.000"/>
    <numFmt numFmtId="168" formatCode="dd/mm/yyyy"/>
    <numFmt numFmtId="169" formatCode="d/m/yyyy"/>
    <numFmt numFmtId="170" formatCode="0.0000%"/>
    <numFmt numFmtId="171" formatCode="0.00000000000000000%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1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3" fillId="2" borderId="0" xfId="0" applyNumberFormat="1" applyFont="1" applyFill="1" applyAlignment="1"/>
    <xf numFmtId="0" fontId="4" fillId="0" borderId="0" xfId="0" applyFont="1" applyAlignment="1">
      <alignment horizontal="right"/>
    </xf>
    <xf numFmtId="10" fontId="1" fillId="0" borderId="0" xfId="0" applyNumberFormat="1" applyFont="1" applyAlignment="1"/>
    <xf numFmtId="10" fontId="3" fillId="0" borderId="0" xfId="0" applyNumberFormat="1" applyFont="1" applyAlignment="1"/>
    <xf numFmtId="10" fontId="4" fillId="0" borderId="0" xfId="0" applyNumberFormat="1" applyFont="1" applyAlignment="1">
      <alignment horizontal="right"/>
    </xf>
    <xf numFmtId="0" fontId="1" fillId="0" borderId="0" xfId="0" applyFont="1" applyAlignment="1"/>
    <xf numFmtId="167" fontId="2" fillId="0" borderId="0" xfId="0" applyNumberFormat="1" applyFont="1"/>
    <xf numFmtId="4" fontId="4" fillId="0" borderId="0" xfId="0" applyNumberFormat="1" applyFont="1" applyAlignment="1"/>
    <xf numFmtId="168" fontId="4" fillId="0" borderId="0" xfId="0" applyNumberFormat="1" applyFont="1" applyAlignment="1">
      <alignment horizontal="center"/>
    </xf>
    <xf numFmtId="166" fontId="4" fillId="0" borderId="0" xfId="0" applyNumberFormat="1" applyFont="1" applyAlignment="1"/>
    <xf numFmtId="166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4" fillId="0" borderId="0" xfId="0" applyNumberFormat="1" applyFont="1" applyAlignment="1"/>
    <xf numFmtId="170" fontId="1" fillId="2" borderId="0" xfId="0" applyNumberFormat="1" applyFont="1" applyFill="1" applyAlignment="1"/>
    <xf numFmtId="10" fontId="5" fillId="0" borderId="0" xfId="0" applyNumberFormat="1" applyFont="1" applyAlignment="1"/>
    <xf numFmtId="0" fontId="1" fillId="0" borderId="0" xfId="0" applyNumberFormat="1" applyFont="1" applyAlignment="1"/>
    <xf numFmtId="0" fontId="6" fillId="0" borderId="0" xfId="0" applyFont="1" applyAlignment="1">
      <alignment horizontal="center"/>
    </xf>
    <xf numFmtId="17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9525</xdr:rowOff>
    </xdr:from>
    <xdr:to>
      <xdr:col>12</xdr:col>
      <xdr:colOff>19050</xdr:colOff>
      <xdr:row>17</xdr:row>
      <xdr:rowOff>190500</xdr:rowOff>
    </xdr:to>
    <xdr:sp macro="" textlink="">
      <xdr:nvSpPr>
        <xdr:cNvPr id="2" name="TextBox 1"/>
        <xdr:cNvSpPr txBox="1"/>
      </xdr:nvSpPr>
      <xdr:spPr>
        <a:xfrm>
          <a:off x="4752975" y="1809750"/>
          <a:ext cx="9096375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formula in G4 and G5 are both</a:t>
          </a:r>
          <a:r>
            <a:rPr lang="en-US" sz="1400" b="1" baseline="0"/>
            <a:t> wrong</a:t>
          </a:r>
        </a:p>
        <a:p>
          <a:r>
            <a:rPr lang="en-US" sz="1400" b="1" baseline="0"/>
            <a:t>=PRODUCT(1+D3:D62)^(1/COUNT(D3:D62))-1 will not add 1 to all the cells in the range D3:D62. In other words, no broadcasting. </a:t>
          </a:r>
        </a:p>
        <a:p>
          <a:endParaRPr lang="en-US" sz="1400" b="1" baseline="0"/>
        </a:p>
        <a:p>
          <a:r>
            <a:rPr lang="en-US" sz="1400" b="1" baseline="0"/>
            <a:t>In Google formula, it might be OK if we use ARRAYFORMULA(). However, this does not work in EXCEL. </a:t>
          </a:r>
        </a:p>
        <a:p>
          <a:endParaRPr lang="en-US" sz="1400" b="1" baseline="0"/>
        </a:p>
        <a:p>
          <a:r>
            <a:rPr lang="en-US" sz="1400" b="1" baseline="0"/>
            <a:t>The formula in G6 and G7 are OK. They are equivalent.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G5" sqref="G5"/>
    </sheetView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5" width="14.28515625" customWidth="1"/>
    <col min="6" max="6" width="47.85546875" customWidth="1"/>
    <col min="7" max="7" width="28.7109375" customWidth="1"/>
    <col min="8" max="8" width="20.140625" customWidth="1"/>
    <col min="9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5" t="s">
        <v>7</v>
      </c>
      <c r="F1" s="4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>
        <v>41274</v>
      </c>
      <c r="B2" s="9">
        <v>52.82</v>
      </c>
      <c r="C2" s="9">
        <v>0.13</v>
      </c>
      <c r="D2" s="10"/>
      <c r="E2" s="7"/>
      <c r="F2" s="4" t="s">
        <v>5</v>
      </c>
      <c r="G2" s="11">
        <f>AVERAGE(D3:D62)</f>
        <v>2.7533333333333329E-3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8">
        <v>41305</v>
      </c>
      <c r="B3" s="9">
        <v>52.4</v>
      </c>
      <c r="C3" s="9">
        <v>0</v>
      </c>
      <c r="D3" s="13">
        <v>-8.0000000000000002E-3</v>
      </c>
      <c r="E3" s="29">
        <f>SUM(1+D3)</f>
        <v>0.99199999999999999</v>
      </c>
      <c r="F3" s="14" t="s">
        <v>6</v>
      </c>
      <c r="G3" s="15">
        <v>1.6000000000000001E-3</v>
      </c>
      <c r="H3" s="16"/>
      <c r="I3" s="10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8">
        <v>41333</v>
      </c>
      <c r="B4" s="9">
        <v>51.61</v>
      </c>
      <c r="C4" s="9">
        <v>0</v>
      </c>
      <c r="D4" s="13">
        <v>-1.5100000000000001E-2</v>
      </c>
      <c r="E4" s="29">
        <f t="shared" ref="E4:E62" si="0">SUM(1+D4)</f>
        <v>0.9849</v>
      </c>
      <c r="F4" s="4" t="s">
        <v>8</v>
      </c>
      <c r="G4" s="17">
        <f>PRODUCT(1+D3:D62)^(1/COUNT(D3:D62))-1</f>
        <v>-2.5355394653814312E-4</v>
      </c>
      <c r="H4" s="7"/>
      <c r="I4" s="10"/>
      <c r="J4" s="10"/>
      <c r="K4" s="7"/>
      <c r="L4" s="7"/>
      <c r="M4" s="7"/>
      <c r="N4" s="7">
        <v>2</v>
      </c>
      <c r="O4" s="7">
        <f>PRODUCT(1+N4:N5)</f>
        <v>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8">
        <v>41364</v>
      </c>
      <c r="B5" s="9">
        <v>50.11</v>
      </c>
      <c r="C5" s="9">
        <v>0.15</v>
      </c>
      <c r="D5" s="13">
        <v>-2.6200000000000001E-2</v>
      </c>
      <c r="E5" s="29">
        <f t="shared" si="0"/>
        <v>0.9738</v>
      </c>
      <c r="F5" s="4" t="s">
        <v>9</v>
      </c>
      <c r="G5" s="32">
        <f>GEOMEAN(1+D3:D62)-1</f>
        <v>-2.6200000000000001E-2</v>
      </c>
      <c r="H5" s="18"/>
      <c r="I5" s="10"/>
      <c r="J5" s="10"/>
      <c r="K5" s="7"/>
      <c r="L5" s="7"/>
      <c r="M5" s="7"/>
      <c r="N5" s="7">
        <v>3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8">
        <v>41394</v>
      </c>
      <c r="B6" s="9">
        <v>47.14</v>
      </c>
      <c r="C6" s="9">
        <v>0</v>
      </c>
      <c r="D6" s="13">
        <v>-5.9299999999999999E-2</v>
      </c>
      <c r="E6" s="29">
        <f t="shared" si="0"/>
        <v>0.94069999999999998</v>
      </c>
      <c r="F6" s="4" t="s">
        <v>10</v>
      </c>
      <c r="G6" s="19">
        <f>PRODUCT(E3:E62)^(1/COUNT(E3:E62))-1</f>
        <v>1.5939792364418892E-3</v>
      </c>
      <c r="H6" s="18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>
        <v>41425</v>
      </c>
      <c r="B7" s="9">
        <v>47.23</v>
      </c>
      <c r="C7" s="9">
        <v>0.15</v>
      </c>
      <c r="D7" s="13">
        <v>5.1000000000000004E-3</v>
      </c>
      <c r="E7" s="29">
        <f t="shared" si="0"/>
        <v>1.0051000000000001</v>
      </c>
      <c r="F7" s="4" t="s">
        <v>11</v>
      </c>
      <c r="G7" s="36">
        <f>GEOMEAN(E3:E62)-1</f>
        <v>1.5939792364418892E-3</v>
      </c>
      <c r="H7" s="18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>
        <v>41455</v>
      </c>
      <c r="B8" s="9">
        <v>48.2</v>
      </c>
      <c r="C8" s="9">
        <v>0</v>
      </c>
      <c r="D8" s="13">
        <v>2.0500000000000001E-2</v>
      </c>
      <c r="E8" s="29">
        <f t="shared" si="0"/>
        <v>1.0205</v>
      </c>
      <c r="F8" s="7"/>
      <c r="G8" s="34"/>
      <c r="H8" s="7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8">
        <v>41486</v>
      </c>
      <c r="B9" s="9">
        <v>49.35</v>
      </c>
      <c r="C9" s="9">
        <v>0</v>
      </c>
      <c r="D9" s="13">
        <v>2.3900000000000001E-2</v>
      </c>
      <c r="E9" s="29">
        <f t="shared" si="0"/>
        <v>1.0239</v>
      </c>
      <c r="F9" s="7"/>
      <c r="G9" s="33"/>
      <c r="H9" s="7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>
        <v>41517</v>
      </c>
      <c r="B10" s="9">
        <v>44.96</v>
      </c>
      <c r="C10" s="9">
        <v>0.15</v>
      </c>
      <c r="D10" s="13">
        <v>-8.5900000000000004E-2</v>
      </c>
      <c r="E10" s="29">
        <f t="shared" si="0"/>
        <v>0.91410000000000002</v>
      </c>
      <c r="F10" s="7"/>
      <c r="G10" s="19"/>
      <c r="H10" s="18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>
        <v>41547</v>
      </c>
      <c r="B11" s="9">
        <v>43.82</v>
      </c>
      <c r="C11" s="9">
        <v>0</v>
      </c>
      <c r="D11" s="13">
        <v>-2.5399999999999999E-2</v>
      </c>
      <c r="E11" s="29">
        <f t="shared" si="0"/>
        <v>0.97460000000000002</v>
      </c>
      <c r="F11" s="7"/>
      <c r="G11" s="19"/>
      <c r="H11" s="21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8">
        <v>41578</v>
      </c>
      <c r="B12" s="9">
        <v>47.31</v>
      </c>
      <c r="C12" s="9">
        <v>0</v>
      </c>
      <c r="D12" s="13">
        <v>7.9600000000000004E-2</v>
      </c>
      <c r="E12" s="29">
        <f t="shared" si="0"/>
        <v>1.0796000000000001</v>
      </c>
      <c r="F12" s="7"/>
      <c r="G12" s="19"/>
      <c r="H12" s="1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8">
        <v>41608</v>
      </c>
      <c r="B13" s="9">
        <v>48.56</v>
      </c>
      <c r="C13" s="9">
        <v>0</v>
      </c>
      <c r="D13" s="13">
        <v>2.64E-2</v>
      </c>
      <c r="E13" s="29">
        <f t="shared" si="0"/>
        <v>1.0264</v>
      </c>
      <c r="F13" s="7"/>
      <c r="G13" s="19"/>
      <c r="H13" s="1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8">
        <v>41639</v>
      </c>
      <c r="B14" s="9">
        <v>46.8</v>
      </c>
      <c r="C14" s="9">
        <v>0.15</v>
      </c>
      <c r="D14" s="13">
        <v>-3.32E-2</v>
      </c>
      <c r="E14" s="29">
        <f t="shared" si="0"/>
        <v>0.96679999999999999</v>
      </c>
      <c r="F14" s="7"/>
      <c r="G14" s="20"/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8">
        <v>41670</v>
      </c>
      <c r="B15" s="9">
        <v>46.11</v>
      </c>
      <c r="C15" s="9">
        <v>0</v>
      </c>
      <c r="D15" s="13">
        <v>-1.47E-2</v>
      </c>
      <c r="E15" s="29">
        <f t="shared" si="0"/>
        <v>0.98529999999999995</v>
      </c>
      <c r="F15" s="7"/>
      <c r="G15" s="19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8">
        <v>41698</v>
      </c>
      <c r="B16" s="9">
        <v>45.36</v>
      </c>
      <c r="C16" s="9">
        <v>0</v>
      </c>
      <c r="D16" s="13">
        <v>-1.6299999999999999E-2</v>
      </c>
      <c r="E16" s="29">
        <f t="shared" si="0"/>
        <v>0.98370000000000002</v>
      </c>
      <c r="F16" s="7"/>
      <c r="G16" s="2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8">
        <v>41729</v>
      </c>
      <c r="B17" s="9">
        <v>47.24</v>
      </c>
      <c r="C17" s="9">
        <v>0.16750000000000001</v>
      </c>
      <c r="D17" s="13">
        <v>4.5100000000000001E-2</v>
      </c>
      <c r="E17" s="29">
        <f t="shared" si="0"/>
        <v>1.0450999999999999</v>
      </c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8">
        <v>41759</v>
      </c>
      <c r="B18" s="9">
        <v>45.03</v>
      </c>
      <c r="C18" s="9">
        <v>0</v>
      </c>
      <c r="D18" s="13">
        <v>-4.6800000000000001E-2</v>
      </c>
      <c r="E18" s="29">
        <f t="shared" si="0"/>
        <v>0.95320000000000005</v>
      </c>
      <c r="F18" s="7"/>
      <c r="G18" s="23"/>
      <c r="H18" s="1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8">
        <v>41790</v>
      </c>
      <c r="B19" s="9">
        <v>48.45</v>
      </c>
      <c r="C19" s="9">
        <v>0.16750000000000001</v>
      </c>
      <c r="D19" s="13">
        <v>7.9699999999999993E-2</v>
      </c>
      <c r="E19" s="29">
        <f t="shared" si="0"/>
        <v>1.0796999999999999</v>
      </c>
      <c r="F19" s="7"/>
      <c r="G19" s="23"/>
      <c r="H19" s="1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8">
        <v>41820</v>
      </c>
      <c r="B20" s="9">
        <v>48.17</v>
      </c>
      <c r="C20" s="9">
        <v>0</v>
      </c>
      <c r="D20" s="13">
        <v>-5.7999999999999996E-3</v>
      </c>
      <c r="E20" s="29">
        <f t="shared" si="0"/>
        <v>0.99419999999999997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8">
        <v>41851</v>
      </c>
      <c r="B21" s="9">
        <v>44.5</v>
      </c>
      <c r="C21" s="9">
        <v>0</v>
      </c>
      <c r="D21" s="13">
        <v>-7.6200000000000004E-2</v>
      </c>
      <c r="E21" s="29">
        <f t="shared" si="0"/>
        <v>0.92379999999999995</v>
      </c>
      <c r="F21" s="7"/>
      <c r="G21" s="24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8">
        <v>41882</v>
      </c>
      <c r="B22" s="9">
        <v>44.72</v>
      </c>
      <c r="C22" s="9">
        <v>0.16750000000000001</v>
      </c>
      <c r="D22" s="13">
        <v>8.6999999999999994E-3</v>
      </c>
      <c r="E22" s="29">
        <f t="shared" si="0"/>
        <v>1.0086999999999999</v>
      </c>
      <c r="F22" s="7"/>
      <c r="G22" s="24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8">
        <v>41912</v>
      </c>
      <c r="B23" s="9">
        <v>49.32</v>
      </c>
      <c r="C23" s="9">
        <v>0</v>
      </c>
      <c r="D23" s="13">
        <v>0.10290000000000001</v>
      </c>
      <c r="E23" s="29">
        <f t="shared" si="0"/>
        <v>1.1029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8">
        <v>41943</v>
      </c>
      <c r="B24" s="9">
        <v>49.28</v>
      </c>
      <c r="C24" s="9">
        <v>0</v>
      </c>
      <c r="D24" s="13">
        <v>-8.0000000000000004E-4</v>
      </c>
      <c r="E24" s="29">
        <f t="shared" si="0"/>
        <v>0.99919999999999998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8">
        <v>41973</v>
      </c>
      <c r="B25" s="9">
        <v>46.1</v>
      </c>
      <c r="C25" s="9">
        <v>0</v>
      </c>
      <c r="D25" s="13">
        <v>-6.4500000000000002E-2</v>
      </c>
      <c r="E25" s="29">
        <f t="shared" si="0"/>
        <v>0.9355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8">
        <v>42004</v>
      </c>
      <c r="B26" s="9">
        <v>46.18</v>
      </c>
      <c r="C26" s="9">
        <v>0.16750000000000001</v>
      </c>
      <c r="D26" s="13">
        <v>5.4000000000000003E-3</v>
      </c>
      <c r="E26" s="29">
        <f t="shared" si="0"/>
        <v>1.0054000000000001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8">
        <v>42035</v>
      </c>
      <c r="B27" s="9">
        <v>47.69</v>
      </c>
      <c r="C27" s="9">
        <v>0</v>
      </c>
      <c r="D27" s="13">
        <v>3.27E-2</v>
      </c>
      <c r="E27" s="29">
        <f t="shared" si="0"/>
        <v>1.0327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8">
        <v>42063</v>
      </c>
      <c r="B28" s="9">
        <v>48.31</v>
      </c>
      <c r="C28" s="9">
        <v>0</v>
      </c>
      <c r="D28" s="13">
        <v>1.2999999999999999E-2</v>
      </c>
      <c r="E28" s="29">
        <f t="shared" si="0"/>
        <v>1.0129999999999999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8">
        <v>42094</v>
      </c>
      <c r="B29" s="9">
        <v>46.95</v>
      </c>
      <c r="C29" s="9">
        <v>0.22</v>
      </c>
      <c r="D29" s="13">
        <v>-2.3599999999999999E-2</v>
      </c>
      <c r="E29" s="29">
        <f t="shared" si="0"/>
        <v>0.97640000000000005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8">
        <v>42124</v>
      </c>
      <c r="B30" s="9">
        <v>47.92</v>
      </c>
      <c r="C30" s="9">
        <v>0</v>
      </c>
      <c r="D30" s="13">
        <v>2.07E-2</v>
      </c>
      <c r="E30" s="29">
        <f t="shared" si="0"/>
        <v>1.0206999999999999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8">
        <v>42155</v>
      </c>
      <c r="B31" s="9">
        <v>47.6</v>
      </c>
      <c r="C31" s="9">
        <v>0.22</v>
      </c>
      <c r="D31" s="13">
        <v>-2.0999999999999999E-3</v>
      </c>
      <c r="E31" s="29">
        <f t="shared" si="0"/>
        <v>0.99790000000000001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8">
        <v>42185</v>
      </c>
      <c r="B32" s="9">
        <v>48.11</v>
      </c>
      <c r="C32" s="9">
        <v>0</v>
      </c>
      <c r="D32" s="13">
        <v>1.0699999999999999E-2</v>
      </c>
      <c r="E32" s="29">
        <f t="shared" si="0"/>
        <v>1.0106999999999999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8">
        <v>42216</v>
      </c>
      <c r="B33" s="9">
        <v>45.95</v>
      </c>
      <c r="C33" s="9">
        <v>0</v>
      </c>
      <c r="D33" s="13">
        <v>-4.4900000000000002E-2</v>
      </c>
      <c r="E33" s="29">
        <f t="shared" si="0"/>
        <v>0.95509999999999995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8">
        <v>42247</v>
      </c>
      <c r="B34" s="9">
        <v>43.63</v>
      </c>
      <c r="C34" s="9">
        <v>0.22</v>
      </c>
      <c r="D34" s="13">
        <v>-4.5699999999999998E-2</v>
      </c>
      <c r="E34" s="29">
        <f t="shared" si="0"/>
        <v>0.95430000000000004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8">
        <v>42277</v>
      </c>
      <c r="B35" s="9">
        <v>43.65</v>
      </c>
      <c r="C35" s="9">
        <v>0</v>
      </c>
      <c r="D35" s="13">
        <v>5.0000000000000001E-4</v>
      </c>
      <c r="E35" s="29">
        <f t="shared" si="0"/>
        <v>1.0004999999999999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8">
        <v>42308</v>
      </c>
      <c r="B36" s="9">
        <v>45.21</v>
      </c>
      <c r="C36" s="9">
        <v>0</v>
      </c>
      <c r="D36" s="13">
        <v>3.5700000000000003E-2</v>
      </c>
      <c r="E36" s="29">
        <f t="shared" si="0"/>
        <v>1.0357000000000001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8">
        <v>42338</v>
      </c>
      <c r="B37" s="9">
        <v>47.9</v>
      </c>
      <c r="C37" s="9">
        <v>0</v>
      </c>
      <c r="D37" s="13">
        <v>5.9499999999999997E-2</v>
      </c>
      <c r="E37" s="29">
        <f t="shared" si="0"/>
        <v>1.0594999999999999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8">
        <v>42369</v>
      </c>
      <c r="B38" s="9">
        <v>47.53</v>
      </c>
      <c r="C38" s="9">
        <v>0.22</v>
      </c>
      <c r="D38" s="13">
        <v>-3.0999999999999999E-3</v>
      </c>
      <c r="E38" s="29">
        <f t="shared" si="0"/>
        <v>0.99690000000000001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8">
        <v>42400</v>
      </c>
      <c r="B39" s="9">
        <v>50.74</v>
      </c>
      <c r="C39" s="9">
        <v>0</v>
      </c>
      <c r="D39" s="13">
        <v>6.7500000000000004E-2</v>
      </c>
      <c r="E39" s="29">
        <f t="shared" si="0"/>
        <v>1.0674999999999999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8">
        <v>42429</v>
      </c>
      <c r="B40" s="9">
        <v>49.59</v>
      </c>
      <c r="C40" s="9">
        <v>0</v>
      </c>
      <c r="D40" s="13">
        <v>-2.2700000000000001E-2</v>
      </c>
      <c r="E40" s="29">
        <f t="shared" si="0"/>
        <v>0.97729999999999995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8">
        <v>42460</v>
      </c>
      <c r="B41" s="9">
        <v>52.68</v>
      </c>
      <c r="C41" s="9">
        <v>0.23749999999999999</v>
      </c>
      <c r="D41" s="13">
        <v>6.7100000000000007E-2</v>
      </c>
      <c r="E41" s="29">
        <f t="shared" si="0"/>
        <v>1.0670999999999999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8">
        <v>42490</v>
      </c>
      <c r="B42" s="9">
        <v>57.98</v>
      </c>
      <c r="C42" s="9">
        <v>0</v>
      </c>
      <c r="D42" s="13">
        <v>0.10059999999999999</v>
      </c>
      <c r="E42" s="29">
        <f t="shared" si="0"/>
        <v>1.1006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8">
        <v>42521</v>
      </c>
      <c r="B43" s="9">
        <v>57.74</v>
      </c>
      <c r="C43" s="9">
        <v>0.23749999999999999</v>
      </c>
      <c r="D43" s="13">
        <v>0</v>
      </c>
      <c r="E43" s="29">
        <f t="shared" si="0"/>
        <v>1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8">
        <v>42551</v>
      </c>
      <c r="B44" s="9">
        <v>56.2</v>
      </c>
      <c r="C44" s="9">
        <v>0</v>
      </c>
      <c r="D44" s="13">
        <v>-2.6700000000000002E-2</v>
      </c>
      <c r="E44" s="29">
        <f t="shared" si="0"/>
        <v>0.97330000000000005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8">
        <v>42582</v>
      </c>
      <c r="B45" s="9">
        <v>58.62</v>
      </c>
      <c r="C45" s="9">
        <v>0</v>
      </c>
      <c r="D45" s="13">
        <v>4.3099999999999999E-2</v>
      </c>
      <c r="E45" s="29">
        <f t="shared" si="0"/>
        <v>1.0430999999999999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8">
        <v>42613</v>
      </c>
      <c r="B46" s="9">
        <v>59.07</v>
      </c>
      <c r="C46" s="9">
        <v>0.23749999999999999</v>
      </c>
      <c r="D46" s="13">
        <v>1.17E-2</v>
      </c>
      <c r="E46" s="29">
        <f t="shared" si="0"/>
        <v>1.0117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8">
        <v>42643</v>
      </c>
      <c r="B47" s="9">
        <v>59.89</v>
      </c>
      <c r="C47" s="9">
        <v>0</v>
      </c>
      <c r="D47" s="13">
        <v>1.3899999999999999E-2</v>
      </c>
      <c r="E47" s="29">
        <f t="shared" si="0"/>
        <v>1.0139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8">
        <v>42674</v>
      </c>
      <c r="B48" s="9">
        <v>55.81</v>
      </c>
      <c r="C48" s="9">
        <v>0</v>
      </c>
      <c r="D48" s="13">
        <v>-6.8099999999999994E-2</v>
      </c>
      <c r="E48" s="29">
        <f t="shared" si="0"/>
        <v>0.93189999999999995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8">
        <v>42704</v>
      </c>
      <c r="B49" s="9">
        <v>55.88</v>
      </c>
      <c r="C49" s="9">
        <v>0</v>
      </c>
      <c r="D49" s="13">
        <v>1.2999999999999999E-3</v>
      </c>
      <c r="E49" s="29">
        <f t="shared" si="0"/>
        <v>1.0013000000000001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8">
        <v>42735</v>
      </c>
      <c r="B50" s="9">
        <v>56.06</v>
      </c>
      <c r="C50" s="9">
        <v>0.23749999999999999</v>
      </c>
      <c r="D50" s="13">
        <v>7.4999999999999997E-3</v>
      </c>
      <c r="E50" s="29">
        <f t="shared" si="0"/>
        <v>1.0075000000000001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8">
        <v>42766</v>
      </c>
      <c r="B51" s="9">
        <v>47.12</v>
      </c>
      <c r="C51" s="9">
        <v>0</v>
      </c>
      <c r="D51" s="13">
        <v>-0.1595</v>
      </c>
      <c r="E51" s="29">
        <f t="shared" si="0"/>
        <v>0.84050000000000002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8">
        <v>42794</v>
      </c>
      <c r="B52" s="9">
        <v>49.24</v>
      </c>
      <c r="C52" s="9">
        <v>0</v>
      </c>
      <c r="D52" s="13">
        <v>4.4999999999999998E-2</v>
      </c>
      <c r="E52" s="29">
        <f t="shared" si="0"/>
        <v>1.0449999999999999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8">
        <v>42825</v>
      </c>
      <c r="B53" s="9">
        <v>52.1</v>
      </c>
      <c r="C53" s="9">
        <v>0.27250000000000002</v>
      </c>
      <c r="D53" s="13">
        <v>6.3600000000000004E-2</v>
      </c>
      <c r="E53" s="29">
        <f t="shared" si="0"/>
        <v>1.0636000000000001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8">
        <v>42855</v>
      </c>
      <c r="B54" s="9">
        <v>50.4</v>
      </c>
      <c r="C54" s="9">
        <v>0</v>
      </c>
      <c r="D54" s="13">
        <v>-3.2599999999999997E-2</v>
      </c>
      <c r="E54" s="29">
        <f t="shared" si="0"/>
        <v>0.96740000000000004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8">
        <v>42886</v>
      </c>
      <c r="B55" s="9">
        <v>49.74</v>
      </c>
      <c r="C55" s="9">
        <v>0.27250000000000002</v>
      </c>
      <c r="D55" s="13">
        <v>-7.7000000000000002E-3</v>
      </c>
      <c r="E55" s="29">
        <f t="shared" si="0"/>
        <v>0.99229999999999996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8">
        <v>42916</v>
      </c>
      <c r="B56" s="9">
        <v>48.44</v>
      </c>
      <c r="C56" s="9">
        <v>0</v>
      </c>
      <c r="D56" s="13">
        <v>-2.6100000000000002E-2</v>
      </c>
      <c r="E56" s="29">
        <f t="shared" si="0"/>
        <v>0.97389999999999999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8">
        <v>42947</v>
      </c>
      <c r="B57" s="9">
        <v>49.88</v>
      </c>
      <c r="C57" s="9">
        <v>0</v>
      </c>
      <c r="D57" s="13">
        <v>2.9700000000000001E-2</v>
      </c>
      <c r="E57" s="29">
        <f t="shared" si="0"/>
        <v>1.0297000000000001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8">
        <v>42978</v>
      </c>
      <c r="B58" s="9">
        <v>50.87</v>
      </c>
      <c r="C58" s="9">
        <v>0.27250000000000002</v>
      </c>
      <c r="D58" s="13">
        <v>2.53E-2</v>
      </c>
      <c r="E58" s="29">
        <f t="shared" si="0"/>
        <v>1.0253000000000001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8">
        <v>43008</v>
      </c>
      <c r="B59" s="9">
        <v>49.09</v>
      </c>
      <c r="C59" s="9">
        <v>0</v>
      </c>
      <c r="D59" s="13">
        <v>-3.5000000000000003E-2</v>
      </c>
      <c r="E59" s="29">
        <f t="shared" si="0"/>
        <v>0.96499999999999997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8">
        <v>43039</v>
      </c>
      <c r="B60" s="9">
        <v>49.68</v>
      </c>
      <c r="C60" s="9">
        <v>0</v>
      </c>
      <c r="D60" s="13">
        <v>1.2E-2</v>
      </c>
      <c r="E60" s="29">
        <f t="shared" si="0"/>
        <v>1.012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8">
        <v>43069</v>
      </c>
      <c r="B61" s="9">
        <v>54.55</v>
      </c>
      <c r="C61" s="9">
        <v>0</v>
      </c>
      <c r="D61" s="13">
        <v>9.8000000000000004E-2</v>
      </c>
      <c r="E61" s="29">
        <f t="shared" si="0"/>
        <v>1.0980000000000001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8">
        <v>43100</v>
      </c>
      <c r="B62" s="9">
        <v>53.45</v>
      </c>
      <c r="C62" s="9">
        <v>0.27250000000000002</v>
      </c>
      <c r="D62" s="13">
        <v>-1.52E-2</v>
      </c>
      <c r="E62" s="29">
        <f t="shared" si="0"/>
        <v>0.98480000000000001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25"/>
      <c r="B63" s="26"/>
      <c r="C63" s="27"/>
      <c r="D63" s="10">
        <f>SUM(D3:D62)</f>
        <v>0.16519999999999999</v>
      </c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25"/>
      <c r="B64" s="26"/>
      <c r="C64" s="27"/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25"/>
      <c r="B65" s="26"/>
      <c r="C65" s="27"/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25"/>
      <c r="B66" s="26"/>
      <c r="C66" s="27"/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25"/>
      <c r="B67" s="26"/>
      <c r="C67" s="27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25"/>
      <c r="B68" s="26"/>
      <c r="C68" s="27"/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25"/>
      <c r="B69" s="26"/>
      <c r="C69" s="27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25"/>
      <c r="B70" s="26"/>
      <c r="C70" s="27"/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28"/>
      <c r="B71" s="26"/>
      <c r="C71" s="27"/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28"/>
      <c r="B72" s="26"/>
      <c r="C72" s="27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28"/>
      <c r="B73" s="26"/>
      <c r="C73" s="27"/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25"/>
      <c r="B74" s="26"/>
      <c r="C74" s="27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25"/>
      <c r="B75" s="26"/>
      <c r="C75" s="27"/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25"/>
      <c r="B76" s="26"/>
      <c r="C76" s="27"/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25"/>
      <c r="B77" s="26"/>
      <c r="C77" s="27"/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25"/>
      <c r="B78" s="26"/>
      <c r="C78" s="27"/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25"/>
      <c r="B79" s="26"/>
      <c r="C79" s="27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25"/>
      <c r="B80" s="26"/>
      <c r="C80" s="27"/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25"/>
      <c r="B81" s="26"/>
      <c r="C81" s="27"/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25"/>
      <c r="B82" s="26"/>
      <c r="C82" s="27"/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28"/>
      <c r="B83" s="26"/>
      <c r="C83" s="27"/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28"/>
      <c r="B84" s="26"/>
      <c r="C84" s="27"/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28"/>
      <c r="B85" s="26"/>
      <c r="C85" s="27"/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25"/>
      <c r="B86" s="26"/>
      <c r="C86" s="27"/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25"/>
      <c r="B87" s="26"/>
      <c r="C87" s="27"/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25"/>
      <c r="B88" s="26"/>
      <c r="C88" s="27"/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25"/>
      <c r="B89" s="26"/>
      <c r="C89" s="27"/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25"/>
      <c r="B90" s="26"/>
      <c r="C90" s="27"/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25"/>
      <c r="B91" s="26"/>
      <c r="C91" s="27"/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25"/>
      <c r="B92" s="26"/>
      <c r="C92" s="27"/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25"/>
      <c r="B93" s="26"/>
      <c r="C93" s="27"/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25"/>
      <c r="B94" s="26"/>
      <c r="C94" s="27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28"/>
      <c r="B95" s="26"/>
      <c r="C95" s="27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28"/>
      <c r="B96" s="26"/>
      <c r="C96" s="27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28"/>
      <c r="B97" s="26"/>
      <c r="C97" s="27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25"/>
      <c r="B98" s="26"/>
      <c r="C98" s="27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25"/>
      <c r="B99" s="26"/>
      <c r="C99" s="27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25"/>
      <c r="B100" s="26"/>
      <c r="C100" s="27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5"/>
      <c r="B101" s="26"/>
      <c r="C101" s="2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5"/>
      <c r="B102" s="26"/>
      <c r="C102" s="2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5"/>
      <c r="B103" s="26"/>
      <c r="C103" s="2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5"/>
      <c r="B104" s="26"/>
      <c r="C104" s="2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5"/>
      <c r="B105" s="26"/>
      <c r="C105" s="2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5"/>
      <c r="B106" s="26"/>
      <c r="C106" s="2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8"/>
      <c r="B107" s="26"/>
      <c r="C107" s="2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8"/>
      <c r="B108" s="26"/>
      <c r="C108" s="2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8"/>
      <c r="B109" s="26"/>
      <c r="C109" s="2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5"/>
      <c r="B110" s="26"/>
      <c r="C110" s="2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5"/>
      <c r="B111" s="26"/>
      <c r="C111" s="2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5"/>
      <c r="B112" s="26"/>
      <c r="C112" s="2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5"/>
      <c r="B113" s="26"/>
      <c r="C113" s="2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5"/>
      <c r="B114" s="26"/>
      <c r="C114" s="2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5"/>
      <c r="B115" s="26"/>
      <c r="C115" s="2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5"/>
      <c r="B116" s="26"/>
      <c r="C116" s="2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5"/>
      <c r="B117" s="26"/>
      <c r="C117" s="2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5"/>
      <c r="B118" s="26"/>
      <c r="C118" s="2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8"/>
      <c r="B119" s="26"/>
      <c r="C119" s="2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8"/>
      <c r="B120" s="26"/>
      <c r="C120" s="2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8"/>
      <c r="B121" s="26"/>
      <c r="C121" s="2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2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2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2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2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2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2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2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2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2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2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2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2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2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2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2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2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2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2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2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2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2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2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2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2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2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2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2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2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2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2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2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2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2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2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2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2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2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2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2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2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2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2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2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2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2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2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2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2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2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2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2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2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2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2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2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2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2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2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2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2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2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2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2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2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2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2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2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2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2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2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2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2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2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2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2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2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2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2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2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2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2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2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2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2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2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2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2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2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2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2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2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2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2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2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2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2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2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2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2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2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2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2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2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2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2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2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2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2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2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2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2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2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2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2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2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2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2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2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2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2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2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2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2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2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2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2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2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2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2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2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2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2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2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2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2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2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2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2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2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2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2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2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2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2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2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2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2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2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2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2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2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2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2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2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2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2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2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2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2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2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2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2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2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2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2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2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2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2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2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2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2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2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2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2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2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2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2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2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2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2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2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2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2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2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2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2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2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2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2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2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2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2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2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2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2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2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2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2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2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2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2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2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2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2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2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2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2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2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2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2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2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2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2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2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2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2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2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2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2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2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2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2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2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2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2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2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2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2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2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2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2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2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2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2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2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2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2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2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2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2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2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2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2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2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2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2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2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2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2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2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2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2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2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2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2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2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2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2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2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2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2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2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2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2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2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2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2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2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2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2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2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2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2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2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2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2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2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2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2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2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2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2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2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2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2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2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2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2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2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2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2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2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2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2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2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2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2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2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2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2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2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2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2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2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2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2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2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2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2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2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2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2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2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2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2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2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2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2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2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2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2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2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2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2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2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2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2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2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2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2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2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2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2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2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2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2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2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2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2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2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2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2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2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2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2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2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2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2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2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2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2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2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2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2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2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2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2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2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2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2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2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2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2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2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2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2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2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2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2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2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2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2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2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2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2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2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2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2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2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2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2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2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2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2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2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2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2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2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2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2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2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2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2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2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2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2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2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2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2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2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2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2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2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2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2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2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2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2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2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2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2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2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2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2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2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2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2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2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2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2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2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2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2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2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2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2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2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2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2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2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2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2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2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2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2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2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2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2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2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2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2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2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2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2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2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2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2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2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2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2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2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2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2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2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2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2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2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2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2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2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2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2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2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2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2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2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2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2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2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2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2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2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2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2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2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2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2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2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2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2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2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2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2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2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2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2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2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2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2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2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2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2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2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2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2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2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2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2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2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2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2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2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2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2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2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2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2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2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2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2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2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2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2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2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2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2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2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2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2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2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2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2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2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2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2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2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2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2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2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2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2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2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2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2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2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2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2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2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2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2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2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2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2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2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2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2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2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2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2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2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2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2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2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2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2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2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2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2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2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2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2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2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2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2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2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2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2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2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2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2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2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2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2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2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2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2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2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2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2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2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2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2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2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2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2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2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2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2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2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2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2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2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2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2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2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2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2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2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2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2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2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2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2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2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2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2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2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2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2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2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2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2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2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2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2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2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2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2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2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2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2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2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2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2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2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2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2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2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2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2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2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2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2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2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2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2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2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2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2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2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2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2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2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2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2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2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2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2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2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2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2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2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2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2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2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2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2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2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2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2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2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2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2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2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2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2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2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2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2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2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2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2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2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2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2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2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2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2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2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2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2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2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2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2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2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2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2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2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2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2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2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2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2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2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2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2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2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2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2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2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2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2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2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2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2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2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2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2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2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2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2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2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2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2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2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2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2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2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2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2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2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2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2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2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2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2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2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2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2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2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2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2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2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2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2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2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2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2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2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2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2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2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2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2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2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2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2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2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2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2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2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2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2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2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2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2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2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2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2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2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2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2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2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2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2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2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2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2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2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2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2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2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2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2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2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2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2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2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2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2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2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2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2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2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2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2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2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2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2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2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2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2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2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2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2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2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2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2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2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2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2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2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2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2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2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2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2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2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2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2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2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2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2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2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2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2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2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2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2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2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2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2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2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2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2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2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2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2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2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2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2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2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2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2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2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2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2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2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2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2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2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2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2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2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2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2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2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2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2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2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2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2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2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2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2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2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2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2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2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2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2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2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2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2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2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2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2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2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2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2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2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2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2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2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2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2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2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2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G1000" s="3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31"/>
      <c r="B1001" s="7"/>
      <c r="C1001" s="7"/>
      <c r="D1001" s="7"/>
      <c r="E1001" s="7"/>
      <c r="F1001" s="3"/>
      <c r="G1001" s="30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2019-03-13T14:29:43Z</dcterms:created>
  <dcterms:modified xsi:type="dcterms:W3CDTF">2019-05-07T13:05:14Z</dcterms:modified>
</cp:coreProperties>
</file>