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K3" i="1" s="1"/>
  <c r="G3" i="1"/>
  <c r="F7" i="1" s="1"/>
  <c r="F3" i="1"/>
  <c r="G7" i="1" l="1"/>
  <c r="J7" i="1" l="1"/>
  <c r="F8" i="1"/>
  <c r="H7" i="1"/>
  <c r="G8" i="1" l="1"/>
  <c r="J8" i="1" l="1"/>
  <c r="F9" i="1"/>
  <c r="H8" i="1"/>
  <c r="G9" i="1" l="1"/>
  <c r="H9" i="1"/>
  <c r="J9" i="1" l="1"/>
  <c r="F10" i="1"/>
  <c r="G10" i="1" l="1"/>
  <c r="J10" i="1" l="1"/>
  <c r="F11" i="1"/>
  <c r="H10" i="1"/>
  <c r="G11" i="1" l="1"/>
  <c r="F12" i="1" l="1"/>
  <c r="J11" i="1"/>
  <c r="H11" i="1"/>
  <c r="G12" i="1" l="1"/>
  <c r="F13" i="1" l="1"/>
  <c r="J12" i="1"/>
  <c r="H12" i="1"/>
  <c r="G13" i="1" l="1"/>
  <c r="F14" i="1" l="1"/>
  <c r="J13" i="1"/>
  <c r="H13" i="1"/>
  <c r="G14" i="1" l="1"/>
  <c r="F15" i="1" l="1"/>
  <c r="J14" i="1"/>
  <c r="H14" i="1"/>
  <c r="G15" i="1" l="1"/>
  <c r="F16" i="1" l="1"/>
  <c r="J15" i="1"/>
  <c r="H15" i="1"/>
  <c r="G16" i="1" l="1"/>
  <c r="H16" i="1"/>
  <c r="F17" i="1" l="1"/>
  <c r="J16" i="1"/>
  <c r="G17" i="1" l="1"/>
  <c r="H17" i="1"/>
  <c r="F18" i="1" l="1"/>
  <c r="J17" i="1"/>
  <c r="G18" i="1" l="1"/>
  <c r="F19" i="1" l="1"/>
  <c r="J18" i="1"/>
  <c r="H18" i="1"/>
  <c r="G19" i="1" l="1"/>
  <c r="J19" i="1" l="1"/>
  <c r="F20" i="1"/>
  <c r="H19" i="1"/>
  <c r="G20" i="1" l="1"/>
  <c r="F21" i="1" l="1"/>
  <c r="J20" i="1"/>
  <c r="H20" i="1"/>
  <c r="G21" i="1" l="1"/>
  <c r="F22" i="1" l="1"/>
  <c r="J21" i="1"/>
  <c r="H21" i="1"/>
  <c r="G22" i="1" l="1"/>
  <c r="F23" i="1" l="1"/>
  <c r="J22" i="1"/>
  <c r="H22" i="1"/>
  <c r="G23" i="1" l="1"/>
  <c r="H23" i="1"/>
  <c r="J23" i="1" l="1"/>
  <c r="F24" i="1"/>
  <c r="G24" i="1" l="1"/>
  <c r="H24" i="1"/>
  <c r="F25" i="1" l="1"/>
  <c r="J24" i="1"/>
  <c r="G25" i="1" l="1"/>
  <c r="J25" i="1" l="1"/>
  <c r="F26" i="1"/>
  <c r="H25" i="1"/>
  <c r="G26" i="1" l="1"/>
  <c r="F27" i="1" l="1"/>
  <c r="J26" i="1"/>
  <c r="H26" i="1"/>
  <c r="G27" i="1" l="1"/>
  <c r="F28" i="1" l="1"/>
  <c r="J27" i="1"/>
  <c r="H27" i="1"/>
  <c r="G28" i="1" l="1"/>
  <c r="F29" i="1" l="1"/>
  <c r="J28" i="1"/>
  <c r="H28" i="1"/>
  <c r="G29" i="1" l="1"/>
  <c r="F30" i="1" l="1"/>
  <c r="J29" i="1"/>
  <c r="H29" i="1"/>
  <c r="G30" i="1" l="1"/>
  <c r="H30" i="1"/>
  <c r="F31" i="1" l="1"/>
  <c r="J30" i="1"/>
  <c r="G31" i="1" l="1"/>
  <c r="F32" i="1" l="1"/>
  <c r="J31" i="1"/>
  <c r="H31" i="1"/>
  <c r="G32" i="1" l="1"/>
  <c r="H32" i="1"/>
  <c r="F33" i="1" l="1"/>
  <c r="J32" i="1"/>
  <c r="G33" i="1" l="1"/>
  <c r="J33" i="1" l="1"/>
  <c r="F34" i="1"/>
  <c r="H33" i="1"/>
  <c r="G34" i="1" l="1"/>
  <c r="F35" i="1" l="1"/>
  <c r="J34" i="1"/>
  <c r="H34" i="1"/>
  <c r="G35" i="1" l="1"/>
  <c r="F36" i="1" l="1"/>
  <c r="J35" i="1"/>
  <c r="H35" i="1"/>
  <c r="G36" i="1" l="1"/>
  <c r="F37" i="1" l="1"/>
  <c r="J36" i="1"/>
  <c r="H36" i="1"/>
  <c r="G37" i="1" l="1"/>
  <c r="F38" i="1" l="1"/>
  <c r="J37" i="1"/>
  <c r="H37" i="1"/>
  <c r="G38" i="1" l="1"/>
  <c r="H38" i="1"/>
  <c r="F39" i="1" l="1"/>
  <c r="J38" i="1"/>
  <c r="G39" i="1" l="1"/>
  <c r="F40" i="1" l="1"/>
  <c r="J39" i="1"/>
  <c r="H39" i="1"/>
  <c r="G40" i="1" l="1"/>
  <c r="H40" i="1"/>
  <c r="F41" i="1" l="1"/>
  <c r="J40" i="1"/>
  <c r="G41" i="1" l="1"/>
  <c r="J41" i="1" l="1"/>
  <c r="F42" i="1"/>
  <c r="H41" i="1"/>
  <c r="G42" i="1" l="1"/>
  <c r="F43" i="1" l="1"/>
  <c r="J42" i="1"/>
  <c r="H42" i="1"/>
  <c r="G43" i="1" l="1"/>
  <c r="F44" i="1" l="1"/>
  <c r="J43" i="1"/>
  <c r="H43" i="1"/>
  <c r="G44" i="1" l="1"/>
  <c r="F45" i="1" l="1"/>
  <c r="J44" i="1"/>
  <c r="H44" i="1"/>
  <c r="G45" i="1" l="1"/>
  <c r="F46" i="1" l="1"/>
  <c r="J45" i="1"/>
  <c r="H45" i="1"/>
  <c r="G46" i="1" l="1"/>
  <c r="H46" i="1"/>
  <c r="F47" i="1" l="1"/>
  <c r="J46" i="1"/>
  <c r="G47" i="1" l="1"/>
  <c r="F48" i="1" l="1"/>
  <c r="J47" i="1"/>
  <c r="H47" i="1"/>
  <c r="G48" i="1" l="1"/>
  <c r="H48" i="1"/>
  <c r="F49" i="1" l="1"/>
  <c r="J48" i="1"/>
  <c r="G49" i="1" l="1"/>
  <c r="J49" i="1" l="1"/>
  <c r="F50" i="1"/>
  <c r="H49" i="1"/>
  <c r="G50" i="1" l="1"/>
  <c r="F51" i="1" l="1"/>
  <c r="J50" i="1"/>
  <c r="H50" i="1"/>
  <c r="G51" i="1" l="1"/>
  <c r="F52" i="1" l="1"/>
  <c r="J51" i="1"/>
  <c r="H51" i="1"/>
  <c r="G52" i="1" l="1"/>
  <c r="J52" i="1" s="1"/>
  <c r="H52" i="1" l="1"/>
  <c r="H53" i="1" l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<sst xmlns="http://schemas.openxmlformats.org/spreadsheetml/2006/main" count="18" uniqueCount="18">
  <si>
    <t>Date</t>
  </si>
  <si>
    <t>ABC Price</t>
  </si>
  <si>
    <t>ABC Dividend</t>
  </si>
  <si>
    <t>Percentage Return</t>
  </si>
  <si>
    <t>Calibrated Gaussian model</t>
  </si>
  <si>
    <t>Histogram Features</t>
  </si>
  <si>
    <t>Mean</t>
  </si>
  <si>
    <t>Standard Deviation</t>
  </si>
  <si>
    <t>Range</t>
  </si>
  <si>
    <t>Number of Bins</t>
  </si>
  <si>
    <t>Bins' Width</t>
  </si>
  <si>
    <t>Bins</t>
  </si>
  <si>
    <t>Lower bound</t>
  </si>
  <si>
    <t>Upper bound</t>
  </si>
  <si>
    <t>Frequency</t>
  </si>
  <si>
    <t>Empirical Relative Frequency</t>
  </si>
  <si>
    <t>Gaussian Probability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</si>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</sst>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[$$]#,##0.00"/>
    <numFmt numFmtId="166" formatCode="0.0000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 x14ac:dyDescent="0.2"/>
  <cols>
    <col min="1" max="3" width="10.85546875" customWidth="1"/>
    <col min="4" max="4" width="17.7109375" customWidth="1"/>
    <col min="5" max="5" width="10.85546875" customWidth="1"/>
    <col min="6" max="6" width="12.85546875" customWidth="1"/>
    <col min="7" max="7" width="20.140625" customWidth="1"/>
    <col min="8" max="8" width="18.140625" customWidth="1"/>
    <col min="9" max="10" width="27" customWidth="1"/>
    <col min="11" max="11" width="16.5703125" customWidth="1"/>
    <col min="12" max="12" width="17" customWidth="1"/>
    <col min="13" max="26" width="10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1" t="s">
        <v>4</v>
      </c>
      <c r="G1" s="22"/>
      <c r="H1" s="3"/>
      <c r="I1" s="21" t="s">
        <v>5</v>
      </c>
      <c r="J1" s="22"/>
      <c r="K1" s="2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4">
        <v>41274</v>
      </c>
      <c r="B2" s="5">
        <v>52.82</v>
      </c>
      <c r="C2" s="5">
        <v>0.13</v>
      </c>
      <c r="D2" s="2"/>
      <c r="E2" s="2"/>
      <c r="F2" s="6" t="s">
        <v>6</v>
      </c>
      <c r="G2" s="6" t="s">
        <v>7</v>
      </c>
      <c r="H2" s="7"/>
      <c r="I2" s="6" t="s">
        <v>8</v>
      </c>
      <c r="J2" s="6" t="s">
        <v>9</v>
      </c>
      <c r="K2" s="6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4">
        <v>41305</v>
      </c>
      <c r="B3" s="5">
        <v>52.4</v>
      </c>
      <c r="C3" s="5">
        <v>0</v>
      </c>
      <c r="D3" s="8">
        <v>-8.0000000000000002E-3</v>
      </c>
      <c r="E3" s="2"/>
      <c r="F3" s="9">
        <f>AVERAGE(D3:D62)</f>
        <v>2.7533333333333329E-3</v>
      </c>
      <c r="G3" s="9">
        <f>STDEV(D3:D62)</f>
        <v>4.8287825137369511E-2</v>
      </c>
      <c r="H3" s="9"/>
      <c r="I3" s="9">
        <f>MAX(D3:D62)-MIN(D3:D62)</f>
        <v>0.26240000000000002</v>
      </c>
      <c r="J3" s="10">
        <v>30</v>
      </c>
      <c r="K3" s="11">
        <f>I3/(J3-1)</f>
        <v>9.0482758620689663E-3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4">
        <v>41333</v>
      </c>
      <c r="B4" s="5">
        <v>51.61</v>
      </c>
      <c r="C4" s="5">
        <v>0</v>
      </c>
      <c r="D4" s="8">
        <v>-1.5100000000000001E-2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4">
        <v>41364</v>
      </c>
      <c r="B5" s="5">
        <v>50.11</v>
      </c>
      <c r="C5" s="5">
        <v>0.15</v>
      </c>
      <c r="D5" s="8">
        <v>-2.6200000000000001E-2</v>
      </c>
      <c r="E5" s="2"/>
      <c r="F5" s="23" t="s">
        <v>11</v>
      </c>
      <c r="G5" s="22"/>
      <c r="H5" s="12"/>
      <c r="I5" s="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2">
      <c r="A6" s="4">
        <v>41394</v>
      </c>
      <c r="B6" s="5">
        <v>47.14</v>
      </c>
      <c r="C6" s="5">
        <v>0</v>
      </c>
      <c r="D6" s="8">
        <v>-5.9299999999999999E-2</v>
      </c>
      <c r="E6" s="2"/>
      <c r="F6" s="13" t="s">
        <v>12</v>
      </c>
      <c r="G6" s="1" t="s">
        <v>13</v>
      </c>
      <c r="H6" s="14" t="s">
        <v>14</v>
      </c>
      <c r="I6" s="15" t="s">
        <v>15</v>
      </c>
      <c r="J6" s="16" t="s">
        <v>16</v>
      </c>
      <c r="K6" s="2"/>
      <c r="L6" s="1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4">
        <v>41425</v>
      </c>
      <c r="B7" s="5">
        <v>47.23</v>
      </c>
      <c r="C7" s="5">
        <v>0.15</v>
      </c>
      <c r="D7" s="8">
        <v>5.1000000000000004E-3</v>
      </c>
      <c r="E7" s="2"/>
      <c r="F7" s="9">
        <f>MIN(D3:D62)-G3</f>
        <v>-0.20778782513736951</v>
      </c>
      <c r="G7" s="9">
        <f t="shared" ref="G7:G52" si="0">F7+$K$3</f>
        <v>-0.19873954927530055</v>
      </c>
      <c r="H7" s="18">
        <f t="shared" ref="H7:H52" si="1">COUNTIFS($D$3:$D$62,"&gt;="&amp;F7,$D$3:$D$62,"&lt;"&amp;G7)</f>
        <v>0</v>
      </c>
      <c r="I7" s="9">
        <f t="shared" ref="I7:I52" si="2">H7/$H$53</f>
        <v>0</v>
      </c>
      <c r="J7" s="19">
        <f t="shared" ref="J7:J52" si="3">NORMDIST(G7,$F$3,$G$3,TRUE)-NORMDIST(F7,$F$3,$G$3,TRUE)</f>
        <v>8.5481637349106804E-6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4">
        <v>41455</v>
      </c>
      <c r="B8" s="5">
        <v>48.2</v>
      </c>
      <c r="C8" s="5">
        <v>0</v>
      </c>
      <c r="D8" s="8">
        <v>2.0500000000000001E-2</v>
      </c>
      <c r="E8" s="2"/>
      <c r="F8" s="9">
        <f t="shared" ref="F8:F52" si="4">G7</f>
        <v>-0.19873954927530055</v>
      </c>
      <c r="G8" s="9">
        <f t="shared" si="0"/>
        <v>-0.18969127341323158</v>
      </c>
      <c r="H8" s="18">
        <f t="shared" si="1"/>
        <v>0</v>
      </c>
      <c r="I8" s="9">
        <f t="shared" si="2"/>
        <v>0</v>
      </c>
      <c r="J8" s="19">
        <f t="shared" si="3"/>
        <v>1.8640796000530468E-5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4">
        <v>41486</v>
      </c>
      <c r="B9" s="5">
        <v>49.35</v>
      </c>
      <c r="C9" s="5">
        <v>0</v>
      </c>
      <c r="D9" s="8">
        <v>2.3900000000000001E-2</v>
      </c>
      <c r="E9" s="2"/>
      <c r="F9" s="9">
        <f t="shared" si="4"/>
        <v>-0.18969127341323158</v>
      </c>
      <c r="G9" s="9">
        <f t="shared" si="0"/>
        <v>-0.18064299755116262</v>
      </c>
      <c r="H9" s="18">
        <f t="shared" si="1"/>
        <v>0</v>
      </c>
      <c r="I9" s="9">
        <f t="shared" si="2"/>
        <v>0</v>
      </c>
      <c r="J9" s="19">
        <f t="shared" si="3"/>
        <v>3.9250970143307511E-5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4">
        <v>41517</v>
      </c>
      <c r="B10" s="5">
        <v>44.96</v>
      </c>
      <c r="C10" s="5">
        <v>0.15</v>
      </c>
      <c r="D10" s="8">
        <v>-8.5900000000000004E-2</v>
      </c>
      <c r="E10" s="2"/>
      <c r="F10" s="9">
        <f t="shared" si="4"/>
        <v>-0.18064299755116262</v>
      </c>
      <c r="G10" s="9">
        <f t="shared" si="0"/>
        <v>-0.17159472168909365</v>
      </c>
      <c r="H10" s="18">
        <f t="shared" si="1"/>
        <v>0</v>
      </c>
      <c r="I10" s="9">
        <f t="shared" si="2"/>
        <v>0</v>
      </c>
      <c r="J10" s="19">
        <f t="shared" si="3"/>
        <v>7.980512257998315E-5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4">
        <v>41547</v>
      </c>
      <c r="B11" s="5">
        <v>43.82</v>
      </c>
      <c r="C11" s="5">
        <v>0</v>
      </c>
      <c r="D11" s="8">
        <v>-2.5399999999999999E-2</v>
      </c>
      <c r="E11" s="2"/>
      <c r="F11" s="9">
        <f t="shared" si="4"/>
        <v>-0.17159472168909365</v>
      </c>
      <c r="G11" s="9">
        <f t="shared" si="0"/>
        <v>-0.16254644582702468</v>
      </c>
      <c r="H11" s="18">
        <f t="shared" si="1"/>
        <v>0</v>
      </c>
      <c r="I11" s="9">
        <f t="shared" si="2"/>
        <v>0</v>
      </c>
      <c r="J11" s="19">
        <f t="shared" si="3"/>
        <v>1.5667715656944841E-4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4">
        <v>41578</v>
      </c>
      <c r="B12" s="5">
        <v>47.31</v>
      </c>
      <c r="C12" s="5">
        <v>0</v>
      </c>
      <c r="D12" s="8">
        <v>7.9600000000000004E-2</v>
      </c>
      <c r="E12" s="2"/>
      <c r="F12" s="9">
        <f t="shared" si="4"/>
        <v>-0.16254644582702468</v>
      </c>
      <c r="G12" s="9">
        <f t="shared" si="0"/>
        <v>-0.15349816996495572</v>
      </c>
      <c r="H12" s="18">
        <f t="shared" si="1"/>
        <v>1</v>
      </c>
      <c r="I12" s="9">
        <f t="shared" si="2"/>
        <v>1.6666666666666666E-2</v>
      </c>
      <c r="J12" s="19">
        <f t="shared" si="3"/>
        <v>2.9701284649121993E-4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4">
        <v>41608</v>
      </c>
      <c r="B13" s="5">
        <v>48.56</v>
      </c>
      <c r="C13" s="5">
        <v>0</v>
      </c>
      <c r="D13" s="8">
        <v>2.64E-2</v>
      </c>
      <c r="E13" s="2"/>
      <c r="F13" s="9">
        <f t="shared" si="4"/>
        <v>-0.15349816996495572</v>
      </c>
      <c r="G13" s="9">
        <f t="shared" si="0"/>
        <v>-0.14444989410288675</v>
      </c>
      <c r="H13" s="18">
        <f t="shared" si="1"/>
        <v>0</v>
      </c>
      <c r="I13" s="9">
        <f t="shared" si="2"/>
        <v>0</v>
      </c>
      <c r="J13" s="19">
        <f t="shared" si="3"/>
        <v>5.436752015929153E-4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4">
        <v>41639</v>
      </c>
      <c r="B14" s="5">
        <v>46.8</v>
      </c>
      <c r="C14" s="5">
        <v>0.15</v>
      </c>
      <c r="D14" s="8">
        <v>-3.32E-2</v>
      </c>
      <c r="E14" s="2"/>
      <c r="F14" s="9">
        <f t="shared" si="4"/>
        <v>-0.14444989410288675</v>
      </c>
      <c r="G14" s="9">
        <f t="shared" si="0"/>
        <v>-0.13540161824081778</v>
      </c>
      <c r="H14" s="18">
        <f t="shared" si="1"/>
        <v>0</v>
      </c>
      <c r="I14" s="9">
        <f t="shared" si="2"/>
        <v>0</v>
      </c>
      <c r="J14" s="19">
        <f t="shared" si="3"/>
        <v>9.6094524879594711E-4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">
        <v>41670</v>
      </c>
      <c r="B15" s="5">
        <v>46.11</v>
      </c>
      <c r="C15" s="5">
        <v>0</v>
      </c>
      <c r="D15" s="8">
        <v>-1.47E-2</v>
      </c>
      <c r="E15" s="2"/>
      <c r="F15" s="9">
        <f t="shared" si="4"/>
        <v>-0.13540161824081778</v>
      </c>
      <c r="G15" s="9">
        <f t="shared" si="0"/>
        <v>-0.12635334237874882</v>
      </c>
      <c r="H15" s="18">
        <f t="shared" si="1"/>
        <v>0</v>
      </c>
      <c r="I15" s="9">
        <f t="shared" si="2"/>
        <v>0</v>
      </c>
      <c r="J15" s="19">
        <f t="shared" si="3"/>
        <v>1.6400333513514448E-3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4">
        <v>41698</v>
      </c>
      <c r="B16" s="5">
        <v>45.36</v>
      </c>
      <c r="C16" s="5">
        <v>0</v>
      </c>
      <c r="D16" s="8">
        <v>-1.6299999999999999E-2</v>
      </c>
      <c r="E16" s="2"/>
      <c r="F16" s="9">
        <f t="shared" si="4"/>
        <v>-0.12635334237874882</v>
      </c>
      <c r="G16" s="9">
        <f t="shared" si="0"/>
        <v>-0.11730506651667985</v>
      </c>
      <c r="H16" s="18">
        <f t="shared" si="1"/>
        <v>0</v>
      </c>
      <c r="I16" s="9">
        <f t="shared" si="2"/>
        <v>0</v>
      </c>
      <c r="J16" s="19">
        <f t="shared" si="3"/>
        <v>2.7027240989282129E-3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4">
        <v>41729</v>
      </c>
      <c r="B17" s="5">
        <v>47.24</v>
      </c>
      <c r="C17" s="5">
        <v>0.16750000000000001</v>
      </c>
      <c r="D17" s="8">
        <v>4.5100000000000001E-2</v>
      </c>
      <c r="E17" s="2"/>
      <c r="F17" s="9">
        <f t="shared" si="4"/>
        <v>-0.11730506651667985</v>
      </c>
      <c r="G17" s="9">
        <f t="shared" si="0"/>
        <v>-0.10825679065461088</v>
      </c>
      <c r="H17" s="18">
        <f t="shared" si="1"/>
        <v>0</v>
      </c>
      <c r="I17" s="9">
        <f t="shared" si="2"/>
        <v>0</v>
      </c>
      <c r="J17" s="19">
        <f t="shared" si="3"/>
        <v>4.3007660933544094E-3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4">
        <v>41759</v>
      </c>
      <c r="B18" s="5">
        <v>45.03</v>
      </c>
      <c r="C18" s="5">
        <v>0</v>
      </c>
      <c r="D18" s="8">
        <v>-4.6800000000000001E-2</v>
      </c>
      <c r="E18" s="2"/>
      <c r="F18" s="9">
        <f t="shared" si="4"/>
        <v>-0.10825679065461088</v>
      </c>
      <c r="G18" s="9">
        <f t="shared" si="0"/>
        <v>-9.9208514792541919E-2</v>
      </c>
      <c r="H18" s="18">
        <f t="shared" si="1"/>
        <v>0</v>
      </c>
      <c r="I18" s="9">
        <f t="shared" si="2"/>
        <v>0</v>
      </c>
      <c r="J18" s="19">
        <f t="shared" si="3"/>
        <v>6.6082289098582606E-3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4">
        <v>41790</v>
      </c>
      <c r="B19" s="5">
        <v>48.45</v>
      </c>
      <c r="C19" s="5">
        <v>0.16750000000000001</v>
      </c>
      <c r="D19" s="8">
        <v>7.9699999999999993E-2</v>
      </c>
      <c r="E19" s="2"/>
      <c r="F19" s="9">
        <f t="shared" si="4"/>
        <v>-9.9208514792541919E-2</v>
      </c>
      <c r="G19" s="9">
        <f t="shared" si="0"/>
        <v>-9.0160238930472952E-2</v>
      </c>
      <c r="H19" s="18">
        <f t="shared" si="1"/>
        <v>0</v>
      </c>
      <c r="I19" s="9">
        <f t="shared" si="2"/>
        <v>0</v>
      </c>
      <c r="J19" s="19">
        <f t="shared" si="3"/>
        <v>9.8043667103544126E-3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4">
        <v>41820</v>
      </c>
      <c r="B20" s="5">
        <v>48.17</v>
      </c>
      <c r="C20" s="5">
        <v>0</v>
      </c>
      <c r="D20" s="8">
        <v>-5.7999999999999996E-3</v>
      </c>
      <c r="E20" s="2"/>
      <c r="F20" s="9">
        <f t="shared" si="4"/>
        <v>-9.0160238930472952E-2</v>
      </c>
      <c r="G20" s="9">
        <f t="shared" si="0"/>
        <v>-8.1111963068403986E-2</v>
      </c>
      <c r="H20" s="18">
        <f t="shared" si="1"/>
        <v>1</v>
      </c>
      <c r="I20" s="9">
        <f t="shared" si="2"/>
        <v>1.6666666666666666E-2</v>
      </c>
      <c r="J20" s="19">
        <f t="shared" si="3"/>
        <v>1.4045890826196734E-2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4">
        <v>41851</v>
      </c>
      <c r="B21" s="5">
        <v>44.5</v>
      </c>
      <c r="C21" s="5">
        <v>0</v>
      </c>
      <c r="D21" s="8">
        <v>-7.6200000000000004E-2</v>
      </c>
      <c r="E21" s="2"/>
      <c r="F21" s="9">
        <f t="shared" si="4"/>
        <v>-8.1111963068403986E-2</v>
      </c>
      <c r="G21" s="9">
        <f t="shared" si="0"/>
        <v>-7.206368720633502E-2</v>
      </c>
      <c r="H21" s="18">
        <f t="shared" si="1"/>
        <v>1</v>
      </c>
      <c r="I21" s="9">
        <f t="shared" si="2"/>
        <v>1.6666666666666666E-2</v>
      </c>
      <c r="J21" s="19">
        <f t="shared" si="3"/>
        <v>1.9430069750435951E-2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4">
        <v>41882</v>
      </c>
      <c r="B22" s="5">
        <v>44.72</v>
      </c>
      <c r="C22" s="5">
        <v>0.16750000000000001</v>
      </c>
      <c r="D22" s="8">
        <v>8.6999999999999994E-3</v>
      </c>
      <c r="E22" s="2"/>
      <c r="F22" s="9">
        <f t="shared" si="4"/>
        <v>-7.206368720633502E-2</v>
      </c>
      <c r="G22" s="9">
        <f t="shared" si="0"/>
        <v>-6.3015411344266054E-2</v>
      </c>
      <c r="H22" s="18">
        <f t="shared" si="1"/>
        <v>2</v>
      </c>
      <c r="I22" s="9">
        <f t="shared" si="2"/>
        <v>3.3333333333333333E-2</v>
      </c>
      <c r="J22" s="19">
        <f t="shared" si="3"/>
        <v>2.5953432888594287E-2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4">
        <v>41912</v>
      </c>
      <c r="B23" s="5">
        <v>49.32</v>
      </c>
      <c r="C23" s="5">
        <v>0</v>
      </c>
      <c r="D23" s="8">
        <v>0.10290000000000001</v>
      </c>
      <c r="E23" s="2"/>
      <c r="F23" s="9">
        <f t="shared" si="4"/>
        <v>-6.3015411344266054E-2</v>
      </c>
      <c r="G23" s="9">
        <f t="shared" si="0"/>
        <v>-5.3967135482197087E-2</v>
      </c>
      <c r="H23" s="18">
        <f t="shared" si="1"/>
        <v>1</v>
      </c>
      <c r="I23" s="9">
        <f t="shared" si="2"/>
        <v>1.6666666666666666E-2</v>
      </c>
      <c r="J23" s="19">
        <f t="shared" si="3"/>
        <v>3.3474236976067273E-2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4">
        <v>41943</v>
      </c>
      <c r="B24" s="5">
        <v>49.28</v>
      </c>
      <c r="C24" s="5">
        <v>0</v>
      </c>
      <c r="D24" s="8">
        <v>-8.0000000000000004E-4</v>
      </c>
      <c r="E24" s="2"/>
      <c r="F24" s="9">
        <f t="shared" si="4"/>
        <v>-5.3967135482197087E-2</v>
      </c>
      <c r="G24" s="9">
        <f t="shared" si="0"/>
        <v>-4.4918859620128121E-2</v>
      </c>
      <c r="H24" s="18">
        <f t="shared" si="1"/>
        <v>2</v>
      </c>
      <c r="I24" s="9">
        <f t="shared" si="2"/>
        <v>3.3333333333333333E-2</v>
      </c>
      <c r="J24" s="19">
        <f t="shared" si="3"/>
        <v>4.1689052676423116E-2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4">
        <v>41973</v>
      </c>
      <c r="B25" s="5">
        <v>46.1</v>
      </c>
      <c r="C25" s="5">
        <v>0</v>
      </c>
      <c r="D25" s="8">
        <v>-6.4500000000000002E-2</v>
      </c>
      <c r="E25" s="2"/>
      <c r="F25" s="9">
        <f t="shared" si="4"/>
        <v>-4.4918859620128121E-2</v>
      </c>
      <c r="G25" s="9">
        <f t="shared" si="0"/>
        <v>-3.5870583758059155E-2</v>
      </c>
      <c r="H25" s="18">
        <f t="shared" si="1"/>
        <v>1</v>
      </c>
      <c r="I25" s="9">
        <f t="shared" si="2"/>
        <v>1.6666666666666666E-2</v>
      </c>
      <c r="J25" s="19">
        <f t="shared" si="3"/>
        <v>5.013359697416353E-2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4">
        <v>42004</v>
      </c>
      <c r="B26" s="5">
        <v>46.18</v>
      </c>
      <c r="C26" s="5">
        <v>0.16750000000000001</v>
      </c>
      <c r="D26" s="8">
        <v>5.4000000000000003E-3</v>
      </c>
      <c r="E26" s="2"/>
      <c r="F26" s="9">
        <f t="shared" si="4"/>
        <v>-3.5870583758059155E-2</v>
      </c>
      <c r="G26" s="9">
        <f t="shared" si="0"/>
        <v>-2.6822307895990188E-2</v>
      </c>
      <c r="H26" s="18">
        <f t="shared" si="1"/>
        <v>3</v>
      </c>
      <c r="I26" s="9">
        <f t="shared" si="2"/>
        <v>0.05</v>
      </c>
      <c r="J26" s="19">
        <f t="shared" si="3"/>
        <v>5.8214508050993014E-2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4">
        <v>42035</v>
      </c>
      <c r="B27" s="5">
        <v>47.69</v>
      </c>
      <c r="C27" s="5">
        <v>0</v>
      </c>
      <c r="D27" s="8">
        <v>3.27E-2</v>
      </c>
      <c r="E27" s="2"/>
      <c r="F27" s="9">
        <f t="shared" si="4"/>
        <v>-2.6822307895990188E-2</v>
      </c>
      <c r="G27" s="9">
        <f t="shared" si="0"/>
        <v>-1.7774032033921222E-2</v>
      </c>
      <c r="H27" s="18">
        <f t="shared" si="1"/>
        <v>6</v>
      </c>
      <c r="I27" s="9">
        <f t="shared" si="2"/>
        <v>0.1</v>
      </c>
      <c r="J27" s="19">
        <f t="shared" si="3"/>
        <v>6.5272334981383073E-2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4">
        <v>42063</v>
      </c>
      <c r="B28" s="5">
        <v>48.31</v>
      </c>
      <c r="C28" s="5">
        <v>0</v>
      </c>
      <c r="D28" s="8">
        <v>1.2999999999999999E-2</v>
      </c>
      <c r="E28" s="2"/>
      <c r="F28" s="9">
        <f t="shared" si="4"/>
        <v>-1.7774032033921222E-2</v>
      </c>
      <c r="G28" s="9">
        <f t="shared" si="0"/>
        <v>-8.7257561718522558E-3</v>
      </c>
      <c r="H28" s="18">
        <f t="shared" si="1"/>
        <v>4</v>
      </c>
      <c r="I28" s="9">
        <f t="shared" si="2"/>
        <v>6.6666666666666666E-2</v>
      </c>
      <c r="J28" s="19">
        <f t="shared" si="3"/>
        <v>7.0667973074626855E-2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4">
        <v>42094</v>
      </c>
      <c r="B29" s="5">
        <v>46.95</v>
      </c>
      <c r="C29" s="5">
        <v>0.22</v>
      </c>
      <c r="D29" s="8">
        <v>-2.3599999999999999E-2</v>
      </c>
      <c r="E29" s="2"/>
      <c r="F29" s="9">
        <f t="shared" si="4"/>
        <v>-8.7257561718522558E-3</v>
      </c>
      <c r="G29" s="9">
        <f t="shared" si="0"/>
        <v>3.2251969021671045E-4</v>
      </c>
      <c r="H29" s="18">
        <f t="shared" si="1"/>
        <v>7</v>
      </c>
      <c r="I29" s="9">
        <f t="shared" si="2"/>
        <v>0.11666666666666667</v>
      </c>
      <c r="J29" s="19">
        <f t="shared" si="3"/>
        <v>7.3877416891041769E-2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4">
        <v>42124</v>
      </c>
      <c r="B30" s="5">
        <v>47.92</v>
      </c>
      <c r="C30" s="5">
        <v>0</v>
      </c>
      <c r="D30" s="8">
        <v>2.07E-2</v>
      </c>
      <c r="E30" s="2"/>
      <c r="F30" s="9">
        <f t="shared" si="4"/>
        <v>3.2251969021671045E-4</v>
      </c>
      <c r="G30" s="9">
        <f t="shared" si="0"/>
        <v>9.3707955522856767E-3</v>
      </c>
      <c r="H30" s="18">
        <f t="shared" si="1"/>
        <v>6</v>
      </c>
      <c r="I30" s="9">
        <f t="shared" si="2"/>
        <v>0.1</v>
      </c>
      <c r="J30" s="19">
        <f t="shared" si="3"/>
        <v>7.4575531499897096E-2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4">
        <v>42155</v>
      </c>
      <c r="B31" s="5">
        <v>47.6</v>
      </c>
      <c r="C31" s="5">
        <v>0.22</v>
      </c>
      <c r="D31" s="8">
        <v>-2.0999999999999999E-3</v>
      </c>
      <c r="E31" s="2"/>
      <c r="F31" s="9">
        <f t="shared" si="4"/>
        <v>9.3707955522856767E-3</v>
      </c>
      <c r="G31" s="9">
        <f t="shared" si="0"/>
        <v>1.8419071414354643E-2</v>
      </c>
      <c r="H31" s="18">
        <f t="shared" si="1"/>
        <v>5</v>
      </c>
      <c r="I31" s="9">
        <f t="shared" si="2"/>
        <v>8.3333333333333329E-2</v>
      </c>
      <c r="J31" s="19">
        <f t="shared" si="3"/>
        <v>7.2690323578933125E-2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4">
        <v>42185</v>
      </c>
      <c r="B32" s="5">
        <v>48.11</v>
      </c>
      <c r="C32" s="5">
        <v>0</v>
      </c>
      <c r="D32" s="8">
        <v>1.0699999999999999E-2</v>
      </c>
      <c r="E32" s="2"/>
      <c r="F32" s="9">
        <f t="shared" si="4"/>
        <v>1.8419071414354643E-2</v>
      </c>
      <c r="G32" s="9">
        <f t="shared" si="0"/>
        <v>2.7467347276423609E-2</v>
      </c>
      <c r="H32" s="18">
        <f t="shared" si="1"/>
        <v>5</v>
      </c>
      <c r="I32" s="9">
        <f t="shared" si="2"/>
        <v>8.3333333333333329E-2</v>
      </c>
      <c r="J32" s="19">
        <f t="shared" si="3"/>
        <v>6.8415173482481495E-2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4">
        <v>42216</v>
      </c>
      <c r="B33" s="5">
        <v>45.95</v>
      </c>
      <c r="C33" s="5">
        <v>0</v>
      </c>
      <c r="D33" s="8">
        <v>-4.4900000000000002E-2</v>
      </c>
      <c r="E33" s="2"/>
      <c r="F33" s="9">
        <f t="shared" si="4"/>
        <v>2.7467347276423609E-2</v>
      </c>
      <c r="G33" s="9">
        <f t="shared" si="0"/>
        <v>3.6515623138492576E-2</v>
      </c>
      <c r="H33" s="18">
        <f t="shared" si="1"/>
        <v>3</v>
      </c>
      <c r="I33" s="9">
        <f t="shared" si="2"/>
        <v>0.05</v>
      </c>
      <c r="J33" s="19">
        <f t="shared" si="3"/>
        <v>6.2176151780949152E-2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4">
        <v>42247</v>
      </c>
      <c r="B34" s="5">
        <v>43.63</v>
      </c>
      <c r="C34" s="5">
        <v>0.22</v>
      </c>
      <c r="D34" s="8">
        <v>-4.5699999999999998E-2</v>
      </c>
      <c r="E34" s="2"/>
      <c r="F34" s="9">
        <f t="shared" si="4"/>
        <v>3.6515623138492576E-2</v>
      </c>
      <c r="G34" s="9">
        <f t="shared" si="0"/>
        <v>4.5563899000561542E-2</v>
      </c>
      <c r="H34" s="18">
        <f t="shared" si="1"/>
        <v>3</v>
      </c>
      <c r="I34" s="9">
        <f t="shared" si="2"/>
        <v>0.05</v>
      </c>
      <c r="J34" s="19">
        <f t="shared" si="3"/>
        <v>5.4562066025477307E-2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">
        <v>42277</v>
      </c>
      <c r="B35" s="5">
        <v>43.65</v>
      </c>
      <c r="C35" s="5">
        <v>0</v>
      </c>
      <c r="D35" s="8">
        <v>5.0000000000000001E-4</v>
      </c>
      <c r="E35" s="2"/>
      <c r="F35" s="9">
        <f t="shared" si="4"/>
        <v>4.5563899000561542E-2</v>
      </c>
      <c r="G35" s="9">
        <f t="shared" si="0"/>
        <v>5.4612174862630508E-2</v>
      </c>
      <c r="H35" s="18">
        <f t="shared" si="1"/>
        <v>0</v>
      </c>
      <c r="I35" s="9">
        <f t="shared" si="2"/>
        <v>0</v>
      </c>
      <c r="J35" s="19">
        <f t="shared" si="3"/>
        <v>4.6233132006689992E-2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4">
        <v>42308</v>
      </c>
      <c r="B36" s="5">
        <v>45.21</v>
      </c>
      <c r="C36" s="5">
        <v>0</v>
      </c>
      <c r="D36" s="8">
        <v>3.5700000000000003E-2</v>
      </c>
      <c r="E36" s="2"/>
      <c r="F36" s="9">
        <f t="shared" si="4"/>
        <v>5.4612174862630508E-2</v>
      </c>
      <c r="G36" s="9">
        <f t="shared" si="0"/>
        <v>6.3660450724699474E-2</v>
      </c>
      <c r="H36" s="18">
        <f t="shared" si="1"/>
        <v>2</v>
      </c>
      <c r="I36" s="9">
        <f t="shared" si="2"/>
        <v>3.3333333333333333E-2</v>
      </c>
      <c r="J36" s="19">
        <f t="shared" si="3"/>
        <v>3.7827822141855427E-2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4">
        <v>42338</v>
      </c>
      <c r="B37" s="5">
        <v>47.9</v>
      </c>
      <c r="C37" s="5">
        <v>0</v>
      </c>
      <c r="D37" s="8">
        <v>5.9499999999999997E-2</v>
      </c>
      <c r="E37" s="2"/>
      <c r="F37" s="9">
        <f t="shared" si="4"/>
        <v>6.3660450724699474E-2</v>
      </c>
      <c r="G37" s="9">
        <f t="shared" si="0"/>
        <v>7.2708726586768441E-2</v>
      </c>
      <c r="H37" s="18">
        <f t="shared" si="1"/>
        <v>2</v>
      </c>
      <c r="I37" s="9">
        <f t="shared" si="2"/>
        <v>3.3333333333333333E-2</v>
      </c>
      <c r="J37" s="19">
        <f t="shared" si="3"/>
        <v>2.9885797205438824E-2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4">
        <v>42369</v>
      </c>
      <c r="B38" s="5">
        <v>47.53</v>
      </c>
      <c r="C38" s="5">
        <v>0.22</v>
      </c>
      <c r="D38" s="8">
        <v>-3.0999999999999999E-3</v>
      </c>
      <c r="E38" s="2"/>
      <c r="F38" s="9">
        <f t="shared" si="4"/>
        <v>7.2708726586768441E-2</v>
      </c>
      <c r="G38" s="9">
        <f t="shared" si="0"/>
        <v>8.1757002448837407E-2</v>
      </c>
      <c r="H38" s="18">
        <f t="shared" si="1"/>
        <v>2</v>
      </c>
      <c r="I38" s="9">
        <f t="shared" si="2"/>
        <v>3.3333333333333333E-2</v>
      </c>
      <c r="J38" s="19">
        <f t="shared" si="3"/>
        <v>2.2798895011962639E-2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4">
        <v>42400</v>
      </c>
      <c r="B39" s="5">
        <v>50.74</v>
      </c>
      <c r="C39" s="5">
        <v>0</v>
      </c>
      <c r="D39" s="8">
        <v>6.7500000000000004E-2</v>
      </c>
      <c r="E39" s="2"/>
      <c r="F39" s="9">
        <f t="shared" si="4"/>
        <v>8.1757002448837407E-2</v>
      </c>
      <c r="G39" s="9">
        <f t="shared" si="0"/>
        <v>9.0805278310906373E-2</v>
      </c>
      <c r="H39" s="18">
        <f t="shared" si="1"/>
        <v>0</v>
      </c>
      <c r="I39" s="9">
        <f t="shared" si="2"/>
        <v>0</v>
      </c>
      <c r="J39" s="19">
        <f t="shared" si="3"/>
        <v>1.6794154987763488E-2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4">
        <v>42429</v>
      </c>
      <c r="B40" s="5">
        <v>49.59</v>
      </c>
      <c r="C40" s="5">
        <v>0</v>
      </c>
      <c r="D40" s="8">
        <v>-2.2700000000000001E-2</v>
      </c>
      <c r="E40" s="2"/>
      <c r="F40" s="9">
        <f t="shared" si="4"/>
        <v>9.0805278310906373E-2</v>
      </c>
      <c r="G40" s="9">
        <f t="shared" si="0"/>
        <v>9.985355417297534E-2</v>
      </c>
      <c r="H40" s="18">
        <f t="shared" si="1"/>
        <v>1</v>
      </c>
      <c r="I40" s="9">
        <f t="shared" si="2"/>
        <v>1.6666666666666666E-2</v>
      </c>
      <c r="J40" s="19">
        <f t="shared" si="3"/>
        <v>1.1945322301368022E-2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4">
        <v>42460</v>
      </c>
      <c r="B41" s="5">
        <v>52.68</v>
      </c>
      <c r="C41" s="5">
        <v>0.23749999999999999</v>
      </c>
      <c r="D41" s="8">
        <v>6.7100000000000007E-2</v>
      </c>
      <c r="E41" s="2"/>
      <c r="F41" s="9">
        <f t="shared" si="4"/>
        <v>9.985355417297534E-2</v>
      </c>
      <c r="G41" s="9">
        <f t="shared" si="0"/>
        <v>0.10890183003504431</v>
      </c>
      <c r="H41" s="18">
        <f t="shared" si="1"/>
        <v>2</v>
      </c>
      <c r="I41" s="9">
        <f t="shared" si="2"/>
        <v>3.3333333333333333E-2</v>
      </c>
      <c r="J41" s="19">
        <f t="shared" si="3"/>
        <v>8.2041367670373511E-3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4">
        <v>42490</v>
      </c>
      <c r="B42" s="5">
        <v>57.98</v>
      </c>
      <c r="C42" s="5">
        <v>0</v>
      </c>
      <c r="D42" s="8">
        <v>0.10059999999999999</v>
      </c>
      <c r="E42" s="2"/>
      <c r="F42" s="9">
        <f t="shared" si="4"/>
        <v>0.10890183003504431</v>
      </c>
      <c r="G42" s="9">
        <f t="shared" si="0"/>
        <v>0.11795010589711327</v>
      </c>
      <c r="H42" s="18">
        <f t="shared" si="1"/>
        <v>0</v>
      </c>
      <c r="I42" s="9">
        <f t="shared" si="2"/>
        <v>0</v>
      </c>
      <c r="J42" s="19">
        <f t="shared" si="3"/>
        <v>5.4408049543924752E-3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4">
        <v>42521</v>
      </c>
      <c r="B43" s="5">
        <v>57.74</v>
      </c>
      <c r="C43" s="5">
        <v>0.23749999999999999</v>
      </c>
      <c r="D43" s="8">
        <v>0</v>
      </c>
      <c r="E43" s="2"/>
      <c r="F43" s="9">
        <f t="shared" si="4"/>
        <v>0.11795010589711327</v>
      </c>
      <c r="G43" s="9">
        <f t="shared" si="0"/>
        <v>0.12699838175918224</v>
      </c>
      <c r="H43" s="18">
        <f t="shared" si="1"/>
        <v>0</v>
      </c>
      <c r="I43" s="9">
        <f t="shared" si="2"/>
        <v>0</v>
      </c>
      <c r="J43" s="19">
        <f t="shared" si="3"/>
        <v>3.4840839073180252E-3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4">
        <v>42551</v>
      </c>
      <c r="B44" s="5">
        <v>56.2</v>
      </c>
      <c r="C44" s="5">
        <v>0</v>
      </c>
      <c r="D44" s="8">
        <v>-2.6700000000000002E-2</v>
      </c>
      <c r="E44" s="2"/>
      <c r="F44" s="9">
        <f t="shared" si="4"/>
        <v>0.12699838175918224</v>
      </c>
      <c r="G44" s="9">
        <f t="shared" si="0"/>
        <v>0.1360466576212512</v>
      </c>
      <c r="H44" s="18">
        <f t="shared" si="1"/>
        <v>0</v>
      </c>
      <c r="I44" s="9">
        <f t="shared" si="2"/>
        <v>0</v>
      </c>
      <c r="J44" s="19">
        <f t="shared" si="3"/>
        <v>2.1543148138067902E-3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4">
        <v>42582</v>
      </c>
      <c r="B45" s="5">
        <v>58.62</v>
      </c>
      <c r="C45" s="5">
        <v>0</v>
      </c>
      <c r="D45" s="8">
        <v>4.3099999999999999E-2</v>
      </c>
      <c r="E45" s="2"/>
      <c r="F45" s="9">
        <f t="shared" si="4"/>
        <v>0.1360466576212512</v>
      </c>
      <c r="G45" s="9">
        <f t="shared" si="0"/>
        <v>0.14509493348332017</v>
      </c>
      <c r="H45" s="18">
        <f t="shared" si="1"/>
        <v>0</v>
      </c>
      <c r="I45" s="9">
        <f t="shared" si="2"/>
        <v>0</v>
      </c>
      <c r="J45" s="19">
        <f t="shared" si="3"/>
        <v>1.2862481705586681E-3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4">
        <v>42613</v>
      </c>
      <c r="B46" s="5">
        <v>59.07</v>
      </c>
      <c r="C46" s="5">
        <v>0.23749999999999999</v>
      </c>
      <c r="D46" s="8">
        <v>1.17E-2</v>
      </c>
      <c r="E46" s="2"/>
      <c r="F46" s="9">
        <f t="shared" si="4"/>
        <v>0.14509493348332017</v>
      </c>
      <c r="G46" s="9">
        <f t="shared" si="0"/>
        <v>0.15414320934538914</v>
      </c>
      <c r="H46" s="18">
        <f t="shared" si="1"/>
        <v>0</v>
      </c>
      <c r="I46" s="9">
        <f t="shared" si="2"/>
        <v>0</v>
      </c>
      <c r="J46" s="19">
        <f t="shared" si="3"/>
        <v>7.4154128173320455E-4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4">
        <v>42643</v>
      </c>
      <c r="B47" s="5">
        <v>59.89</v>
      </c>
      <c r="C47" s="5">
        <v>0</v>
      </c>
      <c r="D47" s="8">
        <v>1.3899999999999999E-2</v>
      </c>
      <c r="E47" s="2"/>
      <c r="F47" s="9">
        <f t="shared" si="4"/>
        <v>0.15414320934538914</v>
      </c>
      <c r="G47" s="9">
        <f t="shared" si="0"/>
        <v>0.1631914852074581</v>
      </c>
      <c r="H47" s="18">
        <f t="shared" si="1"/>
        <v>0</v>
      </c>
      <c r="I47" s="9">
        <f t="shared" si="2"/>
        <v>0</v>
      </c>
      <c r="J47" s="19">
        <f t="shared" si="3"/>
        <v>4.1280103097618426E-4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4">
        <v>42674</v>
      </c>
      <c r="B48" s="5">
        <v>55.81</v>
      </c>
      <c r="C48" s="5">
        <v>0</v>
      </c>
      <c r="D48" s="8">
        <v>-6.8099999999999994E-2</v>
      </c>
      <c r="E48" s="2"/>
      <c r="F48" s="9">
        <f t="shared" si="4"/>
        <v>0.1631914852074581</v>
      </c>
      <c r="G48" s="9">
        <f t="shared" si="0"/>
        <v>0.17223976106952707</v>
      </c>
      <c r="H48" s="18">
        <f t="shared" si="1"/>
        <v>0</v>
      </c>
      <c r="I48" s="9">
        <f t="shared" si="2"/>
        <v>0</v>
      </c>
      <c r="J48" s="19">
        <f t="shared" si="3"/>
        <v>2.2189167103270346E-4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4">
        <v>42704</v>
      </c>
      <c r="B49" s="5">
        <v>55.88</v>
      </c>
      <c r="C49" s="5">
        <v>0</v>
      </c>
      <c r="D49" s="8">
        <v>1.2999999999999999E-3</v>
      </c>
      <c r="E49" s="2"/>
      <c r="F49" s="9">
        <f t="shared" si="4"/>
        <v>0.17223976106952707</v>
      </c>
      <c r="G49" s="9">
        <f t="shared" si="0"/>
        <v>0.18128803693159604</v>
      </c>
      <c r="H49" s="18">
        <f t="shared" si="1"/>
        <v>0</v>
      </c>
      <c r="I49" s="9">
        <f t="shared" si="2"/>
        <v>0</v>
      </c>
      <c r="J49" s="19">
        <f t="shared" si="3"/>
        <v>1.1516908634290335E-4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4">
        <v>42735</v>
      </c>
      <c r="B50" s="5">
        <v>56.06</v>
      </c>
      <c r="C50" s="5">
        <v>0.23749999999999999</v>
      </c>
      <c r="D50" s="8">
        <v>7.4999999999999997E-3</v>
      </c>
      <c r="E50" s="2"/>
      <c r="F50" s="9">
        <f t="shared" si="4"/>
        <v>0.18128803693159604</v>
      </c>
      <c r="G50" s="9">
        <f t="shared" si="0"/>
        <v>0.190336312793665</v>
      </c>
      <c r="H50" s="18">
        <f t="shared" si="1"/>
        <v>0</v>
      </c>
      <c r="I50" s="9">
        <f t="shared" si="2"/>
        <v>0</v>
      </c>
      <c r="J50" s="19">
        <f t="shared" si="3"/>
        <v>5.7719882221474172E-5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4">
        <v>42766</v>
      </c>
      <c r="B51" s="5">
        <v>47.12</v>
      </c>
      <c r="C51" s="5">
        <v>0</v>
      </c>
      <c r="D51" s="8">
        <v>-0.1595</v>
      </c>
      <c r="E51" s="2"/>
      <c r="F51" s="9">
        <f t="shared" si="4"/>
        <v>0.190336312793665</v>
      </c>
      <c r="G51" s="9">
        <f t="shared" si="0"/>
        <v>0.19938458865573397</v>
      </c>
      <c r="H51" s="18">
        <f t="shared" si="1"/>
        <v>0</v>
      </c>
      <c r="I51" s="9">
        <f t="shared" si="2"/>
        <v>0</v>
      </c>
      <c r="J51" s="19">
        <f t="shared" si="3"/>
        <v>2.7932476418079943E-5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4">
        <v>42794</v>
      </c>
      <c r="B52" s="5">
        <v>49.24</v>
      </c>
      <c r="C52" s="5">
        <v>0</v>
      </c>
      <c r="D52" s="8">
        <v>4.4999999999999998E-2</v>
      </c>
      <c r="E52" s="2"/>
      <c r="F52" s="9">
        <f t="shared" si="4"/>
        <v>0.19938458865573397</v>
      </c>
      <c r="G52" s="9">
        <f t="shared" si="0"/>
        <v>0.20843286451780293</v>
      </c>
      <c r="H52" s="18">
        <f t="shared" si="1"/>
        <v>0</v>
      </c>
      <c r="I52" s="9">
        <f t="shared" si="2"/>
        <v>0</v>
      </c>
      <c r="J52" s="19">
        <f t="shared" si="3"/>
        <v>1.3052323409201705E-5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4">
        <v>42825</v>
      </c>
      <c r="B53" s="5">
        <v>52.1</v>
      </c>
      <c r="C53" s="5">
        <v>0.27250000000000002</v>
      </c>
      <c r="D53" s="8">
        <v>6.3600000000000004E-2</v>
      </c>
      <c r="E53" s="2"/>
      <c r="F53" s="2"/>
      <c r="G53" s="20" t="s">
        <v>17</v>
      </c>
      <c r="H53" s="18">
        <f>SUM(H7:H52)</f>
        <v>60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4">
        <v>42855</v>
      </c>
      <c r="B54" s="5">
        <v>50.4</v>
      </c>
      <c r="C54" s="5">
        <v>0</v>
      </c>
      <c r="D54" s="8">
        <v>-3.2599999999999997E-2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4">
        <v>42886</v>
      </c>
      <c r="B55" s="5">
        <v>49.74</v>
      </c>
      <c r="C55" s="5">
        <v>0.27250000000000002</v>
      </c>
      <c r="D55" s="8">
        <v>-7.7000000000000002E-3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4">
        <v>42916</v>
      </c>
      <c r="B56" s="5">
        <v>48.44</v>
      </c>
      <c r="C56" s="5">
        <v>0</v>
      </c>
      <c r="D56" s="8">
        <v>-2.6100000000000002E-2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4">
        <v>42947</v>
      </c>
      <c r="B57" s="5">
        <v>49.88</v>
      </c>
      <c r="C57" s="5">
        <v>0</v>
      </c>
      <c r="D57" s="8">
        <v>2.9700000000000001E-2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4">
        <v>42978</v>
      </c>
      <c r="B58" s="5">
        <v>50.87</v>
      </c>
      <c r="C58" s="5">
        <v>0.27250000000000002</v>
      </c>
      <c r="D58" s="8">
        <v>2.53E-2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4">
        <v>43008</v>
      </c>
      <c r="B59" s="5">
        <v>49.09</v>
      </c>
      <c r="C59" s="5">
        <v>0</v>
      </c>
      <c r="D59" s="8">
        <v>-3.5000000000000003E-2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4">
        <v>43039</v>
      </c>
      <c r="B60" s="5">
        <v>49.68</v>
      </c>
      <c r="C60" s="5">
        <v>0</v>
      </c>
      <c r="D60" s="8">
        <v>1.2E-2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4">
        <v>43069</v>
      </c>
      <c r="B61" s="5">
        <v>54.55</v>
      </c>
      <c r="C61" s="5">
        <v>0</v>
      </c>
      <c r="D61" s="8">
        <v>9.8000000000000004E-2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4">
        <v>43100</v>
      </c>
      <c r="B62" s="5">
        <v>53.45</v>
      </c>
      <c r="C62" s="5">
        <v>0.27250000000000002</v>
      </c>
      <c r="D62" s="8">
        <v>-1.52E-2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2019-03-13T15:34:18Z</dcterms:created>
  <dcterms:modified xsi:type="dcterms:W3CDTF">2019-03-13T15:34:18Z</dcterms:modified>
</cp:coreProperties>
</file>