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hnmobil_Ford\Control_Pannel\"/>
    </mc:Choice>
  </mc:AlternateContent>
  <xr:revisionPtr revIDLastSave="0" documentId="13_ncr:1_{5E5370B8-FFFE-4AC3-A2B2-95AE4C265255}" xr6:coauthVersionLast="36" xr6:coauthVersionMax="36" xr10:uidLastSave="{00000000-0000-0000-0000-000000000000}"/>
  <bookViews>
    <workbookView xWindow="0" yWindow="0" windowWidth="11670" windowHeight="6588" xr2:uid="{4B7F67D3-4037-4D73-BC0D-DB44AD77420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/>
  <c r="F9" i="1"/>
  <c r="AK5" i="1"/>
  <c r="AJ5" i="1"/>
  <c r="AI5" i="1"/>
  <c r="AE5" i="1"/>
  <c r="AF5" i="1"/>
  <c r="AG5" i="1"/>
  <c r="AH5" i="1"/>
  <c r="AD5" i="1"/>
  <c r="AC5" i="1"/>
  <c r="AB5" i="1"/>
  <c r="AA5" i="1"/>
  <c r="Z5" i="1"/>
  <c r="Y5" i="1"/>
  <c r="X5" i="1"/>
  <c r="Q5" i="1"/>
  <c r="P5" i="1"/>
  <c r="O5" i="1"/>
  <c r="N5" i="1"/>
  <c r="W5" i="1"/>
  <c r="V5" i="1"/>
  <c r="U5" i="1"/>
  <c r="T5" i="1"/>
  <c r="S5" i="1"/>
  <c r="R5" i="1"/>
  <c r="M5" i="1"/>
  <c r="L5" i="1"/>
  <c r="L6" i="1" s="1"/>
  <c r="K5" i="1"/>
  <c r="J5" i="1"/>
  <c r="J6" i="1" s="1"/>
  <c r="I5" i="1"/>
  <c r="H5" i="1"/>
  <c r="F5" i="1"/>
  <c r="G5" i="1"/>
  <c r="F6" i="1" s="1"/>
  <c r="E5" i="1"/>
  <c r="H6" i="1" l="1"/>
  <c r="AE6" i="1"/>
  <c r="AC6" i="1"/>
  <c r="AG6" i="1"/>
  <c r="P6" i="1"/>
  <c r="N6" i="1"/>
</calcChain>
</file>

<file path=xl/sharedStrings.xml><?xml version="1.0" encoding="utf-8"?>
<sst xmlns="http://schemas.openxmlformats.org/spreadsheetml/2006/main" count="101" uniqueCount="89">
  <si>
    <t>Antwort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</si>
  <si>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</si>
  <si>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</si>
  <si>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</si>
  <si>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</si>
  <si>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</si>
  <si>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</si>
  <si>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</si>
  <si>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</si>
  <si>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</si>
  <si>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</si>
  <si>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</si>
  <si>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</si>
  <si>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</si>
  <si>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</si>
  <si>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</si>
  <si>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</si>
  <si>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</si>
  <si>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</si>
  <si>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</si>
  <si>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</si>
  <si>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</si>
  <si>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</si>
  <si>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Status</t>
  </si>
  <si>
    <t>Anz.Datenbytes</t>
  </si>
  <si>
    <t>1D</t>
  </si>
  <si>
    <t>DD</t>
  </si>
  <si>
    <t>Tot. Voltage</t>
  </si>
  <si>
    <t>in 10mV</t>
  </si>
  <si>
    <t>Akt Current</t>
  </si>
  <si>
    <t xml:space="preserve"> +/- 10mA</t>
  </si>
  <si>
    <t>4F</t>
  </si>
  <si>
    <t>Remaining Capacity</t>
  </si>
  <si>
    <t>Nominal Capacity</t>
  </si>
  <si>
    <t>AC</t>
  </si>
  <si>
    <t># Cycles</t>
  </si>
  <si>
    <t>2 bytes</t>
  </si>
  <si>
    <t>Product. Date</t>
  </si>
  <si>
    <t>0C</t>
  </si>
  <si>
    <t>2D</t>
  </si>
  <si>
    <t>5D</t>
  </si>
  <si>
    <t>Balance State</t>
  </si>
  <si>
    <t>2 Bytes</t>
  </si>
  <si>
    <t>2 Bytes - Bit 1-16</t>
  </si>
  <si>
    <t>Balance State High</t>
  </si>
  <si>
    <t>Protection State</t>
  </si>
  <si>
    <t>Byte 22</t>
  </si>
  <si>
    <t>Byte 23</t>
  </si>
  <si>
    <t>Byte 24</t>
  </si>
  <si>
    <t>Byte 25</t>
  </si>
  <si>
    <t>Byte 26</t>
  </si>
  <si>
    <t>Byte 27</t>
  </si>
  <si>
    <t>Byte 28</t>
  </si>
  <si>
    <t>Software Vers. 0x10 = 1.0</t>
  </si>
  <si>
    <t>FET-Control Stat</t>
  </si>
  <si>
    <t># Strings</t>
  </si>
  <si>
    <t># NTC's</t>
  </si>
  <si>
    <t>RSOC %</t>
  </si>
  <si>
    <t>Abs. Temp °K</t>
  </si>
  <si>
    <t>Byte 29</t>
  </si>
  <si>
    <t>Byte 30</t>
  </si>
  <si>
    <t>Byte 31</t>
  </si>
  <si>
    <t>Byte 32</t>
  </si>
  <si>
    <t>FA</t>
  </si>
  <si>
    <t>END</t>
  </si>
  <si>
    <t>0A</t>
  </si>
  <si>
    <t>C8</t>
  </si>
  <si>
    <t>C4</t>
  </si>
  <si>
    <t>C3</t>
  </si>
  <si>
    <t>Checksum</t>
  </si>
  <si>
    <t>Data+Länge+Cmd invers +1</t>
  </si>
  <si>
    <t>DE</t>
  </si>
  <si>
    <t>in 10mA/h</t>
  </si>
  <si>
    <t xml:space="preserve"> *0,01</t>
  </si>
  <si>
    <t>*0,001</t>
  </si>
  <si>
    <t>Hex</t>
  </si>
  <si>
    <t>Dez</t>
  </si>
  <si>
    <t>INT Dez</t>
  </si>
  <si>
    <t>Command</t>
  </si>
  <si>
    <t>char BMS_CMD[7]= {0xDD,0xA5,0x03,0x00,0xFF,0xFD,0x77};</t>
  </si>
  <si>
    <t>ECHO cmd</t>
  </si>
  <si>
    <t>0x80</t>
  </si>
  <si>
    <t>Error =</t>
  </si>
  <si>
    <t>pSvc = pClient-&gt;getService("6e400001-b5a3-f393-e0a9-e50e24dcca9e");</t>
  </si>
  <si>
    <t>pChrR = pSvc-&gt;getCharacteristic("6e400003-b5a3-f393-e0a9-e50e24dcca9e");</t>
  </si>
  <si>
    <t>pChrW = pSvc-&gt;getCharacteristic("6e400002-b5a3-f393-e0a9-e50e24dcca9e");</t>
  </si>
  <si>
    <t>Read/Notify</t>
  </si>
  <si>
    <t>Write</t>
  </si>
  <si>
    <t>if(advertisedDevice-&gt;isAdvertisingService(NimBLEUUID("ff00")))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</si>
</sst>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10"/>
      <color rgb="FF4E5B61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  <xf numFmtId="0" fontId="0" fillId="3" borderId="1" xfId="0" applyFill="1" applyBorder="1"/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 textRotation="90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textRotation="90"/>
    </xf>
    <xf numFmtId="0" fontId="0" fillId="5" borderId="1" xfId="0" applyFill="1" applyBorder="1"/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textRotation="90"/>
    </xf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vertical="center" textRotation="90"/>
    </xf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 textRotation="90"/>
    </xf>
    <xf numFmtId="0" fontId="0" fillId="8" borderId="1" xfId="0" applyFill="1" applyBorder="1"/>
    <xf numFmtId="16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0" fontId="0" fillId="0" borderId="5" xfId="0" applyBorder="1"/>
    <xf numFmtId="164" fontId="0" fillId="8" borderId="6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 vertical="center" textRotation="90"/>
    </xf>
    <xf numFmtId="0" fontId="0" fillId="8" borderId="7" xfId="0" applyFill="1" applyBorder="1"/>
    <xf numFmtId="164" fontId="0" fillId="8" borderId="7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3" xfId="0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 vertical="center" textRotation="90"/>
    </xf>
    <xf numFmtId="0" fontId="0" fillId="9" borderId="3" xfId="0" applyFill="1" applyBorder="1"/>
    <xf numFmtId="0" fontId="0" fillId="9" borderId="1" xfId="0" applyFill="1" applyBorder="1"/>
    <xf numFmtId="164" fontId="0" fillId="9" borderId="3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0" fillId="9" borderId="3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textRotation="90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textRotation="90"/>
    </xf>
    <xf numFmtId="0" fontId="0" fillId="10" borderId="1" xfId="0" applyFill="1" applyBorder="1"/>
    <xf numFmtId="16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0" borderId="3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0" fillId="11" borderId="1" xfId="0" applyFill="1" applyBorder="1" applyAlignment="1">
      <alignment horizontal="center" vertical="center" textRotation="90"/>
    </xf>
    <xf numFmtId="0" fontId="0" fillId="11" borderId="1" xfId="0" applyFill="1" applyBorder="1"/>
    <xf numFmtId="16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E68C-AF00-43B0-81EE-96E5DAD47E1D}">
  <dimension ref="A1:AK19"/>
  <sheetViews>
    <sheetView tabSelected="1" workbookViewId="0">
      <selection activeCell="A17" sqref="A17"/>
    </sheetView>
  </sheetViews>
  <sheetFormatPr baseColWidth="10" defaultRowHeight="14.4" x14ac:dyDescent="0.55000000000000004"/>
  <cols>
    <col min="2" max="37" width="6.68359375" customWidth="1"/>
  </cols>
  <sheetData>
    <row r="1" spans="1:37" x14ac:dyDescent="0.55000000000000004">
      <c r="A1" t="s">
        <v>78</v>
      </c>
      <c r="B1" t="s">
        <v>79</v>
      </c>
      <c r="Q1" s="39"/>
    </row>
    <row r="2" spans="1:37" s="2" customFormat="1" ht="126" x14ac:dyDescent="0.55000000000000004">
      <c r="A2" s="3" t="s">
        <v>0</v>
      </c>
      <c r="C2" s="3" t="s">
        <v>80</v>
      </c>
      <c r="D2" s="4" t="s">
        <v>23</v>
      </c>
      <c r="E2" s="3" t="s">
        <v>24</v>
      </c>
      <c r="F2" s="10" t="s">
        <v>27</v>
      </c>
      <c r="G2" s="10" t="s">
        <v>28</v>
      </c>
      <c r="H2" s="16" t="s">
        <v>29</v>
      </c>
      <c r="I2" s="16" t="s">
        <v>30</v>
      </c>
      <c r="J2" s="60" t="s">
        <v>32</v>
      </c>
      <c r="K2" s="60" t="s">
        <v>72</v>
      </c>
      <c r="L2" s="20" t="s">
        <v>33</v>
      </c>
      <c r="M2" s="20" t="s">
        <v>72</v>
      </c>
      <c r="N2" s="28" t="s">
        <v>35</v>
      </c>
      <c r="O2" s="28" t="s">
        <v>42</v>
      </c>
      <c r="P2" s="34" t="s">
        <v>37</v>
      </c>
      <c r="Q2" s="41" t="s">
        <v>36</v>
      </c>
      <c r="R2" s="45" t="s">
        <v>41</v>
      </c>
      <c r="S2" s="46" t="s">
        <v>43</v>
      </c>
      <c r="T2" s="46" t="s">
        <v>44</v>
      </c>
      <c r="U2" s="46" t="s">
        <v>43</v>
      </c>
      <c r="V2" s="46" t="s">
        <v>45</v>
      </c>
      <c r="W2" s="46" t="s">
        <v>43</v>
      </c>
      <c r="X2" s="57" t="s">
        <v>53</v>
      </c>
      <c r="Y2" s="60" t="s">
        <v>57</v>
      </c>
      <c r="Z2" s="57" t="s">
        <v>54</v>
      </c>
      <c r="AA2" s="57" t="s">
        <v>55</v>
      </c>
      <c r="AB2" s="57" t="s">
        <v>56</v>
      </c>
      <c r="AC2" s="57" t="s">
        <v>58</v>
      </c>
      <c r="AD2" s="57" t="s">
        <v>42</v>
      </c>
      <c r="AE2" s="57" t="s">
        <v>58</v>
      </c>
      <c r="AF2" s="57" t="s">
        <v>42</v>
      </c>
      <c r="AG2" s="57" t="s">
        <v>58</v>
      </c>
      <c r="AH2" s="57" t="s">
        <v>42</v>
      </c>
      <c r="AI2" s="69" t="s">
        <v>69</v>
      </c>
      <c r="AJ2" s="69" t="s">
        <v>70</v>
      </c>
      <c r="AK2" s="57" t="s">
        <v>64</v>
      </c>
    </row>
    <row r="3" spans="1:37" s="2" customFormat="1" x14ac:dyDescent="0.55000000000000004">
      <c r="B3" s="1" t="s">
        <v>1</v>
      </c>
      <c r="C3" s="1" t="s">
        <v>2</v>
      </c>
      <c r="D3" s="5" t="s">
        <v>3</v>
      </c>
      <c r="E3" s="2" t="s">
        <v>4</v>
      </c>
      <c r="F3" s="11" t="s">
        <v>5</v>
      </c>
      <c r="G3" s="11" t="s">
        <v>6</v>
      </c>
      <c r="H3" s="17" t="s">
        <v>7</v>
      </c>
      <c r="I3" s="17" t="s">
        <v>8</v>
      </c>
      <c r="J3" s="61" t="s">
        <v>9</v>
      </c>
      <c r="K3" s="61" t="s">
        <v>10</v>
      </c>
      <c r="L3" s="21" t="s">
        <v>11</v>
      </c>
      <c r="M3" s="21" t="s">
        <v>12</v>
      </c>
      <c r="N3" s="29" t="s">
        <v>13</v>
      </c>
      <c r="O3" s="29" t="s">
        <v>14</v>
      </c>
      <c r="P3" s="35" t="s">
        <v>15</v>
      </c>
      <c r="Q3" s="42" t="s">
        <v>16</v>
      </c>
      <c r="R3" s="47" t="s">
        <v>17</v>
      </c>
      <c r="S3" s="48" t="s">
        <v>18</v>
      </c>
      <c r="T3" s="48" t="s">
        <v>19</v>
      </c>
      <c r="U3" s="48" t="s">
        <v>20</v>
      </c>
      <c r="V3" s="48" t="s">
        <v>21</v>
      </c>
      <c r="W3" s="48" t="s">
        <v>22</v>
      </c>
      <c r="X3" s="56" t="s">
        <v>46</v>
      </c>
      <c r="Y3" s="61" t="s">
        <v>47</v>
      </c>
      <c r="Z3" s="56" t="s">
        <v>48</v>
      </c>
      <c r="AA3" s="56" t="s">
        <v>49</v>
      </c>
      <c r="AB3" s="56" t="s">
        <v>50</v>
      </c>
      <c r="AC3" s="56" t="s">
        <v>51</v>
      </c>
      <c r="AD3" s="56" t="s">
        <v>52</v>
      </c>
      <c r="AE3" s="56" t="s">
        <v>59</v>
      </c>
      <c r="AF3" s="56" t="s">
        <v>60</v>
      </c>
      <c r="AG3" s="56" t="s">
        <v>61</v>
      </c>
      <c r="AH3" s="56" t="s">
        <v>62</v>
      </c>
      <c r="AI3" s="70"/>
      <c r="AJ3" s="70"/>
      <c r="AK3" s="56"/>
    </row>
    <row r="4" spans="1:37" s="8" customFormat="1" x14ac:dyDescent="0.55000000000000004">
      <c r="A4" s="8" t="s">
        <v>75</v>
      </c>
      <c r="B4" s="6" t="s">
        <v>26</v>
      </c>
      <c r="C4" s="6">
        <v>3</v>
      </c>
      <c r="D4" s="7">
        <v>0</v>
      </c>
      <c r="E4" s="8" t="s">
        <v>25</v>
      </c>
      <c r="F4" s="12">
        <v>5</v>
      </c>
      <c r="G4" s="12">
        <v>29</v>
      </c>
      <c r="H4" s="18" t="s">
        <v>71</v>
      </c>
      <c r="I4" s="18" t="s">
        <v>25</v>
      </c>
      <c r="J4" s="62" t="s">
        <v>31</v>
      </c>
      <c r="K4" s="62">
        <v>82</v>
      </c>
      <c r="L4" s="22">
        <v>55</v>
      </c>
      <c r="M4" s="22" t="s">
        <v>34</v>
      </c>
      <c r="N4" s="30">
        <v>0</v>
      </c>
      <c r="O4" s="30">
        <v>13</v>
      </c>
      <c r="P4" s="36" t="s">
        <v>39</v>
      </c>
      <c r="Q4" s="43" t="s">
        <v>38</v>
      </c>
      <c r="R4" s="49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8">
        <v>83</v>
      </c>
      <c r="Y4" s="62" t="s">
        <v>40</v>
      </c>
      <c r="Z4" s="58">
        <v>3</v>
      </c>
      <c r="AA4" s="58">
        <v>4</v>
      </c>
      <c r="AB4" s="58">
        <v>3</v>
      </c>
      <c r="AC4" s="58" t="s">
        <v>65</v>
      </c>
      <c r="AD4" s="58" t="s">
        <v>66</v>
      </c>
      <c r="AE4" s="58" t="s">
        <v>65</v>
      </c>
      <c r="AF4" s="58" t="s">
        <v>67</v>
      </c>
      <c r="AG4" s="58" t="s">
        <v>65</v>
      </c>
      <c r="AH4" s="58" t="s">
        <v>68</v>
      </c>
      <c r="AI4" s="71" t="s">
        <v>63</v>
      </c>
      <c r="AJ4" s="71">
        <v>40</v>
      </c>
      <c r="AK4" s="58">
        <v>77</v>
      </c>
    </row>
    <row r="5" spans="1:37" s="9" customFormat="1" x14ac:dyDescent="0.55000000000000004">
      <c r="A5" s="9" t="s">
        <v>76</v>
      </c>
      <c r="E5" s="9">
        <f>HEX2DEC(E4)</f>
        <v>29</v>
      </c>
      <c r="F5" s="13">
        <f t="shared" ref="F5:G5" si="0">HEX2DEC(F4)</f>
        <v>5</v>
      </c>
      <c r="G5" s="13">
        <f t="shared" si="0"/>
        <v>41</v>
      </c>
      <c r="H5" s="19">
        <f>HEX2DEC(H4)</f>
        <v>222</v>
      </c>
      <c r="I5" s="19">
        <f>HEX2DEC(I4)</f>
        <v>29</v>
      </c>
      <c r="J5" s="63">
        <f>HEX2DEC(J4)</f>
        <v>79</v>
      </c>
      <c r="K5" s="63">
        <f>HEX2DEC(K4)</f>
        <v>130</v>
      </c>
      <c r="L5" s="23">
        <f t="shared" ref="L5:AD5" si="1">HEX2DEC(L4)</f>
        <v>85</v>
      </c>
      <c r="M5" s="23">
        <f t="shared" si="1"/>
        <v>172</v>
      </c>
      <c r="N5" s="31">
        <f t="shared" ref="N5" si="2">HEX2DEC(N4)</f>
        <v>0</v>
      </c>
      <c r="O5" s="31">
        <f t="shared" ref="O5" si="3">HEX2DEC(O4)</f>
        <v>19</v>
      </c>
      <c r="P5" s="37">
        <f t="shared" ref="P5" si="4">HEX2DEC(P4)</f>
        <v>45</v>
      </c>
      <c r="Q5" s="44">
        <f t="shared" ref="Q5" si="5">HEX2DEC(Q4)</f>
        <v>12</v>
      </c>
      <c r="R5" s="51">
        <f t="shared" si="1"/>
        <v>0</v>
      </c>
      <c r="S5" s="52">
        <f t="shared" si="1"/>
        <v>0</v>
      </c>
      <c r="T5" s="52">
        <f t="shared" si="1"/>
        <v>0</v>
      </c>
      <c r="U5" s="52">
        <f t="shared" si="1"/>
        <v>0</v>
      </c>
      <c r="V5" s="52">
        <f t="shared" si="1"/>
        <v>0</v>
      </c>
      <c r="W5" s="52">
        <f t="shared" si="1"/>
        <v>0</v>
      </c>
      <c r="X5" s="59">
        <f t="shared" si="1"/>
        <v>131</v>
      </c>
      <c r="Y5" s="63">
        <f t="shared" si="1"/>
        <v>93</v>
      </c>
      <c r="Z5" s="59">
        <f t="shared" si="1"/>
        <v>3</v>
      </c>
      <c r="AA5" s="59">
        <f t="shared" si="1"/>
        <v>4</v>
      </c>
      <c r="AB5" s="59">
        <f t="shared" si="1"/>
        <v>3</v>
      </c>
      <c r="AC5" s="59">
        <f t="shared" si="1"/>
        <v>10</v>
      </c>
      <c r="AD5" s="59">
        <f t="shared" si="1"/>
        <v>200</v>
      </c>
      <c r="AE5" s="59">
        <f t="shared" ref="AE5" si="6">HEX2DEC(AE4)</f>
        <v>10</v>
      </c>
      <c r="AF5" s="59">
        <f t="shared" ref="AF5" si="7">HEX2DEC(AF4)</f>
        <v>196</v>
      </c>
      <c r="AG5" s="59">
        <f t="shared" ref="AG5" si="8">HEX2DEC(AG4)</f>
        <v>10</v>
      </c>
      <c r="AH5" s="59">
        <f t="shared" ref="AH5" si="9">HEX2DEC(AH4)</f>
        <v>195</v>
      </c>
      <c r="AI5" s="72">
        <f t="shared" ref="AI5" si="10">HEX2DEC(AI4)</f>
        <v>250</v>
      </c>
      <c r="AJ5" s="72">
        <f t="shared" ref="AJ5" si="11">HEX2DEC(AJ4)</f>
        <v>64</v>
      </c>
      <c r="AK5" s="59">
        <f t="shared" ref="AK5" si="12">HEX2DEC(AK4)</f>
        <v>119</v>
      </c>
    </row>
    <row r="6" spans="1:37" s="2" customFormat="1" x14ac:dyDescent="0.55000000000000004">
      <c r="A6" s="9" t="s">
        <v>77</v>
      </c>
      <c r="F6" s="14">
        <f>(F5*256)+G5</f>
        <v>1321</v>
      </c>
      <c r="G6" s="15"/>
      <c r="H6" s="26">
        <f t="shared" ref="H6" si="13">(H5*256)+I5</f>
        <v>56861</v>
      </c>
      <c r="I6" s="27"/>
      <c r="J6" s="64">
        <f t="shared" ref="J6" si="14">(J5*256)+K5</f>
        <v>20354</v>
      </c>
      <c r="K6" s="65"/>
      <c r="L6" s="24">
        <f t="shared" ref="L6" si="15">(L5*256)+M5</f>
        <v>21932</v>
      </c>
      <c r="M6" s="25"/>
      <c r="N6" s="32">
        <f t="shared" ref="N6" si="16">(N5*256)+O5</f>
        <v>19</v>
      </c>
      <c r="O6" s="33"/>
      <c r="P6" s="38">
        <f t="shared" ref="P6" si="17">(P5*256)+Q5</f>
        <v>11532</v>
      </c>
      <c r="Q6" s="40"/>
      <c r="R6" s="53"/>
      <c r="S6" s="54"/>
      <c r="T6" s="55"/>
      <c r="U6" s="54"/>
      <c r="V6" s="55"/>
      <c r="W6" s="54"/>
      <c r="Y6" s="61"/>
      <c r="AC6" s="66">
        <f t="shared" ref="AC6" si="18">(AC5*256)+AD5</f>
        <v>2760</v>
      </c>
      <c r="AD6" s="67"/>
      <c r="AE6" s="66">
        <f t="shared" ref="AE6" si="19">(AE5*256)+AF5</f>
        <v>2756</v>
      </c>
      <c r="AF6" s="67"/>
      <c r="AG6" s="66">
        <f t="shared" ref="AG6" si="20">(AG5*256)+AH5</f>
        <v>2755</v>
      </c>
      <c r="AH6" s="67"/>
      <c r="AI6" s="70"/>
      <c r="AJ6" s="70"/>
    </row>
    <row r="7" spans="1:37" x14ac:dyDescent="0.55000000000000004">
      <c r="Q7" s="39"/>
    </row>
    <row r="8" spans="1:37" x14ac:dyDescent="0.55000000000000004">
      <c r="D8" t="s">
        <v>82</v>
      </c>
      <c r="F8" t="s">
        <v>73</v>
      </c>
      <c r="H8" t="s">
        <v>74</v>
      </c>
      <c r="J8" t="s">
        <v>73</v>
      </c>
      <c r="P8">
        <v>8</v>
      </c>
      <c r="Q8">
        <v>2022</v>
      </c>
    </row>
    <row r="9" spans="1:37" x14ac:dyDescent="0.55000000000000004">
      <c r="D9" t="s">
        <v>81</v>
      </c>
      <c r="F9">
        <f>F6*0.01</f>
        <v>13.21</v>
      </c>
      <c r="H9">
        <f>H6*0.001</f>
        <v>56.861000000000004</v>
      </c>
      <c r="J9">
        <f>J6*0.01</f>
        <v>203.54</v>
      </c>
    </row>
    <row r="12" spans="1:37" x14ac:dyDescent="0.55000000000000004">
      <c r="AA12" s="68"/>
    </row>
    <row r="13" spans="1:37" x14ac:dyDescent="0.55000000000000004">
      <c r="AA13" s="68"/>
    </row>
    <row r="14" spans="1:37" x14ac:dyDescent="0.55000000000000004">
      <c r="AA14" s="68"/>
    </row>
    <row r="15" spans="1:37" x14ac:dyDescent="0.55000000000000004">
      <c r="AA15" s="68"/>
    </row>
    <row r="16" spans="1:37" x14ac:dyDescent="0.55000000000000004">
      <c r="A16" t="s">
        <v>88</v>
      </c>
      <c r="AA16" s="68"/>
    </row>
    <row r="17" spans="1:27" x14ac:dyDescent="0.55000000000000004">
      <c r="A17" t="s">
        <v>83</v>
      </c>
      <c r="AA17" s="68"/>
    </row>
    <row r="18" spans="1:27" x14ac:dyDescent="0.55000000000000004">
      <c r="A18" t="s">
        <v>84</v>
      </c>
      <c r="J18" t="s">
        <v>86</v>
      </c>
      <c r="AA18" s="68"/>
    </row>
    <row r="19" spans="1:27" x14ac:dyDescent="0.55000000000000004">
      <c r="A19" t="s">
        <v>85</v>
      </c>
      <c r="J19" t="s">
        <v>87</v>
      </c>
    </row>
  </sheetData>
  <mergeCells count="12">
    <mergeCell ref="AG6:AH6"/>
    <mergeCell ref="R6:S6"/>
    <mergeCell ref="T6:U6"/>
    <mergeCell ref="V6:W6"/>
    <mergeCell ref="AC6:AD6"/>
    <mergeCell ref="AE6:AF6"/>
    <mergeCell ref="F6:G6"/>
    <mergeCell ref="H6:I6"/>
    <mergeCell ref="J6:K6"/>
    <mergeCell ref="L6:M6"/>
    <mergeCell ref="N6:O6"/>
    <mergeCell ref="P6:Q6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Roller</dc:creator>
  <cp:lastModifiedBy>Norbert Roller</cp:lastModifiedBy>
  <dcterms:created xsi:type="dcterms:W3CDTF">2025-02-04T15:12:46Z</dcterms:created>
  <dcterms:modified xsi:type="dcterms:W3CDTF">2025-02-05T10:49:33Z</dcterms:modified>
</cp:coreProperties>
</file>